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RNA-seq\qPCR validation\"/>
    </mc:Choice>
  </mc:AlternateContent>
  <xr:revisionPtr revIDLastSave="0" documentId="13_ncr:1_{C527FF19-CBD4-43BF-9779-00C8754DE51E}" xr6:coauthVersionLast="41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ummarized foldchangedata" sheetId="11" r:id="rId1"/>
    <sheet name="S.tuberosum-log2foldchange" sheetId="2" r:id="rId2"/>
    <sheet name="B.juncea-log2foldchange" sheetId="3" r:id="rId3"/>
    <sheet name="V.dahliae-log2foldchange" sheetId="10" r:id="rId4"/>
    <sheet name="primersequnece" sheetId="9" r:id="rId5"/>
    <sheet name="RNA quantification data" sheetId="8" r:id="rId6"/>
    <sheet name="primer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5" i="3" l="1"/>
  <c r="E74" i="10" l="1"/>
  <c r="E77" i="10"/>
  <c r="E80" i="10"/>
  <c r="H80" i="10" s="1"/>
  <c r="G91" i="10"/>
  <c r="E91" i="10"/>
  <c r="G88" i="10"/>
  <c r="E88" i="10"/>
  <c r="G85" i="10"/>
  <c r="E85" i="10"/>
  <c r="G80" i="10"/>
  <c r="G77" i="10"/>
  <c r="G74" i="10"/>
  <c r="G68" i="10"/>
  <c r="E68" i="10"/>
  <c r="G65" i="10"/>
  <c r="E65" i="10"/>
  <c r="G62" i="10"/>
  <c r="E62" i="10"/>
  <c r="G58" i="10"/>
  <c r="E58" i="10"/>
  <c r="G55" i="10"/>
  <c r="E55" i="10"/>
  <c r="H55" i="10" s="1"/>
  <c r="G52" i="10"/>
  <c r="E52" i="10"/>
  <c r="E30" i="10"/>
  <c r="E33" i="10"/>
  <c r="E37" i="10"/>
  <c r="E40" i="10"/>
  <c r="E43" i="10"/>
  <c r="E27" i="10"/>
  <c r="G43" i="10"/>
  <c r="G40" i="10"/>
  <c r="G37" i="10"/>
  <c r="G33" i="10"/>
  <c r="G30" i="10"/>
  <c r="G27" i="10"/>
  <c r="H27" i="10" s="1"/>
  <c r="G20" i="10"/>
  <c r="E20" i="10"/>
  <c r="G17" i="10"/>
  <c r="E17" i="10"/>
  <c r="G14" i="10"/>
  <c r="E14" i="10"/>
  <c r="G10" i="10"/>
  <c r="E10" i="10"/>
  <c r="G7" i="10"/>
  <c r="E7" i="10"/>
  <c r="G4" i="10"/>
  <c r="E4" i="10"/>
  <c r="F9" i="3"/>
  <c r="F6" i="3"/>
  <c r="G191" i="2"/>
  <c r="G194" i="2"/>
  <c r="G198" i="2"/>
  <c r="G201" i="2"/>
  <c r="G204" i="2"/>
  <c r="G188" i="2"/>
  <c r="G6" i="2"/>
  <c r="G9" i="2"/>
  <c r="G13" i="2"/>
  <c r="G16" i="2"/>
  <c r="G19" i="2"/>
  <c r="G23" i="2"/>
  <c r="G26" i="2"/>
  <c r="G29" i="2"/>
  <c r="G3" i="2"/>
  <c r="G142" i="2"/>
  <c r="G145" i="2"/>
  <c r="G149" i="2"/>
  <c r="G152" i="2"/>
  <c r="G155" i="2"/>
  <c r="G139" i="2"/>
  <c r="I41" i="2"/>
  <c r="I44" i="2"/>
  <c r="I48" i="2"/>
  <c r="I51" i="2"/>
  <c r="I54" i="2"/>
  <c r="I58" i="2"/>
  <c r="I61" i="2"/>
  <c r="I64" i="2"/>
  <c r="I38" i="2"/>
  <c r="G54" i="2"/>
  <c r="G51" i="2"/>
  <c r="G48" i="2"/>
  <c r="H62" i="10" l="1"/>
  <c r="H68" i="10"/>
  <c r="H17" i="10"/>
  <c r="H74" i="10"/>
  <c r="H77" i="10"/>
  <c r="H83" i="10" s="1"/>
  <c r="H88" i="10"/>
  <c r="H85" i="10"/>
  <c r="I85" i="10" s="1"/>
  <c r="H91" i="10"/>
  <c r="H33" i="10"/>
  <c r="H65" i="10"/>
  <c r="H52" i="10"/>
  <c r="H61" i="10" s="1"/>
  <c r="H58" i="10"/>
  <c r="H37" i="10"/>
  <c r="H43" i="10"/>
  <c r="H40" i="10"/>
  <c r="H30" i="10"/>
  <c r="H36" i="10"/>
  <c r="I27" i="10" s="1"/>
  <c r="H10" i="10"/>
  <c r="H7" i="10"/>
  <c r="H14" i="10"/>
  <c r="H20" i="10"/>
  <c r="H4" i="10"/>
  <c r="I65" i="10" l="1"/>
  <c r="J65" i="10" s="1"/>
  <c r="K65" i="10" s="1"/>
  <c r="I88" i="10"/>
  <c r="I68" i="10"/>
  <c r="J68" i="10" s="1"/>
  <c r="K68" i="10" s="1"/>
  <c r="I62" i="10"/>
  <c r="J62" i="10" s="1"/>
  <c r="K62" i="10" s="1"/>
  <c r="L62" i="10" s="1"/>
  <c r="I91" i="10"/>
  <c r="I77" i="10"/>
  <c r="I80" i="10"/>
  <c r="I74" i="10"/>
  <c r="J91" i="10"/>
  <c r="K91" i="10" s="1"/>
  <c r="J88" i="10"/>
  <c r="K88" i="10" s="1"/>
  <c r="H94" i="10"/>
  <c r="J85" i="10"/>
  <c r="K85" i="10" s="1"/>
  <c r="I30" i="10"/>
  <c r="I40" i="10"/>
  <c r="H71" i="10"/>
  <c r="I55" i="10"/>
  <c r="J55" i="10" s="1"/>
  <c r="K55" i="10" s="1"/>
  <c r="I37" i="10"/>
  <c r="I52" i="10"/>
  <c r="J52" i="10" s="1"/>
  <c r="K52" i="10" s="1"/>
  <c r="I33" i="10"/>
  <c r="I43" i="10"/>
  <c r="I58" i="10"/>
  <c r="J58" i="10" s="1"/>
  <c r="K58" i="10" s="1"/>
  <c r="H46" i="10"/>
  <c r="H13" i="10"/>
  <c r="J40" i="10"/>
  <c r="K40" i="10" s="1"/>
  <c r="J30" i="10"/>
  <c r="K30" i="10" s="1"/>
  <c r="H23" i="10"/>
  <c r="L85" i="10" l="1"/>
  <c r="J77" i="10"/>
  <c r="K77" i="10" s="1"/>
  <c r="J74" i="10"/>
  <c r="K74" i="10" s="1"/>
  <c r="J80" i="10"/>
  <c r="K80" i="10" s="1"/>
  <c r="I17" i="10"/>
  <c r="J17" i="10" s="1"/>
  <c r="K17" i="10" s="1"/>
  <c r="J37" i="10"/>
  <c r="K37" i="10" s="1"/>
  <c r="J33" i="10"/>
  <c r="K33" i="10" s="1"/>
  <c r="J27" i="10"/>
  <c r="K27" i="10" s="1"/>
  <c r="J43" i="10"/>
  <c r="K43" i="10" s="1"/>
  <c r="I14" i="10"/>
  <c r="J14" i="10" s="1"/>
  <c r="K14" i="10" s="1"/>
  <c r="I10" i="10"/>
  <c r="J10" i="10" s="1"/>
  <c r="K10" i="10" s="1"/>
  <c r="I7" i="10"/>
  <c r="J7" i="10" s="1"/>
  <c r="K7" i="10" s="1"/>
  <c r="I20" i="10"/>
  <c r="J20" i="10" s="1"/>
  <c r="K20" i="10" s="1"/>
  <c r="I4" i="10"/>
  <c r="J4" i="10" s="1"/>
  <c r="K4" i="10" s="1"/>
  <c r="L14" i="10" l="1"/>
  <c r="L74" i="10"/>
  <c r="L37" i="10"/>
  <c r="I306" i="2"/>
  <c r="G306" i="2"/>
  <c r="I303" i="2"/>
  <c r="G303" i="2"/>
  <c r="I300" i="2"/>
  <c r="G300" i="2"/>
  <c r="I296" i="2"/>
  <c r="G296" i="2"/>
  <c r="I293" i="2"/>
  <c r="G293" i="2"/>
  <c r="I290" i="2"/>
  <c r="G290" i="2"/>
  <c r="I281" i="2"/>
  <c r="G281" i="2"/>
  <c r="I278" i="2"/>
  <c r="G278" i="2"/>
  <c r="I275" i="2"/>
  <c r="G275" i="2"/>
  <c r="I271" i="2"/>
  <c r="G271" i="2"/>
  <c r="J271" i="2" s="1"/>
  <c r="I268" i="2"/>
  <c r="G268" i="2"/>
  <c r="I265" i="2"/>
  <c r="G265" i="2"/>
  <c r="I255" i="2"/>
  <c r="G255" i="2"/>
  <c r="I252" i="2"/>
  <c r="G252" i="2"/>
  <c r="I249" i="2"/>
  <c r="G249" i="2"/>
  <c r="I245" i="2"/>
  <c r="G245" i="2"/>
  <c r="I242" i="2"/>
  <c r="G242" i="2"/>
  <c r="I239" i="2"/>
  <c r="G239" i="2"/>
  <c r="I229" i="2"/>
  <c r="G229" i="2"/>
  <c r="I226" i="2"/>
  <c r="G226" i="2"/>
  <c r="J226" i="2" s="1"/>
  <c r="I223" i="2"/>
  <c r="G223" i="2"/>
  <c r="I219" i="2"/>
  <c r="G219" i="2"/>
  <c r="I216" i="2"/>
  <c r="G216" i="2"/>
  <c r="I213" i="2"/>
  <c r="G213" i="2"/>
  <c r="J213" i="2" s="1"/>
  <c r="I204" i="2"/>
  <c r="I201" i="2"/>
  <c r="J201" i="2" s="1"/>
  <c r="I198" i="2"/>
  <c r="I194" i="2"/>
  <c r="J194" i="2" s="1"/>
  <c r="I191" i="2"/>
  <c r="I188" i="2"/>
  <c r="J188" i="2"/>
  <c r="I180" i="2"/>
  <c r="G180" i="2"/>
  <c r="I177" i="2"/>
  <c r="G177" i="2"/>
  <c r="J177" i="2" s="1"/>
  <c r="I174" i="2"/>
  <c r="G174" i="2"/>
  <c r="I170" i="2"/>
  <c r="G170" i="2"/>
  <c r="I167" i="2"/>
  <c r="G167" i="2"/>
  <c r="I164" i="2"/>
  <c r="G164" i="2"/>
  <c r="I155" i="2"/>
  <c r="J155" i="2"/>
  <c r="I152" i="2"/>
  <c r="J152" i="2"/>
  <c r="I149" i="2"/>
  <c r="I145" i="2"/>
  <c r="I142" i="2"/>
  <c r="I139" i="2"/>
  <c r="I129" i="2"/>
  <c r="G129" i="2"/>
  <c r="I126" i="2"/>
  <c r="G126" i="2"/>
  <c r="I123" i="2"/>
  <c r="G123" i="2"/>
  <c r="I119" i="2"/>
  <c r="G119" i="2"/>
  <c r="I116" i="2"/>
  <c r="G116" i="2"/>
  <c r="I113" i="2"/>
  <c r="G113" i="2"/>
  <c r="I341" i="2"/>
  <c r="G341" i="2"/>
  <c r="I338" i="2"/>
  <c r="G338" i="2"/>
  <c r="I335" i="2"/>
  <c r="G335" i="2"/>
  <c r="I331" i="2"/>
  <c r="G331" i="2"/>
  <c r="L330" i="2"/>
  <c r="L329" i="2"/>
  <c r="I328" i="2"/>
  <c r="G328" i="2"/>
  <c r="I325" i="2"/>
  <c r="G325" i="2"/>
  <c r="I321" i="2"/>
  <c r="G321" i="2"/>
  <c r="I318" i="2"/>
  <c r="G318" i="2"/>
  <c r="J318" i="2" s="1"/>
  <c r="I315" i="2"/>
  <c r="G315" i="2"/>
  <c r="I100" i="2"/>
  <c r="G100" i="2"/>
  <c r="I97" i="2"/>
  <c r="G97" i="2"/>
  <c r="I94" i="2"/>
  <c r="G94" i="2"/>
  <c r="I90" i="2"/>
  <c r="G90" i="2"/>
  <c r="I87" i="2"/>
  <c r="G87" i="2"/>
  <c r="I84" i="2"/>
  <c r="G84" i="2"/>
  <c r="I80" i="2"/>
  <c r="G80" i="2"/>
  <c r="I77" i="2"/>
  <c r="G77" i="2"/>
  <c r="I74" i="2"/>
  <c r="G74" i="2"/>
  <c r="G64" i="2"/>
  <c r="G61" i="2"/>
  <c r="G58" i="2"/>
  <c r="J51" i="2"/>
  <c r="G44" i="2"/>
  <c r="G41" i="2"/>
  <c r="G38" i="2"/>
  <c r="I29" i="2"/>
  <c r="I26" i="2"/>
  <c r="I23" i="2"/>
  <c r="I19" i="2"/>
  <c r="I16" i="2"/>
  <c r="I13" i="2"/>
  <c r="I9" i="2"/>
  <c r="I6" i="2"/>
  <c r="J6" i="2" s="1"/>
  <c r="I3" i="2"/>
  <c r="H312" i="3"/>
  <c r="F312" i="3"/>
  <c r="I312" i="3" s="1"/>
  <c r="H309" i="3"/>
  <c r="F309" i="3"/>
  <c r="H306" i="3"/>
  <c r="F306" i="3"/>
  <c r="I306" i="3" s="1"/>
  <c r="H302" i="3"/>
  <c r="F302" i="3"/>
  <c r="H299" i="3"/>
  <c r="F299" i="3"/>
  <c r="H296" i="3"/>
  <c r="F296" i="3"/>
  <c r="H292" i="3"/>
  <c r="F292" i="3"/>
  <c r="H289" i="3"/>
  <c r="F289" i="3"/>
  <c r="H286" i="3"/>
  <c r="F286" i="3"/>
  <c r="I286" i="3" s="1"/>
  <c r="H277" i="3"/>
  <c r="F277" i="3"/>
  <c r="H274" i="3"/>
  <c r="F274" i="3"/>
  <c r="I274" i="3" s="1"/>
  <c r="H271" i="3"/>
  <c r="F271" i="3"/>
  <c r="H267" i="3"/>
  <c r="F267" i="3"/>
  <c r="I267" i="3" s="1"/>
  <c r="H264" i="3"/>
  <c r="F264" i="3"/>
  <c r="H261" i="3"/>
  <c r="F261" i="3"/>
  <c r="I261" i="3" s="1"/>
  <c r="H257" i="3"/>
  <c r="F257" i="3"/>
  <c r="H254" i="3"/>
  <c r="F254" i="3"/>
  <c r="I254" i="3" s="1"/>
  <c r="H251" i="3"/>
  <c r="F251" i="3"/>
  <c r="H241" i="3"/>
  <c r="F241" i="3"/>
  <c r="H238" i="3"/>
  <c r="F238" i="3"/>
  <c r="H235" i="3"/>
  <c r="F235" i="3"/>
  <c r="H231" i="3"/>
  <c r="F231" i="3"/>
  <c r="H228" i="3"/>
  <c r="F228" i="3"/>
  <c r="H225" i="3"/>
  <c r="F225" i="3"/>
  <c r="H221" i="3"/>
  <c r="F221" i="3"/>
  <c r="H218" i="3"/>
  <c r="F218" i="3"/>
  <c r="H215" i="3"/>
  <c r="F215" i="3"/>
  <c r="H205" i="3"/>
  <c r="F205" i="3"/>
  <c r="H202" i="3"/>
  <c r="F202" i="3"/>
  <c r="H199" i="3"/>
  <c r="F199" i="3"/>
  <c r="H195" i="3"/>
  <c r="F195" i="3"/>
  <c r="H192" i="3"/>
  <c r="F192" i="3"/>
  <c r="H189" i="3"/>
  <c r="F189" i="3"/>
  <c r="H185" i="3"/>
  <c r="F185" i="3"/>
  <c r="H182" i="3"/>
  <c r="F182" i="3"/>
  <c r="H179" i="3"/>
  <c r="F179" i="3"/>
  <c r="H168" i="3"/>
  <c r="F168" i="3"/>
  <c r="H165" i="3"/>
  <c r="F165" i="3"/>
  <c r="H162" i="3"/>
  <c r="F162" i="3"/>
  <c r="H158" i="3"/>
  <c r="F158" i="3"/>
  <c r="H155" i="3"/>
  <c r="F155" i="3"/>
  <c r="H152" i="3"/>
  <c r="F152" i="3"/>
  <c r="H148" i="3"/>
  <c r="F148" i="3"/>
  <c r="H145" i="3"/>
  <c r="F145" i="3"/>
  <c r="H142" i="3"/>
  <c r="F142" i="3"/>
  <c r="H133" i="3"/>
  <c r="F133" i="3"/>
  <c r="H130" i="3"/>
  <c r="F130" i="3"/>
  <c r="H127" i="3"/>
  <c r="F127" i="3"/>
  <c r="H123" i="3"/>
  <c r="F123" i="3"/>
  <c r="H120" i="3"/>
  <c r="F120" i="3"/>
  <c r="H117" i="3"/>
  <c r="F117" i="3"/>
  <c r="H113" i="3"/>
  <c r="F113" i="3"/>
  <c r="H110" i="3"/>
  <c r="F110" i="3"/>
  <c r="H107" i="3"/>
  <c r="F107" i="3"/>
  <c r="H98" i="3"/>
  <c r="F98" i="3"/>
  <c r="H95" i="3"/>
  <c r="F95" i="3"/>
  <c r="H92" i="3"/>
  <c r="F92" i="3"/>
  <c r="H88" i="3"/>
  <c r="F88" i="3"/>
  <c r="H85" i="3"/>
  <c r="F85" i="3"/>
  <c r="H82" i="3"/>
  <c r="F82" i="3"/>
  <c r="H78" i="3"/>
  <c r="F78" i="3"/>
  <c r="H75" i="3"/>
  <c r="F75" i="3"/>
  <c r="H72" i="3"/>
  <c r="F72" i="3"/>
  <c r="I72" i="3" s="1"/>
  <c r="H63" i="3"/>
  <c r="F63" i="3"/>
  <c r="H60" i="3"/>
  <c r="F60" i="3"/>
  <c r="I60" i="3" s="1"/>
  <c r="H57" i="3"/>
  <c r="F57" i="3"/>
  <c r="H53" i="3"/>
  <c r="F53" i="3"/>
  <c r="H50" i="3"/>
  <c r="F50" i="3"/>
  <c r="H47" i="3"/>
  <c r="F47" i="3"/>
  <c r="H43" i="3"/>
  <c r="F43" i="3"/>
  <c r="H40" i="3"/>
  <c r="F40" i="3"/>
  <c r="H37" i="3"/>
  <c r="F37" i="3"/>
  <c r="H29" i="3"/>
  <c r="F29" i="3"/>
  <c r="H26" i="3"/>
  <c r="F26" i="3"/>
  <c r="H23" i="3"/>
  <c r="F23" i="3"/>
  <c r="H19" i="3"/>
  <c r="F19" i="3"/>
  <c r="H16" i="3"/>
  <c r="F16" i="3"/>
  <c r="H13" i="3"/>
  <c r="F13" i="3"/>
  <c r="I13" i="3" s="1"/>
  <c r="H9" i="3"/>
  <c r="H6" i="3"/>
  <c r="I6" i="3" s="1"/>
  <c r="H3" i="3"/>
  <c r="F3" i="3"/>
  <c r="J13" i="3" l="1"/>
  <c r="I63" i="3"/>
  <c r="I92" i="3"/>
  <c r="I155" i="3"/>
  <c r="I82" i="3"/>
  <c r="I145" i="3"/>
  <c r="I152" i="3"/>
  <c r="I241" i="3"/>
  <c r="I185" i="3"/>
  <c r="J185" i="3" s="1"/>
  <c r="K185" i="3" s="1"/>
  <c r="L185" i="3" s="1"/>
  <c r="I192" i="3"/>
  <c r="I225" i="3"/>
  <c r="I231" i="3"/>
  <c r="I23" i="3"/>
  <c r="I32" i="3" s="1"/>
  <c r="J292" i="3" s="1"/>
  <c r="K292" i="3" s="1"/>
  <c r="L292" i="3" s="1"/>
  <c r="I47" i="3"/>
  <c r="I88" i="3"/>
  <c r="I251" i="3"/>
  <c r="I292" i="3"/>
  <c r="I299" i="3"/>
  <c r="I3" i="3"/>
  <c r="I9" i="3"/>
  <c r="I12" i="3" s="1"/>
  <c r="I19" i="3"/>
  <c r="J19" i="3" s="1"/>
  <c r="I26" i="3"/>
  <c r="I43" i="3"/>
  <c r="I78" i="3"/>
  <c r="I98" i="3"/>
  <c r="I110" i="3"/>
  <c r="I142" i="3"/>
  <c r="I182" i="3"/>
  <c r="J182" i="3" s="1"/>
  <c r="K182" i="3" s="1"/>
  <c r="L182" i="3" s="1"/>
  <c r="I189" i="3"/>
  <c r="I221" i="3"/>
  <c r="I264" i="3"/>
  <c r="I271" i="3"/>
  <c r="I289" i="3"/>
  <c r="I302" i="3"/>
  <c r="I309" i="3"/>
  <c r="I315" i="3" s="1"/>
  <c r="J142" i="2"/>
  <c r="J191" i="2"/>
  <c r="J198" i="2"/>
  <c r="J242" i="2"/>
  <c r="J249" i="2"/>
  <c r="J293" i="2"/>
  <c r="J229" i="2"/>
  <c r="J239" i="2"/>
  <c r="J245" i="2"/>
  <c r="I123" i="3"/>
  <c r="I235" i="3"/>
  <c r="J204" i="2"/>
  <c r="I120" i="3"/>
  <c r="I270" i="3"/>
  <c r="I16" i="3"/>
  <c r="J16" i="3" s="1"/>
  <c r="I53" i="3"/>
  <c r="I127" i="3"/>
  <c r="I148" i="3"/>
  <c r="I228" i="3"/>
  <c r="I277" i="3"/>
  <c r="I199" i="3"/>
  <c r="I29" i="3"/>
  <c r="I168" i="3"/>
  <c r="I179" i="3"/>
  <c r="I205" i="3"/>
  <c r="I215" i="3"/>
  <c r="I218" i="3"/>
  <c r="I238" i="3"/>
  <c r="I257" i="3"/>
  <c r="I296" i="3"/>
  <c r="J19" i="2"/>
  <c r="J149" i="2"/>
  <c r="J252" i="2"/>
  <c r="J255" i="2"/>
  <c r="J290" i="2"/>
  <c r="J335" i="2"/>
  <c r="J341" i="2"/>
  <c r="J315" i="2"/>
  <c r="J331" i="2"/>
  <c r="J321" i="2"/>
  <c r="J328" i="2"/>
  <c r="J303" i="2"/>
  <c r="J300" i="2"/>
  <c r="J296" i="2"/>
  <c r="J306" i="2"/>
  <c r="J338" i="2"/>
  <c r="J325" i="2"/>
  <c r="J334" i="2" s="1"/>
  <c r="J174" i="2"/>
  <c r="J164" i="2"/>
  <c r="J180" i="2"/>
  <c r="J170" i="2"/>
  <c r="J265" i="2"/>
  <c r="J281" i="2"/>
  <c r="J268" i="2"/>
  <c r="J275" i="2"/>
  <c r="J278" i="2"/>
  <c r="J216" i="2"/>
  <c r="J219" i="2"/>
  <c r="J223" i="2"/>
  <c r="J139" i="2"/>
  <c r="J145" i="2"/>
  <c r="J113" i="2"/>
  <c r="J129" i="2"/>
  <c r="J116" i="2"/>
  <c r="J123" i="2"/>
  <c r="J126" i="2"/>
  <c r="J58" i="2"/>
  <c r="J64" i="2"/>
  <c r="J54" i="2"/>
  <c r="J74" i="2"/>
  <c r="J90" i="2"/>
  <c r="J77" i="2"/>
  <c r="J80" i="2"/>
  <c r="J97" i="2"/>
  <c r="J84" i="2"/>
  <c r="J94" i="2"/>
  <c r="J100" i="2"/>
  <c r="J119" i="2"/>
  <c r="J87" i="2"/>
  <c r="J16" i="2"/>
  <c r="J3" i="2"/>
  <c r="J9" i="2"/>
  <c r="J41" i="2"/>
  <c r="J44" i="2"/>
  <c r="J61" i="2"/>
  <c r="J48" i="2"/>
  <c r="J38" i="2"/>
  <c r="J23" i="2"/>
  <c r="J26" i="2"/>
  <c r="J13" i="2"/>
  <c r="J29" i="2"/>
  <c r="I40" i="3"/>
  <c r="I50" i="3"/>
  <c r="I57" i="3"/>
  <c r="I113" i="3"/>
  <c r="I117" i="3"/>
  <c r="I133" i="3"/>
  <c r="I165" i="3"/>
  <c r="I85" i="3"/>
  <c r="I195" i="3"/>
  <c r="I37" i="3"/>
  <c r="I75" i="3"/>
  <c r="I95" i="3"/>
  <c r="I107" i="3"/>
  <c r="I130" i="3"/>
  <c r="I158" i="3"/>
  <c r="I161" i="3" s="1"/>
  <c r="I162" i="3"/>
  <c r="I202" i="3"/>
  <c r="J286" i="3" l="1"/>
  <c r="K286" i="3" s="1"/>
  <c r="L286" i="3" s="1"/>
  <c r="J6" i="3"/>
  <c r="K6" i="3" s="1"/>
  <c r="L6" i="3" s="1"/>
  <c r="J289" i="3"/>
  <c r="K289" i="3" s="1"/>
  <c r="L289" i="3" s="1"/>
  <c r="I101" i="3"/>
  <c r="J75" i="3" s="1"/>
  <c r="K75" i="3" s="1"/>
  <c r="L75" i="3" s="1"/>
  <c r="J306" i="3"/>
  <c r="K306" i="3" s="1"/>
  <c r="J312" i="3"/>
  <c r="K312" i="3" s="1"/>
  <c r="J299" i="3"/>
  <c r="K299" i="3" s="1"/>
  <c r="L299" i="3" s="1"/>
  <c r="K293" i="2"/>
  <c r="I295" i="3"/>
  <c r="O296" i="3" s="1"/>
  <c r="P296" i="3" s="1"/>
  <c r="Q296" i="3" s="1"/>
  <c r="K84" i="2"/>
  <c r="L84" i="2" s="1"/>
  <c r="M84" i="2" s="1"/>
  <c r="K300" i="2"/>
  <c r="J299" i="2"/>
  <c r="K299" i="2" s="1"/>
  <c r="K290" i="2"/>
  <c r="J148" i="2"/>
  <c r="K296" i="2"/>
  <c r="K303" i="2"/>
  <c r="L303" i="2" s="1"/>
  <c r="M303" i="2" s="1"/>
  <c r="N303" i="2" s="1"/>
  <c r="J309" i="3"/>
  <c r="K309" i="3" s="1"/>
  <c r="I66" i="3"/>
  <c r="J43" i="3" s="1"/>
  <c r="K43" i="3" s="1"/>
  <c r="L43" i="3" s="1"/>
  <c r="J47" i="3"/>
  <c r="K47" i="3" s="1"/>
  <c r="L47" i="3" s="1"/>
  <c r="K19" i="3"/>
  <c r="L19" i="3" s="1"/>
  <c r="I244" i="3"/>
  <c r="J241" i="3" s="1"/>
  <c r="K241" i="3" s="1"/>
  <c r="L241" i="3" s="1"/>
  <c r="J179" i="3"/>
  <c r="K179" i="3" s="1"/>
  <c r="L179" i="3" s="1"/>
  <c r="J296" i="3"/>
  <c r="K296" i="3" s="1"/>
  <c r="L296" i="3" s="1"/>
  <c r="J302" i="3"/>
  <c r="K302" i="3" s="1"/>
  <c r="L302" i="3" s="1"/>
  <c r="I171" i="3"/>
  <c r="J158" i="3" s="1"/>
  <c r="K158" i="3" s="1"/>
  <c r="L158" i="3" s="1"/>
  <c r="I234" i="3"/>
  <c r="I56" i="3"/>
  <c r="I305" i="3"/>
  <c r="I280" i="3"/>
  <c r="J9" i="3"/>
  <c r="K9" i="3" s="1"/>
  <c r="L9" i="3" s="1"/>
  <c r="I198" i="3"/>
  <c r="I224" i="3"/>
  <c r="I151" i="3"/>
  <c r="J3" i="3"/>
  <c r="K3" i="3" s="1"/>
  <c r="L3" i="3" s="1"/>
  <c r="I208" i="3"/>
  <c r="J192" i="3" s="1"/>
  <c r="K192" i="3" s="1"/>
  <c r="L192" i="3" s="1"/>
  <c r="K13" i="3"/>
  <c r="L13" i="3" s="1"/>
  <c r="M13" i="3" s="1"/>
  <c r="I260" i="3"/>
  <c r="I188" i="3"/>
  <c r="O192" i="3" s="1"/>
  <c r="P192" i="3" s="1"/>
  <c r="Q192" i="3" s="1"/>
  <c r="K16" i="3"/>
  <c r="L16" i="3" s="1"/>
  <c r="I91" i="3"/>
  <c r="I22" i="3"/>
  <c r="J232" i="2"/>
  <c r="J207" i="2"/>
  <c r="K188" i="2" s="1"/>
  <c r="L188" i="2" s="1"/>
  <c r="M188" i="2" s="1"/>
  <c r="J22" i="2"/>
  <c r="J132" i="2"/>
  <c r="K129" i="2" s="1"/>
  <c r="L129" i="2" s="1"/>
  <c r="M129" i="2" s="1"/>
  <c r="J248" i="2"/>
  <c r="J32" i="2"/>
  <c r="K6" i="2" s="1"/>
  <c r="L6" i="2" s="1"/>
  <c r="M6" i="2" s="1"/>
  <c r="J103" i="2"/>
  <c r="K77" i="2" s="1"/>
  <c r="L300" i="2"/>
  <c r="M300" i="2" s="1"/>
  <c r="J258" i="2"/>
  <c r="K252" i="2" s="1"/>
  <c r="L252" i="2" s="1"/>
  <c r="M252" i="2" s="1"/>
  <c r="K198" i="2"/>
  <c r="L198" i="2" s="1"/>
  <c r="M198" i="2" s="1"/>
  <c r="J83" i="2"/>
  <c r="J324" i="2"/>
  <c r="J344" i="2"/>
  <c r="K328" i="2"/>
  <c r="L328" i="2" s="1"/>
  <c r="M328" i="2" s="1"/>
  <c r="J309" i="2"/>
  <c r="K331" i="2"/>
  <c r="L331" i="2" s="1"/>
  <c r="M331" i="2" s="1"/>
  <c r="K325" i="2"/>
  <c r="L325" i="2" s="1"/>
  <c r="M325" i="2" s="1"/>
  <c r="J12" i="2"/>
  <c r="K113" i="2"/>
  <c r="L113" i="2" s="1"/>
  <c r="M113" i="2" s="1"/>
  <c r="K123" i="2"/>
  <c r="L123" i="2" s="1"/>
  <c r="M123" i="2" s="1"/>
  <c r="J122" i="2"/>
  <c r="J183" i="2"/>
  <c r="J173" i="2"/>
  <c r="K174" i="2" s="1"/>
  <c r="L174" i="2" s="1"/>
  <c r="M174" i="2" s="1"/>
  <c r="J274" i="2"/>
  <c r="J284" i="2"/>
  <c r="J222" i="2"/>
  <c r="J158" i="2"/>
  <c r="J67" i="2"/>
  <c r="K51" i="2" s="1"/>
  <c r="L51" i="2" s="1"/>
  <c r="M51" i="2" s="1"/>
  <c r="J57" i="2"/>
  <c r="J93" i="2"/>
  <c r="J47" i="2"/>
  <c r="I81" i="3"/>
  <c r="I126" i="3"/>
  <c r="I136" i="3"/>
  <c r="I116" i="3"/>
  <c r="M296" i="3" l="1"/>
  <c r="J78" i="3"/>
  <c r="K78" i="3" s="1"/>
  <c r="L78" i="3" s="1"/>
  <c r="J72" i="3"/>
  <c r="K72" i="3" s="1"/>
  <c r="L72" i="3" s="1"/>
  <c r="J195" i="3"/>
  <c r="K195" i="3" s="1"/>
  <c r="L195" i="3" s="1"/>
  <c r="O299" i="3"/>
  <c r="P299" i="3" s="1"/>
  <c r="Q299" i="3" s="1"/>
  <c r="R296" i="3" s="1"/>
  <c r="K126" i="2"/>
  <c r="L126" i="2" s="1"/>
  <c r="M126" i="2" s="1"/>
  <c r="O302" i="3"/>
  <c r="P302" i="3" s="1"/>
  <c r="Q302" i="3" s="1"/>
  <c r="K87" i="2"/>
  <c r="L87" i="2" s="1"/>
  <c r="M87" i="2" s="1"/>
  <c r="N84" i="2" s="1"/>
  <c r="J189" i="3"/>
  <c r="K189" i="3" s="1"/>
  <c r="L189" i="3" s="1"/>
  <c r="M189" i="3" s="1"/>
  <c r="K119" i="2"/>
  <c r="L119" i="2" s="1"/>
  <c r="M119" i="2" s="1"/>
  <c r="K116" i="2"/>
  <c r="L116" i="2" s="1"/>
  <c r="M116" i="2" s="1"/>
  <c r="K74" i="2"/>
  <c r="K306" i="2"/>
  <c r="L306" i="2" s="1"/>
  <c r="M306" i="2" s="1"/>
  <c r="K90" i="2"/>
  <c r="L90" i="2" s="1"/>
  <c r="M90" i="2" s="1"/>
  <c r="K80" i="2"/>
  <c r="J40" i="3"/>
  <c r="K40" i="3" s="1"/>
  <c r="L40" i="3" s="1"/>
  <c r="J37" i="3"/>
  <c r="K37" i="3" s="1"/>
  <c r="L37" i="3" s="1"/>
  <c r="J231" i="3"/>
  <c r="K231" i="3" s="1"/>
  <c r="L231" i="3" s="1"/>
  <c r="J228" i="3"/>
  <c r="K228" i="3" s="1"/>
  <c r="L228" i="3" s="1"/>
  <c r="J221" i="3"/>
  <c r="K221" i="3" s="1"/>
  <c r="L221" i="3" s="1"/>
  <c r="J238" i="3"/>
  <c r="K238" i="3" s="1"/>
  <c r="L238" i="3" s="1"/>
  <c r="J215" i="3"/>
  <c r="K215" i="3" s="1"/>
  <c r="L215" i="3" s="1"/>
  <c r="J225" i="3"/>
  <c r="K225" i="3" s="1"/>
  <c r="L225" i="3" s="1"/>
  <c r="J218" i="3"/>
  <c r="K218" i="3" s="1"/>
  <c r="L218" i="3" s="1"/>
  <c r="J235" i="3"/>
  <c r="K235" i="3" s="1"/>
  <c r="L235" i="3" s="1"/>
  <c r="O195" i="3"/>
  <c r="P195" i="3" s="1"/>
  <c r="Q195" i="3" s="1"/>
  <c r="O189" i="3"/>
  <c r="P189" i="3" s="1"/>
  <c r="Q189" i="3" s="1"/>
  <c r="N113" i="2"/>
  <c r="O267" i="3"/>
  <c r="P267" i="3" s="1"/>
  <c r="Q267" i="3" s="1"/>
  <c r="O261" i="3"/>
  <c r="P261" i="3" s="1"/>
  <c r="Q261" i="3" s="1"/>
  <c r="R261" i="3" s="1"/>
  <c r="O264" i="3"/>
  <c r="P264" i="3" s="1"/>
  <c r="Q264" i="3" s="1"/>
  <c r="J264" i="3"/>
  <c r="K264" i="3" s="1"/>
  <c r="L264" i="3" s="1"/>
  <c r="J261" i="3"/>
  <c r="K261" i="3" s="1"/>
  <c r="L261" i="3" s="1"/>
  <c r="J267" i="3"/>
  <c r="K267" i="3" s="1"/>
  <c r="L267" i="3" s="1"/>
  <c r="J254" i="3"/>
  <c r="K254" i="3" s="1"/>
  <c r="L254" i="3" s="1"/>
  <c r="J257" i="3"/>
  <c r="K257" i="3" s="1"/>
  <c r="L257" i="3" s="1"/>
  <c r="J251" i="3"/>
  <c r="K251" i="3" s="1"/>
  <c r="L251" i="3" s="1"/>
  <c r="K216" i="2"/>
  <c r="L216" i="2" s="1"/>
  <c r="M216" i="2" s="1"/>
  <c r="K213" i="2"/>
  <c r="L213" i="2" s="1"/>
  <c r="M213" i="2" s="1"/>
  <c r="K229" i="2"/>
  <c r="L229" i="2" s="1"/>
  <c r="M229" i="2" s="1"/>
  <c r="K219" i="2"/>
  <c r="L219" i="2" s="1"/>
  <c r="M219" i="2" s="1"/>
  <c r="K223" i="2"/>
  <c r="L223" i="2" s="1"/>
  <c r="M223" i="2" s="1"/>
  <c r="K226" i="2"/>
  <c r="L226" i="2" s="1"/>
  <c r="M226" i="2" s="1"/>
  <c r="K191" i="2"/>
  <c r="L191" i="2" s="1"/>
  <c r="M191" i="2" s="1"/>
  <c r="K194" i="2"/>
  <c r="L194" i="2" s="1"/>
  <c r="M194" i="2" s="1"/>
  <c r="K201" i="2"/>
  <c r="L201" i="2" s="1"/>
  <c r="M201" i="2" s="1"/>
  <c r="K204" i="2"/>
  <c r="L204" i="2" s="1"/>
  <c r="M204" i="2" s="1"/>
  <c r="K142" i="2"/>
  <c r="L142" i="2" s="1"/>
  <c r="M142" i="2" s="1"/>
  <c r="K155" i="2"/>
  <c r="L155" i="2" s="1"/>
  <c r="M155" i="2" s="1"/>
  <c r="K149" i="2"/>
  <c r="L149" i="2" s="1"/>
  <c r="M149" i="2" s="1"/>
  <c r="K139" i="2"/>
  <c r="L139" i="2" s="1"/>
  <c r="M139" i="2" s="1"/>
  <c r="K145" i="2"/>
  <c r="L145" i="2" s="1"/>
  <c r="M145" i="2" s="1"/>
  <c r="K152" i="2"/>
  <c r="L152" i="2" s="1"/>
  <c r="M152" i="2" s="1"/>
  <c r="K38" i="2"/>
  <c r="L38" i="2" s="1"/>
  <c r="M38" i="2" s="1"/>
  <c r="K48" i="2"/>
  <c r="L48" i="2" s="1"/>
  <c r="M48" i="2" s="1"/>
  <c r="K41" i="2"/>
  <c r="L41" i="2" s="1"/>
  <c r="M41" i="2" s="1"/>
  <c r="K54" i="2"/>
  <c r="L54" i="2" s="1"/>
  <c r="M54" i="2" s="1"/>
  <c r="K44" i="2"/>
  <c r="L44" i="2" s="1"/>
  <c r="M44" i="2" s="1"/>
  <c r="L293" i="2"/>
  <c r="M293" i="2" s="1"/>
  <c r="L290" i="2"/>
  <c r="M290" i="2" s="1"/>
  <c r="K3" i="2"/>
  <c r="L3" i="2" s="1"/>
  <c r="M3" i="2" s="1"/>
  <c r="L77" i="2"/>
  <c r="M77" i="2" s="1"/>
  <c r="K318" i="2"/>
  <c r="L318" i="2" s="1"/>
  <c r="M318" i="2" s="1"/>
  <c r="L74" i="2"/>
  <c r="M74" i="2" s="1"/>
  <c r="N74" i="2" s="1"/>
  <c r="K9" i="2"/>
  <c r="L9" i="2" s="1"/>
  <c r="M9" i="2" s="1"/>
  <c r="K321" i="2"/>
  <c r="L321" i="2" s="1"/>
  <c r="M321" i="2" s="1"/>
  <c r="K315" i="2"/>
  <c r="L315" i="2" s="1"/>
  <c r="M315" i="2" s="1"/>
  <c r="L296" i="2"/>
  <c r="M296" i="2" s="1"/>
  <c r="L80" i="2"/>
  <c r="M80" i="2" s="1"/>
  <c r="K16" i="2"/>
  <c r="L16" i="2" s="1"/>
  <c r="M16" i="2" s="1"/>
  <c r="K19" i="2"/>
  <c r="L19" i="2" s="1"/>
  <c r="M19" i="2" s="1"/>
  <c r="K13" i="2"/>
  <c r="L13" i="2" s="1"/>
  <c r="M13" i="2" s="1"/>
  <c r="N13" i="2" s="1"/>
  <c r="K245" i="2"/>
  <c r="L245" i="2" s="1"/>
  <c r="M245" i="2" s="1"/>
  <c r="K242" i="2"/>
  <c r="L242" i="2" s="1"/>
  <c r="M242" i="2" s="1"/>
  <c r="K249" i="2"/>
  <c r="L249" i="2" s="1"/>
  <c r="M249" i="2" s="1"/>
  <c r="K255" i="2"/>
  <c r="L255" i="2" s="1"/>
  <c r="M255" i="2" s="1"/>
  <c r="K239" i="2"/>
  <c r="L239" i="2" s="1"/>
  <c r="M239" i="2" s="1"/>
  <c r="K271" i="2"/>
  <c r="L271" i="2" s="1"/>
  <c r="M271" i="2" s="1"/>
  <c r="K268" i="2"/>
  <c r="L268" i="2" s="1"/>
  <c r="M268" i="2" s="1"/>
  <c r="K170" i="2"/>
  <c r="L170" i="2" s="1"/>
  <c r="M170" i="2" s="1"/>
  <c r="K278" i="2"/>
  <c r="L278" i="2" s="1"/>
  <c r="M278" i="2" s="1"/>
  <c r="K164" i="2"/>
  <c r="L164" i="2" s="1"/>
  <c r="M164" i="2" s="1"/>
  <c r="K177" i="2"/>
  <c r="L177" i="2" s="1"/>
  <c r="M177" i="2" s="1"/>
  <c r="K180" i="2"/>
  <c r="L180" i="2" s="1"/>
  <c r="M180" i="2" s="1"/>
  <c r="K275" i="2"/>
  <c r="L275" i="2" s="1"/>
  <c r="M275" i="2" s="1"/>
  <c r="K265" i="2"/>
  <c r="L265" i="2" s="1"/>
  <c r="M265" i="2" s="1"/>
  <c r="K281" i="2"/>
  <c r="L281" i="2" s="1"/>
  <c r="M281" i="2" s="1"/>
  <c r="J165" i="3"/>
  <c r="K165" i="3" s="1"/>
  <c r="L165" i="3" s="1"/>
  <c r="J82" i="3"/>
  <c r="K82" i="3" s="1"/>
  <c r="L82" i="3" s="1"/>
  <c r="J88" i="3"/>
  <c r="K88" i="3" s="1"/>
  <c r="L88" i="3" s="1"/>
  <c r="J127" i="3"/>
  <c r="K127" i="3" s="1"/>
  <c r="L127" i="3" s="1"/>
  <c r="J123" i="3"/>
  <c r="K123" i="3" s="1"/>
  <c r="L123" i="3" s="1"/>
  <c r="J110" i="3"/>
  <c r="K110" i="3" s="1"/>
  <c r="L110" i="3" s="1"/>
  <c r="J120" i="3"/>
  <c r="K120" i="3" s="1"/>
  <c r="L120" i="3" s="1"/>
  <c r="J162" i="3"/>
  <c r="K162" i="3" s="1"/>
  <c r="L162" i="3" s="1"/>
  <c r="J117" i="3"/>
  <c r="K117" i="3" s="1"/>
  <c r="L117" i="3" s="1"/>
  <c r="M117" i="3" s="1"/>
  <c r="J113" i="3"/>
  <c r="K113" i="3" s="1"/>
  <c r="L113" i="3" s="1"/>
  <c r="J133" i="3"/>
  <c r="K133" i="3" s="1"/>
  <c r="L133" i="3" s="1"/>
  <c r="J130" i="3"/>
  <c r="K130" i="3" s="1"/>
  <c r="L130" i="3" s="1"/>
  <c r="J85" i="3"/>
  <c r="K85" i="3" s="1"/>
  <c r="L85" i="3" s="1"/>
  <c r="J107" i="3"/>
  <c r="K107" i="3" s="1"/>
  <c r="L107" i="3" s="1"/>
  <c r="J168" i="3"/>
  <c r="K168" i="3" s="1"/>
  <c r="L168" i="3" s="1"/>
  <c r="J148" i="3"/>
  <c r="K148" i="3" s="1"/>
  <c r="L148" i="3" s="1"/>
  <c r="J155" i="3"/>
  <c r="K155" i="3" s="1"/>
  <c r="L155" i="3" s="1"/>
  <c r="J152" i="3"/>
  <c r="K152" i="3" s="1"/>
  <c r="L152" i="3" s="1"/>
  <c r="J142" i="3"/>
  <c r="K142" i="3" s="1"/>
  <c r="L142" i="3" s="1"/>
  <c r="J145" i="3"/>
  <c r="K145" i="3" s="1"/>
  <c r="L145" i="3" s="1"/>
  <c r="M107" i="3" l="1"/>
  <c r="M72" i="3"/>
  <c r="N149" i="2"/>
  <c r="R189" i="3"/>
  <c r="M225" i="3"/>
  <c r="M215" i="3"/>
  <c r="N188" i="2"/>
  <c r="M261" i="3"/>
  <c r="M82" i="3"/>
  <c r="M152" i="3"/>
  <c r="M142" i="3"/>
  <c r="N213" i="2"/>
  <c r="N38" i="2"/>
  <c r="N48" i="2"/>
  <c r="N3" i="2"/>
  <c r="N239" i="2"/>
  <c r="N265" i="2"/>
  <c r="N174" i="2"/>
</calcChain>
</file>

<file path=xl/sharedStrings.xml><?xml version="1.0" encoding="utf-8"?>
<sst xmlns="http://schemas.openxmlformats.org/spreadsheetml/2006/main" count="3632" uniqueCount="375">
  <si>
    <t>down</t>
  </si>
  <si>
    <t>Trt</t>
  </si>
  <si>
    <t>Sample</t>
  </si>
  <si>
    <t>Ct</t>
  </si>
  <si>
    <t>Avg Ct</t>
  </si>
  <si>
    <t>delta delta Ct</t>
  </si>
  <si>
    <t>653-1</t>
  </si>
  <si>
    <t>653 vs control</t>
  </si>
  <si>
    <t>653-2</t>
  </si>
  <si>
    <t>653-3</t>
  </si>
  <si>
    <t>111-1</t>
  </si>
  <si>
    <t>111 vs control</t>
  </si>
  <si>
    <t>111-2</t>
  </si>
  <si>
    <t>111-3</t>
  </si>
  <si>
    <t>control-1</t>
  </si>
  <si>
    <t>control-2</t>
  </si>
  <si>
    <t>control-3</t>
  </si>
  <si>
    <t>Bj-1</t>
  </si>
  <si>
    <t>2-1-1</t>
  </si>
  <si>
    <t>2-1-3</t>
  </si>
  <si>
    <t>2-1-4</t>
  </si>
  <si>
    <t>2-2-2</t>
  </si>
  <si>
    <t>2-2-3</t>
  </si>
  <si>
    <t>2-2-6</t>
  </si>
  <si>
    <t>2-3-1</t>
  </si>
  <si>
    <t>2-3-2</t>
  </si>
  <si>
    <t>2-3-3</t>
  </si>
  <si>
    <t>Bj-2</t>
  </si>
  <si>
    <t>.</t>
  </si>
  <si>
    <t>Bj-3</t>
  </si>
  <si>
    <t>Bj-6</t>
  </si>
  <si>
    <t>Bj-7</t>
  </si>
  <si>
    <t>111 vs 653</t>
  </si>
  <si>
    <t>up</t>
  </si>
  <si>
    <t>origninal</t>
  </si>
  <si>
    <t>Bj-4</t>
  </si>
  <si>
    <t>Bj-8</t>
  </si>
  <si>
    <t>Bj-10</t>
  </si>
  <si>
    <t>Bj-11</t>
  </si>
  <si>
    <t>1-1-1</t>
  </si>
  <si>
    <t>1-1-3</t>
  </si>
  <si>
    <t>1-1-4</t>
  </si>
  <si>
    <t>1-2-2</t>
  </si>
  <si>
    <t>1-2-4</t>
  </si>
  <si>
    <t>1-2-5</t>
  </si>
  <si>
    <t>1-3-1</t>
  </si>
  <si>
    <t>1-3-4</t>
  </si>
  <si>
    <t>1-3-5</t>
  </si>
  <si>
    <t>St-2</t>
  </si>
  <si>
    <t>St-1</t>
  </si>
  <si>
    <t>St-3</t>
  </si>
  <si>
    <t>St-4</t>
  </si>
  <si>
    <t>St-5</t>
  </si>
  <si>
    <t>LOX12_SOLTU</t>
  </si>
  <si>
    <t>PRR1_TOBAC</t>
  </si>
  <si>
    <t>St-6</t>
  </si>
  <si>
    <t>CHSB_SOLTU</t>
  </si>
  <si>
    <t>St-7</t>
  </si>
  <si>
    <t>St-8</t>
  </si>
  <si>
    <t>IER1_SOLLC</t>
  </si>
  <si>
    <t>St-9</t>
  </si>
  <si>
    <t>EDL3_ARATH</t>
  </si>
  <si>
    <t>WRK40_ARATH</t>
  </si>
  <si>
    <t>St-10</t>
  </si>
  <si>
    <t>St-11</t>
  </si>
  <si>
    <t>TIF5A_ARATH</t>
  </si>
  <si>
    <t>St-12</t>
  </si>
  <si>
    <t>111vs control</t>
  </si>
  <si>
    <t>Ct-Bj-1</t>
  </si>
  <si>
    <t>Avg-Ct-Bj-1</t>
  </si>
  <si>
    <t>Ct-Bj-HK</t>
  </si>
  <si>
    <t>Avg-Ct-Bj-HK</t>
  </si>
  <si>
    <t>deltaCt</t>
  </si>
  <si>
    <t>2^deltadeltaCT</t>
  </si>
  <si>
    <t>log2foldchange</t>
  </si>
  <si>
    <t>Average foldchange</t>
  </si>
  <si>
    <t>comparision</t>
  </si>
  <si>
    <t>Ct-St-HK</t>
  </si>
  <si>
    <t>Avg-Ct-St-HK</t>
  </si>
  <si>
    <t>Ct-St-1</t>
  </si>
  <si>
    <t>Avg-Ct-St-1</t>
  </si>
  <si>
    <t>Avg-Ct-St-2</t>
  </si>
  <si>
    <t>Ct-St-2</t>
  </si>
  <si>
    <t>Avg-Ct-St-3</t>
  </si>
  <si>
    <t>Ct-St-3</t>
  </si>
  <si>
    <t>1.8396581985597</t>
  </si>
  <si>
    <t>Ct-St-4</t>
  </si>
  <si>
    <t>Ct-St-5</t>
  </si>
  <si>
    <t>Ct-St-6</t>
  </si>
  <si>
    <t>Ct-St-7</t>
  </si>
  <si>
    <t>Ct-St-8</t>
  </si>
  <si>
    <t>Ct-St-9</t>
  </si>
  <si>
    <t>Avg-Ct-St-10</t>
  </si>
  <si>
    <t>Ct-St-10</t>
  </si>
  <si>
    <t>Ct-St-11</t>
  </si>
  <si>
    <t>Avg-Ct-St-11</t>
  </si>
  <si>
    <t>Ct-St-12</t>
  </si>
  <si>
    <t>Avg-Ct-St-12</t>
  </si>
  <si>
    <t>Avg-Ct-St-9</t>
  </si>
  <si>
    <t>Avg-Ct-St-8</t>
  </si>
  <si>
    <t>Avg-Ct-St-7</t>
  </si>
  <si>
    <t>Avg-Ct-St-6</t>
  </si>
  <si>
    <t>Avg-Ct-St-5</t>
  </si>
  <si>
    <t>Avg-Ct-St-4</t>
  </si>
  <si>
    <t>Treatment</t>
  </si>
  <si>
    <t>RNA quantity(ng/ul)</t>
  </si>
  <si>
    <t>1-1-2</t>
  </si>
  <si>
    <t>1-1-5</t>
  </si>
  <si>
    <t>1-1-6</t>
  </si>
  <si>
    <t>1-1-7</t>
  </si>
  <si>
    <t>1-1-8</t>
  </si>
  <si>
    <t>1-1-9</t>
  </si>
  <si>
    <t>1-1-10</t>
  </si>
  <si>
    <t>1-2-1</t>
  </si>
  <si>
    <t>1-2-3</t>
  </si>
  <si>
    <t>1-2-6</t>
  </si>
  <si>
    <t>1-2-7</t>
  </si>
  <si>
    <t>1-2-8</t>
  </si>
  <si>
    <t>1-2-9</t>
  </si>
  <si>
    <t>1-2-10</t>
  </si>
  <si>
    <t>1-3-2</t>
  </si>
  <si>
    <t>1-3-3</t>
  </si>
  <si>
    <t>1-3-6</t>
  </si>
  <si>
    <t>1-3-7</t>
  </si>
  <si>
    <t>1-3-8</t>
  </si>
  <si>
    <t>1-3-9</t>
  </si>
  <si>
    <t>1-3-10</t>
  </si>
  <si>
    <t>2-1-2</t>
  </si>
  <si>
    <t>2-1-5</t>
  </si>
  <si>
    <t>2-1-6</t>
  </si>
  <si>
    <t>2-1-7</t>
  </si>
  <si>
    <t>2-1-8</t>
  </si>
  <si>
    <t>2-1-9</t>
  </si>
  <si>
    <t>2-1-10</t>
  </si>
  <si>
    <t>2-2-1</t>
  </si>
  <si>
    <t>2-2-4</t>
  </si>
  <si>
    <t>2-2-5</t>
  </si>
  <si>
    <t>2-2-7</t>
  </si>
  <si>
    <t>2-2-8</t>
  </si>
  <si>
    <t>2-2-9</t>
  </si>
  <si>
    <t>2-2-10</t>
  </si>
  <si>
    <t>2-3-4</t>
  </si>
  <si>
    <t>2-3-5</t>
  </si>
  <si>
    <t>2-3-6</t>
  </si>
  <si>
    <t>2-3-7</t>
  </si>
  <si>
    <t>2-3-8</t>
  </si>
  <si>
    <t>2-3-9</t>
  </si>
  <si>
    <t>2-3-10</t>
  </si>
  <si>
    <t>&gt;2000</t>
  </si>
  <si>
    <t>Not extracted</t>
  </si>
  <si>
    <t>not extracted</t>
  </si>
  <si>
    <t>very low</t>
  </si>
  <si>
    <t>Ct-Vd-6</t>
  </si>
  <si>
    <t>Vd-6</t>
  </si>
  <si>
    <t>AOX_PODAS</t>
  </si>
  <si>
    <t>YDDQ_BACSU</t>
  </si>
  <si>
    <t>Brassica juncea vs Solanum tuberosum</t>
  </si>
  <si>
    <t>Vd-4</t>
  </si>
  <si>
    <t>Ct-Vd-4</t>
  </si>
  <si>
    <t>Avg-Ct</t>
  </si>
  <si>
    <t>Vd-1</t>
  </si>
  <si>
    <t>mRNA_1341</t>
  </si>
  <si>
    <t>AYG1_ASPFU</t>
  </si>
  <si>
    <t>Vd-3</t>
  </si>
  <si>
    <t>UVB31_ARATH</t>
  </si>
  <si>
    <t>Cluster-15354.125147</t>
  </si>
  <si>
    <t>Cluster-15354.86688</t>
  </si>
  <si>
    <t>LUC7L3</t>
  </si>
  <si>
    <t>NUP1_ARATH</t>
  </si>
  <si>
    <t>Cluster-15354.91015</t>
  </si>
  <si>
    <t>Cluster-15354.9015</t>
  </si>
  <si>
    <t>Cluster-15354.72985</t>
  </si>
  <si>
    <t>Cluster-15354.154985</t>
  </si>
  <si>
    <t>Cluster-15354.236985</t>
  </si>
  <si>
    <t>Cluster-15354.318985</t>
  </si>
  <si>
    <t>Cluster-15354.400985</t>
  </si>
  <si>
    <t>Cluster-15354.482985</t>
  </si>
  <si>
    <t>Cluster-15354.564985</t>
  </si>
  <si>
    <t>Cluster-15354.728985</t>
  </si>
  <si>
    <t>Cluster-15354.810985</t>
  </si>
  <si>
    <t>Cluster-15354.892985</t>
  </si>
  <si>
    <t>Cluster-15354.974985</t>
  </si>
  <si>
    <t>Cluster-15354.1056985</t>
  </si>
  <si>
    <t>Cluster-15354.1138985</t>
  </si>
  <si>
    <t>Cluster-15354.1220985</t>
  </si>
  <si>
    <t>Cluster-15354.1302985</t>
  </si>
  <si>
    <t>Cluster-15354.1384985</t>
  </si>
  <si>
    <t>Cluster-15354.1548985</t>
  </si>
  <si>
    <t>Cluster-15354.1630985</t>
  </si>
  <si>
    <t>Cluster-15354.1712985</t>
  </si>
  <si>
    <t>Cluster-15354.1794985</t>
  </si>
  <si>
    <t>Cluster-15354.1876985</t>
  </si>
  <si>
    <t>Cluster-15354.1958985</t>
  </si>
  <si>
    <t>Cluster-15354.2040985</t>
  </si>
  <si>
    <t>Cluster-15354.2122985</t>
  </si>
  <si>
    <t>Cluster-15354.2204985</t>
  </si>
  <si>
    <t>PDRP2_ARATH</t>
  </si>
  <si>
    <t>SCL1_ARATH</t>
  </si>
  <si>
    <t>Cluster-15354.44072</t>
  </si>
  <si>
    <t>PR04_SOLLC</t>
  </si>
  <si>
    <t>ABAH1_ARATH</t>
  </si>
  <si>
    <t>PGSC0003DMG400024310</t>
  </si>
  <si>
    <t>PRS2_SOLTU</t>
  </si>
  <si>
    <t>PGSC0003DMG402007970</t>
  </si>
  <si>
    <t>Gene</t>
  </si>
  <si>
    <t>sequence(5' to 3')</t>
  </si>
  <si>
    <t>GC%</t>
  </si>
  <si>
    <t>Length (bp)</t>
  </si>
  <si>
    <t>St_PR04_SOLLC_F1</t>
  </si>
  <si>
    <t>GCCGTGCAATTGTGGGTGTC</t>
  </si>
  <si>
    <t>St_PR04_SOLLC_R1</t>
  </si>
  <si>
    <t>CGCACACTTTTCCACTAGCAC</t>
  </si>
  <si>
    <t>St_ABAH1_ARATH_F1</t>
  </si>
  <si>
    <t>CCACTTCCTCCTGGTACTTTAGG</t>
  </si>
  <si>
    <t>St_ABAH1_ARATH_R1</t>
  </si>
  <si>
    <t>AACTTGTTTAGCTGCCTCTGG</t>
  </si>
  <si>
    <t>St_unk_1_F1</t>
  </si>
  <si>
    <t>GAGAAGGAAGATTGGTGGGACA</t>
  </si>
  <si>
    <t>St_unk_1_R1</t>
  </si>
  <si>
    <t>CTACCCATCCCTCCTCCACA</t>
  </si>
  <si>
    <t>St_PRS2_SOLTU_F2</t>
  </si>
  <si>
    <t>AGAACATTGAGGCTGAGGGA</t>
  </si>
  <si>
    <t>St_PRS2_SOLTU_R2</t>
  </si>
  <si>
    <t>TGCAAACACATCCTCCATTTCC</t>
  </si>
  <si>
    <t>St_LOX12_SOLTU_F1</t>
  </si>
  <si>
    <t>ATTAGCTCTGTTCAAGGTGATCC</t>
  </si>
  <si>
    <t>St_LOX12_SOLTU_R1</t>
  </si>
  <si>
    <t>TCTCCAAGTAGGCTGGATTGC</t>
  </si>
  <si>
    <t>St_PRR1_TOBAC_F1</t>
  </si>
  <si>
    <t>TGTCTTTTGCCCTTGAAGGCT</t>
  </si>
  <si>
    <t>St_PRR1_TOBAC_R1</t>
  </si>
  <si>
    <t>GACAACGTCTCACCAGCTCT</t>
  </si>
  <si>
    <t>St_CHSB_SOLTU_F2</t>
  </si>
  <si>
    <t>GAGCTCAAGGAGAAATTTAAGCG</t>
  </si>
  <si>
    <t>St_CHSB_SOLTU_R2</t>
  </si>
  <si>
    <t>ACAACAACTATGTCTTGCCTTGC</t>
  </si>
  <si>
    <t>St_IER1_SOLLC_F1</t>
  </si>
  <si>
    <t>TGGTGAAGTTGGTTGCTTTCTTG</t>
  </si>
  <si>
    <t>St_IER1_SOLLC_R1</t>
  </si>
  <si>
    <t>TCCAAATCTTGAGCAGTGAGAG</t>
  </si>
  <si>
    <t>St_EDL3_ARATH_F1</t>
  </si>
  <si>
    <t>AATGGTCGGATCGGAGGAGA</t>
  </si>
  <si>
    <t>St_EDL3_ARATH_R1</t>
  </si>
  <si>
    <t>TCGGATTACACCCGCAACAG</t>
  </si>
  <si>
    <t>St_WRK40_ARATH_F1</t>
  </si>
  <si>
    <t>AGACAACCCATCTCCAAGAGC</t>
  </si>
  <si>
    <t>St_WRK40_ARATH_R1</t>
  </si>
  <si>
    <t>TCGATTGGTCTTCCACGCTT</t>
  </si>
  <si>
    <t>St_TIF5A_ARATH_F1</t>
  </si>
  <si>
    <t>ATGTCCGAGCCTTCATCACC</t>
  </si>
  <si>
    <t>St_TIF5A_ARATH_R1</t>
  </si>
  <si>
    <t>GGAGCAACTAGTGATGGTATGGT</t>
  </si>
  <si>
    <t>St_unk_2_F1</t>
  </si>
  <si>
    <t>AGGAGGACAGTCTAGCAGCA</t>
  </si>
  <si>
    <t>St_unk_2_R1</t>
  </si>
  <si>
    <t>GCTTGTACCGGCACCTAACT</t>
  </si>
  <si>
    <t>HK</t>
  </si>
  <si>
    <t>St_ef1alpha_F1</t>
  </si>
  <si>
    <t>ATTGGAAACGGATATGCTCCA</t>
  </si>
  <si>
    <t>Nicot et al 2005</t>
  </si>
  <si>
    <t>Hk</t>
  </si>
  <si>
    <t>St_ef1alpha_R1</t>
  </si>
  <si>
    <t>TCCTTACCTGAACGCCTGTCA</t>
  </si>
  <si>
    <t>Vd_mRNA_1341_F1</t>
  </si>
  <si>
    <t>GCTGTCCGCATCTGACTTGT</t>
  </si>
  <si>
    <t>Vd_mRNA_1341_R1</t>
  </si>
  <si>
    <t>GGTGACGTTGAACTTTGCCA</t>
  </si>
  <si>
    <t>Vd_mRNA_10347_F1</t>
  </si>
  <si>
    <t>AAGATTGTGCTCGTCGGGTA</t>
  </si>
  <si>
    <t>Vd_mRNA_10347_R1</t>
  </si>
  <si>
    <t>TCTCAGCCAGAGCAACCTTC</t>
  </si>
  <si>
    <t>Vd_mRNA_8451_F1</t>
  </si>
  <si>
    <t>GCTGCGTGGAAGTTTGTGC</t>
  </si>
  <si>
    <t>Vd_mRNA_8451_R1</t>
  </si>
  <si>
    <t>TTCTTGTCAACCTGCTGCTCA</t>
  </si>
  <si>
    <t>Vd_mRNA_10198_F1</t>
  </si>
  <si>
    <t>GATTCGGCTGACCCAGACAG</t>
  </si>
  <si>
    <t>Vd_mRNA_10198_R1</t>
  </si>
  <si>
    <t>ACCTTGCCCATATCGAACCG</t>
  </si>
  <si>
    <t>Vd_ef-1_F1</t>
  </si>
  <si>
    <t>CTTCCAACGTCATCACCT</t>
  </si>
  <si>
    <t>Vd_ef-1_R1</t>
  </si>
  <si>
    <t>CTCAGAGCGAACTCATACT</t>
  </si>
  <si>
    <t>Bj_UVB31_ARATH_F1</t>
  </si>
  <si>
    <t>TCCATGAACACGGAGAAGGCA</t>
  </si>
  <si>
    <t>Bj_UVB31_ARATH_R1</t>
  </si>
  <si>
    <t>CCAATCTCTCTGCTCCTCCCA</t>
  </si>
  <si>
    <t>Bj_unk_1_F1</t>
  </si>
  <si>
    <t>GCGAGAGCAAGACACAAAAGG</t>
  </si>
  <si>
    <t>Bj_unk_1_R1</t>
  </si>
  <si>
    <t>TGTTTGCTGAGGGGAGTTCG</t>
  </si>
  <si>
    <t>Bj_unk_2_F1</t>
  </si>
  <si>
    <t>ATTCACACTGCTCCACGCTA</t>
  </si>
  <si>
    <t>Bj_unk_2_R1</t>
  </si>
  <si>
    <t>GGCTGAAGGGTGAGAATGGG</t>
  </si>
  <si>
    <t>Bj_unk_3_F1</t>
  </si>
  <si>
    <t>GGGTTCTGAAACAGCCAAACG</t>
  </si>
  <si>
    <t>Bj_unk_3_R1</t>
  </si>
  <si>
    <t>ACCACATCATTGATTCCGCTCT</t>
  </si>
  <si>
    <t>Bj_LUC7L3_F1</t>
  </si>
  <si>
    <t>TCGGAGAGGAGCTACAGAGAC</t>
  </si>
  <si>
    <t>Bj_LUC7L3_R1</t>
  </si>
  <si>
    <t>CCCCATACCCACTACTACGC</t>
  </si>
  <si>
    <t>Bj_NUP1_ARATH_F1</t>
  </si>
  <si>
    <t>CCATCCTTGCTTGGATTGCC</t>
  </si>
  <si>
    <t>Bj_NUP1_ARATH_R1</t>
  </si>
  <si>
    <t>ATGCAGGAGGCTAAGGTTGG</t>
  </si>
  <si>
    <t>Bj_PDRP2_ARATH_F2</t>
  </si>
  <si>
    <t>TATAAAGCAGGCAGCGAAGC</t>
  </si>
  <si>
    <t>Bj_PDRP2_ARATH_R2</t>
  </si>
  <si>
    <t>GAGAGCACTCCCCAACGAT</t>
  </si>
  <si>
    <t>Bj_SCL1_ARATH_F2</t>
  </si>
  <si>
    <t>AACTGCTGAAAAGGATGACAAGT</t>
  </si>
  <si>
    <t>Bj_SCL1_ARATH_R2</t>
  </si>
  <si>
    <t>TGCTCTTGCTGCTTTCCGTT</t>
  </si>
  <si>
    <t>Bj_unk_4_F1</t>
  </si>
  <si>
    <t>TGCGTTCCTCAGAACCAGAG</t>
  </si>
  <si>
    <t>Bj_unk_4_R1</t>
  </si>
  <si>
    <t>AGCTTCTTCTCCACTGCTGAC</t>
  </si>
  <si>
    <t>Bj_ACT_F1</t>
  </si>
  <si>
    <t xml:space="preserve">TGGGTTTGCTGGTGACGAT </t>
  </si>
  <si>
    <t>(Chandna et al 2012)</t>
  </si>
  <si>
    <t>Bj_ACT_R1</t>
  </si>
  <si>
    <t>TGCCTAGGACGACCAACAATACT</t>
  </si>
  <si>
    <t>Tm</t>
  </si>
  <si>
    <t>Primer efficiency</t>
  </si>
  <si>
    <t>ID</t>
  </si>
  <si>
    <t>Host</t>
  </si>
  <si>
    <t>comaprision</t>
  </si>
  <si>
    <t>Replication</t>
  </si>
  <si>
    <t>Solanum_Avg_log2foldchange</t>
  </si>
  <si>
    <t>Solanum tuberosum</t>
  </si>
  <si>
    <t>Verticillium dahliae</t>
  </si>
  <si>
    <t>St(111) vs St(653)</t>
  </si>
  <si>
    <t>Bj(653) vs St(653)</t>
  </si>
  <si>
    <t>Bj(111) vs St(111)</t>
  </si>
  <si>
    <t>Brassica juncea</t>
  </si>
  <si>
    <t>foldchange_rnaseq</t>
  </si>
  <si>
    <t>foldchange_qpcr</t>
  </si>
  <si>
    <t>111vs 653</t>
  </si>
  <si>
    <t>RNAseq result</t>
  </si>
  <si>
    <t>RNA seq result</t>
  </si>
  <si>
    <t>Rep1</t>
  </si>
  <si>
    <t>Re2</t>
  </si>
  <si>
    <t>Rep3</t>
  </si>
  <si>
    <t>RNAseq-foldchange</t>
  </si>
  <si>
    <t>Bj</t>
  </si>
  <si>
    <t>St</t>
  </si>
  <si>
    <t>comparison</t>
  </si>
  <si>
    <t>qPCR-folchange</t>
  </si>
  <si>
    <t>Forward sequence</t>
  </si>
  <si>
    <t>Reverese sequence</t>
  </si>
  <si>
    <t>product length(bp)</t>
  </si>
  <si>
    <t>St_PR04_SOLLC</t>
  </si>
  <si>
    <t>St_ABAH1_ARATH</t>
  </si>
  <si>
    <t>St_PGSC0003DMG400024310</t>
  </si>
  <si>
    <t>St_LOX12_SOLTU</t>
  </si>
  <si>
    <t>St_PRR1_TOBAC</t>
  </si>
  <si>
    <t>St_CHSB_SOLTU</t>
  </si>
  <si>
    <t>St_EDL3_ARATH</t>
  </si>
  <si>
    <t>St_WRK40_ARATH</t>
  </si>
  <si>
    <t>St_TIF5A_ARATH</t>
  </si>
  <si>
    <t>St_ef1alpha</t>
  </si>
  <si>
    <t>Vd_AOX_PODAS</t>
  </si>
  <si>
    <t>Vd_YDDQ_BACSU</t>
  </si>
  <si>
    <t>Vd_mRNA_1341</t>
  </si>
  <si>
    <t>Vd_AYG1_ASPFU</t>
  </si>
  <si>
    <t>Vd_ef-1</t>
  </si>
  <si>
    <t>Bj_Cluster-15354.86688</t>
  </si>
  <si>
    <t>Bj_NUP1_ARATH</t>
  </si>
  <si>
    <t>Bj_PDRP2_ARATH</t>
  </si>
  <si>
    <t>Bj_SCL1_ARATH</t>
  </si>
  <si>
    <t>Bj_Cluster-15354.44072</t>
  </si>
  <si>
    <t>Bj_Cluster-15354.125147</t>
  </si>
  <si>
    <t>Bj_ACT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</si>
</sst>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2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0" xfId="0" applyFill="1"/>
    <xf numFmtId="0" fontId="3" fillId="0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49" fontId="0" fillId="3" borderId="0" xfId="0" applyNumberForma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33A0-0D54-4F6C-83AF-504C2E8976FE}">
  <dimension ref="A1:V82"/>
  <sheetViews>
    <sheetView topLeftCell="A34" workbookViewId="0">
      <selection activeCell="I82" sqref="I82"/>
    </sheetView>
  </sheetViews>
  <sheetFormatPr defaultRowHeight="15" x14ac:dyDescent="0.25"/>
  <sheetData>
    <row r="1" spans="1:14" x14ac:dyDescent="0.25">
      <c r="A1" s="1" t="s">
        <v>326</v>
      </c>
      <c r="B1" s="1" t="s">
        <v>327</v>
      </c>
      <c r="C1" s="1" t="s">
        <v>204</v>
      </c>
      <c r="D1" s="1" t="s">
        <v>328</v>
      </c>
      <c r="E1" s="1" t="s">
        <v>329</v>
      </c>
      <c r="F1" s="1" t="s">
        <v>338</v>
      </c>
      <c r="G1" s="1" t="s">
        <v>337</v>
      </c>
      <c r="H1" s="1"/>
      <c r="I1" s="1" t="s">
        <v>330</v>
      </c>
      <c r="J1" s="1"/>
      <c r="K1" s="1"/>
      <c r="L1" s="1"/>
      <c r="M1" s="1"/>
    </row>
    <row r="2" spans="1:14" x14ac:dyDescent="0.25">
      <c r="A2" s="1" t="s">
        <v>49</v>
      </c>
      <c r="B2" s="1" t="s">
        <v>331</v>
      </c>
      <c r="C2" s="1" t="s">
        <v>199</v>
      </c>
      <c r="D2" s="1" t="s">
        <v>7</v>
      </c>
      <c r="E2" s="1">
        <v>1</v>
      </c>
      <c r="F2" s="1">
        <v>1.3030458072010838</v>
      </c>
      <c r="G2" s="1">
        <v>2.4</v>
      </c>
      <c r="H2" s="1"/>
      <c r="I2" s="10"/>
      <c r="J2" s="10"/>
      <c r="K2" s="10"/>
      <c r="L2" s="10"/>
      <c r="M2" s="10"/>
      <c r="N2" s="10"/>
    </row>
    <row r="3" spans="1:14" x14ac:dyDescent="0.25">
      <c r="A3" s="1" t="s">
        <v>49</v>
      </c>
      <c r="B3" s="1" t="s">
        <v>331</v>
      </c>
      <c r="C3" s="1" t="s">
        <v>199</v>
      </c>
      <c r="D3" s="1" t="s">
        <v>7</v>
      </c>
      <c r="E3" s="1">
        <v>2</v>
      </c>
      <c r="F3" s="1">
        <v>0.79286976953314436</v>
      </c>
      <c r="G3" s="1">
        <v>2.4</v>
      </c>
      <c r="H3" s="1"/>
      <c r="I3" s="10"/>
      <c r="J3" s="10"/>
      <c r="K3" s="10"/>
      <c r="L3" s="10"/>
      <c r="M3" s="10"/>
      <c r="N3" s="10"/>
    </row>
    <row r="4" spans="1:14" x14ac:dyDescent="0.25">
      <c r="A4" s="1" t="s">
        <v>49</v>
      </c>
      <c r="B4" s="1" t="s">
        <v>331</v>
      </c>
      <c r="C4" s="1" t="s">
        <v>199</v>
      </c>
      <c r="D4" s="1" t="s">
        <v>7</v>
      </c>
      <c r="E4" s="1">
        <v>3</v>
      </c>
      <c r="F4" s="1">
        <v>1.4486352812740044</v>
      </c>
      <c r="G4" s="1">
        <v>2.4</v>
      </c>
      <c r="H4" s="1"/>
      <c r="I4" s="10"/>
      <c r="J4" s="10"/>
      <c r="K4" s="10"/>
      <c r="L4" s="10"/>
      <c r="M4" s="10"/>
      <c r="N4" s="10"/>
    </row>
    <row r="5" spans="1:14" x14ac:dyDescent="0.25">
      <c r="A5" s="1" t="s">
        <v>49</v>
      </c>
      <c r="B5" s="1" t="s">
        <v>331</v>
      </c>
      <c r="C5" s="1" t="s">
        <v>199</v>
      </c>
      <c r="D5" s="1" t="s">
        <v>32</v>
      </c>
      <c r="E5" s="1">
        <v>1</v>
      </c>
      <c r="F5" s="1">
        <v>-1.6697290388086499</v>
      </c>
      <c r="G5" s="1">
        <v>-2.4</v>
      </c>
      <c r="H5" s="1"/>
      <c r="I5" s="10"/>
      <c r="J5" s="10"/>
      <c r="K5" s="10"/>
      <c r="L5" s="10"/>
      <c r="M5" s="10"/>
      <c r="N5" s="10"/>
    </row>
    <row r="6" spans="1:14" x14ac:dyDescent="0.25">
      <c r="A6" s="1" t="s">
        <v>49</v>
      </c>
      <c r="B6" s="1" t="s">
        <v>331</v>
      </c>
      <c r="C6" s="1" t="s">
        <v>199</v>
      </c>
      <c r="D6" s="1" t="s">
        <v>32</v>
      </c>
      <c r="E6" s="1">
        <v>2</v>
      </c>
      <c r="F6" s="1">
        <v>-1.8319876070628949</v>
      </c>
      <c r="G6" s="1">
        <v>-2.4</v>
      </c>
      <c r="H6" s="1"/>
      <c r="I6" s="10"/>
      <c r="J6" s="10"/>
      <c r="K6" s="10"/>
      <c r="L6" s="10"/>
      <c r="M6" s="10"/>
      <c r="N6" s="10"/>
    </row>
    <row r="7" spans="1:14" x14ac:dyDescent="0.25">
      <c r="A7" s="1" t="s">
        <v>49</v>
      </c>
      <c r="B7" s="1" t="s">
        <v>331</v>
      </c>
      <c r="C7" s="1" t="s">
        <v>199</v>
      </c>
      <c r="D7" s="1" t="s">
        <v>32</v>
      </c>
      <c r="E7" s="1">
        <v>3</v>
      </c>
      <c r="F7" s="1">
        <v>-2.8840609263312116</v>
      </c>
      <c r="G7" s="1">
        <v>-2.4</v>
      </c>
      <c r="H7" s="1"/>
      <c r="I7" s="10"/>
      <c r="J7" s="10"/>
      <c r="K7" s="10"/>
      <c r="L7" s="10"/>
      <c r="M7" s="10"/>
      <c r="N7" s="10"/>
    </row>
    <row r="8" spans="1:14" x14ac:dyDescent="0.25">
      <c r="A8" s="1" t="s">
        <v>48</v>
      </c>
      <c r="B8" s="1" t="s">
        <v>331</v>
      </c>
      <c r="C8" s="1" t="s">
        <v>200</v>
      </c>
      <c r="D8" s="1" t="s">
        <v>7</v>
      </c>
      <c r="E8" s="1">
        <v>1</v>
      </c>
      <c r="F8" s="1">
        <v>-1.9044271900840326</v>
      </c>
      <c r="G8" s="1">
        <v>-2.9</v>
      </c>
      <c r="H8" s="1"/>
      <c r="I8" s="10"/>
      <c r="J8" s="10"/>
      <c r="K8" s="10"/>
      <c r="L8" s="10"/>
      <c r="M8" s="10"/>
      <c r="N8" s="10"/>
    </row>
    <row r="9" spans="1:14" x14ac:dyDescent="0.25">
      <c r="A9" s="1" t="s">
        <v>48</v>
      </c>
      <c r="B9" s="1" t="s">
        <v>331</v>
      </c>
      <c r="C9" s="1" t="s">
        <v>200</v>
      </c>
      <c r="D9" s="1" t="s">
        <v>7</v>
      </c>
      <c r="E9" s="1">
        <v>2</v>
      </c>
      <c r="F9" s="1">
        <v>-0.95274169164019529</v>
      </c>
      <c r="G9" s="1">
        <v>-2.9</v>
      </c>
      <c r="H9" s="1"/>
      <c r="I9" s="10"/>
      <c r="J9" s="10"/>
      <c r="K9" s="10"/>
      <c r="L9" s="10"/>
      <c r="M9" s="10"/>
      <c r="N9" s="10"/>
    </row>
    <row r="10" spans="1:14" x14ac:dyDescent="0.25">
      <c r="A10" s="1" t="s">
        <v>48</v>
      </c>
      <c r="B10" s="1" t="s">
        <v>331</v>
      </c>
      <c r="C10" s="1" t="s">
        <v>200</v>
      </c>
      <c r="D10" s="1" t="s">
        <v>7</v>
      </c>
      <c r="E10" s="1">
        <v>3</v>
      </c>
      <c r="F10" s="1">
        <v>-1.3962337346585658</v>
      </c>
      <c r="G10" s="1">
        <v>-2.9</v>
      </c>
      <c r="H10" s="1"/>
      <c r="I10" s="10"/>
      <c r="J10" s="10"/>
      <c r="K10" s="10"/>
      <c r="L10" s="10"/>
      <c r="M10" s="10"/>
      <c r="N10" s="10"/>
    </row>
    <row r="11" spans="1:14" x14ac:dyDescent="0.25">
      <c r="A11" s="1" t="s">
        <v>48</v>
      </c>
      <c r="B11" s="1" t="s">
        <v>331</v>
      </c>
      <c r="C11" s="1" t="s">
        <v>200</v>
      </c>
      <c r="D11" s="1" t="s">
        <v>11</v>
      </c>
      <c r="E11" s="1">
        <v>1</v>
      </c>
      <c r="F11" s="1">
        <v>-0.95990821672762638</v>
      </c>
      <c r="G11" s="1">
        <v>-2.9</v>
      </c>
      <c r="H11" s="1"/>
      <c r="I11" s="10"/>
      <c r="J11" s="10"/>
      <c r="K11" s="10"/>
      <c r="L11" s="10"/>
      <c r="M11" s="10"/>
      <c r="N11" s="10"/>
    </row>
    <row r="12" spans="1:14" x14ac:dyDescent="0.25">
      <c r="A12" s="1" t="s">
        <v>48</v>
      </c>
      <c r="B12" s="1" t="s">
        <v>331</v>
      </c>
      <c r="C12" s="1" t="s">
        <v>200</v>
      </c>
      <c r="D12" s="1" t="s">
        <v>11</v>
      </c>
      <c r="E12" s="1">
        <v>2</v>
      </c>
      <c r="F12" s="1">
        <v>-2.5001392642564144</v>
      </c>
      <c r="G12" s="1">
        <v>-2.9</v>
      </c>
      <c r="H12" s="1"/>
      <c r="I12" s="10"/>
      <c r="J12" s="10"/>
      <c r="K12" s="10"/>
      <c r="L12" s="10"/>
      <c r="M12" s="10"/>
      <c r="N12" s="10"/>
    </row>
    <row r="13" spans="1:14" x14ac:dyDescent="0.25">
      <c r="A13" s="1" t="s">
        <v>48</v>
      </c>
      <c r="B13" s="1" t="s">
        <v>331</v>
      </c>
      <c r="C13" s="1" t="s">
        <v>200</v>
      </c>
      <c r="D13" s="1" t="s">
        <v>11</v>
      </c>
      <c r="E13" s="1">
        <v>3</v>
      </c>
      <c r="F13" s="1">
        <v>-0.88078346655842299</v>
      </c>
      <c r="G13" s="1">
        <v>-2.9</v>
      </c>
      <c r="H13" s="1"/>
      <c r="I13" s="10"/>
      <c r="J13" s="10"/>
      <c r="K13" s="10"/>
      <c r="L13" s="10"/>
      <c r="M13" s="10"/>
      <c r="N13" s="10"/>
    </row>
    <row r="14" spans="1:14" x14ac:dyDescent="0.25">
      <c r="A14" s="1" t="s">
        <v>50</v>
      </c>
      <c r="B14" s="1" t="s">
        <v>331</v>
      </c>
      <c r="C14" s="1" t="s">
        <v>201</v>
      </c>
      <c r="D14" s="1" t="s">
        <v>7</v>
      </c>
      <c r="E14" s="1">
        <v>1</v>
      </c>
      <c r="F14" s="1">
        <v>-3.4540919704786446</v>
      </c>
      <c r="G14" s="1">
        <v>-3.7</v>
      </c>
      <c r="H14" s="1"/>
      <c r="I14" s="10"/>
      <c r="J14" s="10"/>
      <c r="K14" s="10"/>
      <c r="L14" s="10"/>
      <c r="M14" s="10"/>
      <c r="N14" s="10"/>
    </row>
    <row r="15" spans="1:14" x14ac:dyDescent="0.25">
      <c r="A15" s="1" t="s">
        <v>50</v>
      </c>
      <c r="B15" s="1" t="s">
        <v>331</v>
      </c>
      <c r="C15" s="1" t="s">
        <v>201</v>
      </c>
      <c r="D15" s="1" t="s">
        <v>7</v>
      </c>
      <c r="E15" s="1">
        <v>2</v>
      </c>
      <c r="F15" s="1">
        <v>-2.2003695553599214</v>
      </c>
      <c r="G15" s="1">
        <v>-3.7</v>
      </c>
      <c r="H15" s="1"/>
      <c r="I15" s="10"/>
      <c r="J15" s="10"/>
      <c r="K15" s="10"/>
      <c r="L15" s="10"/>
      <c r="M15" s="10"/>
      <c r="N15" s="10"/>
    </row>
    <row r="16" spans="1:14" x14ac:dyDescent="0.25">
      <c r="A16" s="1" t="s">
        <v>50</v>
      </c>
      <c r="B16" s="1" t="s">
        <v>331</v>
      </c>
      <c r="C16" s="1" t="s">
        <v>201</v>
      </c>
      <c r="D16" s="1" t="s">
        <v>7</v>
      </c>
      <c r="E16" s="1">
        <v>3</v>
      </c>
      <c r="F16" s="1">
        <v>-1.4518025509668153</v>
      </c>
      <c r="G16" s="1">
        <v>-3.7</v>
      </c>
      <c r="H16" s="1"/>
      <c r="I16" s="10"/>
      <c r="J16" s="10"/>
      <c r="K16" s="10"/>
      <c r="L16" s="10"/>
      <c r="M16" s="10"/>
      <c r="N16" s="10"/>
    </row>
    <row r="17" spans="1:22" x14ac:dyDescent="0.25">
      <c r="A17" s="1" t="s">
        <v>50</v>
      </c>
      <c r="B17" s="1" t="s">
        <v>331</v>
      </c>
      <c r="C17" s="1" t="s">
        <v>201</v>
      </c>
      <c r="D17" s="1" t="s">
        <v>11</v>
      </c>
      <c r="E17" s="1">
        <v>1</v>
      </c>
      <c r="F17" s="1">
        <v>-2.8703996984088938</v>
      </c>
      <c r="G17" s="1">
        <v>-3</v>
      </c>
      <c r="H17" s="1"/>
      <c r="I17" s="10"/>
      <c r="J17" s="10"/>
      <c r="K17" s="10"/>
      <c r="L17" s="10"/>
      <c r="M17" s="10"/>
      <c r="N17" s="10"/>
    </row>
    <row r="18" spans="1:22" x14ac:dyDescent="0.25">
      <c r="A18" s="1" t="s">
        <v>50</v>
      </c>
      <c r="B18" s="1" t="s">
        <v>331</v>
      </c>
      <c r="C18" s="1" t="s">
        <v>201</v>
      </c>
      <c r="D18" s="1" t="s">
        <v>11</v>
      </c>
      <c r="E18" s="1">
        <v>2</v>
      </c>
      <c r="F18" s="1">
        <v>-1.7798955893817783</v>
      </c>
      <c r="G18" s="1">
        <v>-3</v>
      </c>
      <c r="H18" s="1"/>
      <c r="I18" s="10"/>
      <c r="J18" s="10"/>
      <c r="K18" s="10"/>
      <c r="L18" s="10"/>
      <c r="M18" s="10"/>
      <c r="N18" s="10"/>
      <c r="Q18" s="16" t="s">
        <v>51</v>
      </c>
      <c r="R18" s="1" t="s">
        <v>331</v>
      </c>
      <c r="S18" s="16" t="s">
        <v>202</v>
      </c>
      <c r="T18" s="16" t="s">
        <v>7</v>
      </c>
      <c r="U18" s="16">
        <v>1</v>
      </c>
      <c r="V18" s="16">
        <v>-1.5086992981852347</v>
      </c>
    </row>
    <row r="19" spans="1:22" x14ac:dyDescent="0.25">
      <c r="A19" s="1" t="s">
        <v>50</v>
      </c>
      <c r="B19" s="1" t="s">
        <v>331</v>
      </c>
      <c r="C19" s="1" t="s">
        <v>201</v>
      </c>
      <c r="D19" s="1" t="s">
        <v>11</v>
      </c>
      <c r="E19" s="1">
        <v>3</v>
      </c>
      <c r="F19" s="1">
        <v>-2.9448438084497695</v>
      </c>
      <c r="G19" s="1">
        <v>-3</v>
      </c>
      <c r="H19" s="1"/>
      <c r="I19" s="10"/>
      <c r="J19" s="10"/>
      <c r="K19" s="10"/>
      <c r="L19" s="10"/>
      <c r="M19" s="10"/>
      <c r="N19" s="10"/>
      <c r="Q19" s="16" t="s">
        <v>51</v>
      </c>
      <c r="R19" s="1" t="s">
        <v>331</v>
      </c>
      <c r="S19" s="16" t="s">
        <v>202</v>
      </c>
      <c r="T19" s="16" t="s">
        <v>7</v>
      </c>
      <c r="U19" s="16">
        <v>2</v>
      </c>
      <c r="V19" s="16">
        <v>-0.21982743114249095</v>
      </c>
    </row>
    <row r="20" spans="1:22" x14ac:dyDescent="0.25">
      <c r="A20" s="1" t="s">
        <v>52</v>
      </c>
      <c r="B20" s="1" t="s">
        <v>331</v>
      </c>
      <c r="C20" s="1" t="s">
        <v>53</v>
      </c>
      <c r="D20" s="1" t="s">
        <v>32</v>
      </c>
      <c r="E20" s="1">
        <v>1</v>
      </c>
      <c r="F20" s="1">
        <v>1.16817193824882</v>
      </c>
      <c r="G20" s="1">
        <v>1.7</v>
      </c>
      <c r="H20" s="1"/>
      <c r="I20" s="10"/>
      <c r="J20" s="10"/>
      <c r="K20" s="10"/>
      <c r="L20" s="10"/>
      <c r="M20" s="10"/>
      <c r="N20" s="10"/>
      <c r="Q20" s="16" t="s">
        <v>51</v>
      </c>
      <c r="R20" s="1" t="s">
        <v>331</v>
      </c>
      <c r="S20" s="16" t="s">
        <v>202</v>
      </c>
      <c r="T20" s="16" t="s">
        <v>7</v>
      </c>
      <c r="U20" s="16">
        <v>3</v>
      </c>
      <c r="V20" s="16">
        <v>-1.2953496825867603</v>
      </c>
    </row>
    <row r="21" spans="1:22" x14ac:dyDescent="0.25">
      <c r="A21" s="1" t="s">
        <v>52</v>
      </c>
      <c r="B21" s="1" t="s">
        <v>331</v>
      </c>
      <c r="C21" s="1" t="s">
        <v>53</v>
      </c>
      <c r="D21" s="1" t="s">
        <v>32</v>
      </c>
      <c r="E21" s="1">
        <v>2</v>
      </c>
      <c r="F21" s="1">
        <v>1.4791573960646662</v>
      </c>
      <c r="G21" s="1">
        <v>1.7</v>
      </c>
      <c r="H21" s="1"/>
      <c r="I21" s="10"/>
      <c r="J21" s="10"/>
      <c r="K21" s="10"/>
      <c r="L21" s="10"/>
      <c r="M21" s="10"/>
      <c r="N21" s="10"/>
      <c r="Q21" s="16" t="s">
        <v>58</v>
      </c>
      <c r="R21" s="1" t="s">
        <v>331</v>
      </c>
      <c r="S21" s="16" t="s">
        <v>59</v>
      </c>
      <c r="T21" s="16" t="s">
        <v>7</v>
      </c>
      <c r="U21" s="16">
        <v>1</v>
      </c>
      <c r="V21" s="16">
        <v>-0.1579236854882673</v>
      </c>
    </row>
    <row r="22" spans="1:22" x14ac:dyDescent="0.25">
      <c r="A22" s="1" t="s">
        <v>52</v>
      </c>
      <c r="B22" s="1" t="s">
        <v>331</v>
      </c>
      <c r="C22" s="1" t="s">
        <v>53</v>
      </c>
      <c r="D22" s="1" t="s">
        <v>32</v>
      </c>
      <c r="E22" s="1">
        <v>3</v>
      </c>
      <c r="F22" s="1">
        <v>1.0994919376074839</v>
      </c>
      <c r="G22" s="1">
        <v>1.7</v>
      </c>
      <c r="H22" s="1"/>
      <c r="I22" s="10"/>
      <c r="J22" s="10"/>
      <c r="K22" s="10"/>
      <c r="L22" s="10"/>
      <c r="M22" s="10"/>
      <c r="N22" s="10"/>
      <c r="Q22" s="16" t="s">
        <v>58</v>
      </c>
      <c r="R22" s="1" t="s">
        <v>331</v>
      </c>
      <c r="S22" s="16" t="s">
        <v>59</v>
      </c>
      <c r="T22" s="16" t="s">
        <v>7</v>
      </c>
      <c r="U22" s="16">
        <v>2</v>
      </c>
      <c r="V22" s="16">
        <v>-0.16951784452515656</v>
      </c>
    </row>
    <row r="23" spans="1:22" x14ac:dyDescent="0.25">
      <c r="A23" s="1" t="s">
        <v>55</v>
      </c>
      <c r="B23" s="1" t="s">
        <v>331</v>
      </c>
      <c r="C23" s="1" t="s">
        <v>54</v>
      </c>
      <c r="D23" s="1" t="s">
        <v>32</v>
      </c>
      <c r="E23" s="1">
        <v>1</v>
      </c>
      <c r="F23" s="1">
        <v>-3.0668224557762378</v>
      </c>
      <c r="G23" s="1">
        <v>-2.1</v>
      </c>
      <c r="H23" s="1"/>
      <c r="I23" s="10"/>
      <c r="J23" s="10"/>
      <c r="K23" s="10"/>
      <c r="L23" s="10"/>
      <c r="M23" s="10"/>
      <c r="N23" s="10"/>
      <c r="Q23" s="16" t="s">
        <v>58</v>
      </c>
      <c r="R23" s="1" t="s">
        <v>331</v>
      </c>
      <c r="S23" s="16" t="s">
        <v>59</v>
      </c>
      <c r="T23" s="16" t="s">
        <v>7</v>
      </c>
      <c r="U23" s="16">
        <v>3</v>
      </c>
      <c r="V23" s="16">
        <v>-0.48457822214047774</v>
      </c>
    </row>
    <row r="24" spans="1:22" x14ac:dyDescent="0.25">
      <c r="A24" s="1" t="s">
        <v>55</v>
      </c>
      <c r="B24" s="1" t="s">
        <v>331</v>
      </c>
      <c r="C24" s="1" t="s">
        <v>54</v>
      </c>
      <c r="D24" s="1" t="s">
        <v>32</v>
      </c>
      <c r="E24" s="1">
        <v>2</v>
      </c>
      <c r="F24" s="1">
        <v>-1.92747575770178</v>
      </c>
      <c r="G24" s="1">
        <v>-2.1</v>
      </c>
      <c r="H24" s="1"/>
      <c r="I24" s="10"/>
      <c r="J24" s="10"/>
      <c r="K24" s="10"/>
      <c r="L24" s="10"/>
      <c r="M24" s="10"/>
      <c r="N24" s="10"/>
    </row>
    <row r="25" spans="1:22" x14ac:dyDescent="0.25">
      <c r="A25" s="1" t="s">
        <v>55</v>
      </c>
      <c r="B25" s="1" t="s">
        <v>331</v>
      </c>
      <c r="C25" s="1" t="s">
        <v>54</v>
      </c>
      <c r="D25" s="1" t="s">
        <v>32</v>
      </c>
      <c r="E25" s="1">
        <v>3</v>
      </c>
      <c r="F25" s="1">
        <v>-0.96092964398228808</v>
      </c>
      <c r="G25" s="1">
        <v>-2.1</v>
      </c>
      <c r="H25" s="1"/>
      <c r="I25" s="10"/>
      <c r="J25" s="10"/>
      <c r="K25" s="10"/>
      <c r="L25" s="10"/>
      <c r="M25" s="10"/>
      <c r="N25" s="10"/>
    </row>
    <row r="26" spans="1:22" x14ac:dyDescent="0.25">
      <c r="A26" s="1" t="s">
        <v>57</v>
      </c>
      <c r="B26" s="1" t="s">
        <v>331</v>
      </c>
      <c r="C26" s="1" t="s">
        <v>56</v>
      </c>
      <c r="D26" s="1" t="s">
        <v>11</v>
      </c>
      <c r="E26" s="1">
        <v>1</v>
      </c>
      <c r="F26" s="1">
        <v>-1.3819469750168336</v>
      </c>
      <c r="G26" s="1">
        <v>-2.7</v>
      </c>
      <c r="H26" s="1"/>
      <c r="I26" s="10"/>
      <c r="J26" s="10"/>
      <c r="K26" s="10"/>
      <c r="L26" s="10"/>
      <c r="M26" s="10"/>
      <c r="N26" s="10"/>
    </row>
    <row r="27" spans="1:22" x14ac:dyDescent="0.25">
      <c r="A27" s="1" t="s">
        <v>57</v>
      </c>
      <c r="B27" s="1" t="s">
        <v>331</v>
      </c>
      <c r="C27" s="1" t="s">
        <v>56</v>
      </c>
      <c r="D27" s="1" t="s">
        <v>11</v>
      </c>
      <c r="E27" s="1">
        <v>2</v>
      </c>
      <c r="F27" s="1">
        <v>-1.0712548417113641</v>
      </c>
      <c r="G27" s="1">
        <v>-2.7</v>
      </c>
      <c r="H27" s="1"/>
      <c r="I27" s="10"/>
      <c r="J27" s="10"/>
      <c r="K27" s="10"/>
      <c r="L27" s="10"/>
      <c r="M27" s="10"/>
      <c r="N27" s="10"/>
    </row>
    <row r="28" spans="1:22" x14ac:dyDescent="0.25">
      <c r="A28" s="1" t="s">
        <v>57</v>
      </c>
      <c r="B28" s="1" t="s">
        <v>331</v>
      </c>
      <c r="C28" s="1" t="s">
        <v>56</v>
      </c>
      <c r="D28" s="1" t="s">
        <v>11</v>
      </c>
      <c r="E28" s="1">
        <v>3</v>
      </c>
      <c r="F28" s="1">
        <v>-1.2941914265996095</v>
      </c>
      <c r="G28" s="1">
        <v>-2.7</v>
      </c>
      <c r="H28" s="1"/>
      <c r="I28" s="10"/>
      <c r="J28" s="10"/>
      <c r="K28" s="10"/>
      <c r="L28" s="10"/>
      <c r="M28" s="10"/>
      <c r="N28" s="10"/>
    </row>
    <row r="29" spans="1:22" x14ac:dyDescent="0.25">
      <c r="A29" s="1" t="s">
        <v>60</v>
      </c>
      <c r="B29" s="1" t="s">
        <v>331</v>
      </c>
      <c r="C29" s="1" t="s">
        <v>61</v>
      </c>
      <c r="D29" s="1" t="s">
        <v>11</v>
      </c>
      <c r="E29" s="1">
        <v>1</v>
      </c>
      <c r="F29" s="1">
        <v>-1.9657733364414138</v>
      </c>
      <c r="G29" s="1">
        <v>-2.7</v>
      </c>
      <c r="H29" s="1"/>
      <c r="I29" s="10"/>
      <c r="J29" s="10"/>
      <c r="K29" s="10"/>
      <c r="L29" s="10"/>
      <c r="M29" s="10"/>
      <c r="N29" s="10"/>
    </row>
    <row r="30" spans="1:22" x14ac:dyDescent="0.25">
      <c r="A30" s="1" t="s">
        <v>60</v>
      </c>
      <c r="B30" s="1" t="s">
        <v>331</v>
      </c>
      <c r="C30" s="1" t="s">
        <v>61</v>
      </c>
      <c r="D30" s="1" t="s">
        <v>11</v>
      </c>
      <c r="E30" s="1">
        <v>2</v>
      </c>
      <c r="F30" s="1">
        <v>-1.1794080467128278</v>
      </c>
      <c r="G30" s="1">
        <v>-2.7</v>
      </c>
      <c r="H30" s="1"/>
      <c r="I30" s="10"/>
      <c r="J30" s="10"/>
      <c r="K30" s="10"/>
      <c r="L30" s="10"/>
      <c r="M30" s="10"/>
      <c r="N30" s="10"/>
    </row>
    <row r="31" spans="1:22" x14ac:dyDescent="0.25">
      <c r="A31" s="1" t="s">
        <v>60</v>
      </c>
      <c r="B31" s="1" t="s">
        <v>331</v>
      </c>
      <c r="C31" s="1" t="s">
        <v>61</v>
      </c>
      <c r="D31" s="1" t="s">
        <v>11</v>
      </c>
      <c r="E31" s="1">
        <v>3</v>
      </c>
      <c r="F31" s="1">
        <v>-1.5446615293614503</v>
      </c>
      <c r="G31" s="1">
        <v>-2.7</v>
      </c>
      <c r="H31" s="1"/>
      <c r="I31" s="10"/>
      <c r="J31" s="10"/>
      <c r="K31" s="10"/>
      <c r="L31" s="10"/>
      <c r="M31" s="10"/>
      <c r="N31" s="10"/>
    </row>
    <row r="32" spans="1:22" x14ac:dyDescent="0.25">
      <c r="A32" s="1" t="s">
        <v>63</v>
      </c>
      <c r="B32" s="1" t="s">
        <v>331</v>
      </c>
      <c r="C32" s="1" t="s">
        <v>62</v>
      </c>
      <c r="D32" s="1" t="s">
        <v>11</v>
      </c>
      <c r="E32" s="1">
        <v>1</v>
      </c>
      <c r="F32" s="1">
        <v>-0.6575255785325389</v>
      </c>
      <c r="G32" s="1">
        <v>-2.7</v>
      </c>
      <c r="H32" s="1"/>
      <c r="I32" s="10"/>
      <c r="J32" s="10"/>
      <c r="K32" s="10"/>
      <c r="L32" s="10"/>
      <c r="M32" s="10"/>
      <c r="N32" s="10"/>
    </row>
    <row r="33" spans="1:14" x14ac:dyDescent="0.25">
      <c r="A33" s="1" t="s">
        <v>63</v>
      </c>
      <c r="B33" s="1" t="s">
        <v>331</v>
      </c>
      <c r="C33" s="1" t="s">
        <v>62</v>
      </c>
      <c r="D33" s="1" t="s">
        <v>11</v>
      </c>
      <c r="E33" s="1">
        <v>2</v>
      </c>
      <c r="F33" s="1">
        <v>-2.1462510501587921</v>
      </c>
      <c r="G33" s="1">
        <v>-2.7</v>
      </c>
      <c r="H33" s="1"/>
      <c r="I33" s="10"/>
      <c r="J33" s="10"/>
      <c r="K33" s="10"/>
      <c r="L33" s="10"/>
      <c r="M33" s="10"/>
      <c r="N33" s="10"/>
    </row>
    <row r="34" spans="1:14" x14ac:dyDescent="0.25">
      <c r="A34" s="1" t="s">
        <v>63</v>
      </c>
      <c r="B34" s="1" t="s">
        <v>331</v>
      </c>
      <c r="C34" s="1" t="s">
        <v>62</v>
      </c>
      <c r="D34" s="1" t="s">
        <v>11</v>
      </c>
      <c r="E34" s="1">
        <v>3</v>
      </c>
      <c r="F34" s="1">
        <v>-2.102312087860291</v>
      </c>
      <c r="G34" s="1">
        <v>-2.7</v>
      </c>
      <c r="H34" s="1"/>
      <c r="I34" s="1"/>
      <c r="J34" s="1"/>
      <c r="K34" s="1"/>
      <c r="L34" s="1"/>
      <c r="M34" s="1"/>
    </row>
    <row r="35" spans="1:14" x14ac:dyDescent="0.25">
      <c r="A35" s="1" t="s">
        <v>64</v>
      </c>
      <c r="B35" s="1" t="s">
        <v>331</v>
      </c>
      <c r="C35" s="1" t="s">
        <v>65</v>
      </c>
      <c r="D35" s="1" t="s">
        <v>32</v>
      </c>
      <c r="E35" s="1">
        <v>1</v>
      </c>
      <c r="F35" s="1" t="s">
        <v>28</v>
      </c>
      <c r="G35" s="1">
        <v>1.8</v>
      </c>
      <c r="H35" s="1"/>
      <c r="I35" s="1"/>
      <c r="J35" s="1"/>
      <c r="K35" s="1"/>
      <c r="L35" s="1"/>
      <c r="M35" s="1"/>
    </row>
    <row r="36" spans="1:14" x14ac:dyDescent="0.25">
      <c r="A36" s="1" t="s">
        <v>64</v>
      </c>
      <c r="B36" s="1" t="s">
        <v>331</v>
      </c>
      <c r="C36" s="1" t="s">
        <v>65</v>
      </c>
      <c r="D36" s="1" t="s">
        <v>32</v>
      </c>
      <c r="E36" s="1">
        <v>2</v>
      </c>
      <c r="F36" s="1">
        <v>2.4695182648279452</v>
      </c>
      <c r="G36" s="1">
        <v>1.8</v>
      </c>
      <c r="H36" s="1"/>
      <c r="I36" s="1"/>
      <c r="J36" s="1"/>
      <c r="K36" s="1"/>
      <c r="L36" s="1"/>
      <c r="M36" s="1"/>
    </row>
    <row r="37" spans="1:14" x14ac:dyDescent="0.25">
      <c r="A37" s="1" t="s">
        <v>64</v>
      </c>
      <c r="B37" s="1" t="s">
        <v>331</v>
      </c>
      <c r="C37" s="1" t="s">
        <v>65</v>
      </c>
      <c r="D37" s="1" t="s">
        <v>32</v>
      </c>
      <c r="E37" s="1">
        <v>3</v>
      </c>
      <c r="F37" s="1">
        <v>4.791880640799894</v>
      </c>
      <c r="G37" s="1">
        <v>1.8</v>
      </c>
      <c r="H37" s="1"/>
      <c r="I37" s="1"/>
      <c r="J37" s="1"/>
      <c r="K37" s="1"/>
      <c r="L37" s="1"/>
      <c r="M37" s="1"/>
    </row>
    <row r="38" spans="1:14" x14ac:dyDescent="0.25">
      <c r="A38" s="1" t="s">
        <v>153</v>
      </c>
      <c r="B38" s="1" t="s">
        <v>332</v>
      </c>
      <c r="C38" s="1" t="s">
        <v>154</v>
      </c>
      <c r="D38" s="17" t="s">
        <v>333</v>
      </c>
      <c r="E38" s="1">
        <v>1</v>
      </c>
      <c r="F38" s="1">
        <v>3.75403458353634</v>
      </c>
      <c r="G38" s="1">
        <v>3</v>
      </c>
      <c r="H38" s="1"/>
      <c r="I38" s="1"/>
      <c r="J38" s="1"/>
      <c r="K38" s="1"/>
      <c r="L38" s="1"/>
      <c r="M38" s="1"/>
    </row>
    <row r="39" spans="1:14" x14ac:dyDescent="0.25">
      <c r="A39" s="1" t="s">
        <v>153</v>
      </c>
      <c r="B39" s="1" t="s">
        <v>332</v>
      </c>
      <c r="C39" s="1" t="s">
        <v>154</v>
      </c>
      <c r="D39" s="17" t="s">
        <v>333</v>
      </c>
      <c r="E39" s="1">
        <v>2</v>
      </c>
      <c r="F39" s="1">
        <v>3.4310914444709315</v>
      </c>
      <c r="G39" s="1">
        <v>3</v>
      </c>
      <c r="H39" s="1"/>
      <c r="I39" s="1"/>
      <c r="J39" s="1"/>
      <c r="K39" s="1"/>
      <c r="L39" s="1"/>
      <c r="M39" s="1"/>
    </row>
    <row r="40" spans="1:14" x14ac:dyDescent="0.25">
      <c r="A40" s="1" t="s">
        <v>153</v>
      </c>
      <c r="B40" s="1" t="s">
        <v>332</v>
      </c>
      <c r="C40" s="1" t="s">
        <v>154</v>
      </c>
      <c r="D40" s="17" t="s">
        <v>333</v>
      </c>
      <c r="E40" s="1">
        <v>3</v>
      </c>
      <c r="F40" s="1">
        <v>2.6988036455522053</v>
      </c>
      <c r="G40" s="1">
        <v>3</v>
      </c>
      <c r="H40" s="1"/>
      <c r="I40" s="1"/>
      <c r="J40" s="1"/>
      <c r="K40" s="1"/>
      <c r="L40" s="1"/>
      <c r="M40" s="1"/>
    </row>
    <row r="41" spans="1:14" x14ac:dyDescent="0.25">
      <c r="A41" s="1" t="s">
        <v>157</v>
      </c>
      <c r="B41" s="1" t="s">
        <v>332</v>
      </c>
      <c r="C41" s="1" t="s">
        <v>155</v>
      </c>
      <c r="D41" s="17" t="s">
        <v>334</v>
      </c>
      <c r="E41" s="1">
        <v>1</v>
      </c>
      <c r="F41" s="1">
        <v>2.5238272562898718</v>
      </c>
      <c r="G41" s="1">
        <v>3.8</v>
      </c>
      <c r="H41" s="1"/>
      <c r="I41" s="1"/>
      <c r="J41" s="1"/>
      <c r="K41" s="1"/>
      <c r="L41" s="1"/>
      <c r="M41" s="1"/>
    </row>
    <row r="42" spans="1:14" x14ac:dyDescent="0.25">
      <c r="A42" s="1" t="s">
        <v>157</v>
      </c>
      <c r="B42" s="1" t="s">
        <v>332</v>
      </c>
      <c r="C42" s="1" t="s">
        <v>155</v>
      </c>
      <c r="D42" s="17" t="s">
        <v>334</v>
      </c>
      <c r="E42" s="1">
        <v>2</v>
      </c>
      <c r="F42" s="1">
        <v>3.3268404814691355</v>
      </c>
      <c r="G42" s="1">
        <v>3.8</v>
      </c>
      <c r="H42" s="1"/>
      <c r="I42" s="1"/>
      <c r="J42" s="1"/>
      <c r="K42" s="1"/>
      <c r="L42" s="1"/>
      <c r="M42" s="1"/>
    </row>
    <row r="43" spans="1:14" x14ac:dyDescent="0.25">
      <c r="A43" s="1" t="s">
        <v>157</v>
      </c>
      <c r="B43" s="1" t="s">
        <v>332</v>
      </c>
      <c r="C43" s="1" t="s">
        <v>155</v>
      </c>
      <c r="D43" s="17" t="s">
        <v>334</v>
      </c>
      <c r="E43" s="1">
        <v>3</v>
      </c>
      <c r="F43" s="1">
        <v>2.9881850470823985</v>
      </c>
      <c r="G43" s="1">
        <v>3.8</v>
      </c>
      <c r="H43" s="1"/>
      <c r="I43" s="1"/>
      <c r="J43" s="1"/>
      <c r="K43" s="1"/>
      <c r="L43" s="1"/>
      <c r="M43" s="1"/>
    </row>
    <row r="44" spans="1:14" x14ac:dyDescent="0.25">
      <c r="A44" s="1" t="s">
        <v>160</v>
      </c>
      <c r="B44" s="1" t="s">
        <v>332</v>
      </c>
      <c r="C44" s="1" t="s">
        <v>161</v>
      </c>
      <c r="D44" s="17" t="s">
        <v>334</v>
      </c>
      <c r="E44" s="1">
        <v>1</v>
      </c>
      <c r="F44" s="1">
        <v>2.0103905280034846</v>
      </c>
      <c r="G44" s="1">
        <v>5.2</v>
      </c>
      <c r="H44" s="1"/>
      <c r="I44" s="1"/>
      <c r="J44" s="1"/>
      <c r="K44" s="1"/>
      <c r="L44" s="1"/>
      <c r="M44" s="1"/>
    </row>
    <row r="45" spans="1:14" x14ac:dyDescent="0.25">
      <c r="A45" s="1" t="s">
        <v>160</v>
      </c>
      <c r="B45" s="1" t="s">
        <v>332</v>
      </c>
      <c r="C45" s="1" t="s">
        <v>161</v>
      </c>
      <c r="D45" s="17" t="s">
        <v>334</v>
      </c>
      <c r="E45" s="1">
        <v>2</v>
      </c>
      <c r="F45" s="1">
        <v>3.0497251430751229</v>
      </c>
      <c r="G45" s="1">
        <v>5.2</v>
      </c>
      <c r="H45" s="1"/>
      <c r="I45" s="1"/>
      <c r="J45" s="1"/>
      <c r="K45" s="1"/>
      <c r="L45" s="1"/>
      <c r="M45" s="1"/>
    </row>
    <row r="46" spans="1:14" x14ac:dyDescent="0.25">
      <c r="A46" s="1" t="s">
        <v>160</v>
      </c>
      <c r="B46" s="1" t="s">
        <v>332</v>
      </c>
      <c r="C46" s="1" t="s">
        <v>161</v>
      </c>
      <c r="D46" s="17" t="s">
        <v>334</v>
      </c>
      <c r="E46" s="1">
        <v>3</v>
      </c>
      <c r="F46" s="1">
        <v>1.8955878495773542</v>
      </c>
      <c r="G46" s="1">
        <v>5.2</v>
      </c>
      <c r="H46" s="1"/>
      <c r="I46" s="1"/>
      <c r="J46" s="1"/>
      <c r="K46" s="1"/>
      <c r="L46" s="1"/>
      <c r="M46" s="1"/>
    </row>
    <row r="47" spans="1:14" x14ac:dyDescent="0.25">
      <c r="A47" s="1" t="s">
        <v>163</v>
      </c>
      <c r="B47" s="1" t="s">
        <v>332</v>
      </c>
      <c r="C47" s="1" t="s">
        <v>162</v>
      </c>
      <c r="D47" s="17" t="s">
        <v>335</v>
      </c>
      <c r="E47" s="1">
        <v>1</v>
      </c>
      <c r="F47" s="1">
        <v>-0.34427229563402756</v>
      </c>
      <c r="G47" s="1">
        <v>-1.1000000000000001</v>
      </c>
      <c r="H47" s="1"/>
      <c r="I47" s="1"/>
      <c r="J47" s="1"/>
      <c r="K47" s="1"/>
      <c r="L47" s="1"/>
      <c r="M47" s="1"/>
    </row>
    <row r="48" spans="1:14" x14ac:dyDescent="0.25">
      <c r="A48" s="1" t="s">
        <v>163</v>
      </c>
      <c r="B48" s="1" t="s">
        <v>332</v>
      </c>
      <c r="C48" s="1" t="s">
        <v>162</v>
      </c>
      <c r="D48" s="17" t="s">
        <v>335</v>
      </c>
      <c r="E48" s="1">
        <v>2</v>
      </c>
      <c r="F48" s="1">
        <v>-0.48378912607837438</v>
      </c>
      <c r="G48" s="1">
        <v>-1.1000000000000001</v>
      </c>
      <c r="H48" s="1"/>
      <c r="I48" s="1"/>
      <c r="J48" s="1"/>
      <c r="K48" s="1"/>
      <c r="L48" s="1"/>
      <c r="M48" s="1"/>
    </row>
    <row r="49" spans="1:13" x14ac:dyDescent="0.25">
      <c r="A49" s="1" t="s">
        <v>163</v>
      </c>
      <c r="B49" s="1" t="s">
        <v>332</v>
      </c>
      <c r="C49" s="1" t="s">
        <v>162</v>
      </c>
      <c r="D49" s="17" t="s">
        <v>335</v>
      </c>
      <c r="E49" s="1">
        <v>3</v>
      </c>
      <c r="F49" s="1">
        <v>-1.5586373011271704</v>
      </c>
      <c r="G49" s="1">
        <v>-1.1000000000000001</v>
      </c>
      <c r="H49" s="1"/>
      <c r="I49" s="1"/>
      <c r="J49" s="1"/>
      <c r="K49" s="1"/>
      <c r="L49" s="1"/>
      <c r="M49" s="1"/>
    </row>
    <row r="50" spans="1:13" x14ac:dyDescent="0.25">
      <c r="A50" s="1" t="s">
        <v>29</v>
      </c>
      <c r="B50" s="1" t="s">
        <v>336</v>
      </c>
      <c r="C50" s="1" t="s">
        <v>166</v>
      </c>
      <c r="D50" s="1" t="s">
        <v>7</v>
      </c>
      <c r="E50" s="1">
        <v>1</v>
      </c>
      <c r="F50" s="1">
        <v>-2.120772373803991</v>
      </c>
      <c r="G50" s="1">
        <v>-6.2</v>
      </c>
      <c r="H50" s="1"/>
      <c r="I50" s="1"/>
      <c r="J50" s="1"/>
      <c r="K50" s="1"/>
      <c r="L50" s="1"/>
      <c r="M50" s="1"/>
    </row>
    <row r="51" spans="1:13" x14ac:dyDescent="0.25">
      <c r="A51" s="1" t="s">
        <v>29</v>
      </c>
      <c r="B51" s="1" t="s">
        <v>336</v>
      </c>
      <c r="C51" s="1" t="s">
        <v>166</v>
      </c>
      <c r="D51" s="1" t="s">
        <v>7</v>
      </c>
      <c r="E51" s="1">
        <v>2</v>
      </c>
      <c r="F51" s="1">
        <v>-1.3634486545289806</v>
      </c>
      <c r="G51" s="1">
        <v>-6.2</v>
      </c>
      <c r="H51" s="1"/>
      <c r="I51" s="1"/>
      <c r="J51" s="1"/>
      <c r="K51" s="1"/>
      <c r="L51" s="1"/>
      <c r="M51" s="1"/>
    </row>
    <row r="52" spans="1:13" x14ac:dyDescent="0.25">
      <c r="A52" s="1" t="s">
        <v>29</v>
      </c>
      <c r="B52" s="1" t="s">
        <v>336</v>
      </c>
      <c r="C52" s="1" t="s">
        <v>166</v>
      </c>
      <c r="D52" s="1" t="s">
        <v>7</v>
      </c>
      <c r="E52" s="1">
        <v>3</v>
      </c>
      <c r="F52" s="1">
        <v>-2.4939099014039847</v>
      </c>
      <c r="G52" s="1">
        <v>-6.2</v>
      </c>
      <c r="H52" s="1"/>
      <c r="I52" s="1"/>
      <c r="J52" s="1"/>
      <c r="K52" s="1"/>
      <c r="L52" s="1"/>
      <c r="M52" s="1"/>
    </row>
    <row r="53" spans="1:13" x14ac:dyDescent="0.25">
      <c r="A53" s="1" t="s">
        <v>29</v>
      </c>
      <c r="B53" s="1" t="s">
        <v>336</v>
      </c>
      <c r="C53" s="1" t="s">
        <v>166</v>
      </c>
      <c r="D53" s="1" t="s">
        <v>32</v>
      </c>
      <c r="E53" s="1">
        <v>1</v>
      </c>
      <c r="F53" s="1">
        <v>2.6922542928914837</v>
      </c>
      <c r="G53" s="1">
        <v>6.2</v>
      </c>
      <c r="H53" s="1"/>
      <c r="I53" s="1"/>
      <c r="J53" s="1"/>
      <c r="K53" s="1"/>
      <c r="L53" s="1"/>
      <c r="M53" s="1"/>
    </row>
    <row r="54" spans="1:13" x14ac:dyDescent="0.25">
      <c r="A54" s="1" t="s">
        <v>29</v>
      </c>
      <c r="B54" s="1" t="s">
        <v>336</v>
      </c>
      <c r="C54" s="1" t="s">
        <v>166</v>
      </c>
      <c r="D54" s="1" t="s">
        <v>32</v>
      </c>
      <c r="E54" s="1">
        <v>2</v>
      </c>
      <c r="F54" s="1">
        <v>1.679298892476474</v>
      </c>
      <c r="G54" s="1">
        <v>6.2</v>
      </c>
      <c r="H54" s="1"/>
      <c r="I54" s="1"/>
      <c r="J54" s="1"/>
      <c r="K54" s="1"/>
      <c r="L54" s="1"/>
      <c r="M54" s="1"/>
    </row>
    <row r="55" spans="1:13" x14ac:dyDescent="0.25">
      <c r="A55" s="1" t="s">
        <v>29</v>
      </c>
      <c r="B55" s="1" t="s">
        <v>336</v>
      </c>
      <c r="C55" s="1" t="s">
        <v>166</v>
      </c>
      <c r="D55" s="1" t="s">
        <v>32</v>
      </c>
      <c r="E55" s="1">
        <v>3</v>
      </c>
      <c r="F55" s="1">
        <v>2.3067728723529939</v>
      </c>
      <c r="G55" s="1">
        <v>6.2</v>
      </c>
      <c r="H55" s="1"/>
      <c r="I55" s="1"/>
      <c r="J55" s="1"/>
      <c r="K55" s="1"/>
      <c r="L55" s="1"/>
      <c r="M55" s="1"/>
    </row>
    <row r="56" spans="1:13" x14ac:dyDescent="0.25">
      <c r="A56" s="1" t="s">
        <v>31</v>
      </c>
      <c r="B56" s="1" t="s">
        <v>336</v>
      </c>
      <c r="C56" s="1" t="s">
        <v>168</v>
      </c>
      <c r="D56" s="1" t="s">
        <v>7</v>
      </c>
      <c r="E56" s="1">
        <v>1</v>
      </c>
      <c r="F56" s="1">
        <v>1.5942370438897344</v>
      </c>
      <c r="G56" s="1">
        <v>3</v>
      </c>
      <c r="H56" s="1"/>
      <c r="I56" s="1"/>
      <c r="J56" s="1"/>
      <c r="K56" s="1"/>
      <c r="L56" s="1"/>
      <c r="M56" s="1"/>
    </row>
    <row r="57" spans="1:13" x14ac:dyDescent="0.25">
      <c r="A57" s="1" t="s">
        <v>31</v>
      </c>
      <c r="B57" s="1" t="s">
        <v>336</v>
      </c>
      <c r="C57" s="1" t="s">
        <v>168</v>
      </c>
      <c r="D57" s="1" t="s">
        <v>7</v>
      </c>
      <c r="E57" s="1">
        <v>2</v>
      </c>
      <c r="F57" s="1">
        <v>2.5039663529721246</v>
      </c>
      <c r="G57" s="1">
        <v>3</v>
      </c>
      <c r="H57" s="1"/>
      <c r="I57" s="1"/>
      <c r="J57" s="1"/>
      <c r="K57" s="1"/>
      <c r="L57" s="1"/>
      <c r="M57" s="1"/>
    </row>
    <row r="58" spans="1:13" x14ac:dyDescent="0.25">
      <c r="A58" s="1" t="s">
        <v>31</v>
      </c>
      <c r="B58" s="1" t="s">
        <v>336</v>
      </c>
      <c r="C58" s="1" t="s">
        <v>168</v>
      </c>
      <c r="D58" s="1" t="s">
        <v>7</v>
      </c>
      <c r="E58" s="1">
        <v>3</v>
      </c>
      <c r="F58" s="1">
        <v>1.7790066334699723</v>
      </c>
      <c r="G58" s="1">
        <v>3</v>
      </c>
      <c r="H58" s="1"/>
      <c r="I58" s="1"/>
      <c r="J58" s="1"/>
      <c r="K58" s="1"/>
      <c r="L58" s="1"/>
      <c r="M58" s="1"/>
    </row>
    <row r="59" spans="1:13" x14ac:dyDescent="0.25">
      <c r="A59" s="1" t="s">
        <v>31</v>
      </c>
      <c r="B59" s="1" t="s">
        <v>336</v>
      </c>
      <c r="C59" s="1" t="s">
        <v>168</v>
      </c>
      <c r="D59" s="1" t="s">
        <v>11</v>
      </c>
      <c r="E59" s="1">
        <v>1</v>
      </c>
      <c r="F59" s="1">
        <v>2.463951173209157</v>
      </c>
      <c r="G59" s="1">
        <v>3.5</v>
      </c>
      <c r="H59" s="1"/>
      <c r="I59" s="1"/>
      <c r="J59" s="1"/>
      <c r="K59" s="1"/>
      <c r="L59" s="1"/>
      <c r="M59" s="1"/>
    </row>
    <row r="60" spans="1:13" x14ac:dyDescent="0.25">
      <c r="A60" s="1" t="s">
        <v>31</v>
      </c>
      <c r="B60" s="1" t="s">
        <v>336</v>
      </c>
      <c r="C60" s="1" t="s">
        <v>168</v>
      </c>
      <c r="D60" s="1" t="s">
        <v>11</v>
      </c>
      <c r="E60" s="1">
        <v>2</v>
      </c>
      <c r="F60" s="1">
        <v>1.6974856913616776</v>
      </c>
      <c r="G60" s="1">
        <v>3.5</v>
      </c>
      <c r="H60" s="1"/>
      <c r="I60" s="1"/>
      <c r="J60" s="1"/>
      <c r="K60" s="1"/>
      <c r="L60" s="1"/>
      <c r="M60" s="1"/>
    </row>
    <row r="61" spans="1:13" x14ac:dyDescent="0.25">
      <c r="A61" s="1" t="s">
        <v>31</v>
      </c>
      <c r="B61" s="1" t="s">
        <v>336</v>
      </c>
      <c r="C61" s="1" t="s">
        <v>168</v>
      </c>
      <c r="D61" s="1" t="s">
        <v>11</v>
      </c>
      <c r="E61" s="1">
        <v>3</v>
      </c>
      <c r="F61" s="1">
        <v>2.0663927104563165</v>
      </c>
      <c r="G61" s="1">
        <v>3.5</v>
      </c>
      <c r="H61" s="1"/>
      <c r="I61" s="1"/>
      <c r="J61" s="1"/>
      <c r="K61" s="1"/>
      <c r="L61" s="1"/>
      <c r="M61" s="1"/>
    </row>
    <row r="62" spans="1:13" x14ac:dyDescent="0.25">
      <c r="A62" s="1" t="s">
        <v>36</v>
      </c>
      <c r="B62" s="1" t="s">
        <v>336</v>
      </c>
      <c r="C62" s="1" t="s">
        <v>196</v>
      </c>
      <c r="D62" s="1" t="s">
        <v>7</v>
      </c>
      <c r="E62" s="1">
        <v>1</v>
      </c>
      <c r="F62" s="1">
        <v>-2.2548889315072693</v>
      </c>
      <c r="G62" s="1">
        <v>-4.5</v>
      </c>
      <c r="H62" s="1"/>
      <c r="I62" s="1"/>
      <c r="J62" s="1"/>
      <c r="K62" s="1"/>
      <c r="L62" s="1"/>
      <c r="M62" s="1"/>
    </row>
    <row r="63" spans="1:13" x14ac:dyDescent="0.25">
      <c r="A63" s="1" t="s">
        <v>36</v>
      </c>
      <c r="B63" s="1" t="s">
        <v>336</v>
      </c>
      <c r="C63" s="1" t="s">
        <v>196</v>
      </c>
      <c r="D63" s="1" t="s">
        <v>7</v>
      </c>
      <c r="E63" s="1">
        <v>2</v>
      </c>
      <c r="F63" s="1">
        <v>-2.0805514208390319</v>
      </c>
      <c r="G63" s="1">
        <v>-4.5</v>
      </c>
      <c r="H63" s="1"/>
      <c r="I63" s="1"/>
      <c r="J63" s="1"/>
      <c r="K63" s="1"/>
      <c r="L63" s="1"/>
      <c r="M63" s="1"/>
    </row>
    <row r="64" spans="1:13" x14ac:dyDescent="0.25">
      <c r="A64" s="1" t="s">
        <v>36</v>
      </c>
      <c r="B64" s="1" t="s">
        <v>336</v>
      </c>
      <c r="C64" s="1" t="s">
        <v>196</v>
      </c>
      <c r="D64" s="1" t="s">
        <v>7</v>
      </c>
      <c r="E64" s="1">
        <v>3</v>
      </c>
      <c r="F64" s="1">
        <v>-1.4799756949640033</v>
      </c>
      <c r="G64" s="1">
        <v>-4.5</v>
      </c>
      <c r="H64" s="1"/>
      <c r="I64" s="1"/>
      <c r="J64" s="1"/>
      <c r="K64" s="1"/>
      <c r="L64" s="1"/>
      <c r="M64" s="1"/>
    </row>
    <row r="65" spans="1:13" x14ac:dyDescent="0.25">
      <c r="A65" s="1" t="s">
        <v>36</v>
      </c>
      <c r="B65" s="1" t="s">
        <v>336</v>
      </c>
      <c r="C65" s="1" t="s">
        <v>196</v>
      </c>
      <c r="D65" s="1" t="s">
        <v>11</v>
      </c>
      <c r="E65" s="1">
        <v>1</v>
      </c>
      <c r="F65" s="1">
        <v>-1.2127014280786057</v>
      </c>
      <c r="G65" s="1">
        <v>-4.5</v>
      </c>
      <c r="H65" s="1"/>
      <c r="I65" s="1"/>
      <c r="J65" s="1"/>
      <c r="K65" s="1"/>
      <c r="L65" s="1"/>
      <c r="M65" s="1"/>
    </row>
    <row r="66" spans="1:13" x14ac:dyDescent="0.25">
      <c r="A66" s="1" t="s">
        <v>36</v>
      </c>
      <c r="B66" s="1" t="s">
        <v>336</v>
      </c>
      <c r="C66" s="1" t="s">
        <v>196</v>
      </c>
      <c r="D66" s="1" t="s">
        <v>11</v>
      </c>
      <c r="E66" s="1">
        <v>2</v>
      </c>
      <c r="F66" s="1">
        <v>-3.2956059229975336</v>
      </c>
      <c r="G66" s="1">
        <v>-4.5</v>
      </c>
      <c r="H66" s="1"/>
      <c r="I66" s="1"/>
      <c r="J66" s="1"/>
      <c r="K66" s="1"/>
      <c r="L66" s="1"/>
      <c r="M66" s="1"/>
    </row>
    <row r="67" spans="1:13" x14ac:dyDescent="0.25">
      <c r="A67" s="1" t="s">
        <v>36</v>
      </c>
      <c r="B67" s="1" t="s">
        <v>336</v>
      </c>
      <c r="C67" s="1" t="s">
        <v>196</v>
      </c>
      <c r="D67" s="1" t="s">
        <v>11</v>
      </c>
      <c r="E67" s="1">
        <v>3</v>
      </c>
      <c r="F67" s="1">
        <v>-2.1701311950112538</v>
      </c>
      <c r="G67" s="1">
        <v>-4.5</v>
      </c>
      <c r="H67" s="1"/>
      <c r="I67" s="1"/>
      <c r="J67" s="1"/>
      <c r="K67" s="1"/>
      <c r="L67" s="1"/>
      <c r="M67" s="1"/>
    </row>
    <row r="68" spans="1:13" x14ac:dyDescent="0.25">
      <c r="A68" s="1" t="s">
        <v>37</v>
      </c>
      <c r="B68" s="1" t="s">
        <v>336</v>
      </c>
      <c r="C68" s="1" t="s">
        <v>197</v>
      </c>
      <c r="D68" s="1" t="s">
        <v>11</v>
      </c>
      <c r="E68" s="1">
        <v>1</v>
      </c>
      <c r="F68" s="1">
        <v>-1.8317412870623349</v>
      </c>
      <c r="G68" s="1">
        <v>-4.4000000000000004</v>
      </c>
      <c r="H68" s="1"/>
      <c r="I68" s="1"/>
      <c r="J68" s="1"/>
      <c r="K68" s="1"/>
      <c r="L68" s="1"/>
      <c r="M68" s="1"/>
    </row>
    <row r="69" spans="1:13" x14ac:dyDescent="0.25">
      <c r="A69" s="1" t="s">
        <v>37</v>
      </c>
      <c r="B69" s="1" t="s">
        <v>336</v>
      </c>
      <c r="C69" s="1" t="s">
        <v>197</v>
      </c>
      <c r="D69" s="1" t="s">
        <v>11</v>
      </c>
      <c r="E69" s="1">
        <v>2</v>
      </c>
      <c r="F69" s="1">
        <v>-3.0593599496823236</v>
      </c>
      <c r="G69" s="1">
        <v>-4.4000000000000004</v>
      </c>
      <c r="H69" s="1"/>
      <c r="I69" s="1"/>
      <c r="J69" s="1"/>
      <c r="K69" s="1"/>
      <c r="L69" s="1"/>
      <c r="M69" s="1"/>
    </row>
    <row r="70" spans="1:13" x14ac:dyDescent="0.25">
      <c r="A70" s="1" t="s">
        <v>37</v>
      </c>
      <c r="B70" s="1" t="s">
        <v>336</v>
      </c>
      <c r="C70" s="1" t="s">
        <v>197</v>
      </c>
      <c r="D70" s="1" t="s">
        <v>11</v>
      </c>
      <c r="E70" s="1">
        <v>3</v>
      </c>
      <c r="F70" s="1">
        <v>-2.8680820919492147</v>
      </c>
      <c r="G70" s="1">
        <v>-4.4000000000000004</v>
      </c>
      <c r="H70" s="1"/>
      <c r="I70" s="1"/>
      <c r="J70" s="1"/>
      <c r="K70" s="1"/>
      <c r="L70" s="1"/>
      <c r="M70" s="1"/>
    </row>
    <row r="71" spans="1:13" x14ac:dyDescent="0.25">
      <c r="A71" s="1" t="s">
        <v>37</v>
      </c>
      <c r="B71" s="1" t="s">
        <v>336</v>
      </c>
      <c r="C71" s="1" t="s">
        <v>197</v>
      </c>
      <c r="D71" s="1" t="s">
        <v>32</v>
      </c>
      <c r="E71" s="1">
        <v>1</v>
      </c>
      <c r="F71" s="1">
        <v>-1.4181795132150448</v>
      </c>
      <c r="G71" s="1">
        <v>-4.5999999999999996</v>
      </c>
      <c r="H71" s="1"/>
      <c r="I71" s="1"/>
      <c r="J71" s="1"/>
      <c r="K71" s="1"/>
      <c r="L71" s="1"/>
      <c r="M71" s="1"/>
    </row>
    <row r="72" spans="1:13" x14ac:dyDescent="0.25">
      <c r="A72" s="1" t="s">
        <v>37</v>
      </c>
      <c r="B72" s="1" t="s">
        <v>336</v>
      </c>
      <c r="C72" s="1" t="s">
        <v>197</v>
      </c>
      <c r="D72" s="1" t="s">
        <v>32</v>
      </c>
      <c r="E72" s="1">
        <v>2</v>
      </c>
      <c r="F72" s="1">
        <v>-2.6457981758350337</v>
      </c>
      <c r="G72" s="1">
        <v>-4.5999999999999996</v>
      </c>
      <c r="H72" s="1"/>
      <c r="I72" s="1"/>
      <c r="J72" s="1"/>
      <c r="K72" s="1"/>
      <c r="L72" s="1"/>
      <c r="M72" s="1"/>
    </row>
    <row r="73" spans="1:13" x14ac:dyDescent="0.25">
      <c r="A73" s="1" t="s">
        <v>37</v>
      </c>
      <c r="B73" s="1" t="s">
        <v>336</v>
      </c>
      <c r="C73" s="1" t="s">
        <v>197</v>
      </c>
      <c r="D73" s="1" t="s">
        <v>32</v>
      </c>
      <c r="E73" s="1">
        <v>3</v>
      </c>
      <c r="F73" s="1">
        <v>-2.4545203181019248</v>
      </c>
      <c r="G73" s="1">
        <v>-4.5999999999999996</v>
      </c>
      <c r="H73" s="1"/>
      <c r="I73" s="1"/>
      <c r="J73" s="1"/>
      <c r="K73" s="1"/>
      <c r="L73" s="1"/>
      <c r="M73" s="1"/>
    </row>
    <row r="74" spans="1:13" x14ac:dyDescent="0.25">
      <c r="A74" s="1" t="s">
        <v>38</v>
      </c>
      <c r="B74" s="1" t="s">
        <v>336</v>
      </c>
      <c r="C74" s="1" t="s">
        <v>198</v>
      </c>
      <c r="D74" s="1" t="s">
        <v>11</v>
      </c>
      <c r="E74" s="1">
        <v>1</v>
      </c>
      <c r="F74" s="1">
        <v>-1.5867205689739805</v>
      </c>
      <c r="G74" s="1">
        <v>-4.4000000000000004</v>
      </c>
      <c r="H74" s="1"/>
      <c r="I74" s="1"/>
      <c r="J74" s="1"/>
      <c r="K74" s="1"/>
      <c r="L74" s="1"/>
      <c r="M74" s="1"/>
    </row>
    <row r="75" spans="1:13" x14ac:dyDescent="0.25">
      <c r="A75" s="1" t="s">
        <v>38</v>
      </c>
      <c r="B75" s="1" t="s">
        <v>336</v>
      </c>
      <c r="C75" s="1" t="s">
        <v>198</v>
      </c>
      <c r="D75" s="1" t="s">
        <v>11</v>
      </c>
      <c r="E75" s="1">
        <v>2</v>
      </c>
      <c r="F75" s="1">
        <v>-2.4051113588036728</v>
      </c>
      <c r="G75" s="1">
        <v>-4.4000000000000004</v>
      </c>
      <c r="H75" s="1"/>
      <c r="I75" s="1"/>
      <c r="J75" s="1"/>
      <c r="K75" s="1"/>
      <c r="L75" s="1"/>
      <c r="M75" s="1"/>
    </row>
    <row r="76" spans="1:13" x14ac:dyDescent="0.25">
      <c r="A76" s="1" t="s">
        <v>38</v>
      </c>
      <c r="B76" s="1" t="s">
        <v>336</v>
      </c>
      <c r="C76" s="1" t="s">
        <v>198</v>
      </c>
      <c r="D76" s="1" t="s">
        <v>11</v>
      </c>
      <c r="E76" s="1">
        <v>3</v>
      </c>
      <c r="F76" s="1">
        <v>-3.0980057684098621</v>
      </c>
      <c r="G76" s="1">
        <v>-4.4000000000000004</v>
      </c>
      <c r="H76" s="1"/>
      <c r="I76" s="1"/>
      <c r="J76" s="1"/>
      <c r="K76" s="1"/>
      <c r="L76" s="1"/>
      <c r="M76" s="1"/>
    </row>
    <row r="77" spans="1:13" x14ac:dyDescent="0.25">
      <c r="A77" s="1" t="s">
        <v>38</v>
      </c>
      <c r="B77" s="1" t="s">
        <v>336</v>
      </c>
      <c r="C77" s="1" t="s">
        <v>198</v>
      </c>
      <c r="D77" s="1" t="s">
        <v>32</v>
      </c>
      <c r="E77" s="1">
        <v>1</v>
      </c>
      <c r="F77" s="1">
        <v>-1.7357362924746191</v>
      </c>
      <c r="G77" s="1">
        <v>-4.9000000000000004</v>
      </c>
      <c r="H77" s="1"/>
      <c r="I77" s="1"/>
      <c r="J77" s="1"/>
      <c r="K77" s="1"/>
      <c r="L77" s="1"/>
      <c r="M77" s="1"/>
    </row>
    <row r="78" spans="1:13" x14ac:dyDescent="0.25">
      <c r="A78" s="1" t="s">
        <v>38</v>
      </c>
      <c r="B78" s="1" t="s">
        <v>336</v>
      </c>
      <c r="C78" s="1" t="s">
        <v>198</v>
      </c>
      <c r="D78" s="1" t="s">
        <v>32</v>
      </c>
      <c r="E78" s="1">
        <v>2</v>
      </c>
      <c r="F78" s="1">
        <v>-2.5541270823043112</v>
      </c>
      <c r="G78" s="1">
        <v>-4.9000000000000004</v>
      </c>
      <c r="H78" s="1"/>
      <c r="I78" s="1"/>
      <c r="J78" s="1"/>
      <c r="K78" s="1"/>
      <c r="L78" s="1"/>
      <c r="M78" s="1"/>
    </row>
    <row r="79" spans="1:13" x14ac:dyDescent="0.25">
      <c r="A79" s="1" t="s">
        <v>38</v>
      </c>
      <c r="B79" s="1" t="s">
        <v>336</v>
      </c>
      <c r="C79" s="1" t="s">
        <v>198</v>
      </c>
      <c r="D79" s="1" t="s">
        <v>32</v>
      </c>
      <c r="E79" s="1">
        <v>3</v>
      </c>
      <c r="F79" s="1">
        <v>-3.2470214919105009</v>
      </c>
      <c r="G79" s="1">
        <v>-4.9000000000000004</v>
      </c>
      <c r="H79" s="1"/>
      <c r="I79" s="1"/>
      <c r="J79" s="1"/>
      <c r="K79" s="1"/>
      <c r="L79" s="1"/>
      <c r="M79" s="1"/>
    </row>
    <row r="80" spans="1:13" x14ac:dyDescent="0.25">
      <c r="A80" s="1" t="s">
        <v>27</v>
      </c>
      <c r="B80" s="1" t="s">
        <v>336</v>
      </c>
      <c r="C80" s="1" t="s">
        <v>165</v>
      </c>
      <c r="D80" s="1" t="s">
        <v>7</v>
      </c>
      <c r="E80" s="1">
        <v>1</v>
      </c>
      <c r="F80" s="1" t="s">
        <v>28</v>
      </c>
      <c r="G80" s="1">
        <v>-5.7</v>
      </c>
      <c r="H80" s="1"/>
      <c r="I80" s="1"/>
      <c r="J80" s="1"/>
      <c r="K80" s="1"/>
      <c r="L80" s="1"/>
      <c r="M80" s="1"/>
    </row>
    <row r="81" spans="1:13" x14ac:dyDescent="0.25">
      <c r="A81" s="1" t="s">
        <v>27</v>
      </c>
      <c r="B81" s="1" t="s">
        <v>336</v>
      </c>
      <c r="C81" s="1" t="s">
        <v>165</v>
      </c>
      <c r="D81" s="1" t="s">
        <v>7</v>
      </c>
      <c r="E81" s="1">
        <v>2</v>
      </c>
      <c r="F81" s="1">
        <v>-1.5374466932088591</v>
      </c>
      <c r="G81" s="1">
        <v>-5.7</v>
      </c>
      <c r="H81" s="1"/>
      <c r="I81" s="1"/>
      <c r="J81" s="1"/>
      <c r="K81" s="1"/>
      <c r="L81" s="1"/>
      <c r="M81" s="1"/>
    </row>
    <row r="82" spans="1:13" x14ac:dyDescent="0.25">
      <c r="A82" s="1" t="s">
        <v>27</v>
      </c>
      <c r="B82" s="1" t="s">
        <v>336</v>
      </c>
      <c r="C82" s="1" t="s">
        <v>165</v>
      </c>
      <c r="D82" s="1" t="s">
        <v>7</v>
      </c>
      <c r="E82" s="1">
        <v>3</v>
      </c>
      <c r="F82" s="1" t="s">
        <v>28</v>
      </c>
      <c r="G82" s="1">
        <v>-5.7</v>
      </c>
      <c r="H82" s="1"/>
      <c r="I82" s="1"/>
      <c r="J82" s="1"/>
      <c r="K82" s="1"/>
      <c r="L82" s="1"/>
      <c r="M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C448-9E34-43EA-85C6-AF5A09EC1FEE}">
  <dimension ref="A2:AD454"/>
  <sheetViews>
    <sheetView topLeftCell="D1" zoomScale="80" zoomScaleNormal="80" workbookViewId="0">
      <selection activeCell="O20" sqref="O20"/>
    </sheetView>
  </sheetViews>
  <sheetFormatPr defaultRowHeight="15" x14ac:dyDescent="0.25"/>
  <cols>
    <col min="1" max="1" width="9.140625" style="1"/>
    <col min="5" max="5" width="9.140625" style="1"/>
    <col min="8" max="11" width="9.140625" style="1"/>
    <col min="21" max="21" width="12.7109375" customWidth="1"/>
    <col min="22" max="22" width="14.85546875" customWidth="1"/>
  </cols>
  <sheetData>
    <row r="2" spans="1:26" x14ac:dyDescent="0.25">
      <c r="B2" s="8"/>
      <c r="C2" t="s">
        <v>1</v>
      </c>
      <c r="D2" t="s">
        <v>2</v>
      </c>
      <c r="F2" t="s">
        <v>79</v>
      </c>
      <c r="G2" t="s">
        <v>80</v>
      </c>
      <c r="H2" s="1" t="s">
        <v>77</v>
      </c>
      <c r="I2" s="1" t="s">
        <v>78</v>
      </c>
      <c r="J2" s="1" t="s">
        <v>72</v>
      </c>
      <c r="K2" s="1" t="s">
        <v>5</v>
      </c>
      <c r="L2" t="s">
        <v>73</v>
      </c>
      <c r="M2" t="s">
        <v>74</v>
      </c>
      <c r="N2" t="s">
        <v>75</v>
      </c>
      <c r="O2" t="s">
        <v>76</v>
      </c>
    </row>
    <row r="3" spans="1:26" x14ac:dyDescent="0.25">
      <c r="A3" s="1" t="s">
        <v>199</v>
      </c>
      <c r="B3" s="14" t="s">
        <v>49</v>
      </c>
      <c r="C3" t="s">
        <v>6</v>
      </c>
      <c r="D3" s="2" t="s">
        <v>39</v>
      </c>
      <c r="F3">
        <v>33.797160098002202</v>
      </c>
      <c r="G3">
        <f>AVERAGE(F3:F5)</f>
        <v>33.695971999037702</v>
      </c>
      <c r="H3" s="1">
        <v>26.129248216468074</v>
      </c>
      <c r="I3" s="1">
        <f>AVERAGE(H3:H5)</f>
        <v>26.11300203015821</v>
      </c>
      <c r="J3" s="1">
        <f>G3-I3</f>
        <v>7.5829699688794925</v>
      </c>
      <c r="K3" s="1">
        <f>J3-$J$32</f>
        <v>-1.3030458072010838</v>
      </c>
      <c r="L3">
        <f>2^-K3</f>
        <v>2.467492684061837</v>
      </c>
      <c r="M3">
        <f>LOG(L3,2)</f>
        <v>1.3030458072010838</v>
      </c>
      <c r="N3">
        <f>AVERAGE(M3,M6,M9)</f>
        <v>1.1815169526694109</v>
      </c>
      <c r="O3" t="s">
        <v>7</v>
      </c>
      <c r="Q3" t="s">
        <v>7</v>
      </c>
      <c r="R3" t="s">
        <v>33</v>
      </c>
      <c r="S3">
        <v>137.30000000000001</v>
      </c>
      <c r="T3">
        <v>2.4</v>
      </c>
    </row>
    <row r="4" spans="1:26" x14ac:dyDescent="0.25">
      <c r="A4" s="1" t="s">
        <v>199</v>
      </c>
      <c r="B4" s="14" t="s">
        <v>49</v>
      </c>
      <c r="C4" t="s">
        <v>6</v>
      </c>
      <c r="D4" s="2" t="s">
        <v>39</v>
      </c>
      <c r="F4" t="s">
        <v>28</v>
      </c>
      <c r="G4" s="1"/>
      <c r="H4" s="1">
        <v>26.110018082512823</v>
      </c>
      <c r="Q4" t="s">
        <v>32</v>
      </c>
      <c r="R4" t="s">
        <v>0</v>
      </c>
      <c r="S4">
        <v>137.30000000000001</v>
      </c>
      <c r="T4">
        <v>-2.4</v>
      </c>
    </row>
    <row r="5" spans="1:26" x14ac:dyDescent="0.25">
      <c r="A5" s="1" t="s">
        <v>199</v>
      </c>
      <c r="B5" s="14" t="s">
        <v>49</v>
      </c>
      <c r="C5" t="s">
        <v>6</v>
      </c>
      <c r="D5" s="2" t="s">
        <v>39</v>
      </c>
      <c r="F5">
        <v>33.594783900073203</v>
      </c>
      <c r="G5" s="1"/>
      <c r="H5" s="1">
        <v>26.099739791493729</v>
      </c>
      <c r="N5" s="1"/>
      <c r="O5" s="1"/>
    </row>
    <row r="6" spans="1:26" x14ac:dyDescent="0.25">
      <c r="A6" s="1" t="s">
        <v>199</v>
      </c>
      <c r="B6" s="14" t="s">
        <v>49</v>
      </c>
      <c r="C6" t="s">
        <v>8</v>
      </c>
      <c r="D6" s="2" t="s">
        <v>40</v>
      </c>
      <c r="F6" t="s">
        <v>28</v>
      </c>
      <c r="G6" s="1">
        <f t="shared" ref="G6:G29" si="0">AVERAGE(F6:F8)</f>
        <v>32.7226084861747</v>
      </c>
      <c r="H6" s="1">
        <v>24.676342465934546</v>
      </c>
      <c r="I6" s="1">
        <f>AVERAGE(H6:H8)</f>
        <v>24.629462479627268</v>
      </c>
      <c r="J6" s="1">
        <f t="shared" ref="J6:J29" si="1">G6-I6</f>
        <v>8.0931460065474319</v>
      </c>
      <c r="K6" s="1">
        <f t="shared" ref="K6:K9" si="2">J6-$J$32</f>
        <v>-0.79286976953314436</v>
      </c>
      <c r="L6">
        <f t="shared" ref="L6:L9" si="3">2^-K6</f>
        <v>1.732517313342222</v>
      </c>
      <c r="M6">
        <f t="shared" ref="M6:M9" si="4">LOG(L6,2)</f>
        <v>0.79286976953314436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199</v>
      </c>
      <c r="B7" s="14" t="s">
        <v>49</v>
      </c>
      <c r="C7" t="s">
        <v>8</v>
      </c>
      <c r="D7" s="2" t="s">
        <v>40</v>
      </c>
      <c r="F7">
        <v>32.7226084861747</v>
      </c>
      <c r="G7" s="1"/>
      <c r="H7" s="1">
        <v>24.591220294137216</v>
      </c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199</v>
      </c>
      <c r="B8" s="14" t="s">
        <v>49</v>
      </c>
      <c r="C8" t="s">
        <v>8</v>
      </c>
      <c r="D8" s="2" t="s">
        <v>40</v>
      </c>
      <c r="F8" t="s">
        <v>28</v>
      </c>
      <c r="G8" s="1"/>
      <c r="H8" s="1">
        <v>24.620824678810049</v>
      </c>
      <c r="N8" s="1"/>
      <c r="O8" s="1"/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199</v>
      </c>
      <c r="B9" s="14" t="s">
        <v>49</v>
      </c>
      <c r="C9" t="s">
        <v>9</v>
      </c>
      <c r="D9" s="2" t="s">
        <v>41</v>
      </c>
      <c r="F9">
        <v>33.153128129712599</v>
      </c>
      <c r="G9" s="1">
        <f t="shared" si="0"/>
        <v>33.479370593348754</v>
      </c>
      <c r="H9" s="1">
        <v>26.014631844696588</v>
      </c>
      <c r="I9" s="1">
        <f>AVERAGE(H9:H11)</f>
        <v>26.041990098542183</v>
      </c>
      <c r="J9" s="1">
        <f t="shared" si="1"/>
        <v>7.4373804948065718</v>
      </c>
      <c r="K9" s="1">
        <f t="shared" si="2"/>
        <v>-1.4486352812740044</v>
      </c>
      <c r="L9">
        <f t="shared" si="3"/>
        <v>2.7294973213657219</v>
      </c>
      <c r="M9">
        <f t="shared" si="4"/>
        <v>1.4486352812740044</v>
      </c>
      <c r="N9" s="1"/>
      <c r="O9" s="1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199</v>
      </c>
      <c r="B10" s="14" t="s">
        <v>49</v>
      </c>
      <c r="C10" t="s">
        <v>9</v>
      </c>
      <c r="D10" s="2" t="s">
        <v>41</v>
      </c>
      <c r="F10">
        <v>33.830535021715072</v>
      </c>
      <c r="G10" s="1"/>
      <c r="H10" s="1">
        <v>25.986227462082603</v>
      </c>
      <c r="N10" s="1"/>
      <c r="O10" s="1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199</v>
      </c>
      <c r="B11" s="14" t="s">
        <v>49</v>
      </c>
      <c r="C11" t="s">
        <v>9</v>
      </c>
      <c r="D11" s="2" t="s">
        <v>41</v>
      </c>
      <c r="F11">
        <v>33.4544486286186</v>
      </c>
      <c r="G11" s="1"/>
      <c r="H11" s="1">
        <v>26.12511098884735</v>
      </c>
      <c r="N11" s="1"/>
      <c r="O11" s="1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B12" s="14"/>
      <c r="D12" s="2"/>
      <c r="E12" s="2"/>
      <c r="G12" s="1"/>
      <c r="J12" s="1">
        <f>AVERAGE(J3,J6,J9)</f>
        <v>7.7044988234111651</v>
      </c>
      <c r="N12" s="1"/>
      <c r="O12" s="1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199</v>
      </c>
      <c r="B13" s="14" t="s">
        <v>49</v>
      </c>
      <c r="C13" t="s">
        <v>10</v>
      </c>
      <c r="D13" s="2" t="s">
        <v>42</v>
      </c>
      <c r="E13" s="2"/>
      <c r="F13">
        <v>35.540323281926902</v>
      </c>
      <c r="G13" s="1">
        <f t="shared" si="0"/>
        <v>35.533002243469767</v>
      </c>
      <c r="H13" s="1">
        <v>26.157315895088015</v>
      </c>
      <c r="I13" s="1">
        <f>AVERAGE(H13:H15)</f>
        <v>26.158774381249952</v>
      </c>
      <c r="J13" s="1">
        <f t="shared" si="1"/>
        <v>9.374227862219815</v>
      </c>
      <c r="K13" s="1">
        <f>J13-$J$12</f>
        <v>1.6697290388086499</v>
      </c>
      <c r="L13">
        <f>2^-K13</f>
        <v>0.31431237097495596</v>
      </c>
      <c r="M13">
        <f>LOG(L13,2)</f>
        <v>-1.6697290388086499</v>
      </c>
      <c r="N13" s="1">
        <f>AVERAGE(M13,M16,M19)</f>
        <v>-2.1285925240675856</v>
      </c>
      <c r="O13" s="1" t="s">
        <v>32</v>
      </c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199</v>
      </c>
      <c r="B14" s="14" t="s">
        <v>49</v>
      </c>
      <c r="C14" t="s">
        <v>10</v>
      </c>
      <c r="D14" s="2" t="s">
        <v>42</v>
      </c>
      <c r="E14" s="2"/>
      <c r="F14">
        <v>35.4802505128755</v>
      </c>
      <c r="G14" s="1"/>
      <c r="H14" s="1">
        <v>26.155671330031314</v>
      </c>
      <c r="N14" s="1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199</v>
      </c>
      <c r="B15" s="14" t="s">
        <v>49</v>
      </c>
      <c r="C15" t="s">
        <v>10</v>
      </c>
      <c r="D15" s="2" t="s">
        <v>42</v>
      </c>
      <c r="E15" s="2"/>
      <c r="F15">
        <v>35.578432935606898</v>
      </c>
      <c r="G15" s="1"/>
      <c r="H15" s="1">
        <v>26.163335918630519</v>
      </c>
      <c r="N15" s="1"/>
      <c r="O15" s="1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199</v>
      </c>
      <c r="B16" s="14" t="s">
        <v>49</v>
      </c>
      <c r="C16" t="s">
        <v>12</v>
      </c>
      <c r="D16" s="2" t="s">
        <v>43</v>
      </c>
      <c r="E16" s="2"/>
      <c r="F16" t="s">
        <v>28</v>
      </c>
      <c r="G16" s="1">
        <f t="shared" si="0"/>
        <v>35.099971663570869</v>
      </c>
      <c r="H16" s="1">
        <v>25.547228595659632</v>
      </c>
      <c r="I16" s="1">
        <f>AVERAGE(H16:H18)</f>
        <v>25.563485233096809</v>
      </c>
      <c r="J16" s="1">
        <f t="shared" si="1"/>
        <v>9.53648643047406</v>
      </c>
      <c r="K16" s="1">
        <f t="shared" ref="K16:K19" si="5">J16-$J$12</f>
        <v>1.8319876070628949</v>
      </c>
      <c r="L16">
        <f t="shared" ref="L16:L19" si="6">2^-K16</f>
        <v>0.28087738852066491</v>
      </c>
      <c r="M16">
        <f t="shared" ref="M16:M19" si="7">LOG(L16,2)</f>
        <v>-1.8319876070628949</v>
      </c>
      <c r="N16" s="1"/>
      <c r="O16" s="1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199</v>
      </c>
      <c r="B17" s="14" t="s">
        <v>49</v>
      </c>
      <c r="C17" t="s">
        <v>12</v>
      </c>
      <c r="D17" s="2" t="s">
        <v>43</v>
      </c>
      <c r="E17" s="2"/>
      <c r="F17">
        <v>35.086349519999267</v>
      </c>
      <c r="G17" s="1"/>
      <c r="H17" s="1">
        <v>25.609711003097331</v>
      </c>
      <c r="N17" s="1"/>
      <c r="O17" s="1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199</v>
      </c>
      <c r="B18" s="14" t="s">
        <v>49</v>
      </c>
      <c r="C18" t="s">
        <v>12</v>
      </c>
      <c r="D18" s="2" t="s">
        <v>43</v>
      </c>
      <c r="E18" s="2"/>
      <c r="F18">
        <v>35.113593807142465</v>
      </c>
      <c r="G18" s="1"/>
      <c r="H18" s="1">
        <v>25.533516100533458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199</v>
      </c>
      <c r="B19" s="14" t="s">
        <v>49</v>
      </c>
      <c r="C19" t="s">
        <v>13</v>
      </c>
      <c r="D19" s="2" t="s">
        <v>44</v>
      </c>
      <c r="E19" s="2"/>
      <c r="F19">
        <v>36.62420117896113</v>
      </c>
      <c r="G19" s="1">
        <f t="shared" si="0"/>
        <v>36.232177778603464</v>
      </c>
      <c r="H19" s="1">
        <v>25.69861031845096</v>
      </c>
      <c r="I19" s="1">
        <f>AVERAGE(H19:H21)</f>
        <v>25.643618028861088</v>
      </c>
      <c r="J19" s="1">
        <f t="shared" si="1"/>
        <v>10.588559749742377</v>
      </c>
      <c r="K19" s="1">
        <f t="shared" si="5"/>
        <v>2.8840609263312116</v>
      </c>
      <c r="L19">
        <f t="shared" si="6"/>
        <v>0.13546002513403588</v>
      </c>
      <c r="M19">
        <f t="shared" si="7"/>
        <v>-2.8840609263312116</v>
      </c>
      <c r="N19" s="1"/>
      <c r="O19" s="1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199</v>
      </c>
      <c r="B20" s="14" t="s">
        <v>49</v>
      </c>
      <c r="C20" t="s">
        <v>13</v>
      </c>
      <c r="D20" s="2" t="s">
        <v>44</v>
      </c>
      <c r="E20" s="2"/>
      <c r="F20" t="s">
        <v>28</v>
      </c>
      <c r="G20" s="1"/>
      <c r="H20" s="1">
        <v>25.572608375547009</v>
      </c>
      <c r="N20" s="1"/>
      <c r="O20" s="1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199</v>
      </c>
      <c r="B21" s="14" t="s">
        <v>49</v>
      </c>
      <c r="C21" t="s">
        <v>13</v>
      </c>
      <c r="D21" s="2" t="s">
        <v>44</v>
      </c>
      <c r="E21" s="2"/>
      <c r="F21">
        <v>35.840154378245799</v>
      </c>
      <c r="G21" s="1"/>
      <c r="H21" s="1">
        <v>25.659635392585297</v>
      </c>
      <c r="N21" s="1"/>
      <c r="O21" s="1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B22" s="14"/>
      <c r="D22" s="2"/>
      <c r="E22" s="2"/>
      <c r="G22" s="1"/>
      <c r="J22" s="1">
        <f>AVERAGE(J13,J16,J19)</f>
        <v>9.8330913474787511</v>
      </c>
      <c r="N22" s="1"/>
      <c r="O22" s="1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199</v>
      </c>
      <c r="B23" s="14" t="s">
        <v>49</v>
      </c>
      <c r="C23" t="s">
        <v>14</v>
      </c>
      <c r="D23" s="2" t="s">
        <v>45</v>
      </c>
      <c r="E23" s="3">
        <v>1.8475682643604543</v>
      </c>
      <c r="F23">
        <v>35.4351618349219</v>
      </c>
      <c r="G23" s="1">
        <f t="shared" si="0"/>
        <v>35.219652933627401</v>
      </c>
      <c r="H23" s="1">
        <v>26.444083383555384</v>
      </c>
      <c r="I23" s="1">
        <f>AVERAGE(H23:H25)</f>
        <v>26.20980372488739</v>
      </c>
      <c r="J23" s="1">
        <f t="shared" si="1"/>
        <v>9.0098492087400111</v>
      </c>
      <c r="N23" s="1"/>
      <c r="O23" s="1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199</v>
      </c>
      <c r="B24" s="14" t="s">
        <v>49</v>
      </c>
      <c r="C24" t="s">
        <v>14</v>
      </c>
      <c r="D24" s="2" t="s">
        <v>45</v>
      </c>
      <c r="E24" s="3">
        <v>1.8292965913208785</v>
      </c>
      <c r="F24">
        <v>35.254692548812002</v>
      </c>
      <c r="G24" s="1"/>
      <c r="H24" s="1">
        <v>26.054755786557596</v>
      </c>
      <c r="N24" s="1"/>
      <c r="O24" s="1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199</v>
      </c>
      <c r="B25" s="14" t="s">
        <v>49</v>
      </c>
      <c r="C25" t="s">
        <v>14</v>
      </c>
      <c r="D25" s="2" t="s">
        <v>45</v>
      </c>
      <c r="E25" s="3">
        <v>1.8599575233619061</v>
      </c>
      <c r="F25">
        <v>34.969104417148301</v>
      </c>
      <c r="G25" s="1"/>
      <c r="H25" s="1">
        <v>26.13057200454919</v>
      </c>
      <c r="N25" s="1"/>
      <c r="O25" s="1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199</v>
      </c>
      <c r="B26" s="14" t="s">
        <v>49</v>
      </c>
      <c r="C26" t="s">
        <v>15</v>
      </c>
      <c r="D26" s="2" t="s">
        <v>46</v>
      </c>
      <c r="E26" s="3">
        <v>1.8327841392425341</v>
      </c>
      <c r="F26">
        <v>34.764963420952199</v>
      </c>
      <c r="G26" s="1">
        <f t="shared" si="0"/>
        <v>34.983210594957988</v>
      </c>
      <c r="H26" s="1">
        <v>26.239800998865153</v>
      </c>
      <c r="I26" s="1">
        <f>AVERAGE(H26:H28)</f>
        <v>26.065069991413822</v>
      </c>
      <c r="J26" s="1">
        <f t="shared" si="1"/>
        <v>8.9181406035441668</v>
      </c>
      <c r="N26" s="1"/>
      <c r="O26" s="1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199</v>
      </c>
      <c r="B27" s="14" t="s">
        <v>49</v>
      </c>
      <c r="C27" t="s">
        <v>15</v>
      </c>
      <c r="D27" s="2" t="s">
        <v>46</v>
      </c>
      <c r="E27" s="3">
        <v>1.83018784711155</v>
      </c>
      <c r="F27">
        <v>34.799766433921164</v>
      </c>
      <c r="G27" s="1"/>
      <c r="H27" s="1">
        <v>25.915097268595638</v>
      </c>
      <c r="N27" s="1"/>
      <c r="O27" s="1"/>
      <c r="P27" s="8"/>
    </row>
    <row r="28" spans="1:26" x14ac:dyDescent="0.25">
      <c r="A28" s="1" t="s">
        <v>199</v>
      </c>
      <c r="B28" s="14" t="s">
        <v>49</v>
      </c>
      <c r="C28" t="s">
        <v>15</v>
      </c>
      <c r="D28" s="2" t="s">
        <v>46</v>
      </c>
      <c r="E28" s="3">
        <v>1.8213213651895841</v>
      </c>
      <c r="F28">
        <v>35.384901930000602</v>
      </c>
      <c r="G28" s="1"/>
      <c r="H28" s="1">
        <v>26.040311706780674</v>
      </c>
      <c r="N28" s="1"/>
      <c r="O28" s="1"/>
    </row>
    <row r="29" spans="1:26" x14ac:dyDescent="0.25">
      <c r="A29" s="1" t="s">
        <v>199</v>
      </c>
      <c r="B29" s="14" t="s">
        <v>49</v>
      </c>
      <c r="C29" t="s">
        <v>16</v>
      </c>
      <c r="D29" s="2" t="s">
        <v>47</v>
      </c>
      <c r="E29" s="3">
        <v>1.8295154961884852</v>
      </c>
      <c r="F29">
        <v>35.255637898150461</v>
      </c>
      <c r="G29" s="1">
        <f t="shared" si="0"/>
        <v>35.368854153592714</v>
      </c>
      <c r="H29" s="1">
        <v>26.681264448135039</v>
      </c>
      <c r="I29" s="1">
        <f>AVERAGE(H29:H31)</f>
        <v>26.638796637635163</v>
      </c>
      <c r="J29" s="1">
        <f t="shared" si="1"/>
        <v>8.7300575159575509</v>
      </c>
      <c r="N29" s="1"/>
      <c r="O29" s="1"/>
    </row>
    <row r="30" spans="1:26" x14ac:dyDescent="0.25">
      <c r="A30" s="1" t="s">
        <v>199</v>
      </c>
      <c r="B30" s="14" t="s">
        <v>49</v>
      </c>
      <c r="C30" t="s">
        <v>16</v>
      </c>
      <c r="D30" s="2" t="s">
        <v>47</v>
      </c>
      <c r="E30" s="3">
        <v>1.8337464559891987</v>
      </c>
      <c r="F30">
        <v>35.639490987597199</v>
      </c>
      <c r="H30" s="1">
        <v>26.789038436265098</v>
      </c>
      <c r="N30" s="1"/>
      <c r="O30" s="1"/>
    </row>
    <row r="31" spans="1:26" x14ac:dyDescent="0.25">
      <c r="A31" s="1" t="s">
        <v>199</v>
      </c>
      <c r="B31" s="8" t="s">
        <v>49</v>
      </c>
      <c r="C31" t="s">
        <v>16</v>
      </c>
      <c r="D31" s="2" t="s">
        <v>47</v>
      </c>
      <c r="E31" s="3">
        <v>1.8273168818620489</v>
      </c>
      <c r="F31">
        <v>35.211433575030497</v>
      </c>
      <c r="H31" s="1">
        <v>26.446087028505339</v>
      </c>
      <c r="N31" s="1"/>
      <c r="O31" s="1"/>
    </row>
    <row r="32" spans="1:26" x14ac:dyDescent="0.25">
      <c r="D32" s="2"/>
      <c r="E32" s="2"/>
      <c r="J32" s="1">
        <f>AVERAGE(J23,J26,J29)</f>
        <v>8.8860157760805762</v>
      </c>
    </row>
    <row r="33" spans="1:20" x14ac:dyDescent="0.25">
      <c r="D33" s="2"/>
      <c r="E33" s="2"/>
    </row>
    <row r="34" spans="1:20" x14ac:dyDescent="0.25">
      <c r="D34" s="2"/>
      <c r="E34" s="2"/>
    </row>
    <row r="35" spans="1:20" s="4" customFormat="1" x14ac:dyDescent="0.25">
      <c r="D35" s="6"/>
      <c r="E35" s="6"/>
    </row>
    <row r="36" spans="1:20" x14ac:dyDescent="0.25">
      <c r="D36" s="2"/>
      <c r="E36" s="2"/>
    </row>
    <row r="37" spans="1:20" x14ac:dyDescent="0.25">
      <c r="B37" s="12"/>
      <c r="C37" t="s">
        <v>1</v>
      </c>
      <c r="D37" s="2" t="s">
        <v>2</v>
      </c>
      <c r="E37" s="2"/>
      <c r="F37" t="s">
        <v>82</v>
      </c>
      <c r="G37" t="s">
        <v>81</v>
      </c>
      <c r="H37" s="1" t="s">
        <v>77</v>
      </c>
      <c r="I37" s="1" t="s">
        <v>78</v>
      </c>
      <c r="J37" s="1" t="s">
        <v>72</v>
      </c>
      <c r="K37" s="1" t="s">
        <v>5</v>
      </c>
      <c r="L37" t="s">
        <v>73</v>
      </c>
      <c r="M37" t="s">
        <v>74</v>
      </c>
      <c r="N37" t="s">
        <v>75</v>
      </c>
      <c r="O37" t="s">
        <v>76</v>
      </c>
    </row>
    <row r="38" spans="1:20" x14ac:dyDescent="0.25">
      <c r="A38" s="1" t="s">
        <v>200</v>
      </c>
      <c r="B38" s="12" t="s">
        <v>48</v>
      </c>
      <c r="C38" t="s">
        <v>6</v>
      </c>
      <c r="D38" s="2" t="s">
        <v>39</v>
      </c>
      <c r="E38" s="2">
        <v>1.8527445323763132</v>
      </c>
      <c r="F38">
        <v>31.973049341487279</v>
      </c>
      <c r="G38">
        <f>AVERAGE(F38:F40)</f>
        <v>32.155561759993141</v>
      </c>
      <c r="H38" s="1">
        <v>26.071463394535588</v>
      </c>
      <c r="I38" s="1">
        <f>AVERAGE(H38:H40)</f>
        <v>26.055243305188331</v>
      </c>
      <c r="J38" s="1">
        <f>G38-I38</f>
        <v>6.1003184548048104</v>
      </c>
      <c r="K38" s="1">
        <f>J38-$J$67</f>
        <v>1.9044271900840322</v>
      </c>
      <c r="L38">
        <f>2^-K38</f>
        <v>0.26712238965506779</v>
      </c>
      <c r="M38">
        <f>LOG(L38,2)</f>
        <v>-1.9044271900840326</v>
      </c>
      <c r="N38">
        <f>AVERAGE(M38,M41,M44)</f>
        <v>-1.4178008721275981</v>
      </c>
      <c r="O38" t="s">
        <v>7</v>
      </c>
      <c r="Q38" t="s">
        <v>7</v>
      </c>
      <c r="R38" t="s">
        <v>0</v>
      </c>
      <c r="S38">
        <v>368.1</v>
      </c>
      <c r="T38">
        <v>-2.9</v>
      </c>
    </row>
    <row r="39" spans="1:20" x14ac:dyDescent="0.25">
      <c r="A39" s="1" t="s">
        <v>200</v>
      </c>
      <c r="B39" s="12" t="s">
        <v>48</v>
      </c>
      <c r="C39" t="s">
        <v>6</v>
      </c>
      <c r="D39" s="2" t="s">
        <v>39</v>
      </c>
      <c r="E39" s="2">
        <v>1.8599966813585362</v>
      </c>
      <c r="F39">
        <v>31.99943643457987</v>
      </c>
      <c r="H39" s="1">
        <v>26.052264150789103</v>
      </c>
      <c r="Q39" t="s">
        <v>11</v>
      </c>
      <c r="R39" t="s">
        <v>0</v>
      </c>
      <c r="S39">
        <v>368.1</v>
      </c>
      <c r="T39">
        <v>-2.9</v>
      </c>
    </row>
    <row r="40" spans="1:20" x14ac:dyDescent="0.25">
      <c r="A40" s="1" t="s">
        <v>200</v>
      </c>
      <c r="B40" s="12" t="s">
        <v>48</v>
      </c>
      <c r="C40" t="s">
        <v>6</v>
      </c>
      <c r="D40" s="2" t="s">
        <v>39</v>
      </c>
      <c r="E40" s="2">
        <v>1.8316445167124167</v>
      </c>
      <c r="F40">
        <v>32.494199503912292</v>
      </c>
      <c r="H40" s="1">
        <v>26.042002370240301</v>
      </c>
    </row>
    <row r="41" spans="1:20" x14ac:dyDescent="0.25">
      <c r="A41" s="1" t="s">
        <v>200</v>
      </c>
      <c r="B41" s="12" t="s">
        <v>48</v>
      </c>
      <c r="C41" t="s">
        <v>8</v>
      </c>
      <c r="D41" s="2" t="s">
        <v>40</v>
      </c>
      <c r="E41" s="2">
        <v>1.8472722926981673</v>
      </c>
      <c r="F41">
        <v>29.986249045653121</v>
      </c>
      <c r="G41">
        <f>AVERAGE(F41:F43)</f>
        <v>29.719507097915301</v>
      </c>
      <c r="H41" s="1">
        <v>24.617678822480617</v>
      </c>
      <c r="I41" s="1">
        <f>AVERAGE(H41:H43)</f>
        <v>24.570874141554327</v>
      </c>
      <c r="J41" s="1">
        <f t="shared" ref="J41" si="8">G41-I41</f>
        <v>5.1486329563609736</v>
      </c>
      <c r="K41" s="1">
        <f t="shared" ref="K41:K54" si="9">J41-$J$67</f>
        <v>0.9527416916401954</v>
      </c>
      <c r="L41">
        <f t="shared" ref="L41:L44" si="10">2^-K41</f>
        <v>0.51664968947249779</v>
      </c>
      <c r="M41">
        <f t="shared" ref="M41:M44" si="11">LOG(L41,2)</f>
        <v>-0.95274169164019529</v>
      </c>
    </row>
    <row r="42" spans="1:20" x14ac:dyDescent="0.25">
      <c r="A42" s="1" t="s">
        <v>200</v>
      </c>
      <c r="B42" s="12" t="s">
        <v>48</v>
      </c>
      <c r="C42" t="s">
        <v>8</v>
      </c>
      <c r="D42" s="2" t="s">
        <v>40</v>
      </c>
      <c r="E42" s="2">
        <v>1.8558270914267812</v>
      </c>
      <c r="F42">
        <v>29.384782141144225</v>
      </c>
      <c r="H42" s="1">
        <v>24.532693386166436</v>
      </c>
    </row>
    <row r="43" spans="1:20" x14ac:dyDescent="0.25">
      <c r="A43" s="1" t="s">
        <v>200</v>
      </c>
      <c r="B43" s="12" t="s">
        <v>48</v>
      </c>
      <c r="C43" t="s">
        <v>8</v>
      </c>
      <c r="D43" s="2" t="s">
        <v>40</v>
      </c>
      <c r="E43" s="2">
        <v>1.8514518723810036</v>
      </c>
      <c r="F43">
        <v>29.787490106948557</v>
      </c>
      <c r="H43" s="1">
        <v>24.562250216015933</v>
      </c>
    </row>
    <row r="44" spans="1:20" x14ac:dyDescent="0.25">
      <c r="A44" s="1" t="s">
        <v>200</v>
      </c>
      <c r="B44" s="12" t="s">
        <v>48</v>
      </c>
      <c r="C44" t="s">
        <v>9</v>
      </c>
      <c r="D44" s="2" t="s">
        <v>41</v>
      </c>
      <c r="E44" s="2">
        <v>1.8634197862573043</v>
      </c>
      <c r="F44">
        <v>31.585569810548769</v>
      </c>
      <c r="G44">
        <f>AVERAGE(F44:F46)</f>
        <v>31.576470442536266</v>
      </c>
      <c r="H44" s="1">
        <v>25.957031136076061</v>
      </c>
      <c r="I44" s="1">
        <f>AVERAGE(H44:H46)</f>
        <v>25.984345443156922</v>
      </c>
      <c r="J44" s="1">
        <f t="shared" ref="J44" si="12">G44-I44</f>
        <v>5.5921249993793438</v>
      </c>
      <c r="K44" s="1">
        <f t="shared" si="9"/>
        <v>1.3962337346585656</v>
      </c>
      <c r="L44">
        <f t="shared" si="10"/>
        <v>0.37991965737310285</v>
      </c>
      <c r="M44">
        <f t="shared" si="11"/>
        <v>-1.3962337346585658</v>
      </c>
    </row>
    <row r="45" spans="1:20" x14ac:dyDescent="0.25">
      <c r="A45" s="1" t="s">
        <v>200</v>
      </c>
      <c r="B45" s="12" t="s">
        <v>48</v>
      </c>
      <c r="C45" t="s">
        <v>9</v>
      </c>
      <c r="D45" s="2" t="s">
        <v>41</v>
      </c>
      <c r="E45" s="2">
        <v>1.8520733092848805</v>
      </c>
      <c r="F45">
        <v>31.287986757743916</v>
      </c>
      <c r="H45" s="1">
        <v>25.928672380669397</v>
      </c>
    </row>
    <row r="46" spans="1:20" x14ac:dyDescent="0.25">
      <c r="A46" s="1" t="s">
        <v>200</v>
      </c>
      <c r="B46" s="12" t="s">
        <v>48</v>
      </c>
      <c r="C46" t="s">
        <v>9</v>
      </c>
      <c r="D46" s="2" t="s">
        <v>41</v>
      </c>
      <c r="E46" s="2">
        <v>1.84717075702777</v>
      </c>
      <c r="F46">
        <v>31.855854759316109</v>
      </c>
      <c r="H46" s="1">
        <v>26.067332812725301</v>
      </c>
    </row>
    <row r="47" spans="1:20" x14ac:dyDescent="0.25">
      <c r="B47" s="12"/>
      <c r="D47" s="2"/>
      <c r="E47" s="2"/>
      <c r="J47" s="1">
        <f>AVERAGE(J38,J41,J44)</f>
        <v>5.6136921368483756</v>
      </c>
    </row>
    <row r="48" spans="1:20" x14ac:dyDescent="0.25">
      <c r="A48" s="1" t="s">
        <v>200</v>
      </c>
      <c r="B48" s="12" t="s">
        <v>48</v>
      </c>
      <c r="C48" t="s">
        <v>10</v>
      </c>
      <c r="D48" s="2" t="s">
        <v>42</v>
      </c>
      <c r="E48" s="3">
        <v>1.8378611550125088</v>
      </c>
      <c r="F48" s="2">
        <v>31.618506013670792</v>
      </c>
      <c r="G48" s="2">
        <f>AVERAGE(F48:F50)</f>
        <v>31.256741611590581</v>
      </c>
      <c r="H48" s="1">
        <v>26.09948598681062</v>
      </c>
      <c r="I48" s="1">
        <f>AVERAGE(H48:H50)</f>
        <v>26.100942130142176</v>
      </c>
      <c r="J48" s="1">
        <f t="shared" ref="J48" si="13">G48-I48</f>
        <v>5.1557994814484047</v>
      </c>
      <c r="K48" s="1">
        <f t="shared" si="9"/>
        <v>0.9599082167276265</v>
      </c>
      <c r="L48">
        <f>2^-K48</f>
        <v>0.51408961831780853</v>
      </c>
      <c r="M48">
        <f>LOG(L48,2)</f>
        <v>-0.95990821672762638</v>
      </c>
      <c r="N48">
        <f>AVERAGE(M48,M51,M54)</f>
        <v>-1.4469436491808212</v>
      </c>
      <c r="O48" t="s">
        <v>11</v>
      </c>
    </row>
    <row r="49" spans="1:13" x14ac:dyDescent="0.25">
      <c r="A49" s="1" t="s">
        <v>200</v>
      </c>
      <c r="B49" s="12" t="s">
        <v>48</v>
      </c>
      <c r="C49" t="s">
        <v>10</v>
      </c>
      <c r="D49" s="2" t="s">
        <v>42</v>
      </c>
      <c r="E49" s="3">
        <v>1.8634976762050011</v>
      </c>
      <c r="F49" s="2">
        <v>31.201061917087436</v>
      </c>
      <c r="H49" s="1">
        <v>26.097844063491003</v>
      </c>
    </row>
    <row r="50" spans="1:13" x14ac:dyDescent="0.25">
      <c r="A50" s="1" t="s">
        <v>200</v>
      </c>
      <c r="B50" s="12" t="s">
        <v>48</v>
      </c>
      <c r="C50" t="s">
        <v>10</v>
      </c>
      <c r="D50" s="2" t="s">
        <v>42</v>
      </c>
      <c r="E50" s="3">
        <v>1.8556179773315586</v>
      </c>
      <c r="F50" s="2">
        <v>30.950656904013513</v>
      </c>
      <c r="H50" s="1">
        <v>26.105496340124908</v>
      </c>
    </row>
    <row r="51" spans="1:13" x14ac:dyDescent="0.25">
      <c r="A51" s="1" t="s">
        <v>200</v>
      </c>
      <c r="B51" s="12" t="s">
        <v>48</v>
      </c>
      <c r="C51" t="s">
        <v>12</v>
      </c>
      <c r="D51" s="2" t="s">
        <v>43</v>
      </c>
      <c r="E51" s="3">
        <v>1.8488204810111457</v>
      </c>
      <c r="F51" s="2">
        <v>32.076598243150862</v>
      </c>
      <c r="G51" s="2">
        <f>AVERAGE(F51:F53)</f>
        <v>32.201033406149897</v>
      </c>
      <c r="H51" s="1">
        <v>25.488772353486244</v>
      </c>
      <c r="I51" s="1">
        <f>AVERAGE(H51:H53)</f>
        <v>25.505002877172704</v>
      </c>
      <c r="J51" s="1">
        <f t="shared" ref="J51" si="14">G51-I51</f>
        <v>6.6960305289771931</v>
      </c>
      <c r="K51" s="1">
        <f t="shared" si="9"/>
        <v>2.5001392642564149</v>
      </c>
      <c r="L51">
        <f t="shared" ref="L51:L54" si="15">2^-K51</f>
        <v>0.17675963175504675</v>
      </c>
      <c r="M51">
        <f t="shared" ref="M51:M54" si="16">LOG(L51,2)</f>
        <v>-2.5001392642564144</v>
      </c>
    </row>
    <row r="52" spans="1:13" x14ac:dyDescent="0.25">
      <c r="A52" s="1" t="s">
        <v>200</v>
      </c>
      <c r="B52" s="12" t="s">
        <v>48</v>
      </c>
      <c r="C52" t="s">
        <v>12</v>
      </c>
      <c r="D52" s="2" t="s">
        <v>43</v>
      </c>
      <c r="E52" s="3">
        <v>1.8380688606629827</v>
      </c>
      <c r="F52" s="2">
        <v>32.319028384045652</v>
      </c>
      <c r="H52" s="1">
        <v>25.55115439268863</v>
      </c>
    </row>
    <row r="53" spans="1:13" x14ac:dyDescent="0.25">
      <c r="A53" s="1" t="s">
        <v>200</v>
      </c>
      <c r="B53" s="12" t="s">
        <v>48</v>
      </c>
      <c r="C53" t="s">
        <v>12</v>
      </c>
      <c r="D53" s="2" t="s">
        <v>43</v>
      </c>
      <c r="E53" s="3">
        <v>1.8513877358205042</v>
      </c>
      <c r="F53" s="2">
        <v>32.207473591253169</v>
      </c>
      <c r="H53" s="1">
        <v>25.475081885343247</v>
      </c>
    </row>
    <row r="54" spans="1:13" x14ac:dyDescent="0.25">
      <c r="A54" s="1" t="s">
        <v>200</v>
      </c>
      <c r="B54" s="12" t="s">
        <v>48</v>
      </c>
      <c r="C54" t="s">
        <v>13</v>
      </c>
      <c r="D54" s="2" t="s">
        <v>44</v>
      </c>
      <c r="E54" s="3">
        <v>1.8371643580585555</v>
      </c>
      <c r="F54" s="2">
        <v>30.88537324623281</v>
      </c>
      <c r="G54" s="2">
        <f>AVERAGE(F54:F56)</f>
        <v>30.661681683386902</v>
      </c>
      <c r="H54" s="1">
        <v>25.639910905167525</v>
      </c>
      <c r="I54" s="1">
        <f>AVERAGE(H54:H56)</f>
        <v>25.585006952107701</v>
      </c>
      <c r="J54" s="1">
        <f t="shared" ref="J54" si="17">G54-I54</f>
        <v>5.0766747312792013</v>
      </c>
      <c r="K54" s="1">
        <f t="shared" si="9"/>
        <v>0.8807834665584231</v>
      </c>
      <c r="L54">
        <f t="shared" si="15"/>
        <v>0.54307243153848594</v>
      </c>
      <c r="M54">
        <f t="shared" si="16"/>
        <v>-0.88078346655842299</v>
      </c>
    </row>
    <row r="55" spans="1:13" x14ac:dyDescent="0.25">
      <c r="A55" s="1" t="s">
        <v>200</v>
      </c>
      <c r="B55" s="12" t="s">
        <v>48</v>
      </c>
      <c r="C55" t="s">
        <v>13</v>
      </c>
      <c r="D55" s="2" t="s">
        <v>44</v>
      </c>
      <c r="E55" s="3">
        <v>1.8488997097854742</v>
      </c>
      <c r="F55" s="2">
        <v>30.633719333604674</v>
      </c>
      <c r="H55" s="1">
        <v>25.514111364718499</v>
      </c>
    </row>
    <row r="56" spans="1:13" x14ac:dyDescent="0.25">
      <c r="A56" s="1" t="s">
        <v>200</v>
      </c>
      <c r="B56" s="12" t="s">
        <v>48</v>
      </c>
      <c r="C56" t="s">
        <v>13</v>
      </c>
      <c r="D56" s="2" t="s">
        <v>44</v>
      </c>
      <c r="E56" s="3">
        <v>1.847499012143079</v>
      </c>
      <c r="F56" s="2">
        <v>30.465952470323227</v>
      </c>
      <c r="H56" s="1">
        <v>25.600998586437068</v>
      </c>
    </row>
    <row r="57" spans="1:13" x14ac:dyDescent="0.25">
      <c r="B57" s="12"/>
      <c r="D57" s="2"/>
      <c r="E57" s="2"/>
      <c r="J57" s="1">
        <f>AVERAGE(J48,J51,J54)</f>
        <v>5.6428349139015994</v>
      </c>
    </row>
    <row r="58" spans="1:13" x14ac:dyDescent="0.25">
      <c r="A58" s="1" t="s">
        <v>200</v>
      </c>
      <c r="B58" s="12" t="s">
        <v>48</v>
      </c>
      <c r="C58" t="s">
        <v>14</v>
      </c>
      <c r="D58" s="2" t="s">
        <v>45</v>
      </c>
      <c r="E58" s="2">
        <v>1.8440384375987264</v>
      </c>
      <c r="F58">
        <v>30.365177413382298</v>
      </c>
      <c r="G58">
        <f>AVERAGE(F58:F60)</f>
        <v>30.277810899367097</v>
      </c>
      <c r="H58" s="1">
        <v>26.385792828066364</v>
      </c>
      <c r="I58" s="1">
        <f>AVERAGE(H58:H60)</f>
        <v>26.151889503103714</v>
      </c>
      <c r="J58" s="1">
        <f t="shared" ref="J58" si="18">G58-I58</f>
        <v>4.1259213962633829</v>
      </c>
    </row>
    <row r="59" spans="1:13" x14ac:dyDescent="0.25">
      <c r="A59" s="1" t="s">
        <v>200</v>
      </c>
      <c r="B59" s="12" t="s">
        <v>48</v>
      </c>
      <c r="C59" t="s">
        <v>14</v>
      </c>
      <c r="D59" s="2" t="s">
        <v>45</v>
      </c>
      <c r="E59" s="2">
        <v>1.8555181638300762</v>
      </c>
      <c r="F59">
        <v>30.128251021331501</v>
      </c>
      <c r="H59" s="1">
        <v>25.997090625087004</v>
      </c>
    </row>
    <row r="60" spans="1:13" x14ac:dyDescent="0.25">
      <c r="A60" s="1" t="s">
        <v>200</v>
      </c>
      <c r="B60" s="12" t="s">
        <v>48</v>
      </c>
      <c r="C60" t="s">
        <v>14</v>
      </c>
      <c r="D60" s="2" t="s">
        <v>45</v>
      </c>
      <c r="E60" s="2">
        <v>1.8491747971833945</v>
      </c>
      <c r="F60">
        <v>30.340004263387499</v>
      </c>
      <c r="H60" s="1">
        <v>26.07278505615777</v>
      </c>
    </row>
    <row r="61" spans="1:13" x14ac:dyDescent="0.25">
      <c r="A61" s="1" t="s">
        <v>200</v>
      </c>
      <c r="B61" s="12" t="s">
        <v>48</v>
      </c>
      <c r="C61" t="s">
        <v>15</v>
      </c>
      <c r="D61" s="2" t="s">
        <v>46</v>
      </c>
      <c r="E61" s="2">
        <v>1.8159738513837171</v>
      </c>
      <c r="F61">
        <v>30.064953982020043</v>
      </c>
      <c r="G61">
        <f>AVERAGE(F61:F63)</f>
        <v>29.883398066597461</v>
      </c>
      <c r="H61" s="1">
        <v>26.181838591142796</v>
      </c>
      <c r="I61" s="1">
        <f>AVERAGE(H61:H63)</f>
        <v>26.007397600604097</v>
      </c>
      <c r="J61" s="1">
        <f t="shared" ref="J61" si="19">G61-I61</f>
        <v>3.8760004659933642</v>
      </c>
    </row>
    <row r="62" spans="1:13" x14ac:dyDescent="0.25">
      <c r="A62" s="1" t="s">
        <v>200</v>
      </c>
      <c r="B62" s="12" t="s">
        <v>48</v>
      </c>
      <c r="C62" t="s">
        <v>15</v>
      </c>
      <c r="D62" s="2" t="s">
        <v>46</v>
      </c>
      <c r="E62" s="2">
        <v>1.8346463089226395</v>
      </c>
      <c r="F62">
        <v>29.951750149171108</v>
      </c>
      <c r="H62" s="1">
        <v>25.857684463199686</v>
      </c>
    </row>
    <row r="63" spans="1:13" x14ac:dyDescent="0.25">
      <c r="A63" s="1" t="s">
        <v>200</v>
      </c>
      <c r="B63" s="12" t="s">
        <v>48</v>
      </c>
      <c r="C63" t="s">
        <v>15</v>
      </c>
      <c r="D63" s="2" t="s">
        <v>46</v>
      </c>
      <c r="E63" s="2">
        <v>1.8568542592978938</v>
      </c>
      <c r="F63">
        <v>29.633490068601233</v>
      </c>
      <c r="H63" s="1">
        <v>25.982669747469814</v>
      </c>
    </row>
    <row r="64" spans="1:13" x14ac:dyDescent="0.25">
      <c r="A64" s="1" t="s">
        <v>200</v>
      </c>
      <c r="B64" s="12" t="s">
        <v>48</v>
      </c>
      <c r="C64" t="s">
        <v>16</v>
      </c>
      <c r="D64" s="2" t="s">
        <v>47</v>
      </c>
      <c r="E64" s="2">
        <v>1.8443452573392431</v>
      </c>
      <c r="F64">
        <v>31.249559241117037</v>
      </c>
      <c r="G64">
        <f>AVERAGE(F64:F66)</f>
        <v>31.165945237599839</v>
      </c>
      <c r="H64" s="1">
        <v>26.622592898284925</v>
      </c>
      <c r="I64" s="1">
        <f>AVERAGE(H64:H66)</f>
        <v>26.580193305694252</v>
      </c>
      <c r="J64" s="1">
        <f t="shared" ref="J64" si="20">G64-I64</f>
        <v>4.5857519319055875</v>
      </c>
    </row>
    <row r="65" spans="1:20" x14ac:dyDescent="0.25">
      <c r="A65" s="1" t="s">
        <v>200</v>
      </c>
      <c r="B65" s="12" t="s">
        <v>48</v>
      </c>
      <c r="C65" t="s">
        <v>16</v>
      </c>
      <c r="D65" s="2" t="s">
        <v>47</v>
      </c>
      <c r="E65" s="2">
        <v>1.8441515204743648</v>
      </c>
      <c r="F65">
        <v>30.601193663406395</v>
      </c>
      <c r="H65" s="1">
        <v>26.730193764324401</v>
      </c>
    </row>
    <row r="66" spans="1:20" x14ac:dyDescent="0.25">
      <c r="A66" s="1" t="s">
        <v>200</v>
      </c>
      <c r="B66" s="12" t="s">
        <v>48</v>
      </c>
      <c r="C66" t="s">
        <v>16</v>
      </c>
      <c r="D66" s="2" t="s">
        <v>47</v>
      </c>
      <c r="E66" s="2">
        <v>1.8556760063001438</v>
      </c>
      <c r="F66">
        <v>31.647082808276085</v>
      </c>
      <c r="H66" s="1">
        <v>26.387793254473433</v>
      </c>
    </row>
    <row r="67" spans="1:20" x14ac:dyDescent="0.25">
      <c r="D67" s="2"/>
      <c r="E67" s="2"/>
      <c r="J67" s="1">
        <f>AVERAGE(J58,J61,J64)</f>
        <v>4.1958912647207782</v>
      </c>
    </row>
    <row r="68" spans="1:20" x14ac:dyDescent="0.25">
      <c r="D68" s="2"/>
      <c r="E68" s="2"/>
    </row>
    <row r="69" spans="1:20" x14ac:dyDescent="0.25">
      <c r="D69" s="2"/>
      <c r="E69" s="2"/>
    </row>
    <row r="70" spans="1:20" x14ac:dyDescent="0.25">
      <c r="D70" s="2"/>
      <c r="E70" s="2"/>
    </row>
    <row r="71" spans="1:20" s="4" customFormat="1" x14ac:dyDescent="0.25">
      <c r="D71" s="6"/>
      <c r="E71" s="6"/>
    </row>
    <row r="72" spans="1:20" x14ac:dyDescent="0.25">
      <c r="D72" s="2"/>
      <c r="E72" s="2"/>
    </row>
    <row r="73" spans="1:20" x14ac:dyDescent="0.25">
      <c r="C73" t="s">
        <v>1</v>
      </c>
      <c r="D73" s="2" t="s">
        <v>2</v>
      </c>
      <c r="E73" s="2"/>
      <c r="F73" t="s">
        <v>84</v>
      </c>
      <c r="G73" t="s">
        <v>83</v>
      </c>
      <c r="H73" s="1" t="s">
        <v>77</v>
      </c>
      <c r="I73" s="1" t="s">
        <v>78</v>
      </c>
      <c r="J73" s="1" t="s">
        <v>72</v>
      </c>
      <c r="K73" s="1" t="s">
        <v>5</v>
      </c>
      <c r="L73" t="s">
        <v>73</v>
      </c>
      <c r="M73" t="s">
        <v>74</v>
      </c>
      <c r="N73" t="s">
        <v>75</v>
      </c>
      <c r="O73" t="s">
        <v>76</v>
      </c>
    </row>
    <row r="74" spans="1:20" x14ac:dyDescent="0.25">
      <c r="A74" s="1" t="s">
        <v>201</v>
      </c>
      <c r="B74" s="12" t="s">
        <v>50</v>
      </c>
      <c r="C74" t="s">
        <v>6</v>
      </c>
      <c r="D74" s="2" t="s">
        <v>39</v>
      </c>
      <c r="E74" s="2">
        <v>1.8300035069832061</v>
      </c>
      <c r="F74">
        <v>34.044708717492085</v>
      </c>
      <c r="G74">
        <f>AVERAGE(F74:F76)</f>
        <v>33.436425092760686</v>
      </c>
      <c r="H74" s="1">
        <v>26.392005883812494</v>
      </c>
      <c r="I74" s="1">
        <f>AVERAGE(H74:H76)</f>
        <v>26.375704733718532</v>
      </c>
      <c r="J74" s="1">
        <f>G74-I74</f>
        <v>7.0607203590421541</v>
      </c>
      <c r="K74" s="1">
        <f>J74-$J$103</f>
        <v>3.4540919704786446</v>
      </c>
      <c r="L74">
        <f>2^-K74</f>
        <v>9.1246183620420085E-2</v>
      </c>
      <c r="M74">
        <f>LOG(L74,2)</f>
        <v>-3.4540919704786446</v>
      </c>
      <c r="N74">
        <f>AVERAGE(M74,M77,M80)</f>
        <v>-2.3687546922684604</v>
      </c>
    </row>
    <row r="75" spans="1:20" x14ac:dyDescent="0.25">
      <c r="A75" s="1" t="s">
        <v>201</v>
      </c>
      <c r="B75" s="12" t="s">
        <v>50</v>
      </c>
      <c r="C75" t="s">
        <v>6</v>
      </c>
      <c r="D75" s="2" t="s">
        <v>39</v>
      </c>
      <c r="E75" s="2">
        <v>1.8306849561677891</v>
      </c>
      <c r="F75">
        <v>33.107673840752952</v>
      </c>
      <c r="H75" s="1">
        <v>26.372710690839039</v>
      </c>
      <c r="Q75" t="s">
        <v>7</v>
      </c>
      <c r="R75" t="s">
        <v>0</v>
      </c>
      <c r="S75">
        <v>395</v>
      </c>
      <c r="T75">
        <v>-3.7</v>
      </c>
    </row>
    <row r="76" spans="1:20" x14ac:dyDescent="0.25">
      <c r="A76" s="1" t="s">
        <v>201</v>
      </c>
      <c r="B76" s="12" t="s">
        <v>50</v>
      </c>
      <c r="C76" t="s">
        <v>6</v>
      </c>
      <c r="D76" s="2" t="s">
        <v>39</v>
      </c>
      <c r="E76" s="2">
        <v>1.83077197030091</v>
      </c>
      <c r="F76">
        <v>33.156892720037021</v>
      </c>
      <c r="H76" s="1">
        <v>26.362397626504062</v>
      </c>
      <c r="Q76" t="s">
        <v>11</v>
      </c>
      <c r="R76" t="s">
        <v>0</v>
      </c>
      <c r="S76">
        <v>395</v>
      </c>
      <c r="T76">
        <v>-3</v>
      </c>
    </row>
    <row r="77" spans="1:20" x14ac:dyDescent="0.25">
      <c r="A77" s="1" t="s">
        <v>201</v>
      </c>
      <c r="B77" s="12" t="s">
        <v>50</v>
      </c>
      <c r="C77" t="s">
        <v>8</v>
      </c>
      <c r="D77" s="2" t="s">
        <v>40</v>
      </c>
      <c r="E77" s="2">
        <v>1.8338738081994839</v>
      </c>
      <c r="F77">
        <v>30.90954381313739</v>
      </c>
      <c r="G77">
        <f>AVERAGE(F77:F79)</f>
        <v>30.709143967062328</v>
      </c>
      <c r="H77" s="1">
        <v>24.941737133638771</v>
      </c>
      <c r="I77" s="1">
        <f>AVERAGE(H77:H79)</f>
        <v>24.902146023138897</v>
      </c>
      <c r="J77" s="1">
        <f t="shared" ref="J77" si="21">G77-I77</f>
        <v>5.8069979439234309</v>
      </c>
      <c r="K77" s="1">
        <f t="shared" ref="K77:K90" si="22">J77-$J$103</f>
        <v>2.2003695553599214</v>
      </c>
      <c r="L77">
        <f t="shared" ref="L77:L80" si="23">2^-K77</f>
        <v>0.21758189872048758</v>
      </c>
      <c r="M77">
        <f t="shared" ref="M77:M80" si="24">LOG(L77,2)</f>
        <v>-2.2003695553599214</v>
      </c>
    </row>
    <row r="78" spans="1:20" x14ac:dyDescent="0.25">
      <c r="A78" s="1" t="s">
        <v>201</v>
      </c>
      <c r="B78" s="12" t="s">
        <v>50</v>
      </c>
      <c r="C78" t="s">
        <v>8</v>
      </c>
      <c r="D78" s="2" t="s">
        <v>40</v>
      </c>
      <c r="E78" s="2">
        <v>1.8585521540158867</v>
      </c>
      <c r="F78">
        <v>30.748649097565899</v>
      </c>
      <c r="H78" s="1">
        <v>24.868597171530912</v>
      </c>
    </row>
    <row r="79" spans="1:20" x14ac:dyDescent="0.25">
      <c r="A79" s="1" t="s">
        <v>201</v>
      </c>
      <c r="B79" s="12" t="s">
        <v>50</v>
      </c>
      <c r="C79" t="s">
        <v>8</v>
      </c>
      <c r="D79" s="2" t="s">
        <v>40</v>
      </c>
      <c r="E79" s="2">
        <v>1.8530485855885044</v>
      </c>
      <c r="F79">
        <v>30.469238990483692</v>
      </c>
      <c r="H79" s="1">
        <v>24.896103764247016</v>
      </c>
    </row>
    <row r="80" spans="1:20" x14ac:dyDescent="0.25">
      <c r="A80" s="1" t="s">
        <v>201</v>
      </c>
      <c r="B80" s="12" t="s">
        <v>50</v>
      </c>
      <c r="C80" t="s">
        <v>9</v>
      </c>
      <c r="D80" s="2" t="s">
        <v>41</v>
      </c>
      <c r="E80" s="2">
        <v>1.8609998820503988</v>
      </c>
      <c r="F80">
        <v>31.358629338615156</v>
      </c>
      <c r="G80">
        <f>AVERAGE(F80:F82)</f>
        <v>31.362883495435767</v>
      </c>
      <c r="H80" s="1">
        <v>26.277001744143242</v>
      </c>
      <c r="I80" s="1">
        <f>AVERAGE(H80:H82)</f>
        <v>26.304452555905442</v>
      </c>
      <c r="J80" s="1">
        <f t="shared" ref="J80" si="25">G80-I80</f>
        <v>5.0584309395303251</v>
      </c>
      <c r="K80" s="1">
        <f t="shared" si="22"/>
        <v>1.4518025509668155</v>
      </c>
      <c r="L80">
        <f t="shared" si="23"/>
        <v>0.36556439027246379</v>
      </c>
      <c r="M80">
        <f t="shared" si="24"/>
        <v>-1.4518025509668153</v>
      </c>
    </row>
    <row r="81" spans="1:15" x14ac:dyDescent="0.25">
      <c r="A81" s="1" t="s">
        <v>201</v>
      </c>
      <c r="B81" s="12" t="s">
        <v>50</v>
      </c>
      <c r="C81" t="s">
        <v>9</v>
      </c>
      <c r="D81" s="2" t="s">
        <v>41</v>
      </c>
      <c r="E81" s="2">
        <v>1.8513807373376239</v>
      </c>
      <c r="F81">
        <v>31.473417468237752</v>
      </c>
      <c r="H81" s="1">
        <v>26.248501264369981</v>
      </c>
    </row>
    <row r="82" spans="1:15" x14ac:dyDescent="0.25">
      <c r="A82" s="1" t="s">
        <v>201</v>
      </c>
      <c r="B82" s="12" t="s">
        <v>50</v>
      </c>
      <c r="C82" t="s">
        <v>9</v>
      </c>
      <c r="D82" s="2" t="s">
        <v>41</v>
      </c>
      <c r="E82" s="2">
        <v>1.8432592991367232</v>
      </c>
      <c r="F82">
        <v>31.256603679454386</v>
      </c>
      <c r="H82" s="1">
        <v>26.3878546592031</v>
      </c>
    </row>
    <row r="83" spans="1:15" x14ac:dyDescent="0.25">
      <c r="B83" s="12"/>
      <c r="D83" s="2"/>
      <c r="E83" s="2"/>
      <c r="J83" s="1">
        <f>AVERAGE(J74,J77,J80)</f>
        <v>5.9753830808319703</v>
      </c>
    </row>
    <row r="84" spans="1:15" x14ac:dyDescent="0.25">
      <c r="A84" s="1" t="s">
        <v>201</v>
      </c>
      <c r="B84" s="12" t="s">
        <v>50</v>
      </c>
      <c r="C84" t="s">
        <v>10</v>
      </c>
      <c r="D84" s="2" t="s">
        <v>42</v>
      </c>
      <c r="E84" s="2">
        <v>1.8321194081463985</v>
      </c>
      <c r="F84">
        <v>32.381107260775394</v>
      </c>
      <c r="G84">
        <f>AVERAGE(F84:F86)</f>
        <v>32.898660027917835</v>
      </c>
      <c r="H84" s="1">
        <v>26.42016852046125</v>
      </c>
      <c r="I84" s="1">
        <f>AVERAGE(H84:H86)</f>
        <v>26.421631940945431</v>
      </c>
      <c r="J84" s="1">
        <f t="shared" ref="J84" si="26">G84-I84</f>
        <v>6.4770280869724033</v>
      </c>
      <c r="K84" s="1">
        <f t="shared" si="22"/>
        <v>2.8703996984088938</v>
      </c>
      <c r="L84">
        <f>2^-K84</f>
        <v>0.13674882117191825</v>
      </c>
      <c r="M84">
        <f>LOG(L84,2)</f>
        <v>-2.8703996984088938</v>
      </c>
      <c r="N84">
        <f>AVERAGE(M84,M87,M90)</f>
        <v>-2.5317130320801469</v>
      </c>
      <c r="O84" t="s">
        <v>11</v>
      </c>
    </row>
    <row r="85" spans="1:15" x14ac:dyDescent="0.25">
      <c r="A85" s="1" t="s">
        <v>201</v>
      </c>
      <c r="B85" s="12" t="s">
        <v>50</v>
      </c>
      <c r="C85" t="s">
        <v>10</v>
      </c>
      <c r="D85" s="2" t="s">
        <v>42</v>
      </c>
      <c r="E85" s="2">
        <v>1.8345877511815338</v>
      </c>
      <c r="F85">
        <v>32.925870010007912</v>
      </c>
      <c r="H85" s="1">
        <v>26.418518391543781</v>
      </c>
    </row>
    <row r="86" spans="1:15" x14ac:dyDescent="0.25">
      <c r="A86" s="1" t="s">
        <v>201</v>
      </c>
      <c r="B86" s="12" t="s">
        <v>50</v>
      </c>
      <c r="C86" t="s">
        <v>10</v>
      </c>
      <c r="D86" s="2" t="s">
        <v>42</v>
      </c>
      <c r="E86" s="2">
        <v>1.8380525255164881</v>
      </c>
      <c r="F86">
        <v>33.389002812970205</v>
      </c>
      <c r="H86" s="1">
        <v>26.426208910831264</v>
      </c>
    </row>
    <row r="87" spans="1:15" x14ac:dyDescent="0.25">
      <c r="A87" s="1" t="s">
        <v>201</v>
      </c>
      <c r="B87" s="12" t="s">
        <v>50</v>
      </c>
      <c r="C87" t="s">
        <v>12</v>
      </c>
      <c r="D87" s="2" t="s">
        <v>43</v>
      </c>
      <c r="E87" s="2">
        <v>1.826836241097511</v>
      </c>
      <c r="F87">
        <v>31.428311577380285</v>
      </c>
      <c r="G87">
        <f>AVERAGE(F87:F89)</f>
        <v>31.219875234301735</v>
      </c>
      <c r="H87" s="1">
        <v>25.822792356652254</v>
      </c>
      <c r="I87" s="1">
        <f>AVERAGE(H87:H89)</f>
        <v>25.833351256356448</v>
      </c>
      <c r="J87" s="1">
        <f t="shared" ref="J87" si="27">G87-I87</f>
        <v>5.3865239779452878</v>
      </c>
      <c r="K87" s="1">
        <f t="shared" si="22"/>
        <v>1.7798955893817783</v>
      </c>
      <c r="L87">
        <f t="shared" ref="L87:L90" si="28">2^-K87</f>
        <v>0.29120447088282519</v>
      </c>
      <c r="M87">
        <f t="shared" ref="M87:M90" si="29">LOG(L87,2)</f>
        <v>-1.7798955893817783</v>
      </c>
    </row>
    <row r="88" spans="1:15" x14ac:dyDescent="0.25">
      <c r="A88" s="1" t="s">
        <v>201</v>
      </c>
      <c r="B88" s="12" t="s">
        <v>50</v>
      </c>
      <c r="C88" t="s">
        <v>12</v>
      </c>
      <c r="D88" s="2" t="s">
        <v>43</v>
      </c>
      <c r="E88" s="2">
        <v>1.8359641733240069</v>
      </c>
      <c r="F88">
        <v>31.109294211488315</v>
      </c>
      <c r="H88" s="1">
        <v>25.879619933233091</v>
      </c>
    </row>
    <row r="89" spans="1:15" x14ac:dyDescent="0.25">
      <c r="A89" s="1" t="s">
        <v>201</v>
      </c>
      <c r="B89" s="12" t="s">
        <v>50</v>
      </c>
      <c r="C89" t="s">
        <v>12</v>
      </c>
      <c r="D89" s="2" t="s">
        <v>43</v>
      </c>
      <c r="E89" s="2">
        <v>1.8509767033401079</v>
      </c>
      <c r="F89">
        <v>31.122019914036606</v>
      </c>
      <c r="H89" s="1">
        <v>25.797641479183998</v>
      </c>
    </row>
    <row r="90" spans="1:15" x14ac:dyDescent="0.25">
      <c r="A90" s="1" t="s">
        <v>201</v>
      </c>
      <c r="B90" s="12" t="s">
        <v>50</v>
      </c>
      <c r="C90" t="s">
        <v>13</v>
      </c>
      <c r="D90" s="2" t="s">
        <v>44</v>
      </c>
      <c r="E90" s="2">
        <v>1.8432749271557507</v>
      </c>
      <c r="F90">
        <v>32.132210137050535</v>
      </c>
      <c r="G90">
        <f>AVERAGE(F90:F92)</f>
        <v>32.46850783924517</v>
      </c>
      <c r="H90" s="1">
        <v>25.964315293295112</v>
      </c>
      <c r="I90" s="1">
        <f>AVERAGE(H90:H92)</f>
        <v>25.917035642231891</v>
      </c>
      <c r="J90" s="1">
        <f t="shared" ref="J90" si="30">G90-I90</f>
        <v>6.551472197013279</v>
      </c>
      <c r="K90" s="1">
        <f t="shared" si="22"/>
        <v>2.9448438084497695</v>
      </c>
      <c r="L90">
        <f t="shared" si="28"/>
        <v>0.12987144751879717</v>
      </c>
      <c r="M90">
        <f t="shared" si="29"/>
        <v>-2.9448438084497695</v>
      </c>
    </row>
    <row r="91" spans="1:15" x14ac:dyDescent="0.25">
      <c r="A91" s="1" t="s">
        <v>201</v>
      </c>
      <c r="B91" s="12" t="s">
        <v>50</v>
      </c>
      <c r="C91" t="s">
        <v>13</v>
      </c>
      <c r="D91" s="2" t="s">
        <v>44</v>
      </c>
      <c r="E91" s="2">
        <v>1.8300614054439899</v>
      </c>
      <c r="F91">
        <v>33.128817852562008</v>
      </c>
      <c r="H91" s="1">
        <v>25.849820493165517</v>
      </c>
    </row>
    <row r="92" spans="1:15" x14ac:dyDescent="0.25">
      <c r="A92" s="1" t="s">
        <v>201</v>
      </c>
      <c r="B92" s="12" t="s">
        <v>50</v>
      </c>
      <c r="C92" t="s">
        <v>13</v>
      </c>
      <c r="D92" s="2" t="s">
        <v>44</v>
      </c>
      <c r="E92" s="2">
        <v>1.8402197583544782</v>
      </c>
      <c r="F92">
        <v>32.144495528122974</v>
      </c>
      <c r="H92" s="1">
        <v>25.936971140235048</v>
      </c>
    </row>
    <row r="93" spans="1:15" x14ac:dyDescent="0.25">
      <c r="B93" s="12"/>
      <c r="D93" s="2"/>
      <c r="E93" s="2"/>
      <c r="J93" s="1">
        <f>AVERAGE(J84,J87,J90)</f>
        <v>6.1383414206436564</v>
      </c>
    </row>
    <row r="94" spans="1:15" x14ac:dyDescent="0.25">
      <c r="A94" s="1" t="s">
        <v>201</v>
      </c>
      <c r="B94" s="12" t="s">
        <v>50</v>
      </c>
      <c r="C94" t="s">
        <v>14</v>
      </c>
      <c r="D94" s="2" t="s">
        <v>45</v>
      </c>
      <c r="E94" s="2">
        <v>1.844887669515868</v>
      </c>
      <c r="F94">
        <v>30.160933408947592</v>
      </c>
      <c r="G94">
        <f>AVERAGE(F94:F96)</f>
        <v>30.282196236983395</v>
      </c>
      <c r="H94" s="1">
        <v>26.707906195163204</v>
      </c>
      <c r="I94" s="1">
        <f>AVERAGE(H94:H96)</f>
        <v>26.472833926073793</v>
      </c>
      <c r="J94" s="1">
        <f t="shared" ref="J94" si="31">G94-I94</f>
        <v>3.8093623109096022</v>
      </c>
    </row>
    <row r="95" spans="1:15" x14ac:dyDescent="0.25">
      <c r="A95" s="1" t="s">
        <v>201</v>
      </c>
      <c r="B95" s="12" t="s">
        <v>50</v>
      </c>
      <c r="C95" t="s">
        <v>14</v>
      </c>
      <c r="D95" s="2" t="s">
        <v>45</v>
      </c>
      <c r="E95" s="2">
        <v>1.85178236989144</v>
      </c>
      <c r="F95">
        <v>30.09961339092774</v>
      </c>
      <c r="H95" s="1">
        <v>26.317261432550275</v>
      </c>
    </row>
    <row r="96" spans="1:15" x14ac:dyDescent="0.25">
      <c r="A96" s="1" t="s">
        <v>201</v>
      </c>
      <c r="B96" s="12" t="s">
        <v>50</v>
      </c>
      <c r="C96" t="s">
        <v>14</v>
      </c>
      <c r="D96" s="2" t="s">
        <v>45</v>
      </c>
      <c r="E96" s="2">
        <v>1.8797032373856986</v>
      </c>
      <c r="F96">
        <v>30.586041911074865</v>
      </c>
      <c r="H96" s="1">
        <v>26.393334150507908</v>
      </c>
    </row>
    <row r="97" spans="1:15" x14ac:dyDescent="0.25">
      <c r="A97" s="1" t="s">
        <v>201</v>
      </c>
      <c r="B97" s="12" t="s">
        <v>50</v>
      </c>
      <c r="C97" t="s">
        <v>15</v>
      </c>
      <c r="D97" s="2" t="s">
        <v>46</v>
      </c>
      <c r="E97" s="2">
        <v>1.8399169514716951</v>
      </c>
      <c r="F97">
        <v>29.095532579155972</v>
      </c>
      <c r="G97">
        <f>AVERAGE(F97:F99)</f>
        <v>29.430968914845518</v>
      </c>
      <c r="H97" s="1">
        <v>26.502932686250162</v>
      </c>
      <c r="I97" s="1">
        <f>AVERAGE(H97:H99)</f>
        <v>26.327610532225378</v>
      </c>
      <c r="J97" s="1">
        <f t="shared" ref="J97" si="32">G97-I97</f>
        <v>3.1033583826201401</v>
      </c>
    </row>
    <row r="98" spans="1:15" x14ac:dyDescent="0.25">
      <c r="A98" s="1" t="s">
        <v>201</v>
      </c>
      <c r="B98" s="12" t="s">
        <v>50</v>
      </c>
      <c r="C98" t="s">
        <v>15</v>
      </c>
      <c r="D98" s="2" t="s">
        <v>46</v>
      </c>
      <c r="E98" s="2">
        <v>1.8574545805424991</v>
      </c>
      <c r="F98">
        <v>29.616097995925607</v>
      </c>
      <c r="H98" s="1">
        <v>26.177130424584675</v>
      </c>
    </row>
    <row r="99" spans="1:15" x14ac:dyDescent="0.25">
      <c r="A99" s="1" t="s">
        <v>201</v>
      </c>
      <c r="B99" s="12" t="s">
        <v>50</v>
      </c>
      <c r="C99" t="s">
        <v>15</v>
      </c>
      <c r="D99" s="2" t="s">
        <v>46</v>
      </c>
      <c r="E99" s="2">
        <v>1.8607729053899489</v>
      </c>
      <c r="F99">
        <v>29.581276169454977</v>
      </c>
      <c r="H99" s="1">
        <v>26.302768485841305</v>
      </c>
    </row>
    <row r="100" spans="1:15" x14ac:dyDescent="0.25">
      <c r="A100" s="1" t="s">
        <v>201</v>
      </c>
      <c r="B100" s="12" t="s">
        <v>50</v>
      </c>
      <c r="C100" t="s">
        <v>16</v>
      </c>
      <c r="D100" s="2" t="s">
        <v>47</v>
      </c>
      <c r="E100" s="2">
        <v>1.8639882177936526</v>
      </c>
      <c r="F100">
        <v>30.802486758091963</v>
      </c>
      <c r="G100">
        <f>AVERAGE(F100:F102)</f>
        <v>30.815066128997433</v>
      </c>
      <c r="H100" s="1">
        <v>26.960527015967045</v>
      </c>
      <c r="I100" s="1">
        <f>AVERAGE(H100:H102)</f>
        <v>26.907901656836646</v>
      </c>
      <c r="J100" s="1">
        <f t="shared" ref="J100" si="33">G100-I100</f>
        <v>3.9071644721607868</v>
      </c>
    </row>
    <row r="101" spans="1:15" x14ac:dyDescent="0.25">
      <c r="A101" s="1" t="s">
        <v>201</v>
      </c>
      <c r="B101" s="12" t="s">
        <v>50</v>
      </c>
      <c r="C101" t="s">
        <v>16</v>
      </c>
      <c r="D101" s="2" t="s">
        <v>47</v>
      </c>
      <c r="E101" s="2">
        <v>1.8207249983896245</v>
      </c>
      <c r="F101">
        <v>30.854532751721436</v>
      </c>
      <c r="H101" s="1">
        <v>27.053261335736799</v>
      </c>
    </row>
    <row r="102" spans="1:15" x14ac:dyDescent="0.25">
      <c r="A102" s="1" t="s">
        <v>201</v>
      </c>
      <c r="B102" s="12" t="s">
        <v>50</v>
      </c>
      <c r="C102" t="s">
        <v>16</v>
      </c>
      <c r="D102" s="2" t="s">
        <v>47</v>
      </c>
      <c r="E102" s="2">
        <v>1.8473118349801965</v>
      </c>
      <c r="F102">
        <v>30.788178877178904</v>
      </c>
      <c r="H102" s="1">
        <v>26.709916618806098</v>
      </c>
    </row>
    <row r="103" spans="1:15" x14ac:dyDescent="0.25">
      <c r="D103" s="2"/>
      <c r="E103" s="2"/>
      <c r="J103" s="1">
        <f>AVERAGE(J94,J97,J100)</f>
        <v>3.6066283885635095</v>
      </c>
    </row>
    <row r="104" spans="1:15" x14ac:dyDescent="0.25">
      <c r="D104" s="2"/>
      <c r="E104" s="2"/>
    </row>
    <row r="105" spans="1:15" x14ac:dyDescent="0.25">
      <c r="D105" s="2"/>
      <c r="E105" s="2"/>
    </row>
    <row r="106" spans="1:15" x14ac:dyDescent="0.25">
      <c r="D106" s="2"/>
      <c r="E106" s="2"/>
    </row>
    <row r="107" spans="1:15" x14ac:dyDescent="0.25">
      <c r="D107" s="2"/>
      <c r="E107" s="2"/>
    </row>
    <row r="108" spans="1:15" x14ac:dyDescent="0.25">
      <c r="D108" s="2"/>
      <c r="E108" s="2"/>
    </row>
    <row r="109" spans="1:15" x14ac:dyDescent="0.25">
      <c r="D109" s="2"/>
      <c r="E109" s="2"/>
    </row>
    <row r="110" spans="1:15" s="4" customFormat="1" x14ac:dyDescent="0.25">
      <c r="D110" s="6"/>
      <c r="E110" s="6"/>
    </row>
    <row r="111" spans="1:15" x14ac:dyDescent="0.25">
      <c r="D111" s="2"/>
      <c r="E111" s="2"/>
    </row>
    <row r="112" spans="1:15" x14ac:dyDescent="0.25">
      <c r="B112" s="13"/>
      <c r="C112" t="s">
        <v>1</v>
      </c>
      <c r="D112" s="2" t="s">
        <v>2</v>
      </c>
      <c r="E112" s="2"/>
      <c r="F112" t="s">
        <v>86</v>
      </c>
      <c r="G112" t="s">
        <v>103</v>
      </c>
      <c r="H112" s="1" t="s">
        <v>77</v>
      </c>
      <c r="I112" s="1" t="s">
        <v>78</v>
      </c>
      <c r="J112" s="1" t="s">
        <v>72</v>
      </c>
      <c r="K112" s="1" t="s">
        <v>5</v>
      </c>
      <c r="L112" t="s">
        <v>73</v>
      </c>
      <c r="M112" t="s">
        <v>74</v>
      </c>
      <c r="N112" t="s">
        <v>75</v>
      </c>
      <c r="O112" t="s">
        <v>76</v>
      </c>
    </row>
    <row r="113" spans="1:27" x14ac:dyDescent="0.25">
      <c r="A113" s="1" t="s">
        <v>202</v>
      </c>
      <c r="B113" s="13" t="s">
        <v>51</v>
      </c>
      <c r="C113" t="s">
        <v>6</v>
      </c>
      <c r="D113" s="2" t="s">
        <v>39</v>
      </c>
      <c r="E113" s="3">
        <v>1.8625345030950551</v>
      </c>
      <c r="F113">
        <v>35.796584716140721</v>
      </c>
      <c r="G113">
        <f>AVERAGE(F113:F115)</f>
        <v>35.0991733330724</v>
      </c>
      <c r="H113" s="1">
        <v>26.23465855355489</v>
      </c>
      <c r="I113" s="1">
        <f>AVERAGE(H113:H115)</f>
        <v>26.218406649520499</v>
      </c>
      <c r="J113" s="1">
        <f>G113-I113</f>
        <v>8.8807666835519008</v>
      </c>
      <c r="K113" s="1">
        <f>J113-$J$132</f>
        <v>1.5086992981852347</v>
      </c>
      <c r="L113">
        <f>2^-K113</f>
        <v>0.35142791575525434</v>
      </c>
      <c r="M113">
        <f>LOG(L113,2)</f>
        <v>-1.5086992981852347</v>
      </c>
      <c r="N113">
        <f>AVERAGE(M113,M116,M119)</f>
        <v>-1.0079588039714953</v>
      </c>
      <c r="W113" s="1"/>
      <c r="X113" s="1"/>
      <c r="Y113" s="1"/>
      <c r="AA113" s="1"/>
    </row>
    <row r="114" spans="1:27" x14ac:dyDescent="0.25">
      <c r="A114" s="1" t="s">
        <v>202</v>
      </c>
      <c r="B114" s="13" t="s">
        <v>51</v>
      </c>
      <c r="C114" t="s">
        <v>6</v>
      </c>
      <c r="D114" s="2" t="s">
        <v>39</v>
      </c>
      <c r="E114" s="3">
        <v>1.8630521506430247</v>
      </c>
      <c r="F114">
        <v>33.700959099243946</v>
      </c>
      <c r="H114" s="1">
        <v>26.215421651696918</v>
      </c>
    </row>
    <row r="115" spans="1:27" x14ac:dyDescent="0.25">
      <c r="A115" s="1" t="s">
        <v>202</v>
      </c>
      <c r="B115" s="13" t="s">
        <v>51</v>
      </c>
      <c r="C115" t="s">
        <v>6</v>
      </c>
      <c r="D115" s="2" t="s">
        <v>39</v>
      </c>
      <c r="E115" s="3">
        <v>1.8462572030570243</v>
      </c>
      <c r="F115">
        <v>35.799976183832541</v>
      </c>
      <c r="H115" s="1">
        <v>26.20513974330969</v>
      </c>
    </row>
    <row r="116" spans="1:27" x14ac:dyDescent="0.25">
      <c r="A116" s="1" t="s">
        <v>202</v>
      </c>
      <c r="B116" s="13" t="s">
        <v>51</v>
      </c>
      <c r="C116" t="s">
        <v>8</v>
      </c>
      <c r="D116" s="2" t="s">
        <v>40</v>
      </c>
      <c r="E116" s="3">
        <v>1.8289716783472083</v>
      </c>
      <c r="F116">
        <v>32.173224798145291</v>
      </c>
      <c r="G116">
        <f>AVERAGE(F116:F118)</f>
        <v>32.326943679915438</v>
      </c>
      <c r="H116" s="1">
        <v>24.781945348776315</v>
      </c>
      <c r="I116" s="1">
        <f>AVERAGE(H116:H118)</f>
        <v>24.735048863406281</v>
      </c>
      <c r="J116" s="1">
        <f t="shared" ref="J116" si="34">G116-I116</f>
        <v>7.5918948165091571</v>
      </c>
      <c r="K116" s="1">
        <f t="shared" ref="K116:K129" si="35">J116-$J$132</f>
        <v>0.21982743114249104</v>
      </c>
      <c r="L116">
        <f t="shared" ref="L116:L119" si="36">2^-K116</f>
        <v>0.8586681404145754</v>
      </c>
      <c r="M116">
        <f t="shared" ref="M116:M119" si="37">LOG(L116,2)</f>
        <v>-0.21982743114249095</v>
      </c>
    </row>
    <row r="117" spans="1:27" x14ac:dyDescent="0.25">
      <c r="A117" s="1" t="s">
        <v>202</v>
      </c>
      <c r="B117" s="13" t="s">
        <v>51</v>
      </c>
      <c r="C117" t="s">
        <v>8</v>
      </c>
      <c r="D117" s="2" t="s">
        <v>40</v>
      </c>
      <c r="E117" s="3">
        <v>1.8540582820733915</v>
      </c>
      <c r="F117">
        <v>32.588476887557938</v>
      </c>
      <c r="H117" s="1">
        <v>24.69679321886327</v>
      </c>
      <c r="Q117" t="s">
        <v>7</v>
      </c>
      <c r="R117" t="s">
        <v>33</v>
      </c>
      <c r="S117">
        <v>949.1</v>
      </c>
      <c r="T117">
        <v>2.8</v>
      </c>
    </row>
    <row r="118" spans="1:27" x14ac:dyDescent="0.25">
      <c r="A118" s="1" t="s">
        <v>202</v>
      </c>
      <c r="B118" s="13" t="s">
        <v>51</v>
      </c>
      <c r="C118" t="s">
        <v>8</v>
      </c>
      <c r="D118" s="2" t="s">
        <v>40</v>
      </c>
      <c r="E118" s="3">
        <v>1.8458868874392453</v>
      </c>
      <c r="F118">
        <v>32.219129354043076</v>
      </c>
      <c r="H118" s="1">
        <v>24.72640802257926</v>
      </c>
    </row>
    <row r="119" spans="1:27" x14ac:dyDescent="0.25">
      <c r="A119" s="1" t="s">
        <v>202</v>
      </c>
      <c r="B119" s="13" t="s">
        <v>51</v>
      </c>
      <c r="C119" t="s">
        <v>9</v>
      </c>
      <c r="D119" s="2" t="s">
        <v>41</v>
      </c>
      <c r="E119" s="3">
        <v>1.8352088193869203</v>
      </c>
      <c r="F119">
        <v>34.19296602244362</v>
      </c>
      <c r="G119">
        <f>AVERAGE(F119:F121)</f>
        <v>34.814786793736346</v>
      </c>
      <c r="H119" s="1">
        <v>26.12000184340322</v>
      </c>
      <c r="I119" s="1">
        <f>AVERAGE(H119:H121)</f>
        <v>26.147369725782919</v>
      </c>
      <c r="J119" s="1">
        <f t="shared" ref="J119" si="38">G119-I119</f>
        <v>8.6674170679534264</v>
      </c>
      <c r="K119" s="1">
        <f t="shared" si="35"/>
        <v>1.2953496825867603</v>
      </c>
      <c r="L119">
        <f t="shared" si="36"/>
        <v>0.40743739894457121</v>
      </c>
      <c r="M119">
        <f t="shared" si="37"/>
        <v>-1.2953496825867603</v>
      </c>
    </row>
    <row r="120" spans="1:27" x14ac:dyDescent="0.25">
      <c r="A120" s="1" t="s">
        <v>202</v>
      </c>
      <c r="B120" s="13" t="s">
        <v>51</v>
      </c>
      <c r="C120" t="s">
        <v>9</v>
      </c>
      <c r="D120" s="2" t="s">
        <v>41</v>
      </c>
      <c r="E120" s="3">
        <v>1.8453008265964925</v>
      </c>
      <c r="F120">
        <v>35.91022875344315</v>
      </c>
      <c r="H120" s="1">
        <v>26.091587464077879</v>
      </c>
    </row>
    <row r="121" spans="1:27" x14ac:dyDescent="0.25">
      <c r="A121" s="1" t="s">
        <v>202</v>
      </c>
      <c r="B121" s="13" t="s">
        <v>51</v>
      </c>
      <c r="C121" t="s">
        <v>9</v>
      </c>
      <c r="D121" s="2" t="s">
        <v>41</v>
      </c>
      <c r="E121" s="3">
        <v>1.8253210213664222</v>
      </c>
      <c r="F121">
        <v>34.341165605322267</v>
      </c>
      <c r="H121" s="1">
        <v>26.230519869867653</v>
      </c>
    </row>
    <row r="122" spans="1:27" x14ac:dyDescent="0.25">
      <c r="B122" s="13"/>
      <c r="D122" s="2"/>
      <c r="E122" s="2"/>
      <c r="J122" s="1">
        <f>AVERAGE(J113,J116,J119)</f>
        <v>8.380026189338162</v>
      </c>
    </row>
    <row r="123" spans="1:27" x14ac:dyDescent="0.25">
      <c r="A123" s="1" t="s">
        <v>202</v>
      </c>
      <c r="B123" s="13" t="s">
        <v>51</v>
      </c>
      <c r="C123" t="s">
        <v>14</v>
      </c>
      <c r="D123" s="2" t="s">
        <v>45</v>
      </c>
      <c r="E123" s="3">
        <v>1</v>
      </c>
      <c r="F123" t="s">
        <v>28</v>
      </c>
      <c r="G123">
        <f>AVERAGE(F123:F125)</f>
        <v>31.316478064836975</v>
      </c>
      <c r="H123" s="1">
        <v>26.549604524539319</v>
      </c>
      <c r="I123" s="1">
        <f>AVERAGE(H123:H125)</f>
        <v>26.315242412886686</v>
      </c>
      <c r="J123" s="1">
        <f t="shared" ref="J123" si="39">G123-I123</f>
        <v>5.0012356519502887</v>
      </c>
      <c r="K123" s="1">
        <f t="shared" si="35"/>
        <v>-2.3708317334163773</v>
      </c>
      <c r="L123">
        <f>2^-K123</f>
        <v>5.1723924180950007</v>
      </c>
      <c r="M123">
        <f>LOG(L123,2)</f>
        <v>2.3708317334163773</v>
      </c>
    </row>
    <row r="124" spans="1:27" x14ac:dyDescent="0.25">
      <c r="A124" s="1" t="s">
        <v>202</v>
      </c>
      <c r="B124" s="13" t="s">
        <v>51</v>
      </c>
      <c r="C124" t="s">
        <v>14</v>
      </c>
      <c r="D124" s="2" t="s">
        <v>45</v>
      </c>
      <c r="E124" s="3">
        <v>1.8366257411763396</v>
      </c>
      <c r="F124">
        <v>31.230269352091405</v>
      </c>
      <c r="H124" s="1">
        <v>26.160139906587354</v>
      </c>
    </row>
    <row r="125" spans="1:27" x14ac:dyDescent="0.25">
      <c r="A125" s="1" t="s">
        <v>202</v>
      </c>
      <c r="B125" s="13" t="s">
        <v>51</v>
      </c>
      <c r="C125" t="s">
        <v>14</v>
      </c>
      <c r="D125" s="2" t="s">
        <v>45</v>
      </c>
      <c r="E125" s="3">
        <v>1.8478274697731274</v>
      </c>
      <c r="F125">
        <v>31.402686777582545</v>
      </c>
      <c r="H125" s="1">
        <v>26.235982807533382</v>
      </c>
    </row>
    <row r="126" spans="1:27" x14ac:dyDescent="0.25">
      <c r="A126" s="1" t="s">
        <v>202</v>
      </c>
      <c r="B126" s="13" t="s">
        <v>51</v>
      </c>
      <c r="C126" t="s">
        <v>15</v>
      </c>
      <c r="D126" s="2" t="s">
        <v>46</v>
      </c>
      <c r="E126" s="3">
        <v>1.8228522059461016</v>
      </c>
      <c r="F126">
        <v>34.443226220978616</v>
      </c>
      <c r="G126">
        <f>AVERAGE(F126:F128)</f>
        <v>34.371647497116726</v>
      </c>
      <c r="H126" s="1">
        <v>26.345250244182076</v>
      </c>
      <c r="I126" s="1">
        <f>AVERAGE(H126:H128)</f>
        <v>26.170457741451315</v>
      </c>
      <c r="J126" s="1">
        <f t="shared" ref="J126" si="40">G126-I126</f>
        <v>8.2011897556654105</v>
      </c>
      <c r="K126" s="1">
        <f t="shared" si="35"/>
        <v>0.82912237029874447</v>
      </c>
      <c r="L126">
        <f t="shared" ref="L126:L129" si="41">2^-K126</f>
        <v>0.56287154792559324</v>
      </c>
      <c r="M126">
        <f t="shared" ref="M126:M129" si="42">LOG(L126,2)</f>
        <v>-0.82912237029874447</v>
      </c>
    </row>
    <row r="127" spans="1:27" x14ac:dyDescent="0.25">
      <c r="A127" s="1" t="s">
        <v>202</v>
      </c>
      <c r="B127" s="13" t="s">
        <v>51</v>
      </c>
      <c r="C127" t="s">
        <v>15</v>
      </c>
      <c r="D127" s="2" t="s">
        <v>46</v>
      </c>
      <c r="E127" s="3">
        <v>1.8276073246350213</v>
      </c>
      <c r="F127">
        <v>34.887875022500765</v>
      </c>
      <c r="H127" s="1">
        <v>26.020432236847977</v>
      </c>
    </row>
    <row r="128" spans="1:27" x14ac:dyDescent="0.25">
      <c r="A128" s="1" t="s">
        <v>202</v>
      </c>
      <c r="B128" s="13" t="s">
        <v>51</v>
      </c>
      <c r="C128" t="s">
        <v>15</v>
      </c>
      <c r="D128" s="2" t="s">
        <v>46</v>
      </c>
      <c r="E128" s="3">
        <v>1.8404487932190461</v>
      </c>
      <c r="F128">
        <v>33.783841247870804</v>
      </c>
      <c r="H128" s="1">
        <v>26.145690743323904</v>
      </c>
    </row>
    <row r="129" spans="1:20" x14ac:dyDescent="0.25">
      <c r="A129" s="1" t="s">
        <v>202</v>
      </c>
      <c r="B129" s="13" t="s">
        <v>51</v>
      </c>
      <c r="C129" t="s">
        <v>16</v>
      </c>
      <c r="D129" s="2" t="s">
        <v>47</v>
      </c>
      <c r="E129" s="3">
        <v>1.8324672803025213</v>
      </c>
      <c r="F129">
        <v>35.972894391825129</v>
      </c>
      <c r="G129">
        <f>AVERAGE(F129:F131)</f>
        <v>35.658915180675393</v>
      </c>
      <c r="H129" s="1">
        <v>26.786869063231858</v>
      </c>
      <c r="I129" s="1">
        <f>AVERAGE(H129:H131)</f>
        <v>26.745138432191094</v>
      </c>
      <c r="J129" s="1">
        <f t="shared" ref="J129" si="43">G129-I129</f>
        <v>8.9137767484842989</v>
      </c>
      <c r="K129" s="1">
        <f t="shared" si="35"/>
        <v>1.5417093631176328</v>
      </c>
      <c r="L129">
        <f t="shared" si="41"/>
        <v>0.34347824650129205</v>
      </c>
      <c r="M129">
        <f t="shared" si="42"/>
        <v>-1.5417093631176331</v>
      </c>
    </row>
    <row r="130" spans="1:20" x14ac:dyDescent="0.25">
      <c r="A130" s="1" t="s">
        <v>202</v>
      </c>
      <c r="B130" s="13" t="s">
        <v>51</v>
      </c>
      <c r="C130" t="s">
        <v>16</v>
      </c>
      <c r="D130" s="2" t="s">
        <v>47</v>
      </c>
      <c r="E130" s="3">
        <v>1.8252203498862849</v>
      </c>
      <c r="F130">
        <v>34.141427878633017</v>
      </c>
      <c r="H130" s="1">
        <v>26.896937358684202</v>
      </c>
    </row>
    <row r="131" spans="1:20" x14ac:dyDescent="0.25">
      <c r="A131" s="1" t="s">
        <v>202</v>
      </c>
      <c r="B131" s="13" t="s">
        <v>51</v>
      </c>
      <c r="C131" t="s">
        <v>16</v>
      </c>
      <c r="D131" s="2" t="s">
        <v>47</v>
      </c>
      <c r="E131" s="3">
        <v>1.8346521910091305</v>
      </c>
      <c r="F131">
        <v>36.862423271568034</v>
      </c>
      <c r="H131" s="1">
        <v>26.551608874657223</v>
      </c>
    </row>
    <row r="132" spans="1:20" x14ac:dyDescent="0.25">
      <c r="B132" s="13"/>
      <c r="D132" s="2"/>
      <c r="E132" s="2"/>
      <c r="J132" s="1">
        <f>AVERAGE(J123,J126,J129)</f>
        <v>7.3720673853666661</v>
      </c>
    </row>
    <row r="133" spans="1:20" x14ac:dyDescent="0.25">
      <c r="D133" s="2"/>
      <c r="E133" s="2"/>
    </row>
    <row r="134" spans="1:20" x14ac:dyDescent="0.25">
      <c r="D134" s="2"/>
      <c r="E134" s="2"/>
    </row>
    <row r="135" spans="1:20" x14ac:dyDescent="0.25">
      <c r="D135" s="2"/>
      <c r="E135" s="2"/>
    </row>
    <row r="136" spans="1:20" s="4" customFormat="1" x14ac:dyDescent="0.25">
      <c r="D136" s="6"/>
      <c r="E136" s="6"/>
    </row>
    <row r="137" spans="1:20" x14ac:dyDescent="0.25">
      <c r="D137" s="2"/>
      <c r="E137" s="2"/>
    </row>
    <row r="138" spans="1:20" x14ac:dyDescent="0.25">
      <c r="B138" s="12"/>
      <c r="C138" t="s">
        <v>1</v>
      </c>
      <c r="D138" s="2" t="s">
        <v>2</v>
      </c>
      <c r="E138" s="2"/>
      <c r="F138" t="s">
        <v>87</v>
      </c>
      <c r="G138" t="s">
        <v>102</v>
      </c>
      <c r="H138" s="1" t="s">
        <v>77</v>
      </c>
      <c r="I138" s="1" t="s">
        <v>78</v>
      </c>
      <c r="J138" s="1" t="s">
        <v>72</v>
      </c>
      <c r="K138" s="1" t="s">
        <v>5</v>
      </c>
      <c r="L138" t="s">
        <v>73</v>
      </c>
      <c r="M138" t="s">
        <v>74</v>
      </c>
      <c r="N138" t="s">
        <v>75</v>
      </c>
      <c r="O138" t="s">
        <v>76</v>
      </c>
    </row>
    <row r="139" spans="1:20" x14ac:dyDescent="0.25">
      <c r="A139" s="1" t="s">
        <v>53</v>
      </c>
      <c r="B139" s="12" t="s">
        <v>52</v>
      </c>
      <c r="C139" t="s">
        <v>6</v>
      </c>
      <c r="D139" s="2" t="s">
        <v>39</v>
      </c>
      <c r="E139" s="2">
        <v>1.8664622016021621</v>
      </c>
      <c r="F139">
        <v>35.298394141984097</v>
      </c>
      <c r="G139">
        <f>AVERAGE(F139,F140,F141)</f>
        <v>35.129792379426235</v>
      </c>
      <c r="H139" s="1">
        <v>26.26093870708258</v>
      </c>
      <c r="I139" s="1">
        <f>AVERAGE(H139:H141)</f>
        <v>26.244691264123404</v>
      </c>
      <c r="J139" s="1">
        <f>G139-I139</f>
        <v>8.885101115302831</v>
      </c>
      <c r="K139" s="1">
        <f>J139-$J$148</f>
        <v>-1.0947635574707348E-2</v>
      </c>
      <c r="L139">
        <f>2^-K139</f>
        <v>1.0076171870176633</v>
      </c>
      <c r="M139">
        <f>LOG(L139,2)</f>
        <v>1.0947635574707204E-2</v>
      </c>
    </row>
    <row r="140" spans="1:20" x14ac:dyDescent="0.25">
      <c r="A140" s="1" t="s">
        <v>53</v>
      </c>
      <c r="B140" s="12" t="s">
        <v>52</v>
      </c>
      <c r="C140" t="s">
        <v>6</v>
      </c>
      <c r="D140" s="2" t="s">
        <v>39</v>
      </c>
      <c r="E140" s="2">
        <v>1.8658004242321271</v>
      </c>
      <c r="F140">
        <v>34.855750811514703</v>
      </c>
      <c r="G140" s="1"/>
      <c r="H140" s="1">
        <v>26.24170708566842</v>
      </c>
    </row>
    <row r="141" spans="1:20" x14ac:dyDescent="0.25">
      <c r="A141" s="1" t="s">
        <v>53</v>
      </c>
      <c r="B141" s="12" t="s">
        <v>52</v>
      </c>
      <c r="C141" t="s">
        <v>6</v>
      </c>
      <c r="D141" s="2" t="s">
        <v>39</v>
      </c>
      <c r="E141" s="2">
        <v>1.8529373633317539</v>
      </c>
      <c r="F141">
        <v>35.235232184779903</v>
      </c>
      <c r="G141" s="1"/>
      <c r="H141" s="1">
        <v>26.231427999619214</v>
      </c>
      <c r="P141" t="s">
        <v>32</v>
      </c>
      <c r="Q141" t="s">
        <v>33</v>
      </c>
      <c r="R141">
        <v>11069.2</v>
      </c>
      <c r="S141">
        <v>1.7</v>
      </c>
      <c r="T141" t="s">
        <v>53</v>
      </c>
    </row>
    <row r="142" spans="1:20" x14ac:dyDescent="0.25">
      <c r="A142" s="1" t="s">
        <v>53</v>
      </c>
      <c r="B142" s="12" t="s">
        <v>52</v>
      </c>
      <c r="C142" t="s">
        <v>8</v>
      </c>
      <c r="D142" s="2" t="s">
        <v>40</v>
      </c>
      <c r="E142" s="2">
        <v>1.8398466462480696</v>
      </c>
      <c r="F142" t="s">
        <v>28</v>
      </c>
      <c r="G142" s="1" t="e">
        <f t="shared" ref="G142:G155" si="44">AVERAGE(F142,F143,F144)</f>
        <v>#DIV/0!</v>
      </c>
      <c r="H142" s="1">
        <v>24.808075274518234</v>
      </c>
      <c r="I142" s="1">
        <f>AVERAGE(H142:H144)</f>
        <v>24.761191662024398</v>
      </c>
      <c r="J142" s="1" t="e">
        <f t="shared" ref="J142" si="45">G142-I142</f>
        <v>#DIV/0!</v>
      </c>
      <c r="K142" s="1" t="e">
        <f t="shared" ref="K142:K155" si="46">J142-$J$148</f>
        <v>#DIV/0!</v>
      </c>
      <c r="L142" t="e">
        <f t="shared" ref="L142:L145" si="47">2^-K142</f>
        <v>#DIV/0!</v>
      </c>
      <c r="M142" t="e">
        <f t="shared" ref="M142:M145" si="48">LOG(L142,2)</f>
        <v>#DIV/0!</v>
      </c>
    </row>
    <row r="143" spans="1:20" x14ac:dyDescent="0.25">
      <c r="A143" s="1" t="s">
        <v>53</v>
      </c>
      <c r="B143" s="12" t="s">
        <v>52</v>
      </c>
      <c r="C143" t="s">
        <v>8</v>
      </c>
      <c r="D143" s="2" t="s">
        <v>40</v>
      </c>
      <c r="E143" s="2">
        <v>1.8419909041590254</v>
      </c>
      <c r="F143" t="s">
        <v>28</v>
      </c>
      <c r="G143" s="1"/>
      <c r="H143" s="1">
        <v>24.722946518485291</v>
      </c>
    </row>
    <row r="144" spans="1:20" x14ac:dyDescent="0.25">
      <c r="A144" s="1" t="s">
        <v>53</v>
      </c>
      <c r="B144" s="12" t="s">
        <v>52</v>
      </c>
      <c r="C144" t="s">
        <v>8</v>
      </c>
      <c r="D144" s="2" t="s">
        <v>40</v>
      </c>
      <c r="E144" s="2">
        <v>1.8612697387018442</v>
      </c>
      <c r="F144" t="s">
        <v>28</v>
      </c>
      <c r="G144" s="1"/>
      <c r="H144" s="1">
        <v>24.752553193069666</v>
      </c>
    </row>
    <row r="145" spans="1:14" x14ac:dyDescent="0.25">
      <c r="A145" s="1" t="s">
        <v>53</v>
      </c>
      <c r="B145" s="12" t="s">
        <v>52</v>
      </c>
      <c r="C145" t="s">
        <v>9</v>
      </c>
      <c r="D145" s="2" t="s">
        <v>41</v>
      </c>
      <c r="E145" s="2">
        <v>1.8527791711602992</v>
      </c>
      <c r="F145">
        <v>35.790661634388613</v>
      </c>
      <c r="G145" s="1">
        <f t="shared" si="44"/>
        <v>35.08067022615699</v>
      </c>
      <c r="H145" s="1">
        <v>26.146313469686763</v>
      </c>
      <c r="I145" s="1">
        <f>AVERAGE(H145:H147)</f>
        <v>26.173673839704744</v>
      </c>
      <c r="J145" s="1">
        <f t="shared" ref="J145" si="49">G145-I145</f>
        <v>8.9069963864522457</v>
      </c>
      <c r="K145" s="1">
        <f t="shared" si="46"/>
        <v>1.0947635574707348E-2</v>
      </c>
      <c r="L145">
        <f t="shared" si="47"/>
        <v>0.99244039590054178</v>
      </c>
      <c r="M145">
        <f t="shared" si="48"/>
        <v>-1.0947635574707125E-2</v>
      </c>
    </row>
    <row r="146" spans="1:14" x14ac:dyDescent="0.25">
      <c r="A146" s="1" t="s">
        <v>53</v>
      </c>
      <c r="B146" s="12" t="s">
        <v>52</v>
      </c>
      <c r="C146" t="s">
        <v>9</v>
      </c>
      <c r="D146" s="2" t="s">
        <v>41</v>
      </c>
      <c r="E146" s="2">
        <v>1.8515720838162699</v>
      </c>
      <c r="F146">
        <v>34.799470104820891</v>
      </c>
      <c r="G146" s="1"/>
      <c r="H146" s="1">
        <v>26.117906889981896</v>
      </c>
    </row>
    <row r="147" spans="1:14" x14ac:dyDescent="0.25">
      <c r="A147" s="1" t="s">
        <v>53</v>
      </c>
      <c r="B147" s="12" t="s">
        <v>52</v>
      </c>
      <c r="C147" t="s">
        <v>9</v>
      </c>
      <c r="D147" s="2" t="s">
        <v>41</v>
      </c>
      <c r="E147" s="2">
        <v>1.8585942638571027</v>
      </c>
      <c r="F147">
        <v>34.651878939261444</v>
      </c>
      <c r="G147" s="1"/>
      <c r="H147" s="1">
        <v>26.256801159445569</v>
      </c>
    </row>
    <row r="148" spans="1:14" x14ac:dyDescent="0.25">
      <c r="B148" s="12"/>
      <c r="D148" s="2"/>
      <c r="E148" s="2"/>
      <c r="G148" s="1"/>
      <c r="J148" s="1">
        <f>AVERAGE(J139,J145)</f>
        <v>8.8960487508775383</v>
      </c>
    </row>
    <row r="149" spans="1:14" x14ac:dyDescent="0.25">
      <c r="A149" s="1" t="s">
        <v>53</v>
      </c>
      <c r="B149" s="12" t="s">
        <v>52</v>
      </c>
      <c r="C149" t="s">
        <v>10</v>
      </c>
      <c r="D149" s="2" t="s">
        <v>42</v>
      </c>
      <c r="E149" s="2">
        <v>1.8718968250180203</v>
      </c>
      <c r="F149">
        <v>33.711911288909903</v>
      </c>
      <c r="G149" s="1">
        <f t="shared" si="44"/>
        <v>34.01834396835438</v>
      </c>
      <c r="H149" s="1">
        <v>26.289008556749209</v>
      </c>
      <c r="I149" s="1">
        <f>AVERAGE(H149:H151)</f>
        <v>26.290467155725661</v>
      </c>
      <c r="J149" s="1">
        <f t="shared" ref="J149" si="50">G149-I149</f>
        <v>7.7278768126287183</v>
      </c>
      <c r="K149" s="1">
        <f t="shared" si="46"/>
        <v>-1.16817193824882</v>
      </c>
      <c r="L149">
        <f>2^-K149</f>
        <v>2.2472676161158245</v>
      </c>
      <c r="M149">
        <f>LOG(L149,2)</f>
        <v>1.16817193824882</v>
      </c>
      <c r="N149">
        <f>AVERAGE(M149,M152,M155)</f>
        <v>1.2489404239736566</v>
      </c>
    </row>
    <row r="150" spans="1:14" x14ac:dyDescent="0.25">
      <c r="A150" s="1" t="s">
        <v>53</v>
      </c>
      <c r="B150" s="12" t="s">
        <v>52</v>
      </c>
      <c r="C150" t="s">
        <v>10</v>
      </c>
      <c r="D150" s="2" t="s">
        <v>42</v>
      </c>
      <c r="E150" s="2">
        <v>1.8979005759835301</v>
      </c>
      <c r="F150">
        <v>34.087376557819994</v>
      </c>
      <c r="G150" s="1"/>
      <c r="H150" s="1">
        <v>26.287363864484718</v>
      </c>
    </row>
    <row r="151" spans="1:14" x14ac:dyDescent="0.25">
      <c r="A151" s="1" t="s">
        <v>53</v>
      </c>
      <c r="B151" s="12" t="s">
        <v>52</v>
      </c>
      <c r="C151" t="s">
        <v>10</v>
      </c>
      <c r="D151" s="2" t="s">
        <v>42</v>
      </c>
      <c r="E151" s="2">
        <v>1.8552812201765936</v>
      </c>
      <c r="F151">
        <v>34.255744058333235</v>
      </c>
      <c r="G151" s="1"/>
      <c r="H151" s="1">
        <v>26.295029045943053</v>
      </c>
    </row>
    <row r="152" spans="1:14" x14ac:dyDescent="0.25">
      <c r="A152" s="1" t="s">
        <v>53</v>
      </c>
      <c r="B152" s="12" t="s">
        <v>52</v>
      </c>
      <c r="C152" t="s">
        <v>12</v>
      </c>
      <c r="D152" s="2" t="s">
        <v>43</v>
      </c>
      <c r="E152" s="2">
        <v>1.8478137753023296</v>
      </c>
      <c r="F152">
        <v>33.038085723261972</v>
      </c>
      <c r="G152" s="1">
        <f t="shared" si="44"/>
        <v>33.11210066693917</v>
      </c>
      <c r="H152" s="1">
        <v>25.678951417231414</v>
      </c>
      <c r="I152" s="1">
        <f>AVERAGE(H152:H154)</f>
        <v>25.695209312126298</v>
      </c>
      <c r="J152" s="1">
        <f t="shared" ref="J152" si="51">G152-I152</f>
        <v>7.4168913548128721</v>
      </c>
      <c r="K152" s="1">
        <f t="shared" si="46"/>
        <v>-1.4791573960646662</v>
      </c>
      <c r="L152">
        <f t="shared" ref="L152:L155" si="52">2^-K152</f>
        <v>2.7878586123630931</v>
      </c>
      <c r="M152">
        <f t="shared" ref="M152:M155" si="53">LOG(L152,2)</f>
        <v>1.4791573960646662</v>
      </c>
    </row>
    <row r="153" spans="1:14" x14ac:dyDescent="0.25">
      <c r="A153" s="1" t="s">
        <v>53</v>
      </c>
      <c r="B153" s="12" t="s">
        <v>52</v>
      </c>
      <c r="C153" t="s">
        <v>12</v>
      </c>
      <c r="D153" s="2" t="s">
        <v>43</v>
      </c>
      <c r="E153" s="2" t="s">
        <v>28</v>
      </c>
      <c r="F153">
        <v>32.85556655810025</v>
      </c>
      <c r="G153" s="1"/>
      <c r="H153" s="1">
        <v>25.74143865770948</v>
      </c>
    </row>
    <row r="154" spans="1:14" x14ac:dyDescent="0.25">
      <c r="A154" s="1" t="s">
        <v>53</v>
      </c>
      <c r="B154" s="12" t="s">
        <v>52</v>
      </c>
      <c r="C154" t="s">
        <v>12</v>
      </c>
      <c r="D154" s="2" t="s">
        <v>43</v>
      </c>
      <c r="E154" s="2">
        <v>1.857727585901648</v>
      </c>
      <c r="F154">
        <v>33.442649719455297</v>
      </c>
      <c r="G154" s="1"/>
      <c r="H154" s="1">
        <v>25.665237861438005</v>
      </c>
    </row>
    <row r="155" spans="1:14" x14ac:dyDescent="0.25">
      <c r="A155" s="1" t="s">
        <v>53</v>
      </c>
      <c r="B155" s="12" t="s">
        <v>52</v>
      </c>
      <c r="C155" t="s">
        <v>13</v>
      </c>
      <c r="D155" s="2" t="s">
        <v>44</v>
      </c>
      <c r="E155" s="2">
        <v>1.849433562834399</v>
      </c>
      <c r="F155">
        <v>33.646189250813698</v>
      </c>
      <c r="G155" s="1">
        <f t="shared" si="44"/>
        <v>33.574690733360377</v>
      </c>
      <c r="H155" s="1">
        <v>25.838701691145705</v>
      </c>
      <c r="I155" s="1">
        <f>AVERAGE(H155:H157)</f>
        <v>25.778133920090323</v>
      </c>
      <c r="J155" s="1">
        <f t="shared" ref="J155" si="54">G155-I155</f>
        <v>7.7965568132700547</v>
      </c>
      <c r="K155" s="1">
        <f t="shared" si="46"/>
        <v>-1.0994919376074836</v>
      </c>
      <c r="L155">
        <f t="shared" si="52"/>
        <v>2.142792182172065</v>
      </c>
      <c r="M155">
        <f t="shared" si="53"/>
        <v>1.0994919376074839</v>
      </c>
    </row>
    <row r="156" spans="1:14" x14ac:dyDescent="0.25">
      <c r="A156" s="1" t="s">
        <v>53</v>
      </c>
      <c r="B156" s="12" t="s">
        <v>52</v>
      </c>
      <c r="C156" t="s">
        <v>13</v>
      </c>
      <c r="D156" s="2" t="s">
        <v>44</v>
      </c>
      <c r="E156" s="2">
        <v>1.863385129590958</v>
      </c>
      <c r="F156">
        <v>33.496413403632801</v>
      </c>
      <c r="H156" s="1">
        <v>25.704333160255388</v>
      </c>
    </row>
    <row r="157" spans="1:14" x14ac:dyDescent="0.25">
      <c r="A157" s="1" t="s">
        <v>53</v>
      </c>
      <c r="B157" s="12" t="s">
        <v>52</v>
      </c>
      <c r="C157" t="s">
        <v>13</v>
      </c>
      <c r="D157" s="2" t="s">
        <v>44</v>
      </c>
      <c r="E157" s="2">
        <v>1.8677155195108806</v>
      </c>
      <c r="F157">
        <v>33.58146954563464</v>
      </c>
      <c r="H157" s="1">
        <v>25.791366908869868</v>
      </c>
    </row>
    <row r="158" spans="1:14" x14ac:dyDescent="0.25">
      <c r="A158" s="1" t="s">
        <v>53</v>
      </c>
      <c r="B158" s="12"/>
      <c r="D158" s="2"/>
      <c r="E158" s="2"/>
      <c r="J158" s="1">
        <f>AVERAGE(J149,J152,J155)</f>
        <v>7.647108326903882</v>
      </c>
    </row>
    <row r="159" spans="1:14" x14ac:dyDescent="0.25">
      <c r="D159" s="2"/>
      <c r="E159" s="2"/>
    </row>
    <row r="160" spans="1:14" x14ac:dyDescent="0.25">
      <c r="D160" s="2"/>
      <c r="E160" s="2"/>
    </row>
    <row r="161" spans="1:20" s="4" customFormat="1" x14ac:dyDescent="0.25">
      <c r="D161" s="6"/>
      <c r="E161" s="6"/>
    </row>
    <row r="162" spans="1:20" x14ac:dyDescent="0.25">
      <c r="D162" s="2"/>
      <c r="E162" s="2"/>
    </row>
    <row r="163" spans="1:20" x14ac:dyDescent="0.25">
      <c r="B163" s="12"/>
      <c r="C163" t="s">
        <v>1</v>
      </c>
      <c r="D163" s="2" t="s">
        <v>2</v>
      </c>
      <c r="E163" s="2"/>
      <c r="F163" t="s">
        <v>88</v>
      </c>
      <c r="G163" t="s">
        <v>101</v>
      </c>
      <c r="H163" s="1" t="s">
        <v>77</v>
      </c>
      <c r="I163" s="1" t="s">
        <v>78</v>
      </c>
      <c r="J163" s="1" t="s">
        <v>72</v>
      </c>
      <c r="K163" s="1" t="s">
        <v>5</v>
      </c>
      <c r="L163" t="s">
        <v>73</v>
      </c>
      <c r="M163" t="s">
        <v>74</v>
      </c>
      <c r="N163" t="s">
        <v>75</v>
      </c>
      <c r="O163" t="s">
        <v>76</v>
      </c>
    </row>
    <row r="164" spans="1:20" x14ac:dyDescent="0.25">
      <c r="A164" s="1" t="s">
        <v>54</v>
      </c>
      <c r="B164" s="12" t="s">
        <v>55</v>
      </c>
      <c r="C164" t="s">
        <v>6</v>
      </c>
      <c r="D164" s="2" t="s">
        <v>39</v>
      </c>
      <c r="E164" s="2">
        <v>1.8685804760052218</v>
      </c>
      <c r="F164">
        <v>32.478504180908203</v>
      </c>
      <c r="G164">
        <f>AVERAGE(F164:F166)</f>
        <v>32.518009185791009</v>
      </c>
      <c r="H164" s="1">
        <v>26.289502564927851</v>
      </c>
      <c r="I164" s="1">
        <f>AVERAGE(H164:H166)</f>
        <v>26.27320341658924</v>
      </c>
      <c r="J164" s="1">
        <f>G164-I164</f>
        <v>6.2448057692017684</v>
      </c>
      <c r="K164" s="1">
        <f>J164-$J$173</f>
        <v>-0.64808407573303306</v>
      </c>
      <c r="L164">
        <f>2^-K164</f>
        <v>1.5670856960671662</v>
      </c>
      <c r="M164">
        <f>LOG(L164,2)</f>
        <v>0.64808407573303317</v>
      </c>
    </row>
    <row r="165" spans="1:20" x14ac:dyDescent="0.25">
      <c r="A165" s="1" t="s">
        <v>54</v>
      </c>
      <c r="B165" s="12" t="s">
        <v>55</v>
      </c>
      <c r="C165" t="s">
        <v>6</v>
      </c>
      <c r="D165" s="2" t="s">
        <v>39</v>
      </c>
      <c r="E165" s="2">
        <v>1.8419665054109269</v>
      </c>
      <c r="F165">
        <v>32.4787788391113</v>
      </c>
      <c r="H165" s="1">
        <v>26.27020974137346</v>
      </c>
      <c r="P165" t="s">
        <v>32</v>
      </c>
      <c r="Q165" t="s">
        <v>0</v>
      </c>
      <c r="R165">
        <v>2722.7</v>
      </c>
      <c r="S165">
        <v>-2.1</v>
      </c>
      <c r="T165" t="s">
        <v>54</v>
      </c>
    </row>
    <row r="166" spans="1:20" x14ac:dyDescent="0.25">
      <c r="A166" s="1" t="s">
        <v>54</v>
      </c>
      <c r="B166" s="12" t="s">
        <v>55</v>
      </c>
      <c r="C166" t="s">
        <v>6</v>
      </c>
      <c r="D166" s="2" t="s">
        <v>39</v>
      </c>
      <c r="E166" s="2">
        <v>1.8455738178341392</v>
      </c>
      <c r="F166">
        <v>32.596744537353516</v>
      </c>
      <c r="H166" s="1">
        <v>26.259897943466409</v>
      </c>
    </row>
    <row r="167" spans="1:20" x14ac:dyDescent="0.25">
      <c r="A167" s="1" t="s">
        <v>54</v>
      </c>
      <c r="B167" s="12" t="s">
        <v>55</v>
      </c>
      <c r="C167" t="s">
        <v>8</v>
      </c>
      <c r="D167" s="2" t="s">
        <v>40</v>
      </c>
      <c r="E167" s="2">
        <v>1.839510063236494</v>
      </c>
      <c r="F167" t="s">
        <v>28</v>
      </c>
      <c r="G167" t="e">
        <f>AVERAGE(F167:F169)</f>
        <v>#DIV/0!</v>
      </c>
      <c r="H167" s="1">
        <v>24.839289107041822</v>
      </c>
      <c r="I167" s="1">
        <f>AVERAGE(H167:H169)</f>
        <v>24.79165043784506</v>
      </c>
      <c r="J167" s="1" t="s">
        <v>28</v>
      </c>
      <c r="K167" s="1" t="s">
        <v>28</v>
      </c>
      <c r="L167" t="s">
        <v>28</v>
      </c>
      <c r="M167" t="s">
        <v>28</v>
      </c>
    </row>
    <row r="168" spans="1:20" x14ac:dyDescent="0.25">
      <c r="A168" s="1" t="s">
        <v>54</v>
      </c>
      <c r="B168" s="12" t="s">
        <v>55</v>
      </c>
      <c r="C168" t="s">
        <v>8</v>
      </c>
      <c r="D168" s="2" t="s">
        <v>40</v>
      </c>
      <c r="E168" s="2">
        <v>1.8241936008771646</v>
      </c>
      <c r="F168" t="s">
        <v>28</v>
      </c>
      <c r="H168" s="1">
        <v>24.752980656253992</v>
      </c>
    </row>
    <row r="169" spans="1:20" x14ac:dyDescent="0.25">
      <c r="A169" s="1" t="s">
        <v>54</v>
      </c>
      <c r="B169" s="12" t="s">
        <v>55</v>
      </c>
      <c r="C169" t="s">
        <v>8</v>
      </c>
      <c r="D169" s="2" t="s">
        <v>40</v>
      </c>
      <c r="E169" s="2">
        <v>1.8155151150198519</v>
      </c>
      <c r="F169" t="s">
        <v>28</v>
      </c>
      <c r="H169" s="1">
        <v>24.782681550239356</v>
      </c>
    </row>
    <row r="170" spans="1:20" x14ac:dyDescent="0.25">
      <c r="A170" s="1" t="s">
        <v>54</v>
      </c>
      <c r="B170" s="12" t="s">
        <v>55</v>
      </c>
      <c r="C170" t="s">
        <v>9</v>
      </c>
      <c r="D170" s="2" t="s">
        <v>41</v>
      </c>
      <c r="E170" s="2">
        <v>1.9342151239965473</v>
      </c>
      <c r="F170">
        <v>33.609233856201172</v>
      </c>
      <c r="G170">
        <f>AVERAGE(F170:F172)</f>
        <v>33.742933909098305</v>
      </c>
      <c r="H170" s="1">
        <v>26.174512547584374</v>
      </c>
      <c r="I170" s="1">
        <f>AVERAGE(H170:H172)</f>
        <v>26.20195998843047</v>
      </c>
      <c r="J170" s="1">
        <f t="shared" ref="J170" si="55">G170-I170</f>
        <v>7.5409739206678346</v>
      </c>
      <c r="K170" s="1">
        <f t="shared" ref="K170:K180" si="56">J170-$J$173</f>
        <v>0.64808407573303306</v>
      </c>
      <c r="L170">
        <f t="shared" ref="L170" si="57">2^-K170</f>
        <v>0.63812719528335193</v>
      </c>
      <c r="M170">
        <f t="shared" ref="M170" si="58">LOG(L170,2)</f>
        <v>-0.64808407573303306</v>
      </c>
    </row>
    <row r="171" spans="1:20" x14ac:dyDescent="0.25">
      <c r="A171" s="1" t="s">
        <v>54</v>
      </c>
      <c r="B171" s="12" t="s">
        <v>55</v>
      </c>
      <c r="C171" t="s">
        <v>9</v>
      </c>
      <c r="D171" s="2" t="s">
        <v>41</v>
      </c>
      <c r="E171" s="2">
        <v>1.8270072181146417</v>
      </c>
      <c r="F171">
        <v>33.988956451416001</v>
      </c>
      <c r="H171" s="1">
        <v>26.146015567624783</v>
      </c>
    </row>
    <row r="172" spans="1:20" x14ac:dyDescent="0.25">
      <c r="A172" s="1" t="s">
        <v>54</v>
      </c>
      <c r="B172" s="12" t="s">
        <v>55</v>
      </c>
      <c r="C172" t="s">
        <v>9</v>
      </c>
      <c r="D172" s="2" t="s">
        <v>41</v>
      </c>
      <c r="E172" s="2">
        <v>1.8280094425193019</v>
      </c>
      <c r="F172">
        <v>33.630611419677734</v>
      </c>
      <c r="H172" s="1">
        <v>26.285351850082247</v>
      </c>
    </row>
    <row r="173" spans="1:20" x14ac:dyDescent="0.25">
      <c r="B173" s="12"/>
      <c r="D173" s="2"/>
      <c r="E173" s="2"/>
      <c r="J173" s="1">
        <f>AVERAGE(J164,J167,J170)</f>
        <v>6.8928898449348015</v>
      </c>
    </row>
    <row r="174" spans="1:20" x14ac:dyDescent="0.25">
      <c r="A174" s="1" t="s">
        <v>54</v>
      </c>
      <c r="B174" s="12" t="s">
        <v>55</v>
      </c>
      <c r="C174" t="s">
        <v>10</v>
      </c>
      <c r="D174" s="2" t="s">
        <v>42</v>
      </c>
      <c r="E174" s="2">
        <v>1.8496960192074674</v>
      </c>
      <c r="F174">
        <v>36.345006855266398</v>
      </c>
      <c r="G174">
        <f>AVERAGE(F174:F176)</f>
        <v>36.278837284739048</v>
      </c>
      <c r="H174" s="1">
        <v>26.317661743249538</v>
      </c>
      <c r="I174" s="1">
        <f>AVERAGE(H174:H176)</f>
        <v>26.319124984028008</v>
      </c>
      <c r="J174" s="1">
        <f t="shared" ref="J174" si="59">G174-I174</f>
        <v>9.9597123007110397</v>
      </c>
      <c r="K174" s="1">
        <f t="shared" si="56"/>
        <v>3.0668224557762382</v>
      </c>
      <c r="L174">
        <f>2^-K174</f>
        <v>0.11934231263934773</v>
      </c>
      <c r="M174">
        <f>LOG(L174,2)</f>
        <v>-3.0668224557762378</v>
      </c>
      <c r="N174">
        <f>AVERAGE(M174,M177,M180)</f>
        <v>-1.9850759524867687</v>
      </c>
    </row>
    <row r="175" spans="1:20" x14ac:dyDescent="0.25">
      <c r="A175" s="1" t="s">
        <v>54</v>
      </c>
      <c r="B175" s="12" t="s">
        <v>55</v>
      </c>
      <c r="C175" t="s">
        <v>10</v>
      </c>
      <c r="D175" s="2" t="s">
        <v>42</v>
      </c>
      <c r="E175" s="2">
        <v>1.8421451248388343</v>
      </c>
      <c r="F175">
        <v>36.212667714211698</v>
      </c>
      <c r="H175" s="1">
        <v>26.316011816965279</v>
      </c>
    </row>
    <row r="176" spans="1:20" x14ac:dyDescent="0.25">
      <c r="A176" s="1" t="s">
        <v>54</v>
      </c>
      <c r="B176" s="12" t="s">
        <v>55</v>
      </c>
      <c r="C176" t="s">
        <v>10</v>
      </c>
      <c r="D176" s="2" t="s">
        <v>42</v>
      </c>
      <c r="E176" s="2">
        <v>1</v>
      </c>
      <c r="F176" t="s">
        <v>28</v>
      </c>
      <c r="H176" s="1">
        <v>26.3237013918692</v>
      </c>
    </row>
    <row r="177" spans="1:21" x14ac:dyDescent="0.25">
      <c r="A177" s="1" t="s">
        <v>54</v>
      </c>
      <c r="B177" s="12" t="s">
        <v>55</v>
      </c>
      <c r="C177" t="s">
        <v>12</v>
      </c>
      <c r="D177" s="2" t="s">
        <v>43</v>
      </c>
      <c r="E177" s="2">
        <v>1.8650516751131256</v>
      </c>
      <c r="F177">
        <v>34.496204376220703</v>
      </c>
      <c r="G177">
        <f>AVERAGE(F177:F179)</f>
        <v>34.545520782470703</v>
      </c>
      <c r="H177" s="1">
        <v>25.708845546297873</v>
      </c>
      <c r="I177" s="1">
        <f>AVERAGE(H177:H179)</f>
        <v>25.725155179834122</v>
      </c>
      <c r="J177" s="1">
        <f t="shared" ref="J177" si="60">G177-I177</f>
        <v>8.8203656026365813</v>
      </c>
      <c r="K177" s="1">
        <f t="shared" si="56"/>
        <v>1.9274757577017798</v>
      </c>
      <c r="L177">
        <f t="shared" ref="L177:L180" si="61">2^-K177</f>
        <v>0.26288873765720705</v>
      </c>
      <c r="M177">
        <f t="shared" ref="M177:M180" si="62">LOG(L177,2)</f>
        <v>-1.92747575770178</v>
      </c>
    </row>
    <row r="178" spans="1:21" x14ac:dyDescent="0.25">
      <c r="A178" s="1" t="s">
        <v>54</v>
      </c>
      <c r="B178" s="12" t="s">
        <v>55</v>
      </c>
      <c r="C178" t="s">
        <v>12</v>
      </c>
      <c r="D178" s="2" t="s">
        <v>43</v>
      </c>
      <c r="E178" s="2">
        <v>1.8628609067253261</v>
      </c>
      <c r="F178">
        <v>34.646839141845703</v>
      </c>
      <c r="H178" s="1">
        <v>25.771531644312279</v>
      </c>
    </row>
    <row r="179" spans="1:21" x14ac:dyDescent="0.25">
      <c r="A179" s="1" t="s">
        <v>54</v>
      </c>
      <c r="B179" s="12" t="s">
        <v>55</v>
      </c>
      <c r="C179" t="s">
        <v>12</v>
      </c>
      <c r="D179" s="2" t="s">
        <v>43</v>
      </c>
      <c r="E179" s="2">
        <v>1.8214367243951899</v>
      </c>
      <c r="F179">
        <v>34.493518829345703</v>
      </c>
      <c r="H179" s="1">
        <v>25.695088348892209</v>
      </c>
    </row>
    <row r="180" spans="1:21" x14ac:dyDescent="0.25">
      <c r="A180" s="1" t="s">
        <v>54</v>
      </c>
      <c r="B180" s="12" t="s">
        <v>55</v>
      </c>
      <c r="C180" t="s">
        <v>13</v>
      </c>
      <c r="D180" s="2" t="s">
        <v>44</v>
      </c>
      <c r="E180" s="2">
        <v>1.8443274382753303</v>
      </c>
      <c r="F180">
        <v>34.225765228271484</v>
      </c>
      <c r="G180">
        <f>AVERAGE(F180:F182)</f>
        <v>33.663359324137367</v>
      </c>
      <c r="H180" s="1">
        <v>25.861864494136004</v>
      </c>
      <c r="I180" s="1">
        <f>AVERAGE(H180:H182)</f>
        <v>25.809539835220278</v>
      </c>
      <c r="J180" s="1">
        <f t="shared" ref="J180" si="63">G180-I180</f>
        <v>7.8538194889170896</v>
      </c>
      <c r="K180" s="1">
        <f t="shared" si="56"/>
        <v>0.96092964398228808</v>
      </c>
      <c r="L180">
        <f t="shared" si="61"/>
        <v>0.51372577198202563</v>
      </c>
      <c r="M180">
        <f t="shared" si="62"/>
        <v>-0.96092964398228808</v>
      </c>
    </row>
    <row r="181" spans="1:21" x14ac:dyDescent="0.25">
      <c r="A181" s="1" t="s">
        <v>54</v>
      </c>
      <c r="B181" s="12" t="s">
        <v>55</v>
      </c>
      <c r="C181" t="s">
        <v>13</v>
      </c>
      <c r="D181" s="2" t="s">
        <v>44</v>
      </c>
      <c r="E181" s="2">
        <v>1.8203501876587205</v>
      </c>
      <c r="F181">
        <v>33.61383056640625</v>
      </c>
      <c r="H181" s="1">
        <v>25.734308063426241</v>
      </c>
    </row>
    <row r="182" spans="1:21" x14ac:dyDescent="0.25">
      <c r="A182" s="1" t="s">
        <v>54</v>
      </c>
      <c r="B182" s="12" t="s">
        <v>55</v>
      </c>
      <c r="C182" t="s">
        <v>13</v>
      </c>
      <c r="D182" s="2" t="s">
        <v>44</v>
      </c>
      <c r="E182" s="2">
        <v>1.8145863939993756</v>
      </c>
      <c r="F182">
        <v>33.150482177734375</v>
      </c>
      <c r="H182" s="1">
        <v>25.832446948098596</v>
      </c>
    </row>
    <row r="183" spans="1:21" x14ac:dyDescent="0.25">
      <c r="A183" s="1" t="s">
        <v>54</v>
      </c>
      <c r="B183" s="12"/>
      <c r="D183" s="2"/>
      <c r="E183" s="2"/>
      <c r="J183" s="1">
        <f>AVERAGE(J174,J177,J180)</f>
        <v>8.8779657974215702</v>
      </c>
    </row>
    <row r="184" spans="1:21" x14ac:dyDescent="0.25">
      <c r="D184" s="2"/>
      <c r="E184" s="2"/>
    </row>
    <row r="185" spans="1:21" s="4" customFormat="1" x14ac:dyDescent="0.25">
      <c r="D185" s="6"/>
      <c r="E185" s="6"/>
    </row>
    <row r="186" spans="1:21" x14ac:dyDescent="0.25">
      <c r="D186" s="2"/>
      <c r="E186" s="2"/>
    </row>
    <row r="187" spans="1:21" x14ac:dyDescent="0.25">
      <c r="B187" s="12"/>
      <c r="C187" t="s">
        <v>1</v>
      </c>
      <c r="D187" s="2" t="s">
        <v>2</v>
      </c>
      <c r="E187" s="2"/>
      <c r="F187" t="s">
        <v>89</v>
      </c>
      <c r="G187" t="s">
        <v>100</v>
      </c>
      <c r="H187" s="1" t="s">
        <v>77</v>
      </c>
      <c r="I187" s="1" t="s">
        <v>78</v>
      </c>
      <c r="J187" s="1" t="s">
        <v>72</v>
      </c>
      <c r="K187" s="1" t="s">
        <v>5</v>
      </c>
      <c r="L187" t="s">
        <v>73</v>
      </c>
      <c r="M187" t="s">
        <v>74</v>
      </c>
      <c r="N187" t="s">
        <v>75</v>
      </c>
      <c r="O187" t="s">
        <v>76</v>
      </c>
    </row>
    <row r="188" spans="1:21" x14ac:dyDescent="0.25">
      <c r="A188" s="1" t="s">
        <v>56</v>
      </c>
      <c r="B188" s="12" t="s">
        <v>57</v>
      </c>
      <c r="C188" t="s">
        <v>10</v>
      </c>
      <c r="D188" s="2" t="s">
        <v>42</v>
      </c>
      <c r="E188" s="2">
        <v>1.8377651163040218</v>
      </c>
      <c r="F188">
        <v>33.578201790121199</v>
      </c>
      <c r="G188">
        <f>AVERAGE(F188:F190)</f>
        <v>33.384505122910433</v>
      </c>
      <c r="H188" s="1">
        <v>26.365931785161248</v>
      </c>
      <c r="I188" s="1">
        <f>AVERAGE(H188:H190)</f>
        <v>26.367399773294295</v>
      </c>
      <c r="J188" s="1">
        <f>G188-I188</f>
        <v>7.0171053496161377</v>
      </c>
      <c r="K188" s="1">
        <f>J188-$J$207</f>
        <v>1.3819469750168336</v>
      </c>
      <c r="L188">
        <f>2^-K188</f>
        <v>0.3837006263189966</v>
      </c>
      <c r="M188">
        <f>LOG(L188,2)</f>
        <v>-1.3819469750168336</v>
      </c>
      <c r="N188">
        <f>AVERAGE(M188,M191,M194)</f>
        <v>-1.2491310811092691</v>
      </c>
    </row>
    <row r="189" spans="1:21" x14ac:dyDescent="0.25">
      <c r="A189" s="1" t="s">
        <v>56</v>
      </c>
      <c r="B189" s="12" t="s">
        <v>57</v>
      </c>
      <c r="C189" t="s">
        <v>10</v>
      </c>
      <c r="D189" s="2" t="s">
        <v>42</v>
      </c>
      <c r="E189" s="2">
        <v>1.8413523112263965</v>
      </c>
      <c r="F189">
        <v>33.497451059265309</v>
      </c>
      <c r="G189" s="1"/>
      <c r="H189" s="1">
        <v>26.364276505837893</v>
      </c>
    </row>
    <row r="190" spans="1:21" x14ac:dyDescent="0.25">
      <c r="A190" s="1" t="s">
        <v>56</v>
      </c>
      <c r="B190" s="12" t="s">
        <v>57</v>
      </c>
      <c r="C190" t="s">
        <v>10</v>
      </c>
      <c r="D190" s="2" t="s">
        <v>42</v>
      </c>
      <c r="E190" s="2">
        <v>1.8398946667042548</v>
      </c>
      <c r="F190">
        <v>33.077862519344798</v>
      </c>
      <c r="G190" s="1"/>
      <c r="H190" s="1">
        <v>26.371991028883745</v>
      </c>
      <c r="Q190" t="s">
        <v>11</v>
      </c>
      <c r="R190" t="s">
        <v>0</v>
      </c>
      <c r="S190">
        <v>537.1</v>
      </c>
      <c r="T190">
        <v>-2.7</v>
      </c>
      <c r="U190" t="s">
        <v>56</v>
      </c>
    </row>
    <row r="191" spans="1:21" x14ac:dyDescent="0.25">
      <c r="A191" s="1" t="s">
        <v>56</v>
      </c>
      <c r="B191" s="12" t="s">
        <v>57</v>
      </c>
      <c r="C191" t="s">
        <v>12</v>
      </c>
      <c r="D191" s="2" t="s">
        <v>43</v>
      </c>
      <c r="E191" s="2">
        <v>1.8262792935030494</v>
      </c>
      <c r="F191">
        <v>32.822075328962889</v>
      </c>
      <c r="G191" s="1">
        <f t="shared" ref="G191:G204" si="64">AVERAGE(F191:F193)</f>
        <v>32.481160514272425</v>
      </c>
      <c r="H191" s="1">
        <v>25.758384749269943</v>
      </c>
      <c r="I191" s="1">
        <f>AVERAGE(H191:H193)</f>
        <v>25.774747297961756</v>
      </c>
      <c r="J191" s="1">
        <f t="shared" ref="J191:J204" si="65">G191-I191</f>
        <v>6.7064132163106684</v>
      </c>
      <c r="K191" s="1">
        <f t="shared" ref="K191:K204" si="66">J191-$J$207</f>
        <v>1.0712548417113643</v>
      </c>
      <c r="L191">
        <f t="shared" ref="L191:L194" si="67">2^-K191</f>
        <v>0.47590488164621619</v>
      </c>
      <c r="M191">
        <f t="shared" ref="M191:M194" si="68">LOG(L191,2)</f>
        <v>-1.0712548417113641</v>
      </c>
    </row>
    <row r="192" spans="1:21" x14ac:dyDescent="0.25">
      <c r="A192" s="1" t="s">
        <v>56</v>
      </c>
      <c r="B192" s="12" t="s">
        <v>57</v>
      </c>
      <c r="C192" t="s">
        <v>12</v>
      </c>
      <c r="D192" s="2" t="s">
        <v>43</v>
      </c>
      <c r="E192" s="2">
        <v>1.85086037740515</v>
      </c>
      <c r="F192">
        <v>32.619073484985257</v>
      </c>
      <c r="G192" s="1"/>
      <c r="H192" s="1">
        <v>25.821274226754582</v>
      </c>
    </row>
    <row r="193" spans="1:13" x14ac:dyDescent="0.25">
      <c r="A193" s="1" t="s">
        <v>56</v>
      </c>
      <c r="B193" s="12" t="s">
        <v>57</v>
      </c>
      <c r="C193" t="s">
        <v>12</v>
      </c>
      <c r="D193" s="2" t="s">
        <v>43</v>
      </c>
      <c r="E193" s="2">
        <v>1.8342804909036656</v>
      </c>
      <c r="F193">
        <v>32.002332728869135</v>
      </c>
      <c r="G193" s="1"/>
      <c r="H193" s="1">
        <v>25.74458291786075</v>
      </c>
    </row>
    <row r="194" spans="1:13" x14ac:dyDescent="0.25">
      <c r="A194" s="1" t="s">
        <v>56</v>
      </c>
      <c r="B194" s="12" t="s">
        <v>57</v>
      </c>
      <c r="C194" t="s">
        <v>13</v>
      </c>
      <c r="D194" s="2" t="s">
        <v>44</v>
      </c>
      <c r="E194" s="2">
        <v>1.8131509928677152</v>
      </c>
      <c r="F194">
        <v>32.840716060751575</v>
      </c>
      <c r="G194" s="1">
        <f t="shared" si="64"/>
        <v>32.78728708855428</v>
      </c>
      <c r="H194" s="1">
        <v>25.908655742407777</v>
      </c>
      <c r="I194" s="1">
        <f>AVERAGE(H194:H196)</f>
        <v>25.857937287355366</v>
      </c>
      <c r="J194" s="1">
        <f t="shared" si="65"/>
        <v>6.9293498011989136</v>
      </c>
      <c r="K194" s="1">
        <f t="shared" si="66"/>
        <v>1.2941914265996095</v>
      </c>
      <c r="L194">
        <f t="shared" si="67"/>
        <v>0.40776463809167346</v>
      </c>
      <c r="M194">
        <f t="shared" si="68"/>
        <v>-1.2941914265996095</v>
      </c>
    </row>
    <row r="195" spans="1:13" x14ac:dyDescent="0.25">
      <c r="A195" s="1" t="s">
        <v>56</v>
      </c>
      <c r="B195" s="12" t="s">
        <v>57</v>
      </c>
      <c r="C195" t="s">
        <v>13</v>
      </c>
      <c r="D195" s="2" t="s">
        <v>44</v>
      </c>
      <c r="E195" s="2">
        <v>1.820917867231636</v>
      </c>
      <c r="F195">
        <v>32.953100639314002</v>
      </c>
      <c r="G195" s="1"/>
      <c r="H195" s="1">
        <v>25.783929877270712</v>
      </c>
    </row>
    <row r="196" spans="1:13" x14ac:dyDescent="0.25">
      <c r="A196" s="1" t="s">
        <v>56</v>
      </c>
      <c r="B196" s="12" t="s">
        <v>57</v>
      </c>
      <c r="C196" t="s">
        <v>13</v>
      </c>
      <c r="D196" s="2" t="s">
        <v>44</v>
      </c>
      <c r="E196" s="2">
        <v>1.8360988425354257</v>
      </c>
      <c r="F196">
        <v>32.568044565597269</v>
      </c>
      <c r="G196" s="1"/>
      <c r="H196" s="1">
        <v>25.881226242387601</v>
      </c>
    </row>
    <row r="197" spans="1:13" x14ac:dyDescent="0.25">
      <c r="A197" s="1" t="s">
        <v>56</v>
      </c>
      <c r="B197" s="12"/>
      <c r="D197" s="2"/>
      <c r="E197" s="2"/>
      <c r="G197" s="1"/>
    </row>
    <row r="198" spans="1:13" x14ac:dyDescent="0.25">
      <c r="A198" s="1" t="s">
        <v>56</v>
      </c>
      <c r="B198" s="12" t="s">
        <v>57</v>
      </c>
      <c r="C198" t="s">
        <v>14</v>
      </c>
      <c r="D198" s="2" t="s">
        <v>45</v>
      </c>
      <c r="E198" s="2"/>
      <c r="F198" t="s">
        <v>28</v>
      </c>
      <c r="G198" s="1">
        <f t="shared" si="64"/>
        <v>32.601664268295394</v>
      </c>
      <c r="H198" s="1">
        <v>26.654567550792983</v>
      </c>
      <c r="I198" s="1">
        <f>AVERAGE(H198:H200)</f>
        <v>26.418761570788135</v>
      </c>
      <c r="J198" s="1">
        <f t="shared" si="65"/>
        <v>6.1829026975072594</v>
      </c>
      <c r="K198" s="1">
        <f t="shared" si="66"/>
        <v>0.54774432290795527</v>
      </c>
      <c r="L198">
        <f>2^-K198</f>
        <v>0.68408887670913665</v>
      </c>
      <c r="M198">
        <f>LOG(L198,2)</f>
        <v>-0.54774432290795527</v>
      </c>
    </row>
    <row r="199" spans="1:13" x14ac:dyDescent="0.25">
      <c r="A199" s="1" t="s">
        <v>56</v>
      </c>
      <c r="B199" s="12" t="s">
        <v>57</v>
      </c>
      <c r="C199" t="s">
        <v>14</v>
      </c>
      <c r="D199" s="2" t="s">
        <v>45</v>
      </c>
      <c r="E199" s="2"/>
      <c r="F199">
        <v>32.690334792732699</v>
      </c>
      <c r="G199" s="1"/>
      <c r="H199" s="1">
        <v>26.262703502181331</v>
      </c>
    </row>
    <row r="200" spans="1:13" x14ac:dyDescent="0.25">
      <c r="A200" s="1" t="s">
        <v>56</v>
      </c>
      <c r="B200" s="12" t="s">
        <v>57</v>
      </c>
      <c r="C200" t="s">
        <v>14</v>
      </c>
      <c r="D200" s="2" t="s">
        <v>45</v>
      </c>
      <c r="E200" s="2"/>
      <c r="F200">
        <v>32.512993743858097</v>
      </c>
      <c r="G200" s="1"/>
      <c r="H200" s="1">
        <v>26.339013659390087</v>
      </c>
    </row>
    <row r="201" spans="1:13" x14ac:dyDescent="0.25">
      <c r="A201" s="1" t="s">
        <v>56</v>
      </c>
      <c r="B201" s="12" t="s">
        <v>57</v>
      </c>
      <c r="C201" t="s">
        <v>15</v>
      </c>
      <c r="D201" s="2" t="s">
        <v>46</v>
      </c>
      <c r="E201" s="2"/>
      <c r="F201">
        <v>31.985412828760918</v>
      </c>
      <c r="G201" s="1">
        <f t="shared" si="64"/>
        <v>31.882237695634743</v>
      </c>
      <c r="H201" s="1">
        <v>26.44895427564359</v>
      </c>
      <c r="I201" s="1">
        <f>AVERAGE(H201:H203)</f>
        <v>26.273084903613793</v>
      </c>
      <c r="J201" s="1">
        <f t="shared" si="65"/>
        <v>5.6091527920209501</v>
      </c>
      <c r="K201" s="1">
        <f t="shared" si="66"/>
        <v>-2.6005582578354058E-2</v>
      </c>
      <c r="L201">
        <f t="shared" ref="L201:L204" si="69">2^-K201</f>
        <v>1.0181891396892015</v>
      </c>
      <c r="M201">
        <f t="shared" ref="M201:M204" si="70">LOG(L201,2)</f>
        <v>2.6005582578354097E-2</v>
      </c>
    </row>
    <row r="202" spans="1:13" x14ac:dyDescent="0.25">
      <c r="A202" s="1" t="s">
        <v>56</v>
      </c>
      <c r="B202" s="12" t="s">
        <v>57</v>
      </c>
      <c r="C202" t="s">
        <v>15</v>
      </c>
      <c r="D202" s="2" t="s">
        <v>46</v>
      </c>
      <c r="E202" s="2"/>
      <c r="F202">
        <v>32.21306081345687</v>
      </c>
      <c r="G202" s="1"/>
      <c r="H202" s="1">
        <v>26.122135115317175</v>
      </c>
    </row>
    <row r="203" spans="1:13" x14ac:dyDescent="0.25">
      <c r="A203" s="1" t="s">
        <v>56</v>
      </c>
      <c r="B203" s="12" t="s">
        <v>57</v>
      </c>
      <c r="C203" t="s">
        <v>15</v>
      </c>
      <c r="D203" s="2" t="s">
        <v>46</v>
      </c>
      <c r="E203" s="2"/>
      <c r="F203">
        <v>31.448239444686436</v>
      </c>
      <c r="G203" s="1"/>
      <c r="H203" s="1">
        <v>26.248165319880609</v>
      </c>
    </row>
    <row r="204" spans="1:13" x14ac:dyDescent="0.25">
      <c r="A204" s="1" t="s">
        <v>56</v>
      </c>
      <c r="B204" s="12" t="s">
        <v>57</v>
      </c>
      <c r="C204" t="s">
        <v>16</v>
      </c>
      <c r="D204" s="2" t="s">
        <v>47</v>
      </c>
      <c r="E204" s="2"/>
      <c r="F204">
        <v>32.005293648276002</v>
      </c>
      <c r="G204" s="1">
        <f t="shared" si="64"/>
        <v>31.966526065922281</v>
      </c>
      <c r="H204" s="1">
        <v>26.904855641054542</v>
      </c>
      <c r="I204" s="1">
        <f>AVERAGE(H204:H206)</f>
        <v>26.853106431652577</v>
      </c>
      <c r="J204" s="1">
        <f t="shared" si="65"/>
        <v>5.1134196342697038</v>
      </c>
      <c r="K204" s="1">
        <f t="shared" si="66"/>
        <v>-0.52173874032960033</v>
      </c>
      <c r="L204">
        <f t="shared" si="69"/>
        <v>1.435684496959869</v>
      </c>
      <c r="M204">
        <f t="shared" si="70"/>
        <v>0.52173874032960021</v>
      </c>
    </row>
    <row r="205" spans="1:13" x14ac:dyDescent="0.25">
      <c r="A205" s="1" t="s">
        <v>56</v>
      </c>
      <c r="B205" s="12" t="s">
        <v>57</v>
      </c>
      <c r="C205" t="s">
        <v>16</v>
      </c>
      <c r="D205" s="2" t="s">
        <v>47</v>
      </c>
      <c r="E205" s="2"/>
      <c r="F205">
        <v>31.95907503062104</v>
      </c>
      <c r="H205" s="1">
        <v>26.997879404504399</v>
      </c>
    </row>
    <row r="206" spans="1:13" x14ac:dyDescent="0.25">
      <c r="A206" s="1" t="s">
        <v>56</v>
      </c>
      <c r="B206" s="12" t="s">
        <v>57</v>
      </c>
      <c r="C206" t="s">
        <v>16</v>
      </c>
      <c r="D206" s="2" t="s">
        <v>47</v>
      </c>
      <c r="E206" s="2"/>
      <c r="F206">
        <v>31.935209518869801</v>
      </c>
      <c r="H206" s="1">
        <v>26.656584249398794</v>
      </c>
    </row>
    <row r="207" spans="1:13" x14ac:dyDescent="0.25">
      <c r="D207" s="2"/>
      <c r="E207" s="2"/>
      <c r="J207" s="1">
        <f>AVERAGE(J198,J201,J204)</f>
        <v>5.6351583745993041</v>
      </c>
    </row>
    <row r="208" spans="1:13" x14ac:dyDescent="0.25">
      <c r="D208" s="2"/>
      <c r="E208" s="2"/>
    </row>
    <row r="209" spans="1:30" x14ac:dyDescent="0.25">
      <c r="D209" s="2"/>
      <c r="E209" s="2"/>
    </row>
    <row r="210" spans="1:30" s="4" customFormat="1" x14ac:dyDescent="0.25">
      <c r="D210" s="6"/>
      <c r="E210" s="6"/>
    </row>
    <row r="211" spans="1:30" x14ac:dyDescent="0.25">
      <c r="B211" s="13"/>
      <c r="D211" s="2"/>
      <c r="E211" s="2"/>
    </row>
    <row r="212" spans="1:30" x14ac:dyDescent="0.25">
      <c r="B212" s="13"/>
      <c r="C212" t="s">
        <v>1</v>
      </c>
      <c r="D212" s="2" t="s">
        <v>2</v>
      </c>
      <c r="E212" s="2"/>
      <c r="F212" t="s">
        <v>90</v>
      </c>
      <c r="G212" t="s">
        <v>99</v>
      </c>
      <c r="H212" s="1" t="s">
        <v>77</v>
      </c>
      <c r="I212" s="1" t="s">
        <v>78</v>
      </c>
      <c r="J212" s="1" t="s">
        <v>72</v>
      </c>
      <c r="K212" s="1" t="s">
        <v>5</v>
      </c>
      <c r="L212" t="s">
        <v>73</v>
      </c>
      <c r="M212" t="s">
        <v>74</v>
      </c>
      <c r="N212" t="s">
        <v>75</v>
      </c>
      <c r="O212" t="s">
        <v>76</v>
      </c>
    </row>
    <row r="213" spans="1:30" x14ac:dyDescent="0.25">
      <c r="A213" s="1" t="s">
        <v>59</v>
      </c>
      <c r="B213" s="13" t="s">
        <v>58</v>
      </c>
      <c r="C213" t="s">
        <v>6</v>
      </c>
      <c r="D213" s="2" t="s">
        <v>39</v>
      </c>
      <c r="E213" s="2" t="s">
        <v>85</v>
      </c>
      <c r="F213">
        <v>31.280781925181966</v>
      </c>
      <c r="G213">
        <f>AVERAGE(F213:F215)</f>
        <v>31.540968111755191</v>
      </c>
      <c r="H213" s="1">
        <v>26.198505253047013</v>
      </c>
      <c r="I213" s="1">
        <f>AVERAGE(H213:H215)</f>
        <v>26.182303772590597</v>
      </c>
      <c r="J213" s="1">
        <f>G213-I213</f>
        <v>5.3586643391645943</v>
      </c>
      <c r="K213" s="1">
        <f>J213-$J$232</f>
        <v>0.1579236854882673</v>
      </c>
      <c r="L213">
        <f>2^-K213</f>
        <v>0.89631411081203638</v>
      </c>
      <c r="M213">
        <f>LOG(L213,2)</f>
        <v>-0.1579236854882673</v>
      </c>
      <c r="N213">
        <f>AVERAGE(M213,M216,M219)</f>
        <v>-0.27067325071796722</v>
      </c>
      <c r="O213" t="s">
        <v>7</v>
      </c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1" t="s">
        <v>59</v>
      </c>
      <c r="B214" s="13" t="s">
        <v>58</v>
      </c>
      <c r="C214" t="s">
        <v>6</v>
      </c>
      <c r="D214" s="2" t="s">
        <v>39</v>
      </c>
      <c r="E214" s="2">
        <v>1.8613737488522728</v>
      </c>
      <c r="F214">
        <v>31.360457936666656</v>
      </c>
      <c r="H214" s="1">
        <v>26.179328036098497</v>
      </c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5">
      <c r="A215" s="1" t="s">
        <v>59</v>
      </c>
      <c r="B215" s="13" t="s">
        <v>58</v>
      </c>
      <c r="C215" t="s">
        <v>6</v>
      </c>
      <c r="D215" s="2" t="s">
        <v>39</v>
      </c>
      <c r="E215" s="2">
        <v>1.8428937991232635</v>
      </c>
      <c r="F215">
        <v>31.981664473416952</v>
      </c>
      <c r="H215" s="1">
        <v>26.169078028626274</v>
      </c>
      <c r="P215" t="s">
        <v>7</v>
      </c>
      <c r="Q215" t="s">
        <v>33</v>
      </c>
      <c r="R215">
        <v>1156.5</v>
      </c>
      <c r="S215">
        <v>2.5</v>
      </c>
      <c r="T215" t="s">
        <v>59</v>
      </c>
      <c r="V215" s="1"/>
      <c r="W215" s="1"/>
      <c r="X215" s="1"/>
      <c r="Y215" s="1"/>
      <c r="Z215" s="1"/>
    </row>
    <row r="216" spans="1:30" x14ac:dyDescent="0.25">
      <c r="A216" s="1" t="s">
        <v>59</v>
      </c>
      <c r="B216" s="13" t="s">
        <v>58</v>
      </c>
      <c r="C216" t="s">
        <v>8</v>
      </c>
      <c r="D216" s="2" t="s">
        <v>40</v>
      </c>
      <c r="E216" s="2">
        <v>1.8574411897149261</v>
      </c>
      <c r="F216">
        <v>30.124052973050354</v>
      </c>
      <c r="G216">
        <f>AVERAGE(F216:F218)</f>
        <v>30.067601537177026</v>
      </c>
      <c r="H216" s="1">
        <v>24.744094022096629</v>
      </c>
      <c r="I216" s="1">
        <f>AVERAGE(H216:H218)</f>
        <v>24.697343038975543</v>
      </c>
      <c r="J216" s="1">
        <f t="shared" ref="J216" si="71">G216-I216</f>
        <v>5.3702584982014834</v>
      </c>
      <c r="K216" s="1">
        <f t="shared" ref="K216:K226" si="72">J216-$J$232</f>
        <v>0.16951784452515639</v>
      </c>
      <c r="L216">
        <f t="shared" ref="L216:L219" si="73">2^-K216</f>
        <v>0.88913978621945733</v>
      </c>
      <c r="M216">
        <f t="shared" ref="M216:M219" si="74">LOG(L216,2)</f>
        <v>-0.16951784452515656</v>
      </c>
    </row>
    <row r="217" spans="1:30" x14ac:dyDescent="0.25">
      <c r="A217" s="1" t="s">
        <v>59</v>
      </c>
      <c r="B217" s="13" t="s">
        <v>58</v>
      </c>
      <c r="C217" t="s">
        <v>8</v>
      </c>
      <c r="D217" s="2" t="s">
        <v>40</v>
      </c>
      <c r="E217" s="2">
        <v>1.8465176041031017</v>
      </c>
      <c r="F217">
        <v>29.962352291485654</v>
      </c>
      <c r="H217" s="1">
        <v>24.659206087385151</v>
      </c>
    </row>
    <row r="218" spans="1:30" x14ac:dyDescent="0.25">
      <c r="A218" s="1" t="s">
        <v>59</v>
      </c>
      <c r="B218" s="13" t="s">
        <v>58</v>
      </c>
      <c r="C218" t="s">
        <v>8</v>
      </c>
      <c r="D218" s="2" t="s">
        <v>40</v>
      </c>
      <c r="E218" s="2">
        <v>1.8567282385912709</v>
      </c>
      <c r="F218">
        <v>30.116399346995067</v>
      </c>
      <c r="H218" s="1">
        <v>24.688729007444852</v>
      </c>
    </row>
    <row r="219" spans="1:30" x14ac:dyDescent="0.25">
      <c r="A219" s="1" t="s">
        <v>59</v>
      </c>
      <c r="B219" s="13" t="s">
        <v>58</v>
      </c>
      <c r="C219" t="s">
        <v>9</v>
      </c>
      <c r="D219" s="2" t="s">
        <v>41</v>
      </c>
      <c r="E219" s="2">
        <v>1.8184939851646365</v>
      </c>
      <c r="F219">
        <v>31.776228145075606</v>
      </c>
      <c r="G219">
        <f>AVERAGE(F219:F221)</f>
        <v>31.796806125667473</v>
      </c>
      <c r="H219" s="1">
        <v>26.084204279770979</v>
      </c>
      <c r="I219" s="1">
        <f>AVERAGE(H219:H221)</f>
        <v>26.111487249850668</v>
      </c>
      <c r="J219" s="1">
        <f t="shared" ref="J219" si="75">G219-I219</f>
        <v>5.6853188758168045</v>
      </c>
      <c r="K219" s="1">
        <f t="shared" si="72"/>
        <v>0.48457822214047752</v>
      </c>
      <c r="L219">
        <f t="shared" si="73"/>
        <v>0.71470598658010542</v>
      </c>
      <c r="M219">
        <f t="shared" si="74"/>
        <v>-0.48457822214047774</v>
      </c>
    </row>
    <row r="220" spans="1:30" x14ac:dyDescent="0.25">
      <c r="A220" s="1" t="s">
        <v>59</v>
      </c>
      <c r="B220" s="13" t="s">
        <v>58</v>
      </c>
      <c r="C220" t="s">
        <v>9</v>
      </c>
      <c r="D220" s="2" t="s">
        <v>41</v>
      </c>
      <c r="E220" s="2">
        <v>1.8688022564916171</v>
      </c>
      <c r="F220">
        <v>31.592758528515898</v>
      </c>
      <c r="H220" s="1">
        <v>26.055878059634153</v>
      </c>
    </row>
    <row r="221" spans="1:30" x14ac:dyDescent="0.25">
      <c r="A221" s="1" t="s">
        <v>59</v>
      </c>
      <c r="B221" s="13" t="s">
        <v>58</v>
      </c>
      <c r="C221" t="s">
        <v>9</v>
      </c>
      <c r="D221" s="2" t="s">
        <v>41</v>
      </c>
      <c r="E221" s="2">
        <v>1.8301848514429468</v>
      </c>
      <c r="F221">
        <v>32.021431703410904</v>
      </c>
      <c r="H221" s="1">
        <v>26.194379410146873</v>
      </c>
    </row>
    <row r="222" spans="1:30" x14ac:dyDescent="0.25">
      <c r="B222" s="13"/>
      <c r="D222" s="2"/>
      <c r="E222" s="2"/>
      <c r="J222" s="1">
        <f>AVERAGE(J213,J216,J219)</f>
        <v>5.4714139043942938</v>
      </c>
    </row>
    <row r="223" spans="1:30" x14ac:dyDescent="0.25">
      <c r="A223" s="1" t="s">
        <v>59</v>
      </c>
      <c r="B223" s="13" t="s">
        <v>58</v>
      </c>
      <c r="C223" t="s">
        <v>14</v>
      </c>
      <c r="D223" s="2" t="s">
        <v>45</v>
      </c>
      <c r="E223" s="2">
        <v>1.8491708913027201</v>
      </c>
      <c r="F223">
        <v>30.963178576806364</v>
      </c>
      <c r="G223">
        <f>AVERAGE(F223:F225)</f>
        <v>31.216244514600529</v>
      </c>
      <c r="H223" s="1">
        <v>26.512474064512691</v>
      </c>
      <c r="I223" s="1">
        <f>AVERAGE(H223:H225)</f>
        <v>26.278839090811754</v>
      </c>
      <c r="J223" s="1">
        <f t="shared" ref="J223" si="76">G223-I223</f>
        <v>4.9374054237887748</v>
      </c>
      <c r="K223" s="1">
        <f t="shared" si="72"/>
        <v>-0.2633352298875522</v>
      </c>
      <c r="L223">
        <f>2^-K223</f>
        <v>1.2002502445026513</v>
      </c>
      <c r="M223">
        <f>LOG(L223,2)</f>
        <v>0.26333522988755215</v>
      </c>
    </row>
    <row r="224" spans="1:30" x14ac:dyDescent="0.25">
      <c r="A224" s="1" t="s">
        <v>59</v>
      </c>
      <c r="B224" s="13" t="s">
        <v>58</v>
      </c>
      <c r="C224" t="s">
        <v>14</v>
      </c>
      <c r="D224" s="2" t="s">
        <v>45</v>
      </c>
      <c r="E224" s="2">
        <v>1.8675450089138947</v>
      </c>
      <c r="F224">
        <v>31.45715745282644</v>
      </c>
      <c r="H224" s="1">
        <v>26.124217809561717</v>
      </c>
    </row>
    <row r="225" spans="1:21" x14ac:dyDescent="0.25">
      <c r="A225" s="1" t="s">
        <v>59</v>
      </c>
      <c r="B225" s="13" t="s">
        <v>58</v>
      </c>
      <c r="C225" t="s">
        <v>14</v>
      </c>
      <c r="D225" s="2" t="s">
        <v>45</v>
      </c>
      <c r="E225" s="2">
        <v>1.8620068324367034</v>
      </c>
      <c r="F225">
        <v>31.228397514168776</v>
      </c>
      <c r="H225" s="1">
        <v>26.199825398360847</v>
      </c>
    </row>
    <row r="226" spans="1:21" x14ac:dyDescent="0.25">
      <c r="A226" s="1" t="s">
        <v>59</v>
      </c>
      <c r="B226" s="13" t="s">
        <v>58</v>
      </c>
      <c r="C226" t="s">
        <v>15</v>
      </c>
      <c r="D226" s="2" t="s">
        <v>46</v>
      </c>
      <c r="E226" s="2">
        <v>1.8848107525369449</v>
      </c>
      <c r="F226">
        <v>32.6383599840659</v>
      </c>
      <c r="G226">
        <f>AVERAGE(F226:F228)</f>
        <v>32.446306863729241</v>
      </c>
      <c r="H226" s="1">
        <v>26.308753819033317</v>
      </c>
      <c r="I226" s="1">
        <f>AVERAGE(H226:H228)</f>
        <v>26.134503632044261</v>
      </c>
      <c r="J226" s="1">
        <f t="shared" ref="J226" si="77">G226-I226</f>
        <v>6.3118032316849799</v>
      </c>
      <c r="K226" s="1">
        <f t="shared" si="72"/>
        <v>1.1110625780086529</v>
      </c>
      <c r="L226">
        <f t="shared" ref="L226:L229" si="78">2^-K226</f>
        <v>0.46295292988821329</v>
      </c>
      <c r="M226">
        <f t="shared" ref="M226:M229" si="79">LOG(L226,2)</f>
        <v>-1.1110625780086529</v>
      </c>
    </row>
    <row r="227" spans="1:21" x14ac:dyDescent="0.25">
      <c r="A227" s="1" t="s">
        <v>59</v>
      </c>
      <c r="B227" s="13" t="s">
        <v>58</v>
      </c>
      <c r="C227" t="s">
        <v>15</v>
      </c>
      <c r="D227" s="2" t="s">
        <v>46</v>
      </c>
      <c r="E227" s="2">
        <v>1.876555645583508</v>
      </c>
      <c r="F227">
        <v>32.551076951668037</v>
      </c>
      <c r="H227" s="1">
        <v>25.984943600453384</v>
      </c>
    </row>
    <row r="228" spans="1:21" x14ac:dyDescent="0.25">
      <c r="A228" s="1" t="s">
        <v>59</v>
      </c>
      <c r="B228" s="13" t="s">
        <v>58</v>
      </c>
      <c r="C228" t="s">
        <v>15</v>
      </c>
      <c r="D228" s="2" t="s">
        <v>46</v>
      </c>
      <c r="E228" s="2">
        <v>1.8528213705298464</v>
      </c>
      <c r="F228">
        <v>32.149483655453786</v>
      </c>
      <c r="H228" s="1">
        <v>26.109813476646075</v>
      </c>
    </row>
    <row r="229" spans="1:21" x14ac:dyDescent="0.25">
      <c r="A229" s="1" t="s">
        <v>59</v>
      </c>
      <c r="B229" s="13" t="s">
        <v>58</v>
      </c>
      <c r="C229" t="s">
        <v>16</v>
      </c>
      <c r="D229" s="2" t="s">
        <v>47</v>
      </c>
      <c r="E229" s="2">
        <v>1.8492657512979394</v>
      </c>
      <c r="F229">
        <v>30.755952291586784</v>
      </c>
      <c r="G229">
        <f>AVERAGE(F229:F231)</f>
        <v>31.061921765859751</v>
      </c>
      <c r="H229" s="1">
        <v>26.749002460108304</v>
      </c>
      <c r="I229" s="1">
        <f>AVERAGE(H229:H231)</f>
        <v>26.708908460304524</v>
      </c>
      <c r="J229" s="1">
        <f t="shared" ref="J229" si="80">G229-I229</f>
        <v>4.3530133055552263</v>
      </c>
      <c r="K229" s="1">
        <f>J229-$J$232</f>
        <v>-0.84772734812110073</v>
      </c>
      <c r="L229">
        <f t="shared" si="78"/>
        <v>1.7996637128143902</v>
      </c>
      <c r="M229">
        <f t="shared" si="79"/>
        <v>0.84772734812110084</v>
      </c>
    </row>
    <row r="230" spans="1:21" x14ac:dyDescent="0.25">
      <c r="A230" s="1" t="s">
        <v>59</v>
      </c>
      <c r="B230" s="13" t="s">
        <v>58</v>
      </c>
      <c r="C230" t="s">
        <v>16</v>
      </c>
      <c r="D230" s="2" t="s">
        <v>47</v>
      </c>
      <c r="E230" s="2">
        <v>1.8500965819356658</v>
      </c>
      <c r="F230">
        <v>31.28896176269031</v>
      </c>
      <c r="H230" s="1">
        <v>26.863250724923201</v>
      </c>
    </row>
    <row r="231" spans="1:21" x14ac:dyDescent="0.25">
      <c r="A231" s="1" t="s">
        <v>59</v>
      </c>
      <c r="B231" s="13" t="s">
        <v>58</v>
      </c>
      <c r="C231" t="s">
        <v>16</v>
      </c>
      <c r="D231" s="2" t="s">
        <v>47</v>
      </c>
      <c r="E231" s="2">
        <v>1.8410159109855742</v>
      </c>
      <c r="F231">
        <v>31.140851243302158</v>
      </c>
      <c r="H231" s="1">
        <v>26.514472195882057</v>
      </c>
    </row>
    <row r="232" spans="1:21" x14ac:dyDescent="0.25">
      <c r="D232" s="2"/>
      <c r="E232" s="2"/>
      <c r="J232" s="1">
        <f>AVERAGE(J223,J226,J229)</f>
        <v>5.200740653676327</v>
      </c>
    </row>
    <row r="233" spans="1:21" x14ac:dyDescent="0.25">
      <c r="D233" s="2"/>
      <c r="E233" s="2"/>
    </row>
    <row r="234" spans="1:21" x14ac:dyDescent="0.25">
      <c r="D234" s="2"/>
      <c r="E234" s="2"/>
    </row>
    <row r="235" spans="1:21" x14ac:dyDescent="0.25">
      <c r="D235" s="2"/>
      <c r="E235" s="2"/>
    </row>
    <row r="236" spans="1:21" s="4" customFormat="1" x14ac:dyDescent="0.25">
      <c r="D236" s="6"/>
      <c r="E236" s="6"/>
    </row>
    <row r="237" spans="1:21" x14ac:dyDescent="0.25">
      <c r="B237" s="12"/>
      <c r="D237" s="2"/>
      <c r="E237" s="2"/>
    </row>
    <row r="238" spans="1:21" x14ac:dyDescent="0.25">
      <c r="B238" s="12"/>
      <c r="C238" t="s">
        <v>1</v>
      </c>
      <c r="D238" s="2" t="s">
        <v>2</v>
      </c>
      <c r="E238" s="2"/>
      <c r="F238" t="s">
        <v>91</v>
      </c>
      <c r="G238" t="s">
        <v>98</v>
      </c>
      <c r="H238" s="1" t="s">
        <v>77</v>
      </c>
      <c r="I238" s="1" t="s">
        <v>78</v>
      </c>
      <c r="J238" s="1" t="s">
        <v>72</v>
      </c>
      <c r="K238" s="1" t="s">
        <v>5</v>
      </c>
      <c r="L238" t="s">
        <v>73</v>
      </c>
      <c r="M238" t="s">
        <v>74</v>
      </c>
      <c r="N238" t="s">
        <v>75</v>
      </c>
      <c r="O238" t="s">
        <v>76</v>
      </c>
    </row>
    <row r="239" spans="1:21" x14ac:dyDescent="0.25">
      <c r="A239" s="1" t="s">
        <v>61</v>
      </c>
      <c r="B239" s="12" t="s">
        <v>60</v>
      </c>
      <c r="C239" t="s">
        <v>10</v>
      </c>
      <c r="D239" s="2" t="s">
        <v>42</v>
      </c>
      <c r="E239" s="2">
        <v>1.7753373758427109</v>
      </c>
      <c r="F239">
        <v>37.424816922562172</v>
      </c>
      <c r="G239">
        <f>AVERAGE(F239:F241)</f>
        <v>37.0999569334518</v>
      </c>
      <c r="H239" s="1">
        <v>26.340957875324321</v>
      </c>
      <c r="I239" s="1">
        <f>AVERAGE(H239:H241)</f>
        <v>26.342421818664203</v>
      </c>
      <c r="J239" s="1">
        <f>G239-I239</f>
        <v>10.757535114787597</v>
      </c>
      <c r="K239" s="1">
        <f>J239-$J$258</f>
        <v>1.9657733364414138</v>
      </c>
      <c r="L239">
        <f>2^-K239</f>
        <v>0.25600194272181409</v>
      </c>
      <c r="M239">
        <f>LOG(L239,2)</f>
        <v>-1.9657733364414138</v>
      </c>
      <c r="N239">
        <f>AVERAGE(M239,M242,M245)</f>
        <v>-1.563280970838564</v>
      </c>
    </row>
    <row r="240" spans="1:21" x14ac:dyDescent="0.25">
      <c r="A240" s="1" t="s">
        <v>61</v>
      </c>
      <c r="B240" s="12" t="s">
        <v>60</v>
      </c>
      <c r="C240" t="s">
        <v>10</v>
      </c>
      <c r="D240" s="2" t="s">
        <v>42</v>
      </c>
      <c r="E240" s="2">
        <v>1.8660389610750174</v>
      </c>
      <c r="F240">
        <v>36.979723146178834</v>
      </c>
      <c r="H240" s="1">
        <v>26.339307156843343</v>
      </c>
      <c r="Q240" t="s">
        <v>11</v>
      </c>
      <c r="R240" t="s">
        <v>0</v>
      </c>
      <c r="S240">
        <v>97.2</v>
      </c>
      <c r="T240">
        <v>-2.7</v>
      </c>
      <c r="U240" t="s">
        <v>61</v>
      </c>
    </row>
    <row r="241" spans="1:13" x14ac:dyDescent="0.25">
      <c r="A241" s="1" t="s">
        <v>61</v>
      </c>
      <c r="B241" s="12" t="s">
        <v>60</v>
      </c>
      <c r="C241" t="s">
        <v>10</v>
      </c>
      <c r="D241" s="2" t="s">
        <v>42</v>
      </c>
      <c r="E241" s="2">
        <v>1.8209325808612444</v>
      </c>
      <c r="F241">
        <v>36.895330731614393</v>
      </c>
      <c r="H241" s="1">
        <v>26.347000423824941</v>
      </c>
    </row>
    <row r="242" spans="1:13" x14ac:dyDescent="0.25">
      <c r="A242" s="1" t="s">
        <v>61</v>
      </c>
      <c r="B242" s="12" t="s">
        <v>60</v>
      </c>
      <c r="C242" t="s">
        <v>12</v>
      </c>
      <c r="D242" s="2" t="s">
        <v>43</v>
      </c>
      <c r="E242" s="2">
        <v>1.8494905519581333</v>
      </c>
      <c r="F242">
        <v>35.536622797307686</v>
      </c>
      <c r="G242">
        <f>AVERAGE(F242:F244)</f>
        <v>35.719816791140993</v>
      </c>
      <c r="H242" s="1">
        <v>25.732329501627305</v>
      </c>
      <c r="I242" s="1">
        <f>AVERAGE(H242:H244)</f>
        <v>25.748646966081981</v>
      </c>
      <c r="J242" s="1">
        <f t="shared" ref="J242" si="81">G242-I242</f>
        <v>9.9711698250590111</v>
      </c>
      <c r="K242" s="1">
        <f t="shared" ref="K242:K255" si="82">J242-$J$258</f>
        <v>1.1794080467128278</v>
      </c>
      <c r="L242">
        <f t="shared" ref="L242:L245" si="83">2^-K242</f>
        <v>0.44153262656736786</v>
      </c>
      <c r="M242">
        <f t="shared" ref="M242:M245" si="84">LOG(L242,2)</f>
        <v>-1.1794080467128278</v>
      </c>
    </row>
    <row r="243" spans="1:13" x14ac:dyDescent="0.25">
      <c r="A243" s="1" t="s">
        <v>61</v>
      </c>
      <c r="B243" s="12" t="s">
        <v>60</v>
      </c>
      <c r="C243" t="s">
        <v>12</v>
      </c>
      <c r="D243" s="2" t="s">
        <v>43</v>
      </c>
      <c r="E243" s="2">
        <v>1.8280200186329747</v>
      </c>
      <c r="F243">
        <v>36.053534522354703</v>
      </c>
      <c r="H243" s="1">
        <v>25.795045697787032</v>
      </c>
    </row>
    <row r="244" spans="1:13" x14ac:dyDescent="0.25">
      <c r="A244" s="1" t="s">
        <v>61</v>
      </c>
      <c r="B244" s="12" t="s">
        <v>60</v>
      </c>
      <c r="C244" t="s">
        <v>12</v>
      </c>
      <c r="D244" s="2" t="s">
        <v>43</v>
      </c>
      <c r="E244" s="2">
        <v>1.8655841891339298</v>
      </c>
      <c r="F244">
        <v>35.569293053760603</v>
      </c>
      <c r="H244" s="1">
        <v>25.718565698831618</v>
      </c>
    </row>
    <row r="245" spans="1:13" x14ac:dyDescent="0.25">
      <c r="A245" s="1" t="s">
        <v>61</v>
      </c>
      <c r="B245" s="12" t="s">
        <v>60</v>
      </c>
      <c r="C245" t="s">
        <v>13</v>
      </c>
      <c r="D245" s="2" t="s">
        <v>44</v>
      </c>
      <c r="E245" s="2">
        <v>1.8649903315825733</v>
      </c>
      <c r="F245">
        <v>35.811281896214851</v>
      </c>
      <c r="G245">
        <f>AVERAGE(F245:F247)</f>
        <v>36.169255375344306</v>
      </c>
      <c r="H245" s="1">
        <v>25.884941779412628</v>
      </c>
      <c r="I245" s="1">
        <f>AVERAGE(H245:H247)</f>
        <v>25.832832067636673</v>
      </c>
      <c r="J245" s="1">
        <f t="shared" ref="J245" si="85">G245-I245</f>
        <v>10.336423307707634</v>
      </c>
      <c r="K245" s="1">
        <f t="shared" si="82"/>
        <v>1.5446615293614503</v>
      </c>
      <c r="L245">
        <f t="shared" si="83"/>
        <v>0.34277611050474543</v>
      </c>
      <c r="M245">
        <f t="shared" si="84"/>
        <v>-1.5446615293614503</v>
      </c>
    </row>
    <row r="246" spans="1:13" x14ac:dyDescent="0.25">
      <c r="A246" s="1" t="s">
        <v>61</v>
      </c>
      <c r="B246" s="12" t="s">
        <v>60</v>
      </c>
      <c r="C246" t="s">
        <v>13</v>
      </c>
      <c r="D246" s="2" t="s">
        <v>44</v>
      </c>
      <c r="E246" s="2">
        <v>1.8386363423504115</v>
      </c>
      <c r="F246">
        <v>36.317770492995486</v>
      </c>
      <c r="H246" s="1">
        <v>25.757804244345799</v>
      </c>
    </row>
    <row r="247" spans="1:13" x14ac:dyDescent="0.25">
      <c r="A247" s="1" t="s">
        <v>61</v>
      </c>
      <c r="B247" s="12" t="s">
        <v>60</v>
      </c>
      <c r="C247" t="s">
        <v>13</v>
      </c>
      <c r="D247" s="2" t="s">
        <v>44</v>
      </c>
      <c r="E247" s="2">
        <v>1.8448741672550797</v>
      </c>
      <c r="F247">
        <v>36.378713736822597</v>
      </c>
      <c r="H247" s="1">
        <v>25.855750179151595</v>
      </c>
    </row>
    <row r="248" spans="1:13" x14ac:dyDescent="0.25">
      <c r="A248" s="1" t="s">
        <v>61</v>
      </c>
      <c r="B248" s="12"/>
      <c r="D248" s="2"/>
      <c r="E248" s="2"/>
      <c r="J248" s="1">
        <f>AVERAGE(J239,J242,J245)</f>
        <v>10.355042749184747</v>
      </c>
    </row>
    <row r="249" spans="1:13" x14ac:dyDescent="0.25">
      <c r="A249" s="1" t="s">
        <v>61</v>
      </c>
      <c r="B249" s="12" t="s">
        <v>60</v>
      </c>
      <c r="C249" t="s">
        <v>14</v>
      </c>
      <c r="D249" s="2" t="s">
        <v>45</v>
      </c>
      <c r="E249" s="2">
        <v>1.8518522639334081</v>
      </c>
      <c r="F249">
        <v>35.620179142653114</v>
      </c>
      <c r="G249">
        <f>AVERAGE(F249:F251)</f>
        <v>35.799299734938351</v>
      </c>
      <c r="H249" s="1">
        <v>26.628798353892375</v>
      </c>
      <c r="I249" s="1">
        <f>AVERAGE(H249:H251)</f>
        <v>26.393642097406801</v>
      </c>
      <c r="J249" s="1">
        <f t="shared" ref="J249" si="86">G249-I249</f>
        <v>9.4056576375315508</v>
      </c>
      <c r="K249" s="1">
        <f t="shared" si="82"/>
        <v>0.6138958591853676</v>
      </c>
      <c r="L249">
        <f>2^-K249</f>
        <v>0.6534297930163625</v>
      </c>
      <c r="M249">
        <f>LOG(L249,2)</f>
        <v>-0.6138958591853676</v>
      </c>
    </row>
    <row r="250" spans="1:13" x14ac:dyDescent="0.25">
      <c r="A250" s="1" t="s">
        <v>61</v>
      </c>
      <c r="B250" s="12" t="s">
        <v>60</v>
      </c>
      <c r="C250" t="s">
        <v>14</v>
      </c>
      <c r="D250" s="2" t="s">
        <v>45</v>
      </c>
      <c r="E250" s="2">
        <v>1.7714033381231664</v>
      </c>
      <c r="F250" t="s">
        <v>28</v>
      </c>
      <c r="H250" s="1">
        <v>26.238014020429326</v>
      </c>
    </row>
    <row r="251" spans="1:13" x14ac:dyDescent="0.25">
      <c r="A251" s="1" t="s">
        <v>61</v>
      </c>
      <c r="B251" s="12" t="s">
        <v>60</v>
      </c>
      <c r="C251" t="s">
        <v>14</v>
      </c>
      <c r="D251" s="2" t="s">
        <v>45</v>
      </c>
      <c r="E251" s="2">
        <v>1.8303358012735711</v>
      </c>
      <c r="F251">
        <v>35.978420327223589</v>
      </c>
      <c r="H251" s="1">
        <v>26.314113917898712</v>
      </c>
    </row>
    <row r="252" spans="1:13" x14ac:dyDescent="0.25">
      <c r="A252" s="1" t="s">
        <v>61</v>
      </c>
      <c r="B252" s="12" t="s">
        <v>60</v>
      </c>
      <c r="C252" t="s">
        <v>15</v>
      </c>
      <c r="D252" s="2" t="s">
        <v>46</v>
      </c>
      <c r="E252" s="2">
        <v>1.8223030011642676</v>
      </c>
      <c r="F252">
        <v>33.94131252324474</v>
      </c>
      <c r="G252">
        <f>AVERAGE(F252:F254)</f>
        <v>33.716700637419443</v>
      </c>
      <c r="H252" s="1">
        <v>26.42375161136755</v>
      </c>
      <c r="I252" s="1">
        <f>AVERAGE(H252:H254)</f>
        <v>26.248366817664927</v>
      </c>
      <c r="J252" s="1">
        <f t="shared" ref="J252" si="87">G252-I252</f>
        <v>7.4683338197545162</v>
      </c>
      <c r="K252" s="1">
        <f t="shared" si="82"/>
        <v>-1.3234279585916671</v>
      </c>
      <c r="L252">
        <f t="shared" ref="L252:L255" si="88">2^-K252</f>
        <v>2.5026004172415166</v>
      </c>
      <c r="M252">
        <f t="shared" ref="M252:M255" si="89">LOG(L252,2)</f>
        <v>1.3234279585916673</v>
      </c>
    </row>
    <row r="253" spans="1:13" x14ac:dyDescent="0.25">
      <c r="A253" s="1" t="s">
        <v>61</v>
      </c>
      <c r="B253" s="12" t="s">
        <v>60</v>
      </c>
      <c r="C253" t="s">
        <v>15</v>
      </c>
      <c r="D253" s="2" t="s">
        <v>46</v>
      </c>
      <c r="E253" s="2">
        <v>1.8380438611150873</v>
      </c>
      <c r="F253">
        <v>33.293055421495964</v>
      </c>
      <c r="H253" s="1">
        <v>26.0978329459947</v>
      </c>
    </row>
    <row r="254" spans="1:13" x14ac:dyDescent="0.25">
      <c r="A254" s="1" t="s">
        <v>61</v>
      </c>
      <c r="B254" s="12" t="s">
        <v>60</v>
      </c>
      <c r="C254" t="s">
        <v>15</v>
      </c>
      <c r="D254" s="2" t="s">
        <v>46</v>
      </c>
      <c r="E254" s="2">
        <v>1.832189238921675</v>
      </c>
      <c r="F254">
        <v>33.915733967517617</v>
      </c>
      <c r="H254" s="1">
        <v>26.223515895632527</v>
      </c>
    </row>
    <row r="255" spans="1:13" x14ac:dyDescent="0.25">
      <c r="A255" s="1" t="s">
        <v>61</v>
      </c>
      <c r="B255" s="12" t="s">
        <v>60</v>
      </c>
      <c r="C255" t="s">
        <v>16</v>
      </c>
      <c r="D255" s="2" t="s">
        <v>47</v>
      </c>
      <c r="E255" s="2">
        <v>1.8318937423077117</v>
      </c>
      <c r="F255">
        <v>35.976565504702101</v>
      </c>
      <c r="G255">
        <f>AVERAGE(F255:F257)</f>
        <v>36.329920959489918</v>
      </c>
      <c r="H255" s="1">
        <v>26.881152148596335</v>
      </c>
      <c r="I255" s="1">
        <f>AVERAGE(H255:H257)</f>
        <v>26.828627081737434</v>
      </c>
      <c r="J255" s="1">
        <f t="shared" ref="J255" si="90">G255-I255</f>
        <v>9.5012938777524845</v>
      </c>
      <c r="K255" s="1">
        <f t="shared" si="82"/>
        <v>0.70953209940630124</v>
      </c>
      <c r="L255">
        <f t="shared" si="88"/>
        <v>0.61151843677952022</v>
      </c>
      <c r="M255">
        <f t="shared" si="89"/>
        <v>-0.70953209940630135</v>
      </c>
    </row>
    <row r="256" spans="1:13" x14ac:dyDescent="0.25">
      <c r="A256" s="1" t="s">
        <v>61</v>
      </c>
      <c r="B256" s="12" t="s">
        <v>60</v>
      </c>
      <c r="C256" t="s">
        <v>16</v>
      </c>
      <c r="D256" s="2" t="s">
        <v>47</v>
      </c>
      <c r="E256" s="2">
        <v>1.8251605857887516</v>
      </c>
      <c r="F256">
        <v>36.845302050899605</v>
      </c>
      <c r="H256" s="1">
        <v>26.973919600789898</v>
      </c>
    </row>
    <row r="257" spans="1:21" x14ac:dyDescent="0.25">
      <c r="A257" s="1" t="s">
        <v>61</v>
      </c>
      <c r="B257" s="12" t="s">
        <v>60</v>
      </c>
      <c r="C257" t="s">
        <v>16</v>
      </c>
      <c r="D257" s="2" t="s">
        <v>47</v>
      </c>
      <c r="E257" s="2">
        <v>1.8376667200154886</v>
      </c>
      <c r="F257">
        <v>36.167895322868063</v>
      </c>
      <c r="H257" s="1">
        <v>26.630809495826064</v>
      </c>
    </row>
    <row r="258" spans="1:21" x14ac:dyDescent="0.25">
      <c r="D258" s="2"/>
      <c r="E258" s="2"/>
      <c r="J258" s="1">
        <f>AVERAGE(J249,J252,J255)</f>
        <v>8.7917617783461832</v>
      </c>
    </row>
    <row r="259" spans="1:21" x14ac:dyDescent="0.25">
      <c r="D259" s="2"/>
      <c r="E259" s="2"/>
    </row>
    <row r="260" spans="1:21" x14ac:dyDescent="0.25">
      <c r="D260" s="2"/>
      <c r="E260" s="2"/>
    </row>
    <row r="261" spans="1:21" x14ac:dyDescent="0.25">
      <c r="D261" s="2"/>
      <c r="E261" s="2"/>
    </row>
    <row r="262" spans="1:21" s="4" customFormat="1" x14ac:dyDescent="0.25">
      <c r="D262" s="6"/>
      <c r="E262" s="6"/>
    </row>
    <row r="263" spans="1:21" x14ac:dyDescent="0.25">
      <c r="B263" s="7"/>
      <c r="D263" s="2"/>
      <c r="E263" s="2"/>
    </row>
    <row r="264" spans="1:21" x14ac:dyDescent="0.25">
      <c r="B264" s="9"/>
      <c r="C264" t="s">
        <v>1</v>
      </c>
      <c r="D264" s="2" t="s">
        <v>2</v>
      </c>
      <c r="E264" s="2"/>
      <c r="F264" t="s">
        <v>93</v>
      </c>
      <c r="G264" t="s">
        <v>92</v>
      </c>
      <c r="H264" s="1" t="s">
        <v>77</v>
      </c>
      <c r="I264" s="1" t="s">
        <v>78</v>
      </c>
      <c r="J264" s="1" t="s">
        <v>72</v>
      </c>
      <c r="K264" s="1" t="s">
        <v>5</v>
      </c>
      <c r="L264" t="s">
        <v>73</v>
      </c>
      <c r="M264" t="s">
        <v>74</v>
      </c>
      <c r="N264" t="s">
        <v>75</v>
      </c>
      <c r="O264" t="s">
        <v>76</v>
      </c>
    </row>
    <row r="265" spans="1:21" x14ac:dyDescent="0.25">
      <c r="A265" s="1" t="s">
        <v>62</v>
      </c>
      <c r="B265" s="9" t="s">
        <v>63</v>
      </c>
      <c r="C265" t="s">
        <v>10</v>
      </c>
      <c r="D265" s="2" t="s">
        <v>42</v>
      </c>
      <c r="E265" s="2">
        <v>1.840961239775639</v>
      </c>
      <c r="F265">
        <v>34.666229539058641</v>
      </c>
      <c r="G265">
        <f>AVERAGE(F265:F267)</f>
        <v>33.839028061492748</v>
      </c>
      <c r="H265" s="1">
        <v>26.333341546755651</v>
      </c>
      <c r="I265" s="1">
        <f>AVERAGE(H265:H267)</f>
        <v>26.334805459685089</v>
      </c>
      <c r="J265" s="1">
        <f>G265-I265</f>
        <v>7.5042226018076583</v>
      </c>
      <c r="K265" s="1">
        <f>J265-$J$284</f>
        <v>0.6575255785325389</v>
      </c>
      <c r="L265">
        <f>2^-K265</f>
        <v>0.63396470216978462</v>
      </c>
      <c r="M265">
        <f>LOG(L265,2)</f>
        <v>-0.6575255785325389</v>
      </c>
      <c r="N265">
        <f>AVERAGE(M265,M268,M271)</f>
        <v>-1.6353629055172074</v>
      </c>
      <c r="O265" t="s">
        <v>11</v>
      </c>
    </row>
    <row r="266" spans="1:21" x14ac:dyDescent="0.25">
      <c r="A266" s="1" t="s">
        <v>62</v>
      </c>
      <c r="B266" s="9" t="s">
        <v>63</v>
      </c>
      <c r="C266" t="s">
        <v>10</v>
      </c>
      <c r="D266" s="2" t="s">
        <v>42</v>
      </c>
      <c r="E266" s="2">
        <v>1.8324789815735814</v>
      </c>
      <c r="F266">
        <v>33.433785003154121</v>
      </c>
      <c r="H266" s="1">
        <v>26.331690862564994</v>
      </c>
    </row>
    <row r="267" spans="1:21" x14ac:dyDescent="0.25">
      <c r="A267" s="1" t="s">
        <v>62</v>
      </c>
      <c r="B267" s="9" t="s">
        <v>63</v>
      </c>
      <c r="C267" t="s">
        <v>10</v>
      </c>
      <c r="D267" s="2" t="s">
        <v>42</v>
      </c>
      <c r="E267" s="2">
        <v>1.8433367233928679</v>
      </c>
      <c r="F267">
        <v>33.417069642265474</v>
      </c>
      <c r="H267" s="1">
        <v>26.339383969734619</v>
      </c>
      <c r="Q267" t="s">
        <v>11</v>
      </c>
      <c r="R267" t="s">
        <v>0</v>
      </c>
      <c r="S267">
        <v>241.2</v>
      </c>
      <c r="T267">
        <v>-2.7</v>
      </c>
      <c r="U267" s="4" t="s">
        <v>62</v>
      </c>
    </row>
    <row r="268" spans="1:21" x14ac:dyDescent="0.25">
      <c r="A268" s="1" t="s">
        <v>62</v>
      </c>
      <c r="B268" s="9" t="s">
        <v>63</v>
      </c>
      <c r="C268" t="s">
        <v>12</v>
      </c>
      <c r="D268" s="2" t="s">
        <v>43</v>
      </c>
      <c r="E268" s="2">
        <v>1.8363789900208589</v>
      </c>
      <c r="F268">
        <v>34.211849701351142</v>
      </c>
      <c r="G268">
        <f>AVERAGE(F268:F270)</f>
        <v>34.73397024203576</v>
      </c>
      <c r="H268" s="1">
        <v>25.724705043109296</v>
      </c>
      <c r="I268" s="1">
        <f>AVERAGE(H268:H270)</f>
        <v>25.741022168601848</v>
      </c>
      <c r="J268" s="1">
        <f t="shared" ref="J268" si="91">G268-I268</f>
        <v>8.9929480734339116</v>
      </c>
      <c r="K268" s="1">
        <f t="shared" ref="K268:K281" si="92">J268-$J$284</f>
        <v>2.1462510501587921</v>
      </c>
      <c r="L268">
        <f t="shared" ref="L268:L271" si="93">2^-K268</f>
        <v>0.22589886854129662</v>
      </c>
      <c r="M268">
        <f t="shared" ref="M268:M271" si="94">LOG(L268,2)</f>
        <v>-2.1462510501587921</v>
      </c>
    </row>
    <row r="269" spans="1:21" x14ac:dyDescent="0.25">
      <c r="A269" s="1" t="s">
        <v>62</v>
      </c>
      <c r="B269" s="9" t="s">
        <v>63</v>
      </c>
      <c r="C269" t="s">
        <v>12</v>
      </c>
      <c r="D269" s="2" t="s">
        <v>43</v>
      </c>
      <c r="E269" s="2">
        <v>1.84111867883285</v>
      </c>
      <c r="F269">
        <v>35.256090782720378</v>
      </c>
      <c r="H269" s="1">
        <v>25.787419936467636</v>
      </c>
    </row>
    <row r="270" spans="1:21" x14ac:dyDescent="0.25">
      <c r="A270" s="1" t="s">
        <v>62</v>
      </c>
      <c r="B270" s="9" t="s">
        <v>63</v>
      </c>
      <c r="C270" t="s">
        <v>12</v>
      </c>
      <c r="D270" s="2" t="s">
        <v>43</v>
      </c>
      <c r="E270" s="2">
        <v>1.8350822651152108</v>
      </c>
      <c r="F270" t="s">
        <v>28</v>
      </c>
      <c r="H270" s="1">
        <v>25.710941526228609</v>
      </c>
    </row>
    <row r="271" spans="1:21" x14ac:dyDescent="0.25">
      <c r="A271" s="1" t="s">
        <v>62</v>
      </c>
      <c r="B271" s="9" t="s">
        <v>63</v>
      </c>
      <c r="C271" t="s">
        <v>13</v>
      </c>
      <c r="D271" s="2" t="s">
        <v>44</v>
      </c>
      <c r="E271" s="2">
        <v>1.8273877458162524</v>
      </c>
      <c r="F271">
        <v>34.288493560576583</v>
      </c>
      <c r="G271">
        <f>AVERAGE(F271:F273)</f>
        <v>34.774225019000539</v>
      </c>
      <c r="H271" s="1">
        <v>25.87733492365064</v>
      </c>
      <c r="I271" s="1">
        <f>AVERAGE(H271:H273)</f>
        <v>25.825215907865129</v>
      </c>
      <c r="J271" s="1">
        <f t="shared" ref="J271" si="95">G271-I271</f>
        <v>8.9490091111354104</v>
      </c>
      <c r="K271" s="1">
        <f t="shared" si="92"/>
        <v>2.102312087860291</v>
      </c>
      <c r="L271">
        <f t="shared" si="93"/>
        <v>0.23288472359656695</v>
      </c>
      <c r="M271">
        <f t="shared" si="94"/>
        <v>-2.102312087860291</v>
      </c>
    </row>
    <row r="272" spans="1:21" x14ac:dyDescent="0.25">
      <c r="A272" s="1" t="s">
        <v>62</v>
      </c>
      <c r="B272" s="9" t="s">
        <v>63</v>
      </c>
      <c r="C272" t="s">
        <v>13</v>
      </c>
      <c r="D272" s="2" t="s">
        <v>44</v>
      </c>
      <c r="E272" s="2">
        <v>1.8340244101346983</v>
      </c>
      <c r="F272">
        <v>35.482758892431207</v>
      </c>
      <c r="H272" s="1">
        <v>25.750179256641832</v>
      </c>
    </row>
    <row r="273" spans="1:15" x14ac:dyDescent="0.25">
      <c r="A273" s="1" t="s">
        <v>62</v>
      </c>
      <c r="B273" s="9" t="s">
        <v>63</v>
      </c>
      <c r="C273" t="s">
        <v>13</v>
      </c>
      <c r="D273" s="2" t="s">
        <v>44</v>
      </c>
      <c r="E273" s="2">
        <v>1.8298505932869682</v>
      </c>
      <c r="F273">
        <v>34.551422603993828</v>
      </c>
      <c r="H273" s="1">
        <v>25.848133543302907</v>
      </c>
    </row>
    <row r="274" spans="1:15" x14ac:dyDescent="0.25">
      <c r="A274" s="1" t="s">
        <v>62</v>
      </c>
      <c r="B274" s="9"/>
      <c r="D274" s="2"/>
      <c r="E274" s="2"/>
      <c r="J274" s="1">
        <f>AVERAGE(J265,J268,J271)</f>
        <v>8.4820599287923262</v>
      </c>
    </row>
    <row r="275" spans="1:15" x14ac:dyDescent="0.25">
      <c r="A275" s="1" t="s">
        <v>62</v>
      </c>
      <c r="B275" s="9" t="s">
        <v>63</v>
      </c>
      <c r="C275" t="s">
        <v>14</v>
      </c>
      <c r="D275" s="2" t="s">
        <v>45</v>
      </c>
      <c r="E275" s="2">
        <v>1.8546623793696813</v>
      </c>
      <c r="F275">
        <v>33.961397367520647</v>
      </c>
      <c r="G275">
        <f>AVERAGE(F275:F277)</f>
        <v>33.942787293153494</v>
      </c>
      <c r="H275" s="1">
        <v>26.62117604602334</v>
      </c>
      <c r="I275" s="1">
        <f>AVERAGE(H275:H277)</f>
        <v>26.386024674430601</v>
      </c>
      <c r="J275" s="1">
        <f t="shared" ref="J275" si="96">G275-I275</f>
        <v>7.5567626187228925</v>
      </c>
      <c r="K275" s="1">
        <f t="shared" si="92"/>
        <v>0.71006559544777303</v>
      </c>
      <c r="L275">
        <f>2^-K275</f>
        <v>0.61129234440195401</v>
      </c>
      <c r="M275">
        <f>LOG(L275,2)</f>
        <v>-0.71006559544777303</v>
      </c>
      <c r="O275" s="10"/>
    </row>
    <row r="276" spans="1:15" x14ac:dyDescent="0.25">
      <c r="A276" s="1" t="s">
        <v>62</v>
      </c>
      <c r="B276" s="9" t="s">
        <v>63</v>
      </c>
      <c r="C276" t="s">
        <v>14</v>
      </c>
      <c r="D276" s="2" t="s">
        <v>45</v>
      </c>
      <c r="E276" s="2">
        <v>1.8546162652244764</v>
      </c>
      <c r="F276">
        <v>33.95598464082105</v>
      </c>
      <c r="H276" s="1">
        <v>26.230399830309818</v>
      </c>
      <c r="O276" s="11"/>
    </row>
    <row r="277" spans="1:15" x14ac:dyDescent="0.25">
      <c r="A277" s="1" t="s">
        <v>62</v>
      </c>
      <c r="B277" s="9" t="s">
        <v>63</v>
      </c>
      <c r="C277" t="s">
        <v>14</v>
      </c>
      <c r="D277" s="2" t="s">
        <v>45</v>
      </c>
      <c r="E277" s="2">
        <v>1.8531487229863459</v>
      </c>
      <c r="F277">
        <v>33.910979871118798</v>
      </c>
      <c r="H277" s="1">
        <v>26.306498146958646</v>
      </c>
      <c r="O277" s="10"/>
    </row>
    <row r="278" spans="1:15" x14ac:dyDescent="0.25">
      <c r="A278" s="1" t="s">
        <v>62</v>
      </c>
      <c r="B278" s="9" t="s">
        <v>63</v>
      </c>
      <c r="C278" t="s">
        <v>15</v>
      </c>
      <c r="D278" s="2" t="s">
        <v>46</v>
      </c>
      <c r="E278" s="2">
        <v>1.8439079271033012</v>
      </c>
      <c r="F278">
        <v>33.019923561481001</v>
      </c>
      <c r="G278">
        <f>AVERAGE(F278:F280)</f>
        <v>33.312859206544822</v>
      </c>
      <c r="H278" s="1">
        <v>26.416133562927449</v>
      </c>
      <c r="I278" s="1">
        <f>AVERAGE(H278:H280)</f>
        <v>26.240752412487112</v>
      </c>
      <c r="J278" s="1">
        <f t="shared" ref="J278" si="97">G278-I278</f>
        <v>7.07210679405771</v>
      </c>
      <c r="K278" s="1">
        <f t="shared" si="92"/>
        <v>0.22540977078259061</v>
      </c>
      <c r="L278">
        <f t="shared" ref="L278:L281" si="98">2^-K278</f>
        <v>0.85535204428485434</v>
      </c>
      <c r="M278">
        <f t="shared" ref="M278:M281" si="99">LOG(L278,2)</f>
        <v>-0.22540977078259056</v>
      </c>
    </row>
    <row r="279" spans="1:15" x14ac:dyDescent="0.25">
      <c r="A279" s="1" t="s">
        <v>62</v>
      </c>
      <c r="B279" s="9" t="s">
        <v>63</v>
      </c>
      <c r="C279" t="s">
        <v>15</v>
      </c>
      <c r="D279" s="2" t="s">
        <v>46</v>
      </c>
      <c r="E279" s="2">
        <v>1.8272143352905614</v>
      </c>
      <c r="F279">
        <v>33.123812960728998</v>
      </c>
      <c r="H279" s="1">
        <v>26.090221667851829</v>
      </c>
    </row>
    <row r="280" spans="1:15" x14ac:dyDescent="0.25">
      <c r="A280" s="1" t="s">
        <v>62</v>
      </c>
      <c r="B280" s="9" t="s">
        <v>63</v>
      </c>
      <c r="C280" t="s">
        <v>15</v>
      </c>
      <c r="D280" s="2" t="s">
        <v>46</v>
      </c>
      <c r="E280" s="2">
        <v>1.8352398908829073</v>
      </c>
      <c r="F280">
        <v>33.794841097424481</v>
      </c>
      <c r="H280" s="1">
        <v>26.215902006682061</v>
      </c>
    </row>
    <row r="281" spans="1:15" x14ac:dyDescent="0.25">
      <c r="A281" s="1" t="s">
        <v>62</v>
      </c>
      <c r="B281" s="9" t="s">
        <v>63</v>
      </c>
      <c r="C281" t="s">
        <v>16</v>
      </c>
      <c r="D281" s="2" t="s">
        <v>47</v>
      </c>
      <c r="E281" s="2">
        <v>1.8373130336206749</v>
      </c>
      <c r="F281">
        <v>32.766406612151769</v>
      </c>
      <c r="G281">
        <f>AVERAGE(F281:F283)</f>
        <v>32.731053524333284</v>
      </c>
      <c r="H281" s="1">
        <v>26.869997558991241</v>
      </c>
      <c r="I281" s="1">
        <f>AVERAGE(H281:H283)</f>
        <v>26.819831867288528</v>
      </c>
      <c r="J281" s="1">
        <f t="shared" ref="J281" si="100">G281-I281</f>
        <v>5.9112216570447558</v>
      </c>
      <c r="K281" s="1">
        <f t="shared" si="92"/>
        <v>-0.93547536623036365</v>
      </c>
      <c r="L281">
        <f t="shared" si="98"/>
        <v>1.912520704583293</v>
      </c>
      <c r="M281">
        <f t="shared" si="99"/>
        <v>0.93547536623036365</v>
      </c>
    </row>
    <row r="282" spans="1:15" x14ac:dyDescent="0.25">
      <c r="A282" s="1" t="s">
        <v>62</v>
      </c>
      <c r="B282" s="9" t="s">
        <v>63</v>
      </c>
      <c r="C282" t="s">
        <v>16</v>
      </c>
      <c r="D282" s="2" t="s">
        <v>47</v>
      </c>
      <c r="E282" s="2">
        <v>1.8377005490396023</v>
      </c>
      <c r="F282">
        <v>32.966690480717581</v>
      </c>
      <c r="H282" s="1">
        <v>26.966310896694701</v>
      </c>
    </row>
    <row r="283" spans="1:15" x14ac:dyDescent="0.25">
      <c r="A283" s="1" t="s">
        <v>62</v>
      </c>
      <c r="B283" s="9" t="s">
        <v>63</v>
      </c>
      <c r="C283" t="s">
        <v>16</v>
      </c>
      <c r="D283" s="2" t="s">
        <v>47</v>
      </c>
      <c r="E283" s="2">
        <v>1.8481026146623678</v>
      </c>
      <c r="F283">
        <v>32.460063480130522</v>
      </c>
      <c r="H283" s="1">
        <v>26.623187146179646</v>
      </c>
    </row>
    <row r="284" spans="1:15" x14ac:dyDescent="0.25">
      <c r="A284" s="1" t="s">
        <v>62</v>
      </c>
      <c r="D284" s="2"/>
      <c r="E284" s="2"/>
      <c r="J284" s="1">
        <f>AVERAGE(J275,J278,J281)</f>
        <v>6.8466970232751194</v>
      </c>
    </row>
    <row r="285" spans="1:15" x14ac:dyDescent="0.25">
      <c r="D285" s="2"/>
      <c r="E285" s="2"/>
    </row>
    <row r="286" spans="1:15" x14ac:dyDescent="0.25">
      <c r="D286" s="2"/>
      <c r="E286" s="2"/>
    </row>
    <row r="287" spans="1:15" s="4" customFormat="1" x14ac:dyDescent="0.25">
      <c r="D287" s="6"/>
      <c r="E287" s="6"/>
    </row>
    <row r="288" spans="1:15" x14ac:dyDescent="0.25">
      <c r="D288" s="2"/>
      <c r="E288" s="2"/>
    </row>
    <row r="289" spans="1:21" x14ac:dyDescent="0.25">
      <c r="B289" s="12"/>
      <c r="C289" t="s">
        <v>1</v>
      </c>
      <c r="D289" s="2" t="s">
        <v>2</v>
      </c>
      <c r="E289" s="2"/>
      <c r="F289" t="s">
        <v>94</v>
      </c>
      <c r="G289" t="s">
        <v>95</v>
      </c>
      <c r="H289" s="1" t="s">
        <v>77</v>
      </c>
      <c r="I289" s="1" t="s">
        <v>78</v>
      </c>
      <c r="J289" s="1" t="s">
        <v>72</v>
      </c>
      <c r="K289" s="1" t="s">
        <v>5</v>
      </c>
      <c r="L289" t="s">
        <v>73</v>
      </c>
      <c r="M289" t="s">
        <v>74</v>
      </c>
      <c r="N289" t="s">
        <v>75</v>
      </c>
      <c r="O289" t="s">
        <v>76</v>
      </c>
    </row>
    <row r="290" spans="1:21" x14ac:dyDescent="0.25">
      <c r="A290" s="1" t="s">
        <v>65</v>
      </c>
      <c r="B290" s="12" t="s">
        <v>64</v>
      </c>
      <c r="C290" t="s">
        <v>6</v>
      </c>
      <c r="D290" s="2" t="s">
        <v>39</v>
      </c>
      <c r="E290" s="2"/>
      <c r="F290" t="s">
        <v>28</v>
      </c>
      <c r="G290">
        <f>AVERAGE(F290:F292)</f>
        <v>36.616399807597162</v>
      </c>
      <c r="H290" s="1">
        <v>26.308394354050797</v>
      </c>
      <c r="I290" s="1">
        <f>AVERAGE(H290:H292)</f>
        <v>26.292099387807411</v>
      </c>
      <c r="J290" s="1">
        <f>G290-I290</f>
        <v>10.324300419789751</v>
      </c>
      <c r="K290" s="1">
        <f>J290-$J$299</f>
        <v>-0.81329848277622041</v>
      </c>
      <c r="L290">
        <f>2^-K290</f>
        <v>1.7572244554222318</v>
      </c>
      <c r="M290">
        <f>LOG(L290,2)</f>
        <v>0.81329848277622041</v>
      </c>
    </row>
    <row r="291" spans="1:21" x14ac:dyDescent="0.25">
      <c r="A291" s="1" t="s">
        <v>65</v>
      </c>
      <c r="B291" s="12" t="s">
        <v>64</v>
      </c>
      <c r="C291" t="s">
        <v>6</v>
      </c>
      <c r="D291" s="2" t="s">
        <v>39</v>
      </c>
      <c r="E291" s="2"/>
      <c r="F291" t="s">
        <v>28</v>
      </c>
      <c r="H291" s="1">
        <v>26.289106480719791</v>
      </c>
      <c r="Q291" t="s">
        <v>32</v>
      </c>
      <c r="R291" t="s">
        <v>33</v>
      </c>
      <c r="S291">
        <v>41.4</v>
      </c>
      <c r="T291">
        <v>1.8</v>
      </c>
      <c r="U291" t="s">
        <v>65</v>
      </c>
    </row>
    <row r="292" spans="1:21" x14ac:dyDescent="0.25">
      <c r="A292" s="1" t="s">
        <v>65</v>
      </c>
      <c r="B292" s="12" t="s">
        <v>64</v>
      </c>
      <c r="C292" t="s">
        <v>6</v>
      </c>
      <c r="D292" s="2" t="s">
        <v>39</v>
      </c>
      <c r="E292" s="2"/>
      <c r="F292">
        <v>36.616399807597162</v>
      </c>
      <c r="H292" s="1">
        <v>26.278797328651645</v>
      </c>
    </row>
    <row r="293" spans="1:21" x14ac:dyDescent="0.25">
      <c r="A293" s="1" t="s">
        <v>65</v>
      </c>
      <c r="B293" s="12" t="s">
        <v>64</v>
      </c>
      <c r="C293" t="s">
        <v>8</v>
      </c>
      <c r="D293" s="2" t="s">
        <v>40</v>
      </c>
      <c r="E293" s="2"/>
      <c r="F293">
        <v>36.757928018870373</v>
      </c>
      <c r="G293">
        <f>AVERAGE(F293:F295)</f>
        <v>36.761396297256866</v>
      </c>
      <c r="H293" s="1">
        <v>24.858296413583982</v>
      </c>
      <c r="I293" s="1">
        <f>AVERAGE(H293:H295)</f>
        <v>24.810498911914674</v>
      </c>
      <c r="J293" s="1">
        <f t="shared" ref="J293" si="101">G293-I293</f>
        <v>11.950897385342191</v>
      </c>
      <c r="K293" s="1">
        <f t="shared" ref="K293:K306" si="102">J293-$J$299</f>
        <v>0.81329848277622041</v>
      </c>
      <c r="L293">
        <f t="shared" ref="L293:L296" si="103">2^-K293</f>
        <v>0.5690792641283362</v>
      </c>
      <c r="M293">
        <f t="shared" ref="M293:M296" si="104">LOG(L293,2)</f>
        <v>-0.81329848277622041</v>
      </c>
    </row>
    <row r="294" spans="1:21" x14ac:dyDescent="0.25">
      <c r="A294" s="1" t="s">
        <v>65</v>
      </c>
      <c r="B294" s="12" t="s">
        <v>64</v>
      </c>
      <c r="C294" t="s">
        <v>8</v>
      </c>
      <c r="D294" s="2" t="s">
        <v>40</v>
      </c>
      <c r="E294" s="2"/>
      <c r="F294" t="s">
        <v>28</v>
      </c>
      <c r="H294" s="1">
        <v>24.77175352446946</v>
      </c>
    </row>
    <row r="295" spans="1:21" x14ac:dyDescent="0.25">
      <c r="A295" s="1" t="s">
        <v>65</v>
      </c>
      <c r="B295" s="12" t="s">
        <v>64</v>
      </c>
      <c r="C295" t="s">
        <v>8</v>
      </c>
      <c r="D295" s="2" t="s">
        <v>40</v>
      </c>
      <c r="E295" s="2"/>
      <c r="F295">
        <v>36.764864575643365</v>
      </c>
      <c r="H295" s="1">
        <v>24.801446797690581</v>
      </c>
    </row>
    <row r="296" spans="1:21" x14ac:dyDescent="0.25">
      <c r="A296" s="1" t="s">
        <v>65</v>
      </c>
      <c r="B296" s="12" t="s">
        <v>64</v>
      </c>
      <c r="C296" t="s">
        <v>9</v>
      </c>
      <c r="D296" s="2" t="s">
        <v>41</v>
      </c>
      <c r="E296" s="2"/>
      <c r="F296" t="s">
        <v>28</v>
      </c>
      <c r="G296" t="e">
        <f>AVERAGE(F296:F298)</f>
        <v>#DIV/0!</v>
      </c>
      <c r="H296" s="1">
        <v>26.193433841267449</v>
      </c>
      <c r="I296" s="1">
        <f>AVERAGE(H296:H298)</f>
        <v>26.220874239548568</v>
      </c>
      <c r="J296" s="1" t="e">
        <f t="shared" ref="J296" si="105">G296-I296</f>
        <v>#DIV/0!</v>
      </c>
      <c r="K296" s="1" t="e">
        <f t="shared" si="102"/>
        <v>#DIV/0!</v>
      </c>
      <c r="L296" t="e">
        <f t="shared" si="103"/>
        <v>#DIV/0!</v>
      </c>
      <c r="M296" t="e">
        <f t="shared" si="104"/>
        <v>#DIV/0!</v>
      </c>
    </row>
    <row r="297" spans="1:21" x14ac:dyDescent="0.25">
      <c r="A297" s="1" t="s">
        <v>65</v>
      </c>
      <c r="B297" s="12" t="s">
        <v>64</v>
      </c>
      <c r="C297" t="s">
        <v>9</v>
      </c>
      <c r="D297" s="2" t="s">
        <v>41</v>
      </c>
      <c r="E297" s="2"/>
      <c r="F297" t="s">
        <v>28</v>
      </c>
      <c r="H297" s="1">
        <v>26.164944173167431</v>
      </c>
    </row>
    <row r="298" spans="1:21" x14ac:dyDescent="0.25">
      <c r="A298" s="1" t="s">
        <v>65</v>
      </c>
      <c r="B298" s="12" t="s">
        <v>64</v>
      </c>
      <c r="C298" t="s">
        <v>9</v>
      </c>
      <c r="D298" s="2" t="s">
        <v>41</v>
      </c>
      <c r="E298" s="2"/>
      <c r="F298" t="s">
        <v>28</v>
      </c>
      <c r="H298" s="1">
        <v>26.304244704210824</v>
      </c>
    </row>
    <row r="299" spans="1:21" x14ac:dyDescent="0.25">
      <c r="A299" s="1" t="s">
        <v>65</v>
      </c>
      <c r="B299" s="12"/>
      <c r="D299" s="2"/>
      <c r="E299" s="2"/>
      <c r="J299" s="1">
        <f>AVERAGE(J290,J293)</f>
        <v>11.137598902565971</v>
      </c>
      <c r="K299" s="1">
        <f t="shared" si="102"/>
        <v>0</v>
      </c>
    </row>
    <row r="300" spans="1:21" x14ac:dyDescent="0.25">
      <c r="A300" s="1" t="s">
        <v>65</v>
      </c>
      <c r="B300" s="12" t="s">
        <v>64</v>
      </c>
      <c r="C300" t="s">
        <v>10</v>
      </c>
      <c r="D300" s="2" t="s">
        <v>42</v>
      </c>
      <c r="E300" s="2"/>
      <c r="F300" t="s">
        <v>28</v>
      </c>
      <c r="G300" t="e">
        <f>AVERAGE(F300:F302)</f>
        <v>#DIV/0!</v>
      </c>
      <c r="H300" s="1">
        <v>26.336546307187298</v>
      </c>
      <c r="I300" s="1">
        <f>AVERAGE(H300:H302)</f>
        <v>26.338009172522082</v>
      </c>
      <c r="J300" s="1" t="e">
        <f t="shared" ref="J300" si="106">G300-I300</f>
        <v>#DIV/0!</v>
      </c>
      <c r="K300" s="1" t="e">
        <f t="shared" si="102"/>
        <v>#DIV/0!</v>
      </c>
      <c r="L300" t="e">
        <f>2^-K300</f>
        <v>#DIV/0!</v>
      </c>
      <c r="M300" t="e">
        <f>LOG(L300,2)</f>
        <v>#DIV/0!</v>
      </c>
    </row>
    <row r="301" spans="1:21" x14ac:dyDescent="0.25">
      <c r="A301" s="1" t="s">
        <v>65</v>
      </c>
      <c r="B301" s="12" t="s">
        <v>64</v>
      </c>
      <c r="C301" t="s">
        <v>10</v>
      </c>
      <c r="D301" s="2" t="s">
        <v>42</v>
      </c>
      <c r="E301" s="2"/>
      <c r="F301" t="s">
        <v>28</v>
      </c>
      <c r="H301" s="1">
        <v>26.334896804247172</v>
      </c>
    </row>
    <row r="302" spans="1:21" x14ac:dyDescent="0.25">
      <c r="A302" s="1" t="s">
        <v>65</v>
      </c>
      <c r="B302" s="12" t="s">
        <v>64</v>
      </c>
      <c r="C302" t="s">
        <v>10</v>
      </c>
      <c r="D302" s="2" t="s">
        <v>42</v>
      </c>
      <c r="E302" s="2"/>
      <c r="F302" t="s">
        <v>28</v>
      </c>
      <c r="H302" s="1">
        <v>26.342584406131781</v>
      </c>
    </row>
    <row r="303" spans="1:21" x14ac:dyDescent="0.25">
      <c r="A303" s="1" t="s">
        <v>65</v>
      </c>
      <c r="B303" s="12" t="s">
        <v>64</v>
      </c>
      <c r="C303" t="s">
        <v>12</v>
      </c>
      <c r="D303" s="2" t="s">
        <v>43</v>
      </c>
      <c r="E303" s="2"/>
      <c r="F303">
        <v>34.749895340753</v>
      </c>
      <c r="G303">
        <f>AVERAGE(F303:F305)</f>
        <v>34.412015825350345</v>
      </c>
      <c r="H303" s="1">
        <v>25.727629738861623</v>
      </c>
      <c r="I303" s="1">
        <f>AVERAGE(H303:H305)</f>
        <v>25.743935187612319</v>
      </c>
      <c r="J303" s="1">
        <f t="shared" ref="J303" si="107">G303-I303</f>
        <v>8.6680806377380257</v>
      </c>
      <c r="K303" s="1">
        <f t="shared" si="102"/>
        <v>-2.4695182648279452</v>
      </c>
      <c r="L303">
        <f t="shared" ref="L303:L306" si="108">2^-K303</f>
        <v>5.5385881549674965</v>
      </c>
      <c r="M303">
        <f t="shared" ref="M303:M306" si="109">LOG(L303,2)</f>
        <v>2.4695182648279452</v>
      </c>
      <c r="N303">
        <f>AVERAGE(M303)</f>
        <v>2.4695182648279452</v>
      </c>
    </row>
    <row r="304" spans="1:21" x14ac:dyDescent="0.25">
      <c r="A304" s="1" t="s">
        <v>65</v>
      </c>
      <c r="B304" s="12" t="s">
        <v>64</v>
      </c>
      <c r="C304" t="s">
        <v>12</v>
      </c>
      <c r="D304" s="2" t="s">
        <v>43</v>
      </c>
      <c r="E304" s="2"/>
      <c r="F304">
        <v>33.569122481590007</v>
      </c>
      <c r="H304" s="1">
        <v>25.790299752647236</v>
      </c>
    </row>
    <row r="305" spans="1:20" x14ac:dyDescent="0.25">
      <c r="A305" s="1" t="s">
        <v>65</v>
      </c>
      <c r="B305" s="12" t="s">
        <v>64</v>
      </c>
      <c r="C305" t="s">
        <v>12</v>
      </c>
      <c r="D305" s="2" t="s">
        <v>43</v>
      </c>
      <c r="E305" s="2"/>
      <c r="F305">
        <v>34.91702965370802</v>
      </c>
      <c r="H305" s="1">
        <v>25.713876071328094</v>
      </c>
    </row>
    <row r="306" spans="1:20" x14ac:dyDescent="0.25">
      <c r="A306" s="1" t="s">
        <v>65</v>
      </c>
      <c r="B306" s="12" t="s">
        <v>64</v>
      </c>
      <c r="C306" t="s">
        <v>13</v>
      </c>
      <c r="D306" s="2" t="s">
        <v>44</v>
      </c>
      <c r="E306" s="2"/>
      <c r="F306">
        <v>32.174144744873047</v>
      </c>
      <c r="G306">
        <f>AVERAGE(F306:F308)</f>
        <v>32.174144744873047</v>
      </c>
      <c r="H306" s="1">
        <v>25.880866008202595</v>
      </c>
      <c r="I306" s="1">
        <f>AVERAGE(H306:H308)</f>
        <v>25.82842648310697</v>
      </c>
      <c r="J306" s="1">
        <f t="shared" ref="J306" si="110">G306-I306</f>
        <v>6.345718261766077</v>
      </c>
      <c r="K306" s="1">
        <f t="shared" si="102"/>
        <v>-4.791880640799894</v>
      </c>
      <c r="L306">
        <f t="shared" si="108"/>
        <v>27.701278178316148</v>
      </c>
      <c r="M306">
        <f t="shared" si="109"/>
        <v>4.791880640799894</v>
      </c>
    </row>
    <row r="307" spans="1:20" x14ac:dyDescent="0.25">
      <c r="A307" s="1" t="s">
        <v>65</v>
      </c>
      <c r="B307" s="12" t="s">
        <v>64</v>
      </c>
      <c r="C307" t="s">
        <v>13</v>
      </c>
      <c r="D307" s="2" t="s">
        <v>44</v>
      </c>
      <c r="E307" s="2"/>
      <c r="F307" t="s">
        <v>28</v>
      </c>
      <c r="H307" s="1">
        <v>25.753085722724016</v>
      </c>
    </row>
    <row r="308" spans="1:20" x14ac:dyDescent="0.25">
      <c r="A308" s="1" t="s">
        <v>65</v>
      </c>
      <c r="B308" s="12" t="s">
        <v>64</v>
      </c>
      <c r="C308" t="s">
        <v>13</v>
      </c>
      <c r="D308" s="2" t="s">
        <v>44</v>
      </c>
      <c r="E308" s="2"/>
      <c r="F308" t="s">
        <v>28</v>
      </c>
      <c r="H308" s="1">
        <v>25.851327718394305</v>
      </c>
    </row>
    <row r="309" spans="1:20" x14ac:dyDescent="0.25">
      <c r="D309" s="2"/>
      <c r="E309" s="2"/>
      <c r="J309" s="1" t="e">
        <f>AVERAGE(J300,J303,J306)</f>
        <v>#DIV/0!</v>
      </c>
    </row>
    <row r="310" spans="1:20" x14ac:dyDescent="0.25">
      <c r="D310" s="2"/>
      <c r="E310" s="2"/>
    </row>
    <row r="311" spans="1:20" x14ac:dyDescent="0.25">
      <c r="D311" s="2"/>
      <c r="E311" s="2"/>
    </row>
    <row r="312" spans="1:20" s="4" customFormat="1" x14ac:dyDescent="0.25">
      <c r="D312" s="6"/>
      <c r="E312" s="6"/>
    </row>
    <row r="313" spans="1:20" x14ac:dyDescent="0.25">
      <c r="D313" s="2"/>
      <c r="E313" s="2"/>
    </row>
    <row r="314" spans="1:20" x14ac:dyDescent="0.25">
      <c r="C314" t="s">
        <v>1</v>
      </c>
      <c r="D314" s="2" t="s">
        <v>2</v>
      </c>
      <c r="E314" s="2"/>
      <c r="F314" t="s">
        <v>96</v>
      </c>
      <c r="G314" t="s">
        <v>97</v>
      </c>
      <c r="H314" s="1" t="s">
        <v>77</v>
      </c>
      <c r="I314" s="1" t="s">
        <v>78</v>
      </c>
      <c r="J314" s="1" t="s">
        <v>72</v>
      </c>
      <c r="K314" s="1" t="s">
        <v>5</v>
      </c>
      <c r="L314" t="s">
        <v>73</v>
      </c>
      <c r="M314" t="s">
        <v>74</v>
      </c>
      <c r="N314" t="s">
        <v>75</v>
      </c>
      <c r="O314" t="s">
        <v>76</v>
      </c>
    </row>
    <row r="315" spans="1:20" x14ac:dyDescent="0.25">
      <c r="A315" s="1" t="s">
        <v>203</v>
      </c>
      <c r="B315" t="s">
        <v>66</v>
      </c>
      <c r="C315" t="s">
        <v>6</v>
      </c>
      <c r="D315" s="2" t="s">
        <v>39</v>
      </c>
      <c r="E315" s="2"/>
      <c r="F315" t="s">
        <v>28</v>
      </c>
      <c r="G315">
        <f>AVERAGE(F315:F317)</f>
        <v>37.013617809120376</v>
      </c>
      <c r="H315" s="1">
        <v>26.129248216468074</v>
      </c>
      <c r="I315" s="1">
        <f>AVERAGE(H315:H317)</f>
        <v>26.11300203015821</v>
      </c>
      <c r="J315" s="1">
        <f>G315-I315</f>
        <v>10.900615778962166</v>
      </c>
      <c r="K315" s="1">
        <f>J315-$J$32</f>
        <v>2.0146000028815898</v>
      </c>
      <c r="L315">
        <f>2^-K315</f>
        <v>0.24748277089214918</v>
      </c>
      <c r="M315">
        <f>LOG(L315,2)</f>
        <v>-2.0146000028815898</v>
      </c>
      <c r="O315" t="s">
        <v>7</v>
      </c>
    </row>
    <row r="316" spans="1:20" x14ac:dyDescent="0.25">
      <c r="A316" s="1" t="s">
        <v>203</v>
      </c>
      <c r="B316" t="s">
        <v>66</v>
      </c>
      <c r="C316" t="s">
        <v>6</v>
      </c>
      <c r="D316" s="2" t="s">
        <v>39</v>
      </c>
      <c r="E316" s="2"/>
      <c r="F316" t="s">
        <v>28</v>
      </c>
      <c r="H316" s="1">
        <v>26.110018082512823</v>
      </c>
      <c r="Q316" t="s">
        <v>11</v>
      </c>
      <c r="R316" t="s">
        <v>33</v>
      </c>
      <c r="S316">
        <v>173.2</v>
      </c>
      <c r="T316">
        <v>2.2000000000000002</v>
      </c>
    </row>
    <row r="317" spans="1:20" x14ac:dyDescent="0.25">
      <c r="A317" s="1" t="s">
        <v>203</v>
      </c>
      <c r="B317" s="1" t="s">
        <v>66</v>
      </c>
      <c r="C317" t="s">
        <v>6</v>
      </c>
      <c r="D317" s="2" t="s">
        <v>39</v>
      </c>
      <c r="E317" s="2"/>
      <c r="F317">
        <v>37.013617809120376</v>
      </c>
      <c r="H317" s="1">
        <v>26.099739791493729</v>
      </c>
      <c r="Q317" t="s">
        <v>7</v>
      </c>
      <c r="R317" t="s">
        <v>33</v>
      </c>
      <c r="S317">
        <v>173.2</v>
      </c>
      <c r="T317">
        <v>2.6</v>
      </c>
    </row>
    <row r="318" spans="1:20" x14ac:dyDescent="0.25">
      <c r="A318" s="1" t="s">
        <v>203</v>
      </c>
      <c r="B318" s="1" t="s">
        <v>66</v>
      </c>
      <c r="C318" t="s">
        <v>8</v>
      </c>
      <c r="D318" s="2" t="s">
        <v>40</v>
      </c>
      <c r="E318" s="2"/>
      <c r="F318">
        <v>37.845067163279644</v>
      </c>
      <c r="G318">
        <f>AVERAGE(F318:F320)</f>
        <v>37.845067163279644</v>
      </c>
      <c r="H318" s="1">
        <v>24.676342465934546</v>
      </c>
      <c r="I318" s="1">
        <f>AVERAGE(H318:H320)</f>
        <v>24.629462479627268</v>
      </c>
      <c r="J318" s="1">
        <f t="shared" ref="J318" si="111">G318-I318</f>
        <v>13.215604683652376</v>
      </c>
      <c r="K318" s="1">
        <f t="shared" ref="K318:K321" si="112">J318-$J$32</f>
        <v>4.3295889075718001</v>
      </c>
      <c r="L318">
        <f t="shared" ref="L318:L321" si="113">2^-K318</f>
        <v>4.9735200139550989E-2</v>
      </c>
      <c r="M318">
        <f t="shared" ref="M318:M321" si="114">LOG(L318,2)</f>
        <v>-4.3295889075718001</v>
      </c>
    </row>
    <row r="319" spans="1:20" x14ac:dyDescent="0.25">
      <c r="A319" s="1" t="s">
        <v>203</v>
      </c>
      <c r="B319" s="1" t="s">
        <v>66</v>
      </c>
      <c r="C319" t="s">
        <v>8</v>
      </c>
      <c r="D319" s="2" t="s">
        <v>40</v>
      </c>
      <c r="E319" s="2"/>
      <c r="F319" t="s">
        <v>28</v>
      </c>
      <c r="H319" s="1">
        <v>24.591220294137216</v>
      </c>
    </row>
    <row r="320" spans="1:20" x14ac:dyDescent="0.25">
      <c r="A320" s="1" t="s">
        <v>203</v>
      </c>
      <c r="B320" s="1" t="s">
        <v>66</v>
      </c>
      <c r="C320" t="s">
        <v>8</v>
      </c>
      <c r="D320" s="2" t="s">
        <v>40</v>
      </c>
      <c r="E320" s="2"/>
      <c r="F320" t="s">
        <v>28</v>
      </c>
      <c r="H320" s="1">
        <v>24.620824678810049</v>
      </c>
    </row>
    <row r="321" spans="1:15" x14ac:dyDescent="0.25">
      <c r="A321" s="1" t="s">
        <v>203</v>
      </c>
      <c r="B321" s="1" t="s">
        <v>66</v>
      </c>
      <c r="C321" t="s">
        <v>9</v>
      </c>
      <c r="D321" s="2" t="s">
        <v>41</v>
      </c>
      <c r="E321" s="2"/>
      <c r="F321" t="s">
        <v>28</v>
      </c>
      <c r="G321" t="e">
        <f>AVERAGE(F321:F323)</f>
        <v>#DIV/0!</v>
      </c>
      <c r="H321" s="1">
        <v>26.014631844696588</v>
      </c>
      <c r="I321" s="1">
        <f>AVERAGE(H321:H323)</f>
        <v>26.041990098542183</v>
      </c>
      <c r="J321" s="1" t="e">
        <f t="shared" ref="J321" si="115">G321-I321</f>
        <v>#DIV/0!</v>
      </c>
      <c r="K321" s="1" t="e">
        <f t="shared" si="112"/>
        <v>#DIV/0!</v>
      </c>
      <c r="L321" t="e">
        <f t="shared" si="113"/>
        <v>#DIV/0!</v>
      </c>
      <c r="M321" t="e">
        <f t="shared" si="114"/>
        <v>#DIV/0!</v>
      </c>
    </row>
    <row r="322" spans="1:15" x14ac:dyDescent="0.25">
      <c r="A322" s="1" t="s">
        <v>203</v>
      </c>
      <c r="B322" s="1" t="s">
        <v>66</v>
      </c>
      <c r="C322" t="s">
        <v>9</v>
      </c>
      <c r="D322" s="2" t="s">
        <v>41</v>
      </c>
      <c r="E322" s="2"/>
      <c r="F322" t="s">
        <v>28</v>
      </c>
      <c r="H322" s="1">
        <v>25.986227462082603</v>
      </c>
    </row>
    <row r="323" spans="1:15" x14ac:dyDescent="0.25">
      <c r="A323" s="1" t="s">
        <v>203</v>
      </c>
      <c r="B323" s="1" t="s">
        <v>66</v>
      </c>
      <c r="C323" t="s">
        <v>9</v>
      </c>
      <c r="D323" s="2" t="s">
        <v>41</v>
      </c>
      <c r="E323" s="2"/>
      <c r="F323" t="s">
        <v>28</v>
      </c>
      <c r="H323" s="1">
        <v>26.12511098884735</v>
      </c>
    </row>
    <row r="324" spans="1:15" x14ac:dyDescent="0.25">
      <c r="A324" s="1" t="s">
        <v>203</v>
      </c>
      <c r="B324" s="1"/>
      <c r="D324" s="2"/>
      <c r="E324" s="2"/>
      <c r="J324" s="1" t="e">
        <f>AVERAGE(J315,J318,J321)</f>
        <v>#DIV/0!</v>
      </c>
    </row>
    <row r="325" spans="1:15" x14ac:dyDescent="0.25">
      <c r="A325" s="1" t="s">
        <v>203</v>
      </c>
      <c r="B325" s="1" t="s">
        <v>66</v>
      </c>
      <c r="C325" t="s">
        <v>10</v>
      </c>
      <c r="D325" s="2" t="s">
        <v>42</v>
      </c>
      <c r="E325" s="2"/>
      <c r="F325" t="s">
        <v>28</v>
      </c>
      <c r="G325" t="e">
        <f>AVERAGE(F325:F327)</f>
        <v>#DIV/0!</v>
      </c>
      <c r="H325" s="1">
        <v>26.157315895088015</v>
      </c>
      <c r="I325" s="1">
        <f>AVERAGE(H325:H327)</f>
        <v>26.158774381249952</v>
      </c>
      <c r="J325" s="1" t="e">
        <f t="shared" ref="J325" si="116">G325-I325</f>
        <v>#DIV/0!</v>
      </c>
      <c r="K325" s="1" t="e">
        <f>J325-$J$9</f>
        <v>#DIV/0!</v>
      </c>
      <c r="L325" t="e">
        <f>2^-K325</f>
        <v>#DIV/0!</v>
      </c>
      <c r="M325" t="e">
        <f>LOG(L325,2)</f>
        <v>#DIV/0!</v>
      </c>
      <c r="O325" t="s">
        <v>32</v>
      </c>
    </row>
    <row r="326" spans="1:15" x14ac:dyDescent="0.25">
      <c r="A326" s="1" t="s">
        <v>203</v>
      </c>
      <c r="B326" s="1" t="s">
        <v>66</v>
      </c>
      <c r="C326" t="s">
        <v>10</v>
      </c>
      <c r="D326" s="2" t="s">
        <v>42</v>
      </c>
      <c r="E326" s="2"/>
      <c r="F326" t="s">
        <v>28</v>
      </c>
      <c r="H326" s="1">
        <v>26.155671330031314</v>
      </c>
    </row>
    <row r="327" spans="1:15" x14ac:dyDescent="0.25">
      <c r="A327" s="1" t="s">
        <v>203</v>
      </c>
      <c r="B327" s="1" t="s">
        <v>66</v>
      </c>
      <c r="C327" t="s">
        <v>10</v>
      </c>
      <c r="D327" s="2" t="s">
        <v>42</v>
      </c>
      <c r="E327" s="2"/>
      <c r="F327" t="s">
        <v>28</v>
      </c>
      <c r="H327" s="1">
        <v>26.163335918630519</v>
      </c>
    </row>
    <row r="328" spans="1:15" x14ac:dyDescent="0.25">
      <c r="A328" s="1" t="s">
        <v>203</v>
      </c>
      <c r="B328" s="1" t="s">
        <v>66</v>
      </c>
      <c r="C328" t="s">
        <v>12</v>
      </c>
      <c r="D328" s="2" t="s">
        <v>43</v>
      </c>
      <c r="E328" s="2"/>
      <c r="F328" t="s">
        <v>28</v>
      </c>
      <c r="G328">
        <f>AVERAGE(F328:F330)</f>
        <v>35.760633021916007</v>
      </c>
      <c r="H328" s="1">
        <v>25.547228595659632</v>
      </c>
      <c r="I328" s="1">
        <f>AVERAGE(H328:H330)</f>
        <v>25.563485233096809</v>
      </c>
      <c r="J328" s="1">
        <f t="shared" ref="J328" si="117">G328-I328</f>
        <v>10.197147788819198</v>
      </c>
      <c r="K328" s="1">
        <f t="shared" ref="K328:K331" si="118">J328-$J$9</f>
        <v>2.7597672940126259</v>
      </c>
      <c r="L328">
        <f t="shared" ref="L328:L331" si="119">2^-K328</f>
        <v>0.14764789628978492</v>
      </c>
      <c r="M328">
        <f t="shared" ref="M328:M331" si="120">LOG(L328,2)</f>
        <v>-2.7597672940126254</v>
      </c>
    </row>
    <row r="329" spans="1:15" x14ac:dyDescent="0.25">
      <c r="A329" s="1" t="s">
        <v>203</v>
      </c>
      <c r="B329" s="1" t="s">
        <v>66</v>
      </c>
      <c r="C329" t="s">
        <v>12</v>
      </c>
      <c r="D329" s="2" t="s">
        <v>43</v>
      </c>
      <c r="E329" s="2"/>
      <c r="F329">
        <v>35.51932708517613</v>
      </c>
      <c r="H329" s="1">
        <v>25.609711003097331</v>
      </c>
      <c r="L329">
        <f t="shared" si="119"/>
        <v>1</v>
      </c>
    </row>
    <row r="330" spans="1:15" x14ac:dyDescent="0.25">
      <c r="A330" s="1" t="s">
        <v>203</v>
      </c>
      <c r="B330" s="1" t="s">
        <v>66</v>
      </c>
      <c r="C330" t="s">
        <v>12</v>
      </c>
      <c r="D330" s="2" t="s">
        <v>43</v>
      </c>
      <c r="E330" s="2"/>
      <c r="F330">
        <v>36.001938958655884</v>
      </c>
      <c r="H330" s="1">
        <v>25.533516100533458</v>
      </c>
      <c r="L330">
        <f t="shared" si="119"/>
        <v>1</v>
      </c>
    </row>
    <row r="331" spans="1:15" x14ac:dyDescent="0.25">
      <c r="A331" s="1" t="s">
        <v>203</v>
      </c>
      <c r="B331" s="1" t="s">
        <v>66</v>
      </c>
      <c r="C331" t="s">
        <v>13</v>
      </c>
      <c r="D331" s="2" t="s">
        <v>44</v>
      </c>
      <c r="E331" s="2"/>
      <c r="F331" t="s">
        <v>28</v>
      </c>
      <c r="G331" t="e">
        <f>AVERAGE(F331:F333)</f>
        <v>#DIV/0!</v>
      </c>
      <c r="H331" s="1">
        <v>25.69861031845096</v>
      </c>
      <c r="I331" s="1">
        <f>AVERAGE(H331:H333)</f>
        <v>25.643618028861088</v>
      </c>
      <c r="J331" s="1" t="e">
        <f t="shared" ref="J331" si="121">G331-I331</f>
        <v>#DIV/0!</v>
      </c>
      <c r="K331" s="1" t="e">
        <f t="shared" si="118"/>
        <v>#DIV/0!</v>
      </c>
      <c r="L331" t="e">
        <f t="shared" si="119"/>
        <v>#DIV/0!</v>
      </c>
      <c r="M331" t="e">
        <f t="shared" si="120"/>
        <v>#DIV/0!</v>
      </c>
    </row>
    <row r="332" spans="1:15" x14ac:dyDescent="0.25">
      <c r="A332" s="1" t="s">
        <v>203</v>
      </c>
      <c r="B332" s="1" t="s">
        <v>66</v>
      </c>
      <c r="C332" t="s">
        <v>13</v>
      </c>
      <c r="D332" s="2" t="s">
        <v>44</v>
      </c>
      <c r="E332" s="2"/>
      <c r="F332" t="s">
        <v>28</v>
      </c>
      <c r="H332" s="1">
        <v>25.572608375547009</v>
      </c>
    </row>
    <row r="333" spans="1:15" x14ac:dyDescent="0.25">
      <c r="A333" s="1" t="s">
        <v>203</v>
      </c>
      <c r="B333" s="1" t="s">
        <v>66</v>
      </c>
      <c r="C333" t="s">
        <v>13</v>
      </c>
      <c r="D333" s="2" t="s">
        <v>44</v>
      </c>
      <c r="E333" s="2"/>
      <c r="F333" t="s">
        <v>28</v>
      </c>
      <c r="H333" s="1">
        <v>25.659635392585297</v>
      </c>
    </row>
    <row r="334" spans="1:15" x14ac:dyDescent="0.25">
      <c r="A334" s="1" t="s">
        <v>203</v>
      </c>
      <c r="B334" s="1"/>
      <c r="D334" s="2"/>
      <c r="E334" s="2"/>
      <c r="J334" s="1" t="e">
        <f>AVERAGE(J325,J328,J331)</f>
        <v>#DIV/0!</v>
      </c>
    </row>
    <row r="335" spans="1:15" x14ac:dyDescent="0.25">
      <c r="A335" s="1" t="s">
        <v>203</v>
      </c>
      <c r="B335" s="1" t="s">
        <v>66</v>
      </c>
      <c r="C335" t="s">
        <v>14</v>
      </c>
      <c r="D335" s="2" t="s">
        <v>45</v>
      </c>
      <c r="E335" s="2"/>
      <c r="F335" t="s">
        <v>28</v>
      </c>
      <c r="G335" t="e">
        <f>AVERAGE(F335:F337)</f>
        <v>#DIV/0!</v>
      </c>
      <c r="H335" s="1">
        <v>26.444083383555384</v>
      </c>
      <c r="I335" s="1">
        <f>AVERAGE(H335:H337)</f>
        <v>26.20980372488739</v>
      </c>
      <c r="J335" s="1" t="e">
        <f t="shared" ref="J335" si="122">G335-I335</f>
        <v>#DIV/0!</v>
      </c>
    </row>
    <row r="336" spans="1:15" x14ac:dyDescent="0.25">
      <c r="A336" s="1" t="s">
        <v>203</v>
      </c>
      <c r="B336" s="1" t="s">
        <v>66</v>
      </c>
      <c r="C336" t="s">
        <v>14</v>
      </c>
      <c r="D336" s="2" t="s">
        <v>45</v>
      </c>
      <c r="E336" s="2"/>
      <c r="F336" t="s">
        <v>28</v>
      </c>
      <c r="H336" s="1">
        <v>26.054755786557596</v>
      </c>
    </row>
    <row r="337" spans="1:10" x14ac:dyDescent="0.25">
      <c r="A337" s="1" t="s">
        <v>203</v>
      </c>
      <c r="B337" s="1" t="s">
        <v>66</v>
      </c>
      <c r="C337" t="s">
        <v>14</v>
      </c>
      <c r="D337" s="2" t="s">
        <v>45</v>
      </c>
      <c r="E337" s="2"/>
      <c r="F337" t="s">
        <v>28</v>
      </c>
      <c r="H337" s="1">
        <v>26.13057200454919</v>
      </c>
    </row>
    <row r="338" spans="1:10" x14ac:dyDescent="0.25">
      <c r="A338" s="1" t="s">
        <v>203</v>
      </c>
      <c r="B338" s="1" t="s">
        <v>66</v>
      </c>
      <c r="C338" t="s">
        <v>15</v>
      </c>
      <c r="D338" s="2" t="s">
        <v>46</v>
      </c>
      <c r="E338" s="2"/>
      <c r="F338">
        <v>35.602247019307427</v>
      </c>
      <c r="G338">
        <f>AVERAGE(F338:F340)</f>
        <v>35.636438310341518</v>
      </c>
      <c r="H338" s="1">
        <v>26.239800998865153</v>
      </c>
      <c r="I338" s="1">
        <f>AVERAGE(H338:H340)</f>
        <v>26.065069991413822</v>
      </c>
      <c r="J338" s="1">
        <f t="shared" ref="J338" si="123">G338-I338</f>
        <v>9.5713683189276964</v>
      </c>
    </row>
    <row r="339" spans="1:10" x14ac:dyDescent="0.25">
      <c r="A339" s="1" t="s">
        <v>203</v>
      </c>
      <c r="B339" s="1" t="s">
        <v>66</v>
      </c>
      <c r="C339" t="s">
        <v>15</v>
      </c>
      <c r="D339" s="2" t="s">
        <v>46</v>
      </c>
      <c r="E339" s="2"/>
      <c r="F339">
        <v>35.670629601375602</v>
      </c>
      <c r="H339" s="1">
        <v>25.915097268595638</v>
      </c>
    </row>
    <row r="340" spans="1:10" x14ac:dyDescent="0.25">
      <c r="A340" s="1" t="s">
        <v>203</v>
      </c>
      <c r="B340" s="1" t="s">
        <v>66</v>
      </c>
      <c r="C340" t="s">
        <v>15</v>
      </c>
      <c r="D340" s="2" t="s">
        <v>46</v>
      </c>
      <c r="E340" s="2"/>
      <c r="F340" t="s">
        <v>28</v>
      </c>
      <c r="H340" s="1">
        <v>26.040311706780674</v>
      </c>
    </row>
    <row r="341" spans="1:10" x14ac:dyDescent="0.25">
      <c r="A341" s="1" t="s">
        <v>203</v>
      </c>
      <c r="B341" s="1" t="s">
        <v>66</v>
      </c>
      <c r="C341" t="s">
        <v>16</v>
      </c>
      <c r="D341" s="2" t="s">
        <v>47</v>
      </c>
      <c r="E341" s="2"/>
      <c r="F341">
        <v>34.50498615793714</v>
      </c>
      <c r="G341">
        <f>AVERAGE(F341:F343)</f>
        <v>34.498880924902707</v>
      </c>
      <c r="H341" s="1">
        <v>26.681264448135039</v>
      </c>
      <c r="I341" s="1">
        <f>AVERAGE(H341:H343)</f>
        <v>26.972129970968496</v>
      </c>
      <c r="J341" s="1">
        <f t="shared" ref="J341" si="124">G341-I341</f>
        <v>7.5267509539342115</v>
      </c>
    </row>
    <row r="342" spans="1:10" x14ac:dyDescent="0.25">
      <c r="A342" s="1" t="s">
        <v>203</v>
      </c>
      <c r="B342" s="1" t="s">
        <v>66</v>
      </c>
      <c r="C342" t="s">
        <v>16</v>
      </c>
      <c r="D342" s="2" t="s">
        <v>47</v>
      </c>
      <c r="E342" s="2"/>
      <c r="F342" t="s">
        <v>28</v>
      </c>
      <c r="H342" s="1">
        <v>27.789038436265106</v>
      </c>
    </row>
    <row r="343" spans="1:10" x14ac:dyDescent="0.25">
      <c r="A343" s="1" t="s">
        <v>203</v>
      </c>
      <c r="B343" s="1" t="s">
        <v>66</v>
      </c>
      <c r="C343" t="s">
        <v>16</v>
      </c>
      <c r="D343" s="2" t="s">
        <v>47</v>
      </c>
      <c r="E343" s="2"/>
      <c r="F343">
        <v>34.492775691868282</v>
      </c>
      <c r="H343" s="1">
        <v>26.446087028505339</v>
      </c>
    </row>
    <row r="344" spans="1:10" x14ac:dyDescent="0.25">
      <c r="D344" s="2"/>
      <c r="E344" s="2"/>
      <c r="J344" s="1" t="e">
        <f>AVERAGE(J335,J338,J341)</f>
        <v>#DIV/0!</v>
      </c>
    </row>
    <row r="345" spans="1:10" x14ac:dyDescent="0.25">
      <c r="D345" s="2"/>
      <c r="E345" s="2"/>
    </row>
    <row r="346" spans="1:10" x14ac:dyDescent="0.25">
      <c r="D346" s="2"/>
      <c r="E346" s="2"/>
    </row>
    <row r="347" spans="1:10" x14ac:dyDescent="0.25">
      <c r="D347" s="2"/>
      <c r="E347" s="2"/>
    </row>
    <row r="348" spans="1:10" x14ac:dyDescent="0.25">
      <c r="D348" s="2"/>
      <c r="E348" s="2"/>
    </row>
    <row r="349" spans="1:10" s="4" customFormat="1" x14ac:dyDescent="0.25">
      <c r="D349" s="6"/>
      <c r="E349" s="6"/>
    </row>
    <row r="350" spans="1:10" x14ac:dyDescent="0.25">
      <c r="D350" s="2"/>
      <c r="E350" s="2"/>
    </row>
    <row r="351" spans="1:10" x14ac:dyDescent="0.25">
      <c r="D351" s="2"/>
      <c r="E351" s="2"/>
    </row>
    <row r="352" spans="1:10" x14ac:dyDescent="0.25">
      <c r="D352" s="2"/>
      <c r="E352" s="2"/>
    </row>
    <row r="353" spans="4:5" x14ac:dyDescent="0.25">
      <c r="D353" s="2"/>
      <c r="E353" s="2"/>
    </row>
    <row r="354" spans="4:5" x14ac:dyDescent="0.25">
      <c r="D354" s="2"/>
      <c r="E354" s="2"/>
    </row>
    <row r="355" spans="4:5" x14ac:dyDescent="0.25">
      <c r="D355" s="2"/>
      <c r="E355" s="2"/>
    </row>
    <row r="356" spans="4:5" x14ac:dyDescent="0.25">
      <c r="D356" s="2"/>
      <c r="E356" s="2"/>
    </row>
    <row r="357" spans="4:5" x14ac:dyDescent="0.25">
      <c r="D357" s="2"/>
      <c r="E357" s="2"/>
    </row>
    <row r="358" spans="4:5" x14ac:dyDescent="0.25">
      <c r="D358" s="2"/>
      <c r="E358" s="2"/>
    </row>
    <row r="359" spans="4:5" x14ac:dyDescent="0.25">
      <c r="D359" s="2"/>
      <c r="E359" s="2"/>
    </row>
    <row r="360" spans="4:5" x14ac:dyDescent="0.25">
      <c r="D360" s="2"/>
      <c r="E360" s="2"/>
    </row>
    <row r="361" spans="4:5" x14ac:dyDescent="0.25">
      <c r="D361" s="2"/>
      <c r="E361" s="2"/>
    </row>
    <row r="362" spans="4:5" x14ac:dyDescent="0.25">
      <c r="D362" s="2"/>
      <c r="E362" s="2"/>
    </row>
    <row r="363" spans="4:5" x14ac:dyDescent="0.25">
      <c r="D363" s="2"/>
      <c r="E363" s="2"/>
    </row>
    <row r="364" spans="4:5" x14ac:dyDescent="0.25">
      <c r="D364" s="2"/>
      <c r="E364" s="2"/>
    </row>
    <row r="365" spans="4:5" x14ac:dyDescent="0.25">
      <c r="D365" s="2"/>
      <c r="E365" s="2"/>
    </row>
    <row r="366" spans="4:5" x14ac:dyDescent="0.25">
      <c r="D366" s="2"/>
      <c r="E366" s="2"/>
    </row>
    <row r="367" spans="4:5" x14ac:dyDescent="0.25">
      <c r="D367" s="2"/>
      <c r="E367" s="2"/>
    </row>
    <row r="368" spans="4:5" x14ac:dyDescent="0.25">
      <c r="D368" s="2"/>
      <c r="E368" s="2"/>
    </row>
    <row r="369" spans="4:5" x14ac:dyDescent="0.25">
      <c r="D369" s="2"/>
      <c r="E369" s="2"/>
    </row>
    <row r="370" spans="4:5" x14ac:dyDescent="0.25">
      <c r="D370" s="2"/>
      <c r="E370" s="2"/>
    </row>
    <row r="371" spans="4:5" x14ac:dyDescent="0.25">
      <c r="D371" s="2"/>
      <c r="E371" s="2"/>
    </row>
    <row r="372" spans="4:5" x14ac:dyDescent="0.25">
      <c r="D372" s="2"/>
      <c r="E372" s="2"/>
    </row>
    <row r="373" spans="4:5" x14ac:dyDescent="0.25">
      <c r="D373" s="2"/>
      <c r="E373" s="2"/>
    </row>
    <row r="374" spans="4:5" x14ac:dyDescent="0.25">
      <c r="D374" s="2"/>
      <c r="E374" s="2"/>
    </row>
    <row r="375" spans="4:5" x14ac:dyDescent="0.25">
      <c r="D375" s="2"/>
      <c r="E375" s="2"/>
    </row>
    <row r="376" spans="4:5" x14ac:dyDescent="0.25">
      <c r="D376" s="2"/>
      <c r="E376" s="2"/>
    </row>
    <row r="377" spans="4:5" x14ac:dyDescent="0.25">
      <c r="D377" s="2"/>
      <c r="E377" s="2"/>
    </row>
    <row r="378" spans="4:5" x14ac:dyDescent="0.25">
      <c r="D378" s="2"/>
      <c r="E378" s="2"/>
    </row>
    <row r="379" spans="4:5" x14ac:dyDescent="0.25">
      <c r="D379" s="2"/>
      <c r="E379" s="2"/>
    </row>
    <row r="380" spans="4:5" x14ac:dyDescent="0.25">
      <c r="D380" s="2"/>
      <c r="E380" s="2"/>
    </row>
    <row r="381" spans="4:5" x14ac:dyDescent="0.25">
      <c r="D381" s="2"/>
      <c r="E381" s="2"/>
    </row>
    <row r="382" spans="4:5" x14ac:dyDescent="0.25">
      <c r="D382" s="2"/>
      <c r="E382" s="2"/>
    </row>
    <row r="383" spans="4:5" x14ac:dyDescent="0.25">
      <c r="D383" s="2"/>
      <c r="E383" s="2"/>
    </row>
    <row r="384" spans="4:5" x14ac:dyDescent="0.25">
      <c r="D384" s="2"/>
      <c r="E384" s="2"/>
    </row>
    <row r="385" spans="4:5" x14ac:dyDescent="0.25">
      <c r="D385" s="2"/>
      <c r="E385" s="2"/>
    </row>
    <row r="386" spans="4:5" x14ac:dyDescent="0.25">
      <c r="D386" s="2"/>
      <c r="E386" s="2"/>
    </row>
    <row r="387" spans="4:5" x14ac:dyDescent="0.25">
      <c r="D387" s="2"/>
      <c r="E387" s="2"/>
    </row>
    <row r="388" spans="4:5" x14ac:dyDescent="0.25">
      <c r="D388" s="2"/>
      <c r="E388" s="2"/>
    </row>
    <row r="389" spans="4:5" x14ac:dyDescent="0.25">
      <c r="D389" s="2"/>
      <c r="E389" s="2"/>
    </row>
    <row r="390" spans="4:5" x14ac:dyDescent="0.25">
      <c r="D390" s="2"/>
      <c r="E390" s="2"/>
    </row>
    <row r="391" spans="4:5" x14ac:dyDescent="0.25">
      <c r="D391" s="2"/>
      <c r="E391" s="2"/>
    </row>
    <row r="392" spans="4:5" x14ac:dyDescent="0.25">
      <c r="D392" s="2"/>
      <c r="E392" s="2"/>
    </row>
    <row r="393" spans="4:5" x14ac:dyDescent="0.25">
      <c r="D393" s="2"/>
      <c r="E393" s="2"/>
    </row>
    <row r="394" spans="4:5" x14ac:dyDescent="0.25">
      <c r="D394" s="2"/>
      <c r="E394" s="2"/>
    </row>
    <row r="395" spans="4:5" x14ac:dyDescent="0.25">
      <c r="D395" s="2"/>
      <c r="E395" s="2"/>
    </row>
    <row r="396" spans="4:5" x14ac:dyDescent="0.25">
      <c r="D396" s="2"/>
      <c r="E396" s="2"/>
    </row>
    <row r="397" spans="4:5" x14ac:dyDescent="0.25">
      <c r="D397" s="2"/>
      <c r="E397" s="2"/>
    </row>
    <row r="398" spans="4:5" x14ac:dyDescent="0.25">
      <c r="D398" s="2"/>
      <c r="E398" s="2"/>
    </row>
    <row r="399" spans="4:5" x14ac:dyDescent="0.25">
      <c r="D399" s="2"/>
      <c r="E399" s="2"/>
    </row>
    <row r="400" spans="4:5" x14ac:dyDescent="0.25">
      <c r="D400" s="2"/>
      <c r="E400" s="2"/>
    </row>
    <row r="401" spans="4:5" x14ac:dyDescent="0.25">
      <c r="D401" s="2"/>
      <c r="E401" s="2"/>
    </row>
    <row r="402" spans="4:5" x14ac:dyDescent="0.25">
      <c r="D402" s="2"/>
      <c r="E402" s="2"/>
    </row>
    <row r="403" spans="4:5" x14ac:dyDescent="0.25">
      <c r="D403" s="2"/>
      <c r="E403" s="2"/>
    </row>
    <row r="404" spans="4:5" x14ac:dyDescent="0.25">
      <c r="D404" s="2"/>
      <c r="E404" s="2"/>
    </row>
    <row r="405" spans="4:5" x14ac:dyDescent="0.25">
      <c r="D405" s="2"/>
      <c r="E405" s="2"/>
    </row>
    <row r="406" spans="4:5" x14ac:dyDescent="0.25">
      <c r="D406" s="2"/>
      <c r="E406" s="2"/>
    </row>
    <row r="407" spans="4:5" x14ac:dyDescent="0.25">
      <c r="D407" s="2"/>
      <c r="E407" s="2"/>
    </row>
    <row r="408" spans="4:5" x14ac:dyDescent="0.25">
      <c r="D408" s="2"/>
      <c r="E408" s="2"/>
    </row>
    <row r="409" spans="4:5" x14ac:dyDescent="0.25">
      <c r="D409" s="2"/>
      <c r="E409" s="2"/>
    </row>
    <row r="410" spans="4:5" x14ac:dyDescent="0.25">
      <c r="D410" s="2"/>
      <c r="E410" s="2"/>
    </row>
    <row r="411" spans="4:5" x14ac:dyDescent="0.25">
      <c r="D411" s="2"/>
      <c r="E411" s="2"/>
    </row>
    <row r="412" spans="4:5" x14ac:dyDescent="0.25">
      <c r="D412" s="2"/>
      <c r="E412" s="2"/>
    </row>
    <row r="413" spans="4:5" x14ac:dyDescent="0.25">
      <c r="D413" s="2"/>
      <c r="E413" s="2"/>
    </row>
    <row r="414" spans="4:5" x14ac:dyDescent="0.25">
      <c r="D414" s="2"/>
      <c r="E414" s="2"/>
    </row>
    <row r="415" spans="4:5" x14ac:dyDescent="0.25">
      <c r="D415" s="2"/>
      <c r="E415" s="2"/>
    </row>
    <row r="416" spans="4:5" x14ac:dyDescent="0.25">
      <c r="D416" s="2"/>
      <c r="E416" s="2"/>
    </row>
    <row r="417" spans="4:5" x14ac:dyDescent="0.25">
      <c r="D417" s="2"/>
      <c r="E417" s="2"/>
    </row>
    <row r="418" spans="4:5" x14ac:dyDescent="0.25">
      <c r="D418" s="2"/>
      <c r="E418" s="2"/>
    </row>
    <row r="419" spans="4:5" x14ac:dyDescent="0.25">
      <c r="D419" s="2"/>
      <c r="E419" s="2"/>
    </row>
    <row r="420" spans="4:5" x14ac:dyDescent="0.25">
      <c r="D420" s="2"/>
      <c r="E420" s="2"/>
    </row>
    <row r="421" spans="4:5" x14ac:dyDescent="0.25">
      <c r="D421" s="2"/>
      <c r="E421" s="2"/>
    </row>
    <row r="422" spans="4:5" x14ac:dyDescent="0.25">
      <c r="D422" s="2"/>
      <c r="E422" s="2"/>
    </row>
    <row r="423" spans="4:5" x14ac:dyDescent="0.25">
      <c r="D423" s="2"/>
      <c r="E423" s="2"/>
    </row>
    <row r="424" spans="4:5" x14ac:dyDescent="0.25">
      <c r="D424" s="2"/>
      <c r="E424" s="2"/>
    </row>
    <row r="425" spans="4:5" x14ac:dyDescent="0.25">
      <c r="D425" s="2"/>
      <c r="E425" s="2"/>
    </row>
    <row r="426" spans="4:5" x14ac:dyDescent="0.25">
      <c r="D426" s="2"/>
      <c r="E426" s="2"/>
    </row>
    <row r="427" spans="4:5" x14ac:dyDescent="0.25">
      <c r="D427" s="2"/>
      <c r="E427" s="2"/>
    </row>
    <row r="428" spans="4:5" x14ac:dyDescent="0.25">
      <c r="D428" s="2"/>
      <c r="E428" s="2"/>
    </row>
    <row r="429" spans="4:5" x14ac:dyDescent="0.25">
      <c r="D429" s="2"/>
      <c r="E429" s="2"/>
    </row>
    <row r="430" spans="4:5" x14ac:dyDescent="0.25">
      <c r="D430" s="2"/>
      <c r="E430" s="2"/>
    </row>
    <row r="431" spans="4:5" x14ac:dyDescent="0.25">
      <c r="D431" s="2"/>
      <c r="E431" s="2"/>
    </row>
    <row r="432" spans="4:5" x14ac:dyDescent="0.25">
      <c r="D432" s="2"/>
      <c r="E432" s="2"/>
    </row>
    <row r="433" spans="4:5" x14ac:dyDescent="0.25">
      <c r="D433" s="2"/>
      <c r="E433" s="2"/>
    </row>
    <row r="434" spans="4:5" x14ac:dyDescent="0.25">
      <c r="D434" s="2"/>
      <c r="E434" s="2"/>
    </row>
    <row r="435" spans="4:5" x14ac:dyDescent="0.25">
      <c r="D435" s="2"/>
      <c r="E435" s="2"/>
    </row>
    <row r="436" spans="4:5" x14ac:dyDescent="0.25">
      <c r="D436" s="2"/>
      <c r="E436" s="2"/>
    </row>
    <row r="437" spans="4:5" x14ac:dyDescent="0.25">
      <c r="D437" s="2"/>
      <c r="E437" s="2"/>
    </row>
    <row r="438" spans="4:5" x14ac:dyDescent="0.25">
      <c r="D438" s="2"/>
      <c r="E438" s="2"/>
    </row>
    <row r="439" spans="4:5" x14ac:dyDescent="0.25">
      <c r="D439" s="2"/>
      <c r="E439" s="2"/>
    </row>
    <row r="440" spans="4:5" x14ac:dyDescent="0.25">
      <c r="D440" s="2"/>
      <c r="E440" s="2"/>
    </row>
    <row r="441" spans="4:5" x14ac:dyDescent="0.25">
      <c r="D441" s="2"/>
      <c r="E441" s="2"/>
    </row>
    <row r="442" spans="4:5" x14ac:dyDescent="0.25">
      <c r="D442" s="2"/>
      <c r="E442" s="2"/>
    </row>
    <row r="443" spans="4:5" x14ac:dyDescent="0.25">
      <c r="D443" s="2"/>
      <c r="E443" s="2"/>
    </row>
    <row r="444" spans="4:5" x14ac:dyDescent="0.25">
      <c r="D444" s="2"/>
      <c r="E444" s="2"/>
    </row>
    <row r="445" spans="4:5" x14ac:dyDescent="0.25">
      <c r="D445" s="2"/>
      <c r="E445" s="2"/>
    </row>
    <row r="446" spans="4:5" x14ac:dyDescent="0.25">
      <c r="D446" s="2"/>
      <c r="E446" s="2"/>
    </row>
    <row r="447" spans="4:5" x14ac:dyDescent="0.25">
      <c r="D447" s="2"/>
      <c r="E447" s="2"/>
    </row>
    <row r="448" spans="4:5" x14ac:dyDescent="0.25">
      <c r="D448" s="2"/>
      <c r="E448" s="2"/>
    </row>
    <row r="449" spans="4:5" x14ac:dyDescent="0.25">
      <c r="D449" s="2"/>
      <c r="E449" s="2"/>
    </row>
    <row r="450" spans="4:5" x14ac:dyDescent="0.25">
      <c r="D450" s="2"/>
      <c r="E450" s="2"/>
    </row>
    <row r="451" spans="4:5" x14ac:dyDescent="0.25">
      <c r="D451" s="2"/>
      <c r="E451" s="2"/>
    </row>
    <row r="452" spans="4:5" x14ac:dyDescent="0.25">
      <c r="D452" s="2"/>
      <c r="E452" s="2"/>
    </row>
    <row r="453" spans="4:5" x14ac:dyDescent="0.25">
      <c r="D453" s="2"/>
      <c r="E453" s="2"/>
    </row>
    <row r="454" spans="4:5" x14ac:dyDescent="0.25">
      <c r="D454" s="2"/>
      <c r="E454" s="2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991-E510-464E-87E0-BDC80A7166AF}">
  <dimension ref="A1:AD315"/>
  <sheetViews>
    <sheetView tabSelected="1" topLeftCell="A160" zoomScale="70" zoomScaleNormal="70" workbookViewId="0">
      <selection activeCell="Y196" sqref="Y196"/>
    </sheetView>
  </sheetViews>
  <sheetFormatPr defaultRowHeight="15" x14ac:dyDescent="0.25"/>
  <cols>
    <col min="1" max="21" width="9.140625" style="1"/>
    <col min="22" max="22" width="11" style="1" customWidth="1"/>
    <col min="23" max="23" width="5.5703125" style="1" customWidth="1"/>
    <col min="24" max="24" width="19" style="1" customWidth="1"/>
    <col min="25" max="25" width="12.85546875" style="1" customWidth="1"/>
    <col min="26" max="16384" width="9.140625" style="1"/>
  </cols>
  <sheetData>
    <row r="1" spans="1:28" x14ac:dyDescent="0.25">
      <c r="W1" s="1" t="s">
        <v>1</v>
      </c>
      <c r="X1" s="1" t="s">
        <v>2</v>
      </c>
      <c r="Y1" s="1" t="s">
        <v>68</v>
      </c>
      <c r="Z1" s="1" t="s">
        <v>74</v>
      </c>
    </row>
    <row r="2" spans="1:28" x14ac:dyDescent="0.25">
      <c r="B2" s="13"/>
      <c r="C2" s="1" t="s">
        <v>1</v>
      </c>
      <c r="D2" s="1" t="s">
        <v>2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5</v>
      </c>
      <c r="K2" s="1" t="s">
        <v>73</v>
      </c>
      <c r="L2" s="1" t="s">
        <v>74</v>
      </c>
      <c r="M2" s="1" t="s">
        <v>75</v>
      </c>
      <c r="N2" s="1" t="s">
        <v>76</v>
      </c>
      <c r="V2" s="1" t="s">
        <v>164</v>
      </c>
      <c r="W2" s="1" t="s">
        <v>6</v>
      </c>
      <c r="X2" s="2" t="s">
        <v>18</v>
      </c>
      <c r="Y2" s="1" t="s">
        <v>28</v>
      </c>
    </row>
    <row r="3" spans="1:28" x14ac:dyDescent="0.25">
      <c r="A3" s="1" t="s">
        <v>164</v>
      </c>
      <c r="B3" s="13" t="s">
        <v>17</v>
      </c>
      <c r="C3" s="1" t="s">
        <v>6</v>
      </c>
      <c r="D3" s="2" t="s">
        <v>18</v>
      </c>
      <c r="E3" s="1" t="s">
        <v>28</v>
      </c>
      <c r="F3" s="1" t="e">
        <f>AVERAGE(E3:E5)</f>
        <v>#DIV/0!</v>
      </c>
      <c r="G3" s="1">
        <v>25.8998471364967</v>
      </c>
      <c r="H3" s="1">
        <f>AVERAGE(G3:G5)</f>
        <v>26.062354814984705</v>
      </c>
      <c r="I3" s="1" t="e">
        <f>F3-H3</f>
        <v>#DIV/0!</v>
      </c>
      <c r="J3" s="1" t="e">
        <f>I3-$I$32</f>
        <v>#DIV/0!</v>
      </c>
      <c r="K3" s="1" t="e">
        <f>2^-J3</f>
        <v>#DIV/0!</v>
      </c>
      <c r="L3" s="1" t="e">
        <f>LOG(K3,2)</f>
        <v>#DIV/0!</v>
      </c>
      <c r="P3" s="1" t="s">
        <v>7</v>
      </c>
      <c r="Q3" s="1" t="s">
        <v>0</v>
      </c>
      <c r="R3" s="1">
        <v>421.2</v>
      </c>
      <c r="S3" s="1">
        <v>-4.5</v>
      </c>
      <c r="V3" s="1" t="s">
        <v>164</v>
      </c>
      <c r="W3" s="1" t="s">
        <v>6</v>
      </c>
      <c r="X3" s="2" t="s">
        <v>18</v>
      </c>
      <c r="Y3" s="1" t="s">
        <v>28</v>
      </c>
    </row>
    <row r="4" spans="1:28" x14ac:dyDescent="0.25">
      <c r="A4" s="1" t="s">
        <v>164</v>
      </c>
      <c r="B4" s="13" t="s">
        <v>17</v>
      </c>
      <c r="C4" s="1" t="s">
        <v>6</v>
      </c>
      <c r="D4" s="2" t="s">
        <v>18</v>
      </c>
      <c r="E4" s="1" t="s">
        <v>28</v>
      </c>
      <c r="G4" s="1">
        <v>26.053774825010521</v>
      </c>
      <c r="P4" s="1" t="s">
        <v>32</v>
      </c>
      <c r="Q4" s="1" t="s">
        <v>33</v>
      </c>
      <c r="R4" s="1">
        <v>421.2</v>
      </c>
      <c r="S4" s="1">
        <v>6.1</v>
      </c>
      <c r="V4" s="1" t="s">
        <v>164</v>
      </c>
      <c r="W4" s="1" t="s">
        <v>6</v>
      </c>
      <c r="X4" s="2" t="s">
        <v>18</v>
      </c>
      <c r="Y4" s="1" t="s">
        <v>28</v>
      </c>
    </row>
    <row r="5" spans="1:28" x14ac:dyDescent="0.25">
      <c r="A5" s="1" t="s">
        <v>164</v>
      </c>
      <c r="B5" s="13" t="s">
        <v>17</v>
      </c>
      <c r="C5" s="1" t="s">
        <v>6</v>
      </c>
      <c r="D5" s="2" t="s">
        <v>18</v>
      </c>
      <c r="E5" s="1" t="s">
        <v>28</v>
      </c>
      <c r="G5" s="1">
        <v>26.23344248344689</v>
      </c>
      <c r="V5" s="1" t="s">
        <v>164</v>
      </c>
      <c r="W5" s="1" t="s">
        <v>8</v>
      </c>
      <c r="X5" s="2" t="s">
        <v>19</v>
      </c>
      <c r="Y5" s="1" t="s">
        <v>28</v>
      </c>
    </row>
    <row r="6" spans="1:28" x14ac:dyDescent="0.25">
      <c r="A6" s="1" t="s">
        <v>164</v>
      </c>
      <c r="B6" s="13" t="s">
        <v>17</v>
      </c>
      <c r="C6" s="1" t="s">
        <v>8</v>
      </c>
      <c r="D6" s="2" t="s">
        <v>19</v>
      </c>
      <c r="E6" s="1" t="s">
        <v>28</v>
      </c>
      <c r="F6" s="1" t="e">
        <f>AVERAGE(E6:E8)</f>
        <v>#DIV/0!</v>
      </c>
      <c r="G6" s="1">
        <v>27.831441619762845</v>
      </c>
      <c r="H6" s="1">
        <f>AVERAGE(G6:G8)</f>
        <v>27.787553020216734</v>
      </c>
      <c r="I6" s="1" t="e">
        <f t="shared" ref="I6:I29" si="0">F6-H6</f>
        <v>#DIV/0!</v>
      </c>
      <c r="J6" s="1" t="e">
        <f t="shared" ref="J6:J9" si="1">I6-$I$32</f>
        <v>#DIV/0!</v>
      </c>
      <c r="K6" s="1" t="e">
        <f t="shared" ref="K6:K9" si="2">2^-J6</f>
        <v>#DIV/0!</v>
      </c>
      <c r="L6" s="1" t="e">
        <f t="shared" ref="L6:L9" si="3">LOG(K6,2)</f>
        <v>#DIV/0!</v>
      </c>
      <c r="V6" s="1" t="s">
        <v>164</v>
      </c>
      <c r="W6" s="1" t="s">
        <v>8</v>
      </c>
      <c r="X6" s="2" t="s">
        <v>19</v>
      </c>
      <c r="Y6" s="1" t="s">
        <v>28</v>
      </c>
      <c r="AA6" s="1" t="s">
        <v>341</v>
      </c>
    </row>
    <row r="7" spans="1:28" x14ac:dyDescent="0.25">
      <c r="A7" s="1" t="s">
        <v>164</v>
      </c>
      <c r="B7" s="13" t="s">
        <v>17</v>
      </c>
      <c r="C7" s="1" t="s">
        <v>8</v>
      </c>
      <c r="D7" s="2" t="s">
        <v>19</v>
      </c>
      <c r="E7" s="1" t="s">
        <v>28</v>
      </c>
      <c r="G7" s="1">
        <v>27.7827538909339</v>
      </c>
      <c r="V7" s="1" t="s">
        <v>164</v>
      </c>
      <c r="W7" s="1" t="s">
        <v>8</v>
      </c>
      <c r="X7" s="2" t="s">
        <v>19</v>
      </c>
      <c r="Y7" s="1" t="s">
        <v>28</v>
      </c>
      <c r="AA7" s="1" t="s">
        <v>7</v>
      </c>
      <c r="AB7" s="1">
        <v>-4.5</v>
      </c>
    </row>
    <row r="8" spans="1:28" x14ac:dyDescent="0.25">
      <c r="A8" s="1" t="s">
        <v>164</v>
      </c>
      <c r="B8" s="13" t="s">
        <v>17</v>
      </c>
      <c r="C8" s="1" t="s">
        <v>8</v>
      </c>
      <c r="D8" s="2" t="s">
        <v>19</v>
      </c>
      <c r="E8" s="1" t="s">
        <v>28</v>
      </c>
      <c r="G8" s="1">
        <v>27.748463549953453</v>
      </c>
      <c r="V8" s="1" t="s">
        <v>164</v>
      </c>
      <c r="W8" s="1" t="s">
        <v>9</v>
      </c>
      <c r="X8" s="2" t="s">
        <v>20</v>
      </c>
      <c r="Y8" s="1">
        <v>29.804115555858651</v>
      </c>
      <c r="AA8" s="1" t="s">
        <v>32</v>
      </c>
      <c r="AB8" s="1">
        <v>6.1</v>
      </c>
    </row>
    <row r="9" spans="1:28" x14ac:dyDescent="0.25">
      <c r="A9" s="1" t="s">
        <v>164</v>
      </c>
      <c r="B9" s="13" t="s">
        <v>17</v>
      </c>
      <c r="C9" s="1" t="s">
        <v>9</v>
      </c>
      <c r="D9" s="2" t="s">
        <v>20</v>
      </c>
      <c r="E9" s="1">
        <v>29.804115555858651</v>
      </c>
      <c r="F9" s="1">
        <f>AVERAGE(E9:E11)</f>
        <v>29.881955669791825</v>
      </c>
      <c r="G9" s="1">
        <v>25.639259532973416</v>
      </c>
      <c r="H9" s="1">
        <f>AVERAGE(G9:G11)</f>
        <v>25.715251160871521</v>
      </c>
      <c r="I9" s="1">
        <f t="shared" si="0"/>
        <v>4.1667045089203043</v>
      </c>
      <c r="J9" s="1" t="e">
        <f t="shared" si="1"/>
        <v>#DIV/0!</v>
      </c>
      <c r="K9" s="1" t="e">
        <f t="shared" si="2"/>
        <v>#DIV/0!</v>
      </c>
      <c r="L9" s="1" t="e">
        <f t="shared" si="3"/>
        <v>#DIV/0!</v>
      </c>
      <c r="V9" s="1" t="s">
        <v>164</v>
      </c>
      <c r="W9" s="1" t="s">
        <v>9</v>
      </c>
      <c r="X9" s="2" t="s">
        <v>20</v>
      </c>
      <c r="Y9" s="1">
        <v>29.956827802683573</v>
      </c>
    </row>
    <row r="10" spans="1:28" x14ac:dyDescent="0.25">
      <c r="A10" s="1" t="s">
        <v>164</v>
      </c>
      <c r="B10" s="13" t="s">
        <v>17</v>
      </c>
      <c r="C10" s="1" t="s">
        <v>9</v>
      </c>
      <c r="D10" s="2" t="s">
        <v>20</v>
      </c>
      <c r="E10" s="1">
        <v>29.956827802683573</v>
      </c>
      <c r="G10" s="1">
        <v>25.86079524454647</v>
      </c>
      <c r="V10" s="1" t="s">
        <v>164</v>
      </c>
      <c r="W10" s="1" t="s">
        <v>9</v>
      </c>
      <c r="X10" s="2" t="s">
        <v>20</v>
      </c>
      <c r="Y10" s="1">
        <v>29.884923650833255</v>
      </c>
    </row>
    <row r="11" spans="1:28" x14ac:dyDescent="0.25">
      <c r="A11" s="1" t="s">
        <v>164</v>
      </c>
      <c r="B11" s="13" t="s">
        <v>17</v>
      </c>
      <c r="C11" s="1" t="s">
        <v>9</v>
      </c>
      <c r="D11" s="2" t="s">
        <v>20</v>
      </c>
      <c r="E11" s="1">
        <v>29.884923650833255</v>
      </c>
      <c r="G11" s="1">
        <v>25.645698705094674</v>
      </c>
      <c r="X11" s="2"/>
      <c r="Z11" s="1" t="s">
        <v>339</v>
      </c>
    </row>
    <row r="12" spans="1:28" x14ac:dyDescent="0.25">
      <c r="B12" s="13"/>
      <c r="D12" s="2"/>
      <c r="I12" s="1">
        <f>AVERAGE(I9)</f>
        <v>4.1667045089203043</v>
      </c>
      <c r="V12" s="1" t="s">
        <v>164</v>
      </c>
      <c r="W12" s="1" t="s">
        <v>10</v>
      </c>
      <c r="X12" s="2" t="s">
        <v>21</v>
      </c>
      <c r="Y12" s="1">
        <v>30.624836797900752</v>
      </c>
      <c r="Z12" s="1">
        <v>-0.12149235854711177</v>
      </c>
    </row>
    <row r="13" spans="1:28" x14ac:dyDescent="0.25">
      <c r="A13" s="1" t="s">
        <v>164</v>
      </c>
      <c r="B13" s="13" t="s">
        <v>17</v>
      </c>
      <c r="C13" s="1" t="s">
        <v>10</v>
      </c>
      <c r="D13" s="2" t="s">
        <v>21</v>
      </c>
      <c r="E13" s="1">
        <v>30.624836797900752</v>
      </c>
      <c r="F13" s="1">
        <f>AVERAGE(E13:E15)</f>
        <v>30.814216747716813</v>
      </c>
      <c r="G13" s="1">
        <v>26.692210540363096</v>
      </c>
      <c r="H13" s="1">
        <f>AVERAGE(G13:G15)</f>
        <v>26.526019880249397</v>
      </c>
      <c r="I13" s="1">
        <f t="shared" si="0"/>
        <v>4.2881968674674162</v>
      </c>
      <c r="J13" s="1">
        <f>I13-$I$12</f>
        <v>0.12149235854711193</v>
      </c>
      <c r="K13" s="1">
        <f>2^-J13</f>
        <v>0.91923627847075751</v>
      </c>
      <c r="L13" s="1">
        <f>LOG(K13,2)</f>
        <v>-0.12149235854711177</v>
      </c>
      <c r="M13" s="1">
        <f>AVERAGE(L13,L16,L19)</f>
        <v>-0.69397002042482825</v>
      </c>
      <c r="V13" s="1" t="s">
        <v>164</v>
      </c>
      <c r="W13" s="1" t="s">
        <v>10</v>
      </c>
      <c r="X13" s="2" t="s">
        <v>21</v>
      </c>
      <c r="Y13" s="1">
        <v>30.810718880546617</v>
      </c>
    </row>
    <row r="14" spans="1:28" x14ac:dyDescent="0.25">
      <c r="A14" s="1" t="s">
        <v>164</v>
      </c>
      <c r="B14" s="13" t="s">
        <v>17</v>
      </c>
      <c r="C14" s="1" t="s">
        <v>10</v>
      </c>
      <c r="D14" s="2" t="s">
        <v>21</v>
      </c>
      <c r="E14" s="1">
        <v>30.810718880546617</v>
      </c>
      <c r="G14" s="1">
        <v>26.533646051871639</v>
      </c>
      <c r="V14" s="1" t="s">
        <v>164</v>
      </c>
      <c r="W14" s="1" t="s">
        <v>10</v>
      </c>
      <c r="X14" s="2" t="s">
        <v>21</v>
      </c>
      <c r="Y14" s="1">
        <v>31.00709456470306</v>
      </c>
    </row>
    <row r="15" spans="1:28" x14ac:dyDescent="0.25">
      <c r="A15" s="1" t="s">
        <v>164</v>
      </c>
      <c r="B15" s="13" t="s">
        <v>17</v>
      </c>
      <c r="C15" s="1" t="s">
        <v>10</v>
      </c>
      <c r="D15" s="2" t="s">
        <v>21</v>
      </c>
      <c r="E15" s="1">
        <v>31.00709456470306</v>
      </c>
      <c r="G15" s="1">
        <v>26.352203048513452</v>
      </c>
      <c r="V15" s="1" t="s">
        <v>164</v>
      </c>
      <c r="W15" s="1" t="s">
        <v>12</v>
      </c>
      <c r="X15" s="2" t="s">
        <v>22</v>
      </c>
      <c r="Y15" s="1">
        <v>32.293450712389046</v>
      </c>
      <c r="Z15" s="1">
        <v>-2.1535567623829301</v>
      </c>
    </row>
    <row r="16" spans="1:28" x14ac:dyDescent="0.25">
      <c r="A16" s="1" t="s">
        <v>164</v>
      </c>
      <c r="B16" s="13" t="s">
        <v>17</v>
      </c>
      <c r="C16" s="1" t="s">
        <v>12</v>
      </c>
      <c r="D16" s="2" t="s">
        <v>22</v>
      </c>
      <c r="E16" s="1">
        <v>32.293450712389046</v>
      </c>
      <c r="F16" s="1">
        <f>AVERAGE(E16:E18)</f>
        <v>32.303908297709292</v>
      </c>
      <c r="G16" s="1">
        <v>25.794082334870531</v>
      </c>
      <c r="H16" s="1">
        <f>AVERAGE(G16:G18)</f>
        <v>25.983647026406057</v>
      </c>
      <c r="I16" s="1">
        <f t="shared" si="0"/>
        <v>6.3202612713032345</v>
      </c>
      <c r="J16" s="1">
        <f t="shared" ref="J16:J19" si="4">I16-$I$12</f>
        <v>2.1535567623829301</v>
      </c>
      <c r="K16" s="1">
        <f t="shared" ref="K16:K19" si="5">2^-J16</f>
        <v>0.22475782314624645</v>
      </c>
      <c r="L16" s="1">
        <f t="shared" ref="L16:L19" si="6">LOG(K16,2)</f>
        <v>-2.1535567623829301</v>
      </c>
      <c r="V16" s="1" t="s">
        <v>164</v>
      </c>
      <c r="W16" s="1" t="s">
        <v>12</v>
      </c>
      <c r="X16" s="2" t="s">
        <v>22</v>
      </c>
      <c r="Y16" s="1">
        <v>32.525043912679628</v>
      </c>
    </row>
    <row r="17" spans="1:26" x14ac:dyDescent="0.25">
      <c r="A17" s="1" t="s">
        <v>164</v>
      </c>
      <c r="B17" s="13" t="s">
        <v>17</v>
      </c>
      <c r="C17" s="1" t="s">
        <v>12</v>
      </c>
      <c r="D17" s="2" t="s">
        <v>22</v>
      </c>
      <c r="E17" s="1">
        <v>32.525043912679628</v>
      </c>
      <c r="G17" s="1">
        <v>26.120967289695987</v>
      </c>
      <c r="V17" s="1" t="s">
        <v>164</v>
      </c>
      <c r="W17" s="1" t="s">
        <v>12</v>
      </c>
      <c r="X17" s="2" t="s">
        <v>22</v>
      </c>
      <c r="Y17" s="1">
        <v>32.093230268059223</v>
      </c>
    </row>
    <row r="18" spans="1:26" x14ac:dyDescent="0.25">
      <c r="A18" s="1" t="s">
        <v>164</v>
      </c>
      <c r="B18" s="13" t="s">
        <v>17</v>
      </c>
      <c r="C18" s="1" t="s">
        <v>12</v>
      </c>
      <c r="D18" s="2" t="s">
        <v>22</v>
      </c>
      <c r="E18" s="1">
        <v>32.093230268059223</v>
      </c>
      <c r="G18" s="1">
        <v>26.035891454651644</v>
      </c>
      <c r="V18" s="1" t="s">
        <v>164</v>
      </c>
      <c r="W18" s="1" t="s">
        <v>13</v>
      </c>
      <c r="X18" s="2" t="s">
        <v>23</v>
      </c>
      <c r="Y18" s="1">
        <v>29.774131950286403</v>
      </c>
      <c r="Z18" s="1">
        <v>0.19313905965555744</v>
      </c>
    </row>
    <row r="19" spans="1:26" x14ac:dyDescent="0.25">
      <c r="A19" s="1" t="s">
        <v>164</v>
      </c>
      <c r="B19" s="13" t="s">
        <v>17</v>
      </c>
      <c r="C19" s="1" t="s">
        <v>13</v>
      </c>
      <c r="D19" s="2" t="s">
        <v>23</v>
      </c>
      <c r="E19" s="1">
        <v>29.774131950286403</v>
      </c>
      <c r="F19" s="1">
        <f>AVERAGE(E19:E21)</f>
        <v>29.772446014622073</v>
      </c>
      <c r="G19" s="1">
        <v>25.762242775105396</v>
      </c>
      <c r="H19" s="1">
        <f>AVERAGE(G19:G21)</f>
        <v>25.798880565357326</v>
      </c>
      <c r="I19" s="1">
        <f t="shared" si="0"/>
        <v>3.973565449264747</v>
      </c>
      <c r="J19" s="1">
        <f t="shared" si="4"/>
        <v>-0.19313905965555733</v>
      </c>
      <c r="K19" s="1">
        <f t="shared" si="5"/>
        <v>1.1432485264662775</v>
      </c>
      <c r="L19" s="1">
        <f t="shared" si="6"/>
        <v>0.19313905965555744</v>
      </c>
      <c r="V19" s="1" t="s">
        <v>164</v>
      </c>
      <c r="W19" s="1" t="s">
        <v>13</v>
      </c>
      <c r="X19" s="2" t="s">
        <v>23</v>
      </c>
      <c r="Y19" s="1">
        <v>29.918332256770242</v>
      </c>
    </row>
    <row r="20" spans="1:26" x14ac:dyDescent="0.25">
      <c r="A20" s="1" t="s">
        <v>164</v>
      </c>
      <c r="B20" s="13" t="s">
        <v>17</v>
      </c>
      <c r="C20" s="1" t="s">
        <v>13</v>
      </c>
      <c r="D20" s="2" t="s">
        <v>23</v>
      </c>
      <c r="E20" s="1">
        <v>29.918332256770242</v>
      </c>
      <c r="G20" s="1">
        <v>25.64841315206931</v>
      </c>
      <c r="V20" s="1" t="s">
        <v>164</v>
      </c>
      <c r="W20" s="1" t="s">
        <v>13</v>
      </c>
      <c r="X20" s="2" t="s">
        <v>23</v>
      </c>
      <c r="Y20" s="1">
        <v>29.624873836809567</v>
      </c>
    </row>
    <row r="21" spans="1:26" x14ac:dyDescent="0.25">
      <c r="A21" s="1" t="s">
        <v>164</v>
      </c>
      <c r="B21" s="13" t="s">
        <v>17</v>
      </c>
      <c r="C21" s="1" t="s">
        <v>13</v>
      </c>
      <c r="D21" s="2" t="s">
        <v>23</v>
      </c>
      <c r="E21" s="1">
        <v>29.624873836809567</v>
      </c>
      <c r="G21" s="1">
        <v>25.98598576889728</v>
      </c>
      <c r="X21" s="2"/>
    </row>
    <row r="22" spans="1:26" x14ac:dyDescent="0.25">
      <c r="B22" s="13"/>
      <c r="D22" s="2"/>
      <c r="I22" s="1">
        <f>AVERAGE(I13,I16,I19)</f>
        <v>4.8606745293451326</v>
      </c>
      <c r="V22" s="1" t="s">
        <v>164</v>
      </c>
      <c r="W22" s="1" t="s">
        <v>14</v>
      </c>
      <c r="X22" s="2" t="s">
        <v>24</v>
      </c>
      <c r="Y22" s="3"/>
    </row>
    <row r="23" spans="1:26" x14ac:dyDescent="0.25">
      <c r="A23" s="1" t="s">
        <v>164</v>
      </c>
      <c r="B23" s="13" t="s">
        <v>17</v>
      </c>
      <c r="C23" s="1" t="s">
        <v>14</v>
      </c>
      <c r="D23" s="2" t="s">
        <v>24</v>
      </c>
      <c r="E23" s="3"/>
      <c r="F23" s="1" t="e">
        <f>AVERAGE(E23:E25)</f>
        <v>#DIV/0!</v>
      </c>
      <c r="G23" s="1">
        <v>25.139827413284312</v>
      </c>
      <c r="H23" s="1">
        <f>AVERAGE(G23:G25)</f>
        <v>25.102718130268816</v>
      </c>
      <c r="I23" s="1" t="e">
        <f t="shared" si="0"/>
        <v>#DIV/0!</v>
      </c>
      <c r="V23" s="1" t="s">
        <v>164</v>
      </c>
      <c r="W23" s="1" t="s">
        <v>14</v>
      </c>
      <c r="X23" s="2" t="s">
        <v>24</v>
      </c>
      <c r="Y23" s="3"/>
    </row>
    <row r="24" spans="1:26" x14ac:dyDescent="0.25">
      <c r="A24" s="1" t="s">
        <v>164</v>
      </c>
      <c r="B24" s="13" t="s">
        <v>17</v>
      </c>
      <c r="C24" s="1" t="s">
        <v>14</v>
      </c>
      <c r="D24" s="2" t="s">
        <v>24</v>
      </c>
      <c r="E24" s="3"/>
      <c r="G24" s="1">
        <v>25.199054590886647</v>
      </c>
      <c r="V24" s="1" t="s">
        <v>164</v>
      </c>
      <c r="W24" s="1" t="s">
        <v>14</v>
      </c>
      <c r="X24" s="2" t="s">
        <v>24</v>
      </c>
      <c r="Y24" s="3"/>
    </row>
    <row r="25" spans="1:26" x14ac:dyDescent="0.25">
      <c r="A25" s="1" t="s">
        <v>164</v>
      </c>
      <c r="B25" s="13" t="s">
        <v>17</v>
      </c>
      <c r="C25" s="1" t="s">
        <v>14</v>
      </c>
      <c r="D25" s="2" t="s">
        <v>24</v>
      </c>
      <c r="E25" s="3"/>
      <c r="G25" s="1">
        <v>24.969272386635495</v>
      </c>
      <c r="V25" s="1" t="s">
        <v>164</v>
      </c>
      <c r="W25" s="1" t="s">
        <v>15</v>
      </c>
      <c r="X25" s="2" t="s">
        <v>25</v>
      </c>
      <c r="Y25" s="3"/>
    </row>
    <row r="26" spans="1:26" x14ac:dyDescent="0.25">
      <c r="A26" s="1" t="s">
        <v>164</v>
      </c>
      <c r="B26" s="13" t="s">
        <v>17</v>
      </c>
      <c r="C26" s="1" t="s">
        <v>15</v>
      </c>
      <c r="D26" s="2" t="s">
        <v>25</v>
      </c>
      <c r="E26" s="3"/>
      <c r="F26" s="1" t="e">
        <f>AVERAGE(E26:E28)</f>
        <v>#DIV/0!</v>
      </c>
      <c r="G26" s="1">
        <v>26.385773057920442</v>
      </c>
      <c r="H26" s="1">
        <f>AVERAGE(G26:G28)</f>
        <v>26.082728263877744</v>
      </c>
      <c r="I26" s="1" t="e">
        <f t="shared" si="0"/>
        <v>#DIV/0!</v>
      </c>
      <c r="V26" s="1" t="s">
        <v>164</v>
      </c>
      <c r="W26" s="1" t="s">
        <v>15</v>
      </c>
      <c r="X26" s="2" t="s">
        <v>25</v>
      </c>
      <c r="Y26" s="3"/>
    </row>
    <row r="27" spans="1:26" x14ac:dyDescent="0.25">
      <c r="A27" s="1" t="s">
        <v>164</v>
      </c>
      <c r="B27" s="13" t="s">
        <v>17</v>
      </c>
      <c r="C27" s="1" t="s">
        <v>15</v>
      </c>
      <c r="D27" s="2" t="s">
        <v>25</v>
      </c>
      <c r="E27" s="3"/>
      <c r="G27" s="1">
        <v>25.671302395598524</v>
      </c>
      <c r="V27" s="1" t="s">
        <v>164</v>
      </c>
      <c r="W27" s="1" t="s">
        <v>15</v>
      </c>
      <c r="X27" s="2" t="s">
        <v>25</v>
      </c>
      <c r="Y27" s="3"/>
    </row>
    <row r="28" spans="1:26" x14ac:dyDescent="0.25">
      <c r="A28" s="1" t="s">
        <v>164</v>
      </c>
      <c r="B28" s="13" t="s">
        <v>17</v>
      </c>
      <c r="C28" s="1" t="s">
        <v>15</v>
      </c>
      <c r="D28" s="2" t="s">
        <v>25</v>
      </c>
      <c r="E28" s="3"/>
      <c r="G28" s="1">
        <v>26.191109338114266</v>
      </c>
      <c r="V28" s="1" t="s">
        <v>164</v>
      </c>
      <c r="W28" s="1" t="s">
        <v>16</v>
      </c>
      <c r="X28" s="2" t="s">
        <v>26</v>
      </c>
      <c r="Y28" s="3"/>
    </row>
    <row r="29" spans="1:26" x14ac:dyDescent="0.25">
      <c r="A29" s="1" t="s">
        <v>164</v>
      </c>
      <c r="B29" s="13" t="s">
        <v>17</v>
      </c>
      <c r="C29" s="1" t="s">
        <v>16</v>
      </c>
      <c r="D29" s="2" t="s">
        <v>26</v>
      </c>
      <c r="E29" s="3"/>
      <c r="F29" s="1" t="e">
        <f>AVERAGE(E29:E31)</f>
        <v>#DIV/0!</v>
      </c>
      <c r="G29" s="1">
        <v>26.13440596403899</v>
      </c>
      <c r="H29" s="1">
        <f>AVERAGE(G29:G31)</f>
        <v>26.207730735827209</v>
      </c>
      <c r="I29" s="1" t="e">
        <f t="shared" si="0"/>
        <v>#DIV/0!</v>
      </c>
      <c r="V29" s="1" t="s">
        <v>164</v>
      </c>
      <c r="W29" s="1" t="s">
        <v>16</v>
      </c>
      <c r="X29" s="2" t="s">
        <v>26</v>
      </c>
      <c r="Y29" s="3"/>
    </row>
    <row r="30" spans="1:26" x14ac:dyDescent="0.25">
      <c r="A30" s="1" t="s">
        <v>164</v>
      </c>
      <c r="B30" s="13" t="s">
        <v>17</v>
      </c>
      <c r="C30" s="1" t="s">
        <v>16</v>
      </c>
      <c r="D30" s="2" t="s">
        <v>26</v>
      </c>
      <c r="E30" s="3"/>
      <c r="G30" s="1">
        <v>26.311652453855636</v>
      </c>
      <c r="V30" s="1" t="s">
        <v>164</v>
      </c>
      <c r="W30" s="1" t="s">
        <v>16</v>
      </c>
      <c r="X30" s="2" t="s">
        <v>26</v>
      </c>
      <c r="Y30" s="3"/>
    </row>
    <row r="31" spans="1:26" x14ac:dyDescent="0.25">
      <c r="A31" s="1" t="s">
        <v>164</v>
      </c>
      <c r="B31" s="13" t="s">
        <v>17</v>
      </c>
      <c r="C31" s="1" t="s">
        <v>16</v>
      </c>
      <c r="D31" s="2" t="s">
        <v>26</v>
      </c>
      <c r="E31" s="3"/>
      <c r="G31" s="1">
        <v>26.177133789586993</v>
      </c>
    </row>
    <row r="32" spans="1:26" x14ac:dyDescent="0.25">
      <c r="D32" s="2"/>
      <c r="E32" s="3"/>
      <c r="I32" s="1" t="e">
        <f>AVERAGE(I23,I26,I29)</f>
        <v>#DIV/0!</v>
      </c>
    </row>
    <row r="33" spans="1:29" x14ac:dyDescent="0.25">
      <c r="E33" s="3"/>
    </row>
    <row r="34" spans="1:29" s="4" customFormat="1" x14ac:dyDescent="0.25"/>
    <row r="36" spans="1:29" x14ac:dyDescent="0.25">
      <c r="C36" s="1" t="s">
        <v>1</v>
      </c>
      <c r="D36" s="1" t="s">
        <v>2</v>
      </c>
      <c r="E36" s="1" t="s">
        <v>68</v>
      </c>
      <c r="F36" s="1" t="s">
        <v>69</v>
      </c>
      <c r="G36" s="1" t="s">
        <v>70</v>
      </c>
      <c r="H36" s="1" t="s">
        <v>71</v>
      </c>
      <c r="I36" s="1" t="s">
        <v>72</v>
      </c>
      <c r="J36" s="1" t="s">
        <v>5</v>
      </c>
      <c r="K36" s="1" t="s">
        <v>73</v>
      </c>
      <c r="L36" s="1" t="s">
        <v>74</v>
      </c>
      <c r="M36" s="1" t="s">
        <v>75</v>
      </c>
      <c r="N36" s="1" t="s">
        <v>76</v>
      </c>
      <c r="P36" s="1" t="s">
        <v>7</v>
      </c>
      <c r="Q36" s="1" t="s">
        <v>0</v>
      </c>
      <c r="R36" s="1">
        <v>405.5</v>
      </c>
      <c r="S36" s="5">
        <v>-5.7</v>
      </c>
      <c r="V36" s="1" t="s">
        <v>165</v>
      </c>
      <c r="X36" s="1" t="s">
        <v>1</v>
      </c>
      <c r="Y36" s="1" t="s">
        <v>2</v>
      </c>
      <c r="Z36" s="1" t="s">
        <v>68</v>
      </c>
      <c r="AA36" s="1" t="s">
        <v>74</v>
      </c>
    </row>
    <row r="37" spans="1:29" x14ac:dyDescent="0.25">
      <c r="A37" s="1" t="s">
        <v>165</v>
      </c>
      <c r="B37" s="1" t="s">
        <v>27</v>
      </c>
      <c r="C37" s="1" t="s">
        <v>6</v>
      </c>
      <c r="D37" s="1" t="s">
        <v>18</v>
      </c>
      <c r="E37" s="1" t="s">
        <v>28</v>
      </c>
      <c r="F37" s="1" t="e">
        <f>AVERAGE(E37:E39)</f>
        <v>#DIV/0!</v>
      </c>
      <c r="G37" s="1">
        <v>25.488924414624559</v>
      </c>
      <c r="H37" s="1">
        <f>AVERAGE(G37:G39)</f>
        <v>25.680953476850998</v>
      </c>
      <c r="I37" s="1" t="e">
        <f>F37-H37</f>
        <v>#DIV/0!</v>
      </c>
      <c r="J37" s="1" t="e">
        <f>I37-$I$66</f>
        <v>#DIV/0!</v>
      </c>
      <c r="K37" s="1" t="e">
        <f>2^-J37</f>
        <v>#DIV/0!</v>
      </c>
      <c r="L37" s="1" t="e">
        <f>LOG(K37,2)</f>
        <v>#DIV/0!</v>
      </c>
      <c r="P37" s="1" t="s">
        <v>32</v>
      </c>
      <c r="Q37" s="1" t="s">
        <v>33</v>
      </c>
      <c r="R37" s="1">
        <v>405.5</v>
      </c>
      <c r="S37" s="5">
        <v>5.7</v>
      </c>
      <c r="V37" s="1" t="s">
        <v>165</v>
      </c>
      <c r="W37" s="1" t="s">
        <v>27</v>
      </c>
      <c r="X37" s="1" t="s">
        <v>6</v>
      </c>
      <c r="Y37" s="1" t="s">
        <v>18</v>
      </c>
      <c r="Z37" s="1" t="s">
        <v>28</v>
      </c>
    </row>
    <row r="38" spans="1:29" x14ac:dyDescent="0.25">
      <c r="A38" s="1" t="s">
        <v>165</v>
      </c>
      <c r="B38" s="1" t="s">
        <v>27</v>
      </c>
      <c r="C38" s="1" t="s">
        <v>6</v>
      </c>
      <c r="D38" s="1" t="s">
        <v>18</v>
      </c>
      <c r="E38" s="1" t="s">
        <v>28</v>
      </c>
      <c r="G38" s="1">
        <v>25.696995715684722</v>
      </c>
      <c r="V38" s="1" t="s">
        <v>165</v>
      </c>
      <c r="W38" s="1" t="s">
        <v>27</v>
      </c>
      <c r="X38" s="1" t="s">
        <v>6</v>
      </c>
      <c r="Y38" s="1" t="s">
        <v>18</v>
      </c>
      <c r="Z38" s="1" t="s">
        <v>28</v>
      </c>
    </row>
    <row r="39" spans="1:29" x14ac:dyDescent="0.25">
      <c r="A39" s="1" t="s">
        <v>165</v>
      </c>
      <c r="B39" s="1" t="s">
        <v>27</v>
      </c>
      <c r="C39" s="1" t="s">
        <v>6</v>
      </c>
      <c r="D39" s="1" t="s">
        <v>18</v>
      </c>
      <c r="E39" s="1" t="s">
        <v>28</v>
      </c>
      <c r="G39" s="1">
        <v>25.8569403002437</v>
      </c>
      <c r="V39" s="1" t="s">
        <v>165</v>
      </c>
      <c r="W39" s="1" t="s">
        <v>27</v>
      </c>
      <c r="X39" s="1" t="s">
        <v>6</v>
      </c>
      <c r="Y39" s="1" t="s">
        <v>18</v>
      </c>
      <c r="Z39" s="1" t="s">
        <v>28</v>
      </c>
      <c r="AA39" s="1" t="s">
        <v>7</v>
      </c>
    </row>
    <row r="40" spans="1:29" x14ac:dyDescent="0.25">
      <c r="A40" s="1" t="s">
        <v>165</v>
      </c>
      <c r="B40" s="1" t="s">
        <v>27</v>
      </c>
      <c r="C40" s="1" t="s">
        <v>8</v>
      </c>
      <c r="D40" s="1" t="s">
        <v>19</v>
      </c>
      <c r="E40" s="1">
        <v>36.920769681669576</v>
      </c>
      <c r="F40" s="1">
        <f>AVERAGE(E40:E42)</f>
        <v>36.920769681669576</v>
      </c>
      <c r="G40" s="1">
        <v>27.470544983869917</v>
      </c>
      <c r="H40" s="1">
        <f>AVERAGE(G40:G42)</f>
        <v>27.426595498480072</v>
      </c>
      <c r="I40" s="1">
        <f t="shared" ref="I40" si="7">F40-H40</f>
        <v>9.4941741831895037</v>
      </c>
      <c r="J40" s="1">
        <f t="shared" ref="J40:J43" si="8">I40-$I$66</f>
        <v>1.5374466932088593</v>
      </c>
      <c r="K40" s="1">
        <f t="shared" ref="K40:K43" si="9">2^-J40</f>
        <v>0.3444946078832391</v>
      </c>
      <c r="L40" s="12">
        <f t="shared" ref="L40:L43" si="10">LOG(K40,2)</f>
        <v>-1.5374466932088591</v>
      </c>
      <c r="V40" s="1" t="s">
        <v>165</v>
      </c>
      <c r="W40" s="1" t="s">
        <v>27</v>
      </c>
      <c r="X40" s="1" t="s">
        <v>8</v>
      </c>
      <c r="Y40" s="1" t="s">
        <v>19</v>
      </c>
      <c r="Z40" s="16">
        <v>36.920769681669576</v>
      </c>
      <c r="AA40" s="1">
        <v>-1.5374466932088591</v>
      </c>
    </row>
    <row r="41" spans="1:29" x14ac:dyDescent="0.25">
      <c r="A41" s="1" t="s">
        <v>165</v>
      </c>
      <c r="B41" s="1" t="s">
        <v>27</v>
      </c>
      <c r="C41" s="1" t="s">
        <v>8</v>
      </c>
      <c r="D41" s="1" t="s">
        <v>19</v>
      </c>
      <c r="E41" s="1" t="s">
        <v>28</v>
      </c>
      <c r="G41" s="1">
        <v>27.421789711453805</v>
      </c>
      <c r="V41" s="1" t="s">
        <v>165</v>
      </c>
      <c r="W41" s="1" t="s">
        <v>27</v>
      </c>
      <c r="X41" s="1" t="s">
        <v>8</v>
      </c>
      <c r="Y41" s="1" t="s">
        <v>19</v>
      </c>
      <c r="Z41" s="1" t="s">
        <v>28</v>
      </c>
    </row>
    <row r="42" spans="1:29" x14ac:dyDescent="0.25">
      <c r="A42" s="1" t="s">
        <v>165</v>
      </c>
      <c r="B42" s="1" t="s">
        <v>27</v>
      </c>
      <c r="C42" s="1" t="s">
        <v>8</v>
      </c>
      <c r="D42" s="1" t="s">
        <v>19</v>
      </c>
      <c r="E42" s="1" t="s">
        <v>28</v>
      </c>
      <c r="G42" s="1">
        <v>27.387451800116498</v>
      </c>
      <c r="V42" s="1" t="s">
        <v>165</v>
      </c>
      <c r="W42" s="1" t="s">
        <v>27</v>
      </c>
      <c r="X42" s="1" t="s">
        <v>8</v>
      </c>
      <c r="Y42" s="1" t="s">
        <v>19</v>
      </c>
      <c r="Z42" s="1" t="s">
        <v>28</v>
      </c>
    </row>
    <row r="43" spans="1:29" x14ac:dyDescent="0.25">
      <c r="A43" s="1" t="s">
        <v>165</v>
      </c>
      <c r="B43" s="1" t="s">
        <v>27</v>
      </c>
      <c r="C43" s="1" t="s">
        <v>9</v>
      </c>
      <c r="D43" s="1" t="s">
        <v>20</v>
      </c>
      <c r="E43" s="1" t="s">
        <v>28</v>
      </c>
      <c r="F43" s="1" t="e">
        <f>AVERAGE(E43:E45)</f>
        <v>#DIV/0!</v>
      </c>
      <c r="G43" s="1">
        <v>25.27809628642019</v>
      </c>
      <c r="H43" s="1">
        <f>AVERAGE(G43:G45)</f>
        <v>25.354266649359474</v>
      </c>
      <c r="I43" s="1" t="e">
        <f t="shared" ref="I43" si="11">F43-H43</f>
        <v>#DIV/0!</v>
      </c>
      <c r="J43" s="1" t="e">
        <f t="shared" si="8"/>
        <v>#DIV/0!</v>
      </c>
      <c r="K43" s="1" t="e">
        <f t="shared" si="9"/>
        <v>#DIV/0!</v>
      </c>
      <c r="L43" s="1" t="e">
        <f t="shared" si="10"/>
        <v>#DIV/0!</v>
      </c>
      <c r="V43" s="1" t="s">
        <v>165</v>
      </c>
      <c r="W43" s="1" t="s">
        <v>27</v>
      </c>
      <c r="X43" s="1" t="s">
        <v>9</v>
      </c>
      <c r="Y43" s="1" t="s">
        <v>20</v>
      </c>
      <c r="Z43" s="1" t="s">
        <v>28</v>
      </c>
      <c r="AB43" s="1" t="s">
        <v>340</v>
      </c>
    </row>
    <row r="44" spans="1:29" x14ac:dyDescent="0.25">
      <c r="A44" s="1" t="s">
        <v>165</v>
      </c>
      <c r="B44" s="1" t="s">
        <v>27</v>
      </c>
      <c r="C44" s="1" t="s">
        <v>9</v>
      </c>
      <c r="D44" s="1" t="s">
        <v>20</v>
      </c>
      <c r="E44" s="1" t="s">
        <v>28</v>
      </c>
      <c r="G44" s="1">
        <v>25.500159270172201</v>
      </c>
      <c r="V44" s="1" t="s">
        <v>165</v>
      </c>
      <c r="W44" s="1" t="s">
        <v>27</v>
      </c>
      <c r="X44" s="1" t="s">
        <v>9</v>
      </c>
      <c r="Y44" s="1" t="s">
        <v>20</v>
      </c>
      <c r="Z44" s="1" t="s">
        <v>28</v>
      </c>
      <c r="AB44" s="1" t="s">
        <v>7</v>
      </c>
      <c r="AC44" s="5">
        <v>-5.7</v>
      </c>
    </row>
    <row r="45" spans="1:29" x14ac:dyDescent="0.25">
      <c r="A45" s="1" t="s">
        <v>165</v>
      </c>
      <c r="B45" s="1" t="s">
        <v>27</v>
      </c>
      <c r="C45" s="1" t="s">
        <v>9</v>
      </c>
      <c r="D45" s="1" t="s">
        <v>20</v>
      </c>
      <c r="E45" s="1" t="s">
        <v>28</v>
      </c>
      <c r="G45" s="1">
        <v>25.28454439148603</v>
      </c>
      <c r="V45" s="1" t="s">
        <v>165</v>
      </c>
      <c r="W45" s="1" t="s">
        <v>27</v>
      </c>
      <c r="X45" s="1" t="s">
        <v>9</v>
      </c>
      <c r="Y45" s="1" t="s">
        <v>20</v>
      </c>
      <c r="Z45" s="1" t="s">
        <v>28</v>
      </c>
      <c r="AB45" s="1" t="s">
        <v>32</v>
      </c>
      <c r="AC45" s="5">
        <v>5.7</v>
      </c>
    </row>
    <row r="46" spans="1:29" x14ac:dyDescent="0.25">
      <c r="I46" s="1">
        <v>7.6559999999999997</v>
      </c>
    </row>
    <row r="47" spans="1:29" x14ac:dyDescent="0.25">
      <c r="A47" s="1" t="s">
        <v>165</v>
      </c>
      <c r="B47" s="1" t="s">
        <v>27</v>
      </c>
      <c r="C47" s="1" t="s">
        <v>10</v>
      </c>
      <c r="D47" s="1" t="s">
        <v>21</v>
      </c>
      <c r="E47" s="1">
        <v>34.144334286542211</v>
      </c>
      <c r="F47" s="1">
        <f>AVERAGE(E47:E49)</f>
        <v>34.404398304678608</v>
      </c>
      <c r="G47" s="1">
        <v>26.331120751764665</v>
      </c>
      <c r="H47" s="1">
        <f>AVERAGE(G47:G49)</f>
        <v>26.164699538416951</v>
      </c>
      <c r="I47" s="1">
        <f t="shared" ref="I47" si="12">F47-H47</f>
        <v>8.2396987662616574</v>
      </c>
      <c r="J47" s="1">
        <f>I47-$I$46</f>
        <v>0.58369876626165773</v>
      </c>
      <c r="K47" s="1">
        <f>2^-J47</f>
        <v>0.6672508918248713</v>
      </c>
      <c r="L47" s="1">
        <f>LOG(K47,2)</f>
        <v>-0.58369876626165773</v>
      </c>
      <c r="V47" s="1" t="s">
        <v>165</v>
      </c>
      <c r="W47" s="1" t="s">
        <v>27</v>
      </c>
      <c r="X47" s="1" t="s">
        <v>10</v>
      </c>
      <c r="Y47" s="1" t="s">
        <v>21</v>
      </c>
      <c r="Z47" s="1">
        <v>34.144334286542211</v>
      </c>
      <c r="AA47" s="1">
        <v>-0.58369876626165773</v>
      </c>
    </row>
    <row r="48" spans="1:29" x14ac:dyDescent="0.25">
      <c r="A48" s="1" t="s">
        <v>165</v>
      </c>
      <c r="B48" s="1" t="s">
        <v>27</v>
      </c>
      <c r="C48" s="1" t="s">
        <v>10</v>
      </c>
      <c r="D48" s="1" t="s">
        <v>21</v>
      </c>
      <c r="E48" s="1">
        <v>34.657200460399856</v>
      </c>
      <c r="G48" s="1">
        <v>26.172336289686264</v>
      </c>
      <c r="V48" s="1" t="s">
        <v>165</v>
      </c>
      <c r="W48" s="1" t="s">
        <v>27</v>
      </c>
      <c r="X48" s="1" t="s">
        <v>10</v>
      </c>
      <c r="Y48" s="1" t="s">
        <v>21</v>
      </c>
      <c r="Z48" s="1">
        <v>34.657200460399856</v>
      </c>
    </row>
    <row r="49" spans="1:26" x14ac:dyDescent="0.25">
      <c r="A49" s="1" t="s">
        <v>165</v>
      </c>
      <c r="B49" s="1" t="s">
        <v>27</v>
      </c>
      <c r="C49" s="1" t="s">
        <v>10</v>
      </c>
      <c r="D49" s="1" t="s">
        <v>21</v>
      </c>
      <c r="E49" s="1">
        <v>34.411660167093764</v>
      </c>
      <c r="G49" s="1">
        <v>25.990641573799923</v>
      </c>
      <c r="V49" s="1" t="s">
        <v>165</v>
      </c>
      <c r="W49" s="1" t="s">
        <v>27</v>
      </c>
      <c r="X49" s="1" t="s">
        <v>10</v>
      </c>
      <c r="Y49" s="1" t="s">
        <v>21</v>
      </c>
      <c r="Z49" s="1">
        <v>34.411660167093764</v>
      </c>
    </row>
    <row r="50" spans="1:26" x14ac:dyDescent="0.25">
      <c r="A50" s="1" t="s">
        <v>165</v>
      </c>
      <c r="B50" s="1" t="s">
        <v>27</v>
      </c>
      <c r="C50" s="1" t="s">
        <v>12</v>
      </c>
      <c r="D50" s="1" t="s">
        <v>22</v>
      </c>
      <c r="E50" s="1" t="s">
        <v>28</v>
      </c>
      <c r="F50" s="1" t="e">
        <f>AVERAGE(E50:E52)</f>
        <v>#DIV/0!</v>
      </c>
      <c r="G50" s="1">
        <v>25.433133871131524</v>
      </c>
      <c r="H50" s="1">
        <f>AVERAGE(G50:G52)</f>
        <v>25.621080007194735</v>
      </c>
      <c r="I50" s="1" t="e">
        <f t="shared" ref="I50" si="13">F50-H50</f>
        <v>#DIV/0!</v>
      </c>
      <c r="V50" s="1" t="s">
        <v>165</v>
      </c>
      <c r="W50" s="1" t="s">
        <v>27</v>
      </c>
      <c r="X50" s="1" t="s">
        <v>12</v>
      </c>
      <c r="Y50" s="1" t="s">
        <v>22</v>
      </c>
      <c r="Z50" s="1" t="s">
        <v>28</v>
      </c>
    </row>
    <row r="51" spans="1:26" x14ac:dyDescent="0.25">
      <c r="A51" s="1" t="s">
        <v>165</v>
      </c>
      <c r="B51" s="1" t="s">
        <v>27</v>
      </c>
      <c r="C51" s="1" t="s">
        <v>12</v>
      </c>
      <c r="D51" s="1" t="s">
        <v>22</v>
      </c>
      <c r="E51" s="1" t="s">
        <v>28</v>
      </c>
      <c r="G51" s="1">
        <v>25.764744382588368</v>
      </c>
      <c r="V51" s="1" t="s">
        <v>165</v>
      </c>
      <c r="W51" s="1" t="s">
        <v>27</v>
      </c>
      <c r="X51" s="1" t="s">
        <v>12</v>
      </c>
      <c r="Y51" s="1" t="s">
        <v>22</v>
      </c>
      <c r="Z51" s="1" t="s">
        <v>28</v>
      </c>
    </row>
    <row r="52" spans="1:26" x14ac:dyDescent="0.25">
      <c r="A52" s="1" t="s">
        <v>165</v>
      </c>
      <c r="B52" s="1" t="s">
        <v>27</v>
      </c>
      <c r="C52" s="1" t="s">
        <v>12</v>
      </c>
      <c r="D52" s="1" t="s">
        <v>22</v>
      </c>
      <c r="E52" s="1" t="s">
        <v>28</v>
      </c>
      <c r="G52" s="1">
        <v>25.665361767864308</v>
      </c>
      <c r="V52" s="1" t="s">
        <v>165</v>
      </c>
      <c r="W52" s="1" t="s">
        <v>27</v>
      </c>
      <c r="X52" s="1" t="s">
        <v>12</v>
      </c>
      <c r="Y52" s="1" t="s">
        <v>22</v>
      </c>
      <c r="Z52" s="1" t="s">
        <v>28</v>
      </c>
    </row>
    <row r="53" spans="1:26" x14ac:dyDescent="0.25">
      <c r="A53" s="1" t="s">
        <v>165</v>
      </c>
      <c r="B53" s="1" t="s">
        <v>27</v>
      </c>
      <c r="C53" s="1" t="s">
        <v>13</v>
      </c>
      <c r="D53" s="1" t="s">
        <v>23</v>
      </c>
      <c r="E53" s="1" t="s">
        <v>28</v>
      </c>
      <c r="F53" s="1" t="e">
        <f>AVERAGE(E53:E55)</f>
        <v>#DIV/0!</v>
      </c>
      <c r="G53" s="1">
        <v>25.401250140933055</v>
      </c>
      <c r="H53" s="1">
        <f>AVERAGE(G53:G55)</f>
        <v>25.435516154518471</v>
      </c>
      <c r="I53" s="1" t="e">
        <f t="shared" ref="I53" si="14">F53-H53</f>
        <v>#DIV/0!</v>
      </c>
      <c r="V53" s="1" t="s">
        <v>165</v>
      </c>
      <c r="W53" s="1" t="s">
        <v>27</v>
      </c>
      <c r="X53" s="1" t="s">
        <v>13</v>
      </c>
      <c r="Y53" s="1" t="s">
        <v>23</v>
      </c>
      <c r="Z53" s="1" t="s">
        <v>28</v>
      </c>
    </row>
    <row r="54" spans="1:26" x14ac:dyDescent="0.25">
      <c r="A54" s="1" t="s">
        <v>165</v>
      </c>
      <c r="B54" s="1" t="s">
        <v>27</v>
      </c>
      <c r="C54" s="1" t="s">
        <v>13</v>
      </c>
      <c r="D54" s="1" t="s">
        <v>23</v>
      </c>
      <c r="E54" s="1" t="s">
        <v>28</v>
      </c>
      <c r="G54" s="1">
        <v>25.28726260416283</v>
      </c>
      <c r="V54" s="1" t="s">
        <v>165</v>
      </c>
      <c r="W54" s="1" t="s">
        <v>27</v>
      </c>
      <c r="X54" s="1" t="s">
        <v>13</v>
      </c>
      <c r="Y54" s="1" t="s">
        <v>23</v>
      </c>
      <c r="Z54" s="1" t="s">
        <v>28</v>
      </c>
    </row>
    <row r="55" spans="1:26" x14ac:dyDescent="0.25">
      <c r="A55" s="1" t="s">
        <v>165</v>
      </c>
      <c r="B55" s="1" t="s">
        <v>27</v>
      </c>
      <c r="C55" s="1" t="s">
        <v>13</v>
      </c>
      <c r="D55" s="1" t="s">
        <v>23</v>
      </c>
      <c r="E55" s="1" t="s">
        <v>28</v>
      </c>
      <c r="G55" s="1">
        <v>25.618035718459534</v>
      </c>
      <c r="V55" s="1" t="s">
        <v>165</v>
      </c>
      <c r="W55" s="1" t="s">
        <v>27</v>
      </c>
      <c r="X55" s="1" t="s">
        <v>13</v>
      </c>
      <c r="Y55" s="1" t="s">
        <v>23</v>
      </c>
      <c r="Z55" s="1" t="s">
        <v>28</v>
      </c>
    </row>
    <row r="56" spans="1:26" x14ac:dyDescent="0.25">
      <c r="I56" s="1" t="e">
        <f>AVERAGE(I47,I50,I53)</f>
        <v>#DIV/0!</v>
      </c>
    </row>
    <row r="57" spans="1:26" x14ac:dyDescent="0.25">
      <c r="A57" s="1" t="s">
        <v>165</v>
      </c>
      <c r="B57" s="1" t="s">
        <v>27</v>
      </c>
      <c r="C57" s="1" t="s">
        <v>14</v>
      </c>
      <c r="D57" s="1" t="s">
        <v>24</v>
      </c>
      <c r="E57" s="1">
        <v>32.839633655799155</v>
      </c>
      <c r="F57" s="1">
        <f>AVERAGE(E57:E59)</f>
        <v>32.948925972625595</v>
      </c>
      <c r="G57" s="1">
        <v>24.747084337742663</v>
      </c>
      <c r="H57" s="1">
        <f>AVERAGE(G57:G59)</f>
        <v>24.719893823561879</v>
      </c>
      <c r="I57" s="1">
        <f t="shared" ref="I57" si="15">F57-H57</f>
        <v>8.2290321490637162</v>
      </c>
      <c r="V57" s="1" t="s">
        <v>165</v>
      </c>
      <c r="W57" s="1" t="s">
        <v>27</v>
      </c>
      <c r="X57" s="1" t="s">
        <v>14</v>
      </c>
      <c r="Y57" s="1" t="s">
        <v>24</v>
      </c>
      <c r="Z57" s="1">
        <v>32.839633655799155</v>
      </c>
    </row>
    <row r="58" spans="1:26" x14ac:dyDescent="0.25">
      <c r="A58" s="1" t="s">
        <v>165</v>
      </c>
      <c r="B58" s="1" t="s">
        <v>27</v>
      </c>
      <c r="C58" s="1" t="s">
        <v>14</v>
      </c>
      <c r="D58" s="1" t="s">
        <v>24</v>
      </c>
      <c r="E58" s="1">
        <v>33.301417095999703</v>
      </c>
      <c r="G58" s="1">
        <v>24.814304742328229</v>
      </c>
      <c r="V58" s="1" t="s">
        <v>165</v>
      </c>
      <c r="W58" s="1" t="s">
        <v>27</v>
      </c>
      <c r="X58" s="1" t="s">
        <v>14</v>
      </c>
      <c r="Y58" s="1" t="s">
        <v>24</v>
      </c>
      <c r="Z58" s="1">
        <v>33.301417095999703</v>
      </c>
    </row>
    <row r="59" spans="1:26" x14ac:dyDescent="0.25">
      <c r="A59" s="1" t="s">
        <v>165</v>
      </c>
      <c r="B59" s="1" t="s">
        <v>27</v>
      </c>
      <c r="C59" s="1" t="s">
        <v>14</v>
      </c>
      <c r="D59" s="1" t="s">
        <v>24</v>
      </c>
      <c r="E59" s="1">
        <v>32.705727166077921</v>
      </c>
      <c r="G59" s="1">
        <v>24.598292390614745</v>
      </c>
      <c r="V59" s="1" t="s">
        <v>165</v>
      </c>
      <c r="W59" s="1" t="s">
        <v>27</v>
      </c>
      <c r="X59" s="1" t="s">
        <v>14</v>
      </c>
      <c r="Y59" s="1" t="s">
        <v>24</v>
      </c>
      <c r="Z59" s="1">
        <v>32.705727166077921</v>
      </c>
    </row>
    <row r="60" spans="1:26" x14ac:dyDescent="0.25">
      <c r="A60" s="1" t="s">
        <v>165</v>
      </c>
      <c r="B60" s="1" t="s">
        <v>27</v>
      </c>
      <c r="C60" s="1" t="s">
        <v>15</v>
      </c>
      <c r="D60" s="1" t="s">
        <v>25</v>
      </c>
      <c r="E60" s="1">
        <v>33.235249725617287</v>
      </c>
      <c r="F60" s="1">
        <f>AVERAGE(E60:E62)</f>
        <v>33.30971086252211</v>
      </c>
      <c r="G60" s="1">
        <v>26.02425815426108</v>
      </c>
      <c r="H60" s="1">
        <f>AVERAGE(G60:G62)</f>
        <v>25.718285129426775</v>
      </c>
      <c r="I60" s="1">
        <f t="shared" ref="I60" si="16">F60-H60</f>
        <v>7.5914257330953347</v>
      </c>
      <c r="V60" s="1" t="s">
        <v>165</v>
      </c>
      <c r="W60" s="1" t="s">
        <v>27</v>
      </c>
      <c r="X60" s="1" t="s">
        <v>15</v>
      </c>
      <c r="Y60" s="1" t="s">
        <v>25</v>
      </c>
      <c r="Z60" s="1">
        <v>33.235249725617287</v>
      </c>
    </row>
    <row r="61" spans="1:26" x14ac:dyDescent="0.25">
      <c r="A61" s="1" t="s">
        <v>165</v>
      </c>
      <c r="B61" s="1" t="s">
        <v>27</v>
      </c>
      <c r="C61" s="1" t="s">
        <v>15</v>
      </c>
      <c r="D61" s="1" t="s">
        <v>25</v>
      </c>
      <c r="E61" s="1">
        <v>33.649297447162688</v>
      </c>
      <c r="G61" s="1">
        <v>25.310183601516936</v>
      </c>
      <c r="V61" s="1" t="s">
        <v>165</v>
      </c>
      <c r="W61" s="1" t="s">
        <v>27</v>
      </c>
      <c r="X61" s="1" t="s">
        <v>15</v>
      </c>
      <c r="Y61" s="1" t="s">
        <v>25</v>
      </c>
      <c r="Z61" s="1">
        <v>33.649297447162688</v>
      </c>
    </row>
    <row r="62" spans="1:26" x14ac:dyDescent="0.25">
      <c r="A62" s="1" t="s">
        <v>165</v>
      </c>
      <c r="B62" s="1" t="s">
        <v>27</v>
      </c>
      <c r="C62" s="1" t="s">
        <v>15</v>
      </c>
      <c r="D62" s="1" t="s">
        <v>25</v>
      </c>
      <c r="E62" s="1">
        <v>33.044585414786361</v>
      </c>
      <c r="G62" s="1">
        <v>25.820413632502309</v>
      </c>
      <c r="V62" s="1" t="s">
        <v>165</v>
      </c>
      <c r="W62" s="1" t="s">
        <v>27</v>
      </c>
      <c r="X62" s="1" t="s">
        <v>15</v>
      </c>
      <c r="Y62" s="1" t="s">
        <v>25</v>
      </c>
      <c r="Z62" s="1">
        <v>33.044585414786361</v>
      </c>
    </row>
    <row r="63" spans="1:26" x14ac:dyDescent="0.25">
      <c r="A63" s="1" t="s">
        <v>165</v>
      </c>
      <c r="B63" s="1" t="s">
        <v>27</v>
      </c>
      <c r="C63" s="1" t="s">
        <v>16</v>
      </c>
      <c r="D63" s="1" t="s">
        <v>26</v>
      </c>
      <c r="E63" s="1">
        <v>33.886785887877714</v>
      </c>
      <c r="F63" s="1">
        <f>AVERAGE(E63:E65)</f>
        <v>33.886785887877714</v>
      </c>
      <c r="G63" s="1">
        <v>25.751225032640896</v>
      </c>
      <c r="H63" s="1">
        <f>AVERAGE(G63:G65)</f>
        <v>25.837061300094831</v>
      </c>
      <c r="I63" s="1">
        <f t="shared" ref="I63" si="17">F63-H63</f>
        <v>8.0497245877828831</v>
      </c>
      <c r="V63" s="1" t="s">
        <v>165</v>
      </c>
      <c r="W63" s="1" t="s">
        <v>27</v>
      </c>
      <c r="X63" s="1" t="s">
        <v>16</v>
      </c>
      <c r="Y63" s="1" t="s">
        <v>26</v>
      </c>
      <c r="Z63" s="1">
        <v>33.886785887877714</v>
      </c>
    </row>
    <row r="64" spans="1:26" x14ac:dyDescent="0.25">
      <c r="A64" s="1" t="s">
        <v>165</v>
      </c>
      <c r="B64" s="1" t="s">
        <v>27</v>
      </c>
      <c r="C64" s="1" t="s">
        <v>16</v>
      </c>
      <c r="D64" s="1" t="s">
        <v>26</v>
      </c>
      <c r="E64" s="1" t="s">
        <v>28</v>
      </c>
      <c r="G64" s="1">
        <v>25.950034724050916</v>
      </c>
      <c r="V64" s="1" t="s">
        <v>165</v>
      </c>
      <c r="W64" s="1" t="s">
        <v>27</v>
      </c>
      <c r="X64" s="1" t="s">
        <v>16</v>
      </c>
      <c r="Y64" s="1" t="s">
        <v>26</v>
      </c>
      <c r="Z64" s="1" t="s">
        <v>28</v>
      </c>
    </row>
    <row r="65" spans="1:26" x14ac:dyDescent="0.25">
      <c r="A65" s="1" t="s">
        <v>165</v>
      </c>
      <c r="B65" s="1" t="s">
        <v>27</v>
      </c>
      <c r="C65" s="1" t="s">
        <v>16</v>
      </c>
      <c r="D65" s="1" t="s">
        <v>26</v>
      </c>
      <c r="E65" s="1" t="s">
        <v>28</v>
      </c>
      <c r="G65" s="1">
        <v>25.809924143592688</v>
      </c>
      <c r="V65" s="1" t="s">
        <v>165</v>
      </c>
      <c r="W65" s="1" t="s">
        <v>27</v>
      </c>
      <c r="X65" s="1" t="s">
        <v>16</v>
      </c>
      <c r="Y65" s="1" t="s">
        <v>26</v>
      </c>
      <c r="Z65" s="1" t="s">
        <v>28</v>
      </c>
    </row>
    <row r="66" spans="1:26" x14ac:dyDescent="0.25">
      <c r="E66" s="1" t="s">
        <v>28</v>
      </c>
      <c r="I66" s="1">
        <f>AVERAGE(I57,I60,I63)</f>
        <v>7.9567274899806444</v>
      </c>
    </row>
    <row r="69" spans="1:26" s="4" customFormat="1" x14ac:dyDescent="0.25"/>
    <row r="71" spans="1:26" x14ac:dyDescent="0.25">
      <c r="B71" s="12"/>
      <c r="C71" s="1" t="s">
        <v>1</v>
      </c>
      <c r="D71" s="1" t="s">
        <v>2</v>
      </c>
      <c r="E71" s="1" t="s">
        <v>68</v>
      </c>
      <c r="F71" s="1" t="s">
        <v>69</v>
      </c>
      <c r="G71" s="1" t="s">
        <v>70</v>
      </c>
      <c r="H71" s="1" t="s">
        <v>71</v>
      </c>
      <c r="I71" s="1" t="s">
        <v>72</v>
      </c>
      <c r="J71" s="1" t="s">
        <v>5</v>
      </c>
      <c r="K71" s="1" t="s">
        <v>73</v>
      </c>
      <c r="L71" s="1" t="s">
        <v>74</v>
      </c>
      <c r="M71" s="1" t="s">
        <v>75</v>
      </c>
      <c r="N71" s="1" t="s">
        <v>76</v>
      </c>
      <c r="O71" s="1" t="s">
        <v>34</v>
      </c>
    </row>
    <row r="72" spans="1:26" x14ac:dyDescent="0.25">
      <c r="A72" s="1" t="s">
        <v>166</v>
      </c>
      <c r="B72" s="12" t="s">
        <v>29</v>
      </c>
      <c r="C72" s="1" t="s">
        <v>6</v>
      </c>
      <c r="D72" s="1" t="s">
        <v>18</v>
      </c>
      <c r="E72" s="1">
        <v>32.099555568587689</v>
      </c>
      <c r="F72" s="1">
        <f>AVERAGE(E72:E74)</f>
        <v>32.002482583533002</v>
      </c>
      <c r="G72" s="1">
        <v>25.864144330533438</v>
      </c>
      <c r="H72" s="1">
        <f>AVERAGE(G72:G74)</f>
        <v>26.027853532417328</v>
      </c>
      <c r="I72" s="1">
        <f>F72-H72</f>
        <v>5.9746290511156737</v>
      </c>
      <c r="J72" s="1">
        <f>I72-$I$101</f>
        <v>2.120772373803991</v>
      </c>
      <c r="K72" s="1">
        <f>2^-J72</f>
        <v>0.22992378569610036</v>
      </c>
      <c r="L72" s="1">
        <f>LOG(K72,2)</f>
        <v>-2.120772373803991</v>
      </c>
      <c r="M72" s="1">
        <f>AVERAGE(L72,L75,L78)</f>
        <v>-1.9927103099123187</v>
      </c>
      <c r="N72" s="1" t="s">
        <v>7</v>
      </c>
    </row>
    <row r="73" spans="1:26" x14ac:dyDescent="0.25">
      <c r="A73" s="1" t="s">
        <v>166</v>
      </c>
      <c r="B73" s="12" t="s">
        <v>29</v>
      </c>
      <c r="C73" s="1" t="s">
        <v>6</v>
      </c>
      <c r="D73" s="1" t="s">
        <v>18</v>
      </c>
      <c r="E73" s="1">
        <v>32.018897163387599</v>
      </c>
      <c r="G73" s="1">
        <v>26.020506161502599</v>
      </c>
      <c r="P73" s="1" t="s">
        <v>7</v>
      </c>
      <c r="Q73" s="1" t="s">
        <v>0</v>
      </c>
      <c r="R73" s="1">
        <v>523.5</v>
      </c>
      <c r="S73" s="1">
        <v>-6.2</v>
      </c>
    </row>
    <row r="74" spans="1:26" x14ac:dyDescent="0.25">
      <c r="A74" s="1" t="s">
        <v>166</v>
      </c>
      <c r="B74" s="12" t="s">
        <v>29</v>
      </c>
      <c r="C74" s="1" t="s">
        <v>6</v>
      </c>
      <c r="D74" s="1" t="s">
        <v>18</v>
      </c>
      <c r="E74" s="1">
        <v>31.88899501862371</v>
      </c>
      <c r="G74" s="1">
        <v>26.198910105215948</v>
      </c>
      <c r="P74" s="1" t="s">
        <v>32</v>
      </c>
      <c r="Q74" s="1" t="s">
        <v>33</v>
      </c>
      <c r="R74" s="1">
        <v>523.5</v>
      </c>
      <c r="S74" s="1">
        <v>6.2</v>
      </c>
    </row>
    <row r="75" spans="1:26" x14ac:dyDescent="0.25">
      <c r="A75" s="1" t="s">
        <v>166</v>
      </c>
      <c r="B75" s="12" t="s">
        <v>29</v>
      </c>
      <c r="C75" s="1" t="s">
        <v>8</v>
      </c>
      <c r="D75" s="1" t="s">
        <v>19</v>
      </c>
      <c r="E75" s="1">
        <v>33.315482187651199</v>
      </c>
      <c r="F75" s="1">
        <f>AVERAGE(E75:E77)</f>
        <v>32.966428568753173</v>
      </c>
      <c r="G75" s="1">
        <v>27.792703140559194</v>
      </c>
      <c r="H75" s="1">
        <f>AVERAGE(G75:G77)</f>
        <v>27.74912323691251</v>
      </c>
      <c r="I75" s="1">
        <f t="shared" ref="I75" si="18">F75-H75</f>
        <v>5.217305331840663</v>
      </c>
      <c r="J75" s="1">
        <f t="shared" ref="J75:J78" si="19">I75-$I$101</f>
        <v>1.3634486545289803</v>
      </c>
      <c r="K75" s="1">
        <f t="shared" ref="K75:K88" si="20">2^-J75</f>
        <v>0.38865213469742721</v>
      </c>
      <c r="L75" s="1">
        <f t="shared" ref="L75:L88" si="21">LOG(K75,2)</f>
        <v>-1.3634486545289806</v>
      </c>
    </row>
    <row r="76" spans="1:26" x14ac:dyDescent="0.25">
      <c r="A76" s="1" t="s">
        <v>166</v>
      </c>
      <c r="B76" s="12" t="s">
        <v>29</v>
      </c>
      <c r="C76" s="1" t="s">
        <v>8</v>
      </c>
      <c r="D76" s="1" t="s">
        <v>19</v>
      </c>
      <c r="E76" s="1">
        <v>33.290678939667053</v>
      </c>
      <c r="G76" s="1">
        <v>27.744357862899744</v>
      </c>
    </row>
    <row r="77" spans="1:26" x14ac:dyDescent="0.25">
      <c r="A77" s="1" t="s">
        <v>166</v>
      </c>
      <c r="B77" s="12" t="s">
        <v>29</v>
      </c>
      <c r="C77" s="1" t="s">
        <v>8</v>
      </c>
      <c r="D77" s="1" t="s">
        <v>19</v>
      </c>
      <c r="E77" s="1">
        <v>32.293124578941274</v>
      </c>
      <c r="G77" s="1">
        <v>27.710308707278593</v>
      </c>
    </row>
    <row r="78" spans="1:26" x14ac:dyDescent="0.25">
      <c r="A78" s="1" t="s">
        <v>166</v>
      </c>
      <c r="B78" s="12" t="s">
        <v>29</v>
      </c>
      <c r="C78" s="1" t="s">
        <v>9</v>
      </c>
      <c r="D78" s="1" t="s">
        <v>20</v>
      </c>
      <c r="E78" s="1">
        <v>31.976301066935818</v>
      </c>
      <c r="F78" s="1">
        <f>AVERAGE(E78:E80)</f>
        <v>32.025169197113733</v>
      </c>
      <c r="G78" s="1">
        <v>25.601872790274207</v>
      </c>
      <c r="H78" s="1">
        <f>AVERAGE(G78:G80)</f>
        <v>25.677402618398066</v>
      </c>
      <c r="I78" s="1">
        <f t="shared" ref="I78" si="22">F78-H78</f>
        <v>6.3477665787156674</v>
      </c>
      <c r="J78" s="1">
        <f t="shared" si="19"/>
        <v>2.4939099014039847</v>
      </c>
      <c r="K78" s="1">
        <f t="shared" si="20"/>
        <v>0.17752450615902812</v>
      </c>
      <c r="L78" s="1">
        <f t="shared" si="21"/>
        <v>-2.4939099014039847</v>
      </c>
    </row>
    <row r="79" spans="1:26" x14ac:dyDescent="0.25">
      <c r="A79" s="1" t="s">
        <v>166</v>
      </c>
      <c r="B79" s="12" t="s">
        <v>29</v>
      </c>
      <c r="C79" s="1" t="s">
        <v>9</v>
      </c>
      <c r="D79" s="1" t="s">
        <v>20</v>
      </c>
      <c r="E79" s="1">
        <v>32.034793284571272</v>
      </c>
      <c r="G79" s="1">
        <v>25.822068393238968</v>
      </c>
    </row>
    <row r="80" spans="1:26" x14ac:dyDescent="0.25">
      <c r="A80" s="1" t="s">
        <v>166</v>
      </c>
      <c r="B80" s="12" t="s">
        <v>29</v>
      </c>
      <c r="C80" s="1" t="s">
        <v>9</v>
      </c>
      <c r="D80" s="1" t="s">
        <v>20</v>
      </c>
      <c r="E80" s="1">
        <v>32.064413239834103</v>
      </c>
      <c r="G80" s="1">
        <v>25.608266671681015</v>
      </c>
    </row>
    <row r="81" spans="1:13" x14ac:dyDescent="0.25">
      <c r="B81" s="12"/>
      <c r="I81" s="1">
        <f>AVERAGE(I72,I75,I78)</f>
        <v>5.8465669872240014</v>
      </c>
    </row>
    <row r="82" spans="1:13" x14ac:dyDescent="0.25">
      <c r="A82" s="1" t="s">
        <v>166</v>
      </c>
      <c r="B82" s="12" t="s">
        <v>29</v>
      </c>
      <c r="C82" s="1" t="s">
        <v>10</v>
      </c>
      <c r="D82" s="1" t="s">
        <v>21</v>
      </c>
      <c r="E82" s="1">
        <v>29.706780887814702</v>
      </c>
      <c r="F82" s="1">
        <f>AVERAGE(E82:E84)</f>
        <v>29.643742317002076</v>
      </c>
      <c r="G82" s="1">
        <v>26.654451360196735</v>
      </c>
      <c r="H82" s="1">
        <f>AVERAGE(G82:G84)</f>
        <v>26.489429622669558</v>
      </c>
      <c r="I82" s="1">
        <f t="shared" ref="I82" si="23">F82-H82</f>
        <v>3.1543126943325177</v>
      </c>
      <c r="J82" s="1">
        <f>I82-$I$81</f>
        <v>-2.6922542928914837</v>
      </c>
      <c r="K82" s="1">
        <f t="shared" si="20"/>
        <v>6.4632253440974763</v>
      </c>
      <c r="L82" s="1">
        <f t="shared" si="21"/>
        <v>2.6922542928914837</v>
      </c>
      <c r="M82" s="1">
        <f>AVERAGE(L82,L85,L88)</f>
        <v>2.2261086859069841</v>
      </c>
    </row>
    <row r="83" spans="1:13" x14ac:dyDescent="0.25">
      <c r="A83" s="1" t="s">
        <v>166</v>
      </c>
      <c r="B83" s="12" t="s">
        <v>29</v>
      </c>
      <c r="C83" s="1" t="s">
        <v>10</v>
      </c>
      <c r="D83" s="1" t="s">
        <v>21</v>
      </c>
      <c r="E83" s="1">
        <v>29.731257152325664</v>
      </c>
      <c r="G83" s="1">
        <v>26.497002154669381</v>
      </c>
    </row>
    <row r="84" spans="1:13" x14ac:dyDescent="0.25">
      <c r="A84" s="1" t="s">
        <v>166</v>
      </c>
      <c r="B84" s="12" t="s">
        <v>29</v>
      </c>
      <c r="C84" s="1" t="s">
        <v>10</v>
      </c>
      <c r="D84" s="1" t="s">
        <v>21</v>
      </c>
      <c r="E84" s="1">
        <v>29.493188910865857</v>
      </c>
      <c r="G84" s="1">
        <v>26.316835353142551</v>
      </c>
    </row>
    <row r="85" spans="1:13" x14ac:dyDescent="0.25">
      <c r="A85" s="1" t="s">
        <v>166</v>
      </c>
      <c r="B85" s="12" t="s">
        <v>29</v>
      </c>
      <c r="C85" s="1" t="s">
        <v>12</v>
      </c>
      <c r="D85" s="1" t="s">
        <v>22</v>
      </c>
      <c r="E85" s="1">
        <v>30.120530989476801</v>
      </c>
      <c r="F85" s="1">
        <f>AVERAGE(E85:E87)</f>
        <v>30.115795168925633</v>
      </c>
      <c r="G85" s="1">
        <v>25.755606626823194</v>
      </c>
      <c r="H85" s="1">
        <f>AVERAGE(G85:G87)</f>
        <v>25.948527074178106</v>
      </c>
      <c r="I85" s="1">
        <f t="shared" ref="I85" si="24">F85-H85</f>
        <v>4.1672680947475271</v>
      </c>
      <c r="J85" s="1">
        <f t="shared" ref="J85:J88" si="25">I85-$I$81</f>
        <v>-1.6792988924764742</v>
      </c>
      <c r="K85" s="1">
        <f t="shared" si="20"/>
        <v>3.2027227027036798</v>
      </c>
      <c r="L85" s="1">
        <f t="shared" si="21"/>
        <v>1.679298892476474</v>
      </c>
    </row>
    <row r="86" spans="1:13" x14ac:dyDescent="0.25">
      <c r="A86" s="1" t="s">
        <v>166</v>
      </c>
      <c r="B86" s="12" t="s">
        <v>29</v>
      </c>
      <c r="C86" s="1" t="s">
        <v>12</v>
      </c>
      <c r="D86" s="1" t="s">
        <v>22</v>
      </c>
      <c r="E86" s="1">
        <v>30.396094474944402</v>
      </c>
      <c r="G86" s="1">
        <v>26.087226019667568</v>
      </c>
    </row>
    <row r="87" spans="1:13" x14ac:dyDescent="0.25">
      <c r="A87" s="1" t="s">
        <v>166</v>
      </c>
      <c r="B87" s="12" t="s">
        <v>29</v>
      </c>
      <c r="C87" s="1" t="s">
        <v>12</v>
      </c>
      <c r="D87" s="1" t="s">
        <v>22</v>
      </c>
      <c r="E87" s="1">
        <v>29.830760042355699</v>
      </c>
      <c r="G87" s="1">
        <v>26.002748576043555</v>
      </c>
    </row>
    <row r="88" spans="1:13" x14ac:dyDescent="0.25">
      <c r="A88" s="1" t="s">
        <v>166</v>
      </c>
      <c r="B88" s="12" t="s">
        <v>29</v>
      </c>
      <c r="C88" s="1" t="s">
        <v>13</v>
      </c>
      <c r="D88" s="1" t="s">
        <v>23</v>
      </c>
      <c r="E88" s="1">
        <v>29.382315923532399</v>
      </c>
      <c r="F88" s="1">
        <f>AVERAGE(E88:E90)</f>
        <v>29.302509764507835</v>
      </c>
      <c r="G88" s="1">
        <v>25.723991014544215</v>
      </c>
      <c r="H88" s="1">
        <f>AVERAGE(G88:G90)</f>
        <v>25.762715649636828</v>
      </c>
      <c r="I88" s="1">
        <f t="shared" ref="I88" si="26">F88-H88</f>
        <v>3.5397941148710075</v>
      </c>
      <c r="J88" s="1">
        <f t="shared" si="25"/>
        <v>-2.3067728723529939</v>
      </c>
      <c r="K88" s="1">
        <f t="shared" si="20"/>
        <v>4.947750914713839</v>
      </c>
      <c r="L88" s="1">
        <f t="shared" si="21"/>
        <v>2.3067728723529939</v>
      </c>
    </row>
    <row r="89" spans="1:13" x14ac:dyDescent="0.25">
      <c r="A89" s="1" t="s">
        <v>166</v>
      </c>
      <c r="B89" s="12" t="s">
        <v>29</v>
      </c>
      <c r="C89" s="1" t="s">
        <v>13</v>
      </c>
      <c r="D89" s="1" t="s">
        <v>23</v>
      </c>
      <c r="E89" s="1">
        <v>29.096958163574001</v>
      </c>
      <c r="G89" s="1">
        <v>25.61096202625674</v>
      </c>
    </row>
    <row r="90" spans="1:13" x14ac:dyDescent="0.25">
      <c r="A90" s="1" t="s">
        <v>166</v>
      </c>
      <c r="B90" s="12" t="s">
        <v>29</v>
      </c>
      <c r="C90" s="1" t="s">
        <v>13</v>
      </c>
      <c r="D90" s="1" t="s">
        <v>23</v>
      </c>
      <c r="E90" s="1">
        <v>29.428255206417099</v>
      </c>
      <c r="G90" s="1">
        <v>25.95319390810953</v>
      </c>
    </row>
    <row r="91" spans="1:13" x14ac:dyDescent="0.25">
      <c r="B91" s="12"/>
      <c r="I91" s="1">
        <f>AVERAGE(I82,I85,I88)</f>
        <v>3.6204583013170173</v>
      </c>
    </row>
    <row r="92" spans="1:13" x14ac:dyDescent="0.25">
      <c r="A92" s="1" t="s">
        <v>166</v>
      </c>
      <c r="B92" s="12" t="s">
        <v>29</v>
      </c>
      <c r="C92" s="1" t="s">
        <v>14</v>
      </c>
      <c r="D92" s="1" t="s">
        <v>24</v>
      </c>
      <c r="E92" s="1">
        <v>29.7092139662231</v>
      </c>
      <c r="F92" s="1">
        <f>AVERAGE(E92:E94)</f>
        <v>29.494531162510437</v>
      </c>
      <c r="G92" s="1">
        <v>25.105953488241276</v>
      </c>
      <c r="H92" s="1">
        <f>AVERAGE(G92:G94)</f>
        <v>25.069105217962942</v>
      </c>
      <c r="I92" s="1">
        <f t="shared" ref="I92" si="27">F92-H92</f>
        <v>4.425425944547495</v>
      </c>
    </row>
    <row r="93" spans="1:13" x14ac:dyDescent="0.25">
      <c r="A93" s="1" t="s">
        <v>166</v>
      </c>
      <c r="B93" s="12" t="s">
        <v>29</v>
      </c>
      <c r="C93" s="1" t="s">
        <v>14</v>
      </c>
      <c r="D93" s="1" t="s">
        <v>24</v>
      </c>
      <c r="E93" s="1">
        <v>29.653766634665701</v>
      </c>
      <c r="G93" s="1">
        <v>25.164764084156122</v>
      </c>
    </row>
    <row r="94" spans="1:13" x14ac:dyDescent="0.25">
      <c r="A94" s="1" t="s">
        <v>166</v>
      </c>
      <c r="B94" s="12" t="s">
        <v>29</v>
      </c>
      <c r="C94" s="1" t="s">
        <v>14</v>
      </c>
      <c r="D94" s="1" t="s">
        <v>24</v>
      </c>
      <c r="E94" s="1">
        <v>29.120612886642501</v>
      </c>
      <c r="G94" s="1">
        <v>24.936598081491422</v>
      </c>
    </row>
    <row r="95" spans="1:13" x14ac:dyDescent="0.25">
      <c r="A95" s="1" t="s">
        <v>166</v>
      </c>
      <c r="B95" s="12" t="s">
        <v>29</v>
      </c>
      <c r="C95" s="1" t="s">
        <v>15</v>
      </c>
      <c r="D95" s="1" t="s">
        <v>25</v>
      </c>
      <c r="E95" s="1">
        <v>29.259797331748501</v>
      </c>
      <c r="F95" s="1">
        <f>AVERAGE(E95:E97)</f>
        <v>29.544144301773997</v>
      </c>
      <c r="G95" s="1">
        <v>26.35016924373156</v>
      </c>
      <c r="H95" s="1">
        <f>AVERAGE(G95:G97)</f>
        <v>26.046911411497273</v>
      </c>
      <c r="I95" s="1">
        <f t="shared" ref="I95" si="28">F95-H95</f>
        <v>3.4972328902767238</v>
      </c>
    </row>
    <row r="96" spans="1:13" x14ac:dyDescent="0.25">
      <c r="A96" s="1" t="s">
        <v>166</v>
      </c>
      <c r="B96" s="12" t="s">
        <v>29</v>
      </c>
      <c r="C96" s="1" t="s">
        <v>15</v>
      </c>
      <c r="D96" s="1" t="s">
        <v>25</v>
      </c>
      <c r="E96" s="1">
        <v>29.8949055963534</v>
      </c>
      <c r="G96" s="1">
        <v>25.633690275457326</v>
      </c>
    </row>
    <row r="97" spans="1:19" x14ac:dyDescent="0.25">
      <c r="A97" s="1" t="s">
        <v>166</v>
      </c>
      <c r="B97" s="12" t="s">
        <v>29</v>
      </c>
      <c r="C97" s="1" t="s">
        <v>15</v>
      </c>
      <c r="D97" s="1" t="s">
        <v>25</v>
      </c>
      <c r="E97" s="1">
        <v>29.4777299772201</v>
      </c>
      <c r="G97" s="1">
        <v>26.156874715302937</v>
      </c>
    </row>
    <row r="98" spans="1:19" x14ac:dyDescent="0.25">
      <c r="A98" s="1" t="s">
        <v>166</v>
      </c>
      <c r="B98" s="12" t="s">
        <v>29</v>
      </c>
      <c r="C98" s="1" t="s">
        <v>16</v>
      </c>
      <c r="D98" s="1" t="s">
        <v>26</v>
      </c>
      <c r="E98" s="1">
        <v>30.190515988582362</v>
      </c>
      <c r="F98" s="1">
        <f>AVERAGE(E98:E100)</f>
        <v>29.812290401467745</v>
      </c>
      <c r="G98" s="1">
        <v>26.100570171430533</v>
      </c>
      <c r="H98" s="1">
        <f>AVERAGE(G98:G100)</f>
        <v>26.173379204356916</v>
      </c>
      <c r="I98" s="1">
        <f t="shared" ref="I98" si="29">F98-H98</f>
        <v>3.6389111971108292</v>
      </c>
    </row>
    <row r="99" spans="1:19" x14ac:dyDescent="0.25">
      <c r="A99" s="1" t="s">
        <v>166</v>
      </c>
      <c r="B99" s="12" t="s">
        <v>29</v>
      </c>
      <c r="C99" s="1" t="s">
        <v>16</v>
      </c>
      <c r="D99" s="1" t="s">
        <v>26</v>
      </c>
      <c r="E99" s="1">
        <v>29.693074707720069</v>
      </c>
      <c r="G99" s="1">
        <v>26.27656997611345</v>
      </c>
    </row>
    <row r="100" spans="1:19" x14ac:dyDescent="0.25">
      <c r="A100" s="1" t="s">
        <v>166</v>
      </c>
      <c r="B100" s="12" t="s">
        <v>29</v>
      </c>
      <c r="C100" s="1" t="s">
        <v>16</v>
      </c>
      <c r="D100" s="1" t="s">
        <v>26</v>
      </c>
      <c r="E100" s="1">
        <v>29.553280508100801</v>
      </c>
      <c r="G100" s="1">
        <v>26.142997465526758</v>
      </c>
    </row>
    <row r="101" spans="1:19" x14ac:dyDescent="0.25">
      <c r="I101" s="1">
        <f>AVERAGE(I92,I95,I98)</f>
        <v>3.8538566773116827</v>
      </c>
    </row>
    <row r="103" spans="1:19" s="4" customFormat="1" x14ac:dyDescent="0.25"/>
    <row r="105" spans="1:19" x14ac:dyDescent="0.25">
      <c r="B105" s="10"/>
    </row>
    <row r="106" spans="1:19" x14ac:dyDescent="0.25">
      <c r="B106" s="10"/>
      <c r="C106" s="1" t="s">
        <v>1</v>
      </c>
      <c r="D106" s="1" t="s">
        <v>2</v>
      </c>
      <c r="E106" s="1" t="s">
        <v>68</v>
      </c>
      <c r="F106" s="1" t="s">
        <v>69</v>
      </c>
      <c r="G106" s="1" t="s">
        <v>70</v>
      </c>
      <c r="H106" s="1" t="s">
        <v>71</v>
      </c>
      <c r="I106" s="1" t="s">
        <v>72</v>
      </c>
      <c r="J106" s="1" t="s">
        <v>5</v>
      </c>
      <c r="K106" s="1" t="s">
        <v>73</v>
      </c>
      <c r="L106" s="1" t="s">
        <v>74</v>
      </c>
      <c r="M106" s="1" t="s">
        <v>75</v>
      </c>
      <c r="N106" s="1" t="s">
        <v>76</v>
      </c>
      <c r="P106" s="1" t="s">
        <v>7</v>
      </c>
      <c r="Q106" s="1" t="s">
        <v>33</v>
      </c>
      <c r="R106" s="1">
        <v>119.4</v>
      </c>
      <c r="S106" s="1">
        <v>4</v>
      </c>
    </row>
    <row r="107" spans="1:19" x14ac:dyDescent="0.25">
      <c r="A107" s="1" t="s">
        <v>167</v>
      </c>
      <c r="B107" s="10" t="s">
        <v>30</v>
      </c>
      <c r="C107" s="1" t="s">
        <v>6</v>
      </c>
      <c r="D107" s="1" t="s">
        <v>18</v>
      </c>
      <c r="E107" s="1">
        <v>33.137982558262067</v>
      </c>
      <c r="F107" s="1">
        <f>AVERAGE(E107:E109)</f>
        <v>32.98885303387587</v>
      </c>
      <c r="G107" s="1">
        <v>25.865114904343226</v>
      </c>
      <c r="H107" s="1">
        <f>AVERAGE(G107:G109)</f>
        <v>26.027764989714559</v>
      </c>
      <c r="I107" s="1">
        <f>F107-H107</f>
        <v>6.9610880441613112</v>
      </c>
      <c r="J107" s="1">
        <f>I107-$I$136</f>
        <v>0.28320493883567988</v>
      </c>
      <c r="K107" s="1">
        <f>2^-J107</f>
        <v>0.82176344522455591</v>
      </c>
      <c r="L107" s="1">
        <f>LOG(K107,2)</f>
        <v>-0.28320493883567976</v>
      </c>
      <c r="M107" s="1">
        <f>AVERAGE(L107,L110,L113)</f>
        <v>-0.261757875370767</v>
      </c>
      <c r="N107" s="1" t="s">
        <v>7</v>
      </c>
      <c r="P107" s="1" t="s">
        <v>11</v>
      </c>
      <c r="Q107" s="1" t="s">
        <v>33</v>
      </c>
      <c r="R107" s="1">
        <v>119.4</v>
      </c>
      <c r="S107" s="1">
        <v>4.2</v>
      </c>
    </row>
    <row r="108" spans="1:19" x14ac:dyDescent="0.25">
      <c r="A108" s="1" t="s">
        <v>167</v>
      </c>
      <c r="B108" s="10" t="s">
        <v>30</v>
      </c>
      <c r="C108" s="1" t="s">
        <v>6</v>
      </c>
      <c r="D108" s="1" t="s">
        <v>18</v>
      </c>
      <c r="E108" s="1">
        <v>32.322108707886251</v>
      </c>
      <c r="G108" s="1">
        <v>26.019331092142071</v>
      </c>
    </row>
    <row r="109" spans="1:19" x14ac:dyDescent="0.25">
      <c r="A109" s="1" t="s">
        <v>167</v>
      </c>
      <c r="B109" s="10" t="s">
        <v>30</v>
      </c>
      <c r="C109" s="1" t="s">
        <v>6</v>
      </c>
      <c r="D109" s="1" t="s">
        <v>18</v>
      </c>
      <c r="E109" s="1">
        <v>33.506467835479292</v>
      </c>
      <c r="G109" s="1">
        <v>26.198848972658382</v>
      </c>
    </row>
    <row r="110" spans="1:19" x14ac:dyDescent="0.25">
      <c r="A110" s="1" t="s">
        <v>167</v>
      </c>
      <c r="B110" s="10" t="s">
        <v>30</v>
      </c>
      <c r="C110" s="1" t="s">
        <v>8</v>
      </c>
      <c r="D110" s="1" t="s">
        <v>19</v>
      </c>
      <c r="E110" s="1">
        <v>32.81597403537797</v>
      </c>
      <c r="F110" s="1">
        <f>AVERAGE(E110:E112)</f>
        <v>33.741573846180785</v>
      </c>
      <c r="G110" s="1">
        <v>27.796349593728959</v>
      </c>
      <c r="H110" s="1">
        <f>AVERAGE(G110:G112)</f>
        <v>27.75249758141959</v>
      </c>
      <c r="I110" s="1">
        <f t="shared" ref="I110" si="30">F110-H110</f>
        <v>5.989076264761195</v>
      </c>
      <c r="J110" s="1">
        <f t="shared" ref="J110:J133" si="31">I110-$I$136</f>
        <v>-0.68880684056443631</v>
      </c>
      <c r="K110" s="1">
        <f t="shared" ref="K110:K133" si="32">2^-J110</f>
        <v>1.6119498279307651</v>
      </c>
      <c r="L110" s="1">
        <f t="shared" ref="L110:L133" si="33">LOG(K110,2)</f>
        <v>0.6888068405644362</v>
      </c>
    </row>
    <row r="111" spans="1:19" x14ac:dyDescent="0.25">
      <c r="A111" s="1" t="s">
        <v>167</v>
      </c>
      <c r="B111" s="10" t="s">
        <v>30</v>
      </c>
      <c r="C111" s="1" t="s">
        <v>8</v>
      </c>
      <c r="D111" s="1" t="s">
        <v>19</v>
      </c>
      <c r="E111" s="1">
        <v>34.721192971059295</v>
      </c>
      <c r="G111" s="1">
        <v>27.74770245287684</v>
      </c>
    </row>
    <row r="112" spans="1:19" x14ac:dyDescent="0.25">
      <c r="A112" s="1" t="s">
        <v>167</v>
      </c>
      <c r="B112" s="10" t="s">
        <v>30</v>
      </c>
      <c r="C112" s="1" t="s">
        <v>8</v>
      </c>
      <c r="D112" s="1" t="s">
        <v>19</v>
      </c>
      <c r="E112" s="1">
        <v>33.687554532105089</v>
      </c>
      <c r="G112" s="1">
        <v>27.713440697652974</v>
      </c>
    </row>
    <row r="113" spans="1:14" x14ac:dyDescent="0.25">
      <c r="A113" s="1" t="s">
        <v>167</v>
      </c>
      <c r="B113" s="10" t="s">
        <v>30</v>
      </c>
      <c r="C113" s="1" t="s">
        <v>9</v>
      </c>
      <c r="D113" s="1" t="s">
        <v>20</v>
      </c>
      <c r="E113" s="1">
        <v>33.198588741597845</v>
      </c>
      <c r="F113" s="1">
        <f>AVERAGE(E113:E115)</f>
        <v>33.549087779533529</v>
      </c>
      <c r="G113" s="1">
        <v>25.604327717371849</v>
      </c>
      <c r="H113" s="1">
        <f>AVERAGE(G113:G115)</f>
        <v>25.680329146366841</v>
      </c>
      <c r="I113" s="1">
        <f t="shared" ref="I113" si="34">F113-H113</f>
        <v>7.8687586331666886</v>
      </c>
      <c r="J113" s="1">
        <f t="shared" si="31"/>
        <v>1.1908755278410572</v>
      </c>
      <c r="K113" s="1">
        <f t="shared" si="32"/>
        <v>0.43803694864751624</v>
      </c>
      <c r="L113" s="1">
        <f t="shared" si="33"/>
        <v>-1.1908755278410574</v>
      </c>
    </row>
    <row r="114" spans="1:14" x14ac:dyDescent="0.25">
      <c r="A114" s="1" t="s">
        <v>167</v>
      </c>
      <c r="B114" s="10" t="s">
        <v>30</v>
      </c>
      <c r="C114" s="1" t="s">
        <v>9</v>
      </c>
      <c r="D114" s="1" t="s">
        <v>20</v>
      </c>
      <c r="E114" s="1">
        <v>32.868842677620144</v>
      </c>
      <c r="G114" s="1">
        <v>25.825898200178877</v>
      </c>
    </row>
    <row r="115" spans="1:14" x14ac:dyDescent="0.25">
      <c r="A115" s="1" t="s">
        <v>167</v>
      </c>
      <c r="B115" s="10" t="s">
        <v>30</v>
      </c>
      <c r="C115" s="1" t="s">
        <v>9</v>
      </c>
      <c r="D115" s="1" t="s">
        <v>20</v>
      </c>
      <c r="E115" s="1">
        <v>34.579831919382599</v>
      </c>
      <c r="G115" s="1">
        <v>25.610761521549783</v>
      </c>
    </row>
    <row r="116" spans="1:14" x14ac:dyDescent="0.25">
      <c r="B116" s="10"/>
      <c r="I116" s="1">
        <f>AVERAGE(I107,I110,I113)</f>
        <v>6.9396409806963986</v>
      </c>
    </row>
    <row r="117" spans="1:14" x14ac:dyDescent="0.25">
      <c r="A117" s="1" t="s">
        <v>167</v>
      </c>
      <c r="B117" s="10" t="s">
        <v>30</v>
      </c>
      <c r="C117" s="1" t="s">
        <v>10</v>
      </c>
      <c r="D117" s="1" t="s">
        <v>21</v>
      </c>
      <c r="E117" s="1">
        <v>32.109572829980664</v>
      </c>
      <c r="F117" s="1">
        <f>AVERAGE(E117:E119)</f>
        <v>32.470884332801454</v>
      </c>
      <c r="G117" s="1">
        <v>26.657234582750544</v>
      </c>
      <c r="H117" s="1">
        <f>AVERAGE(G117:G119)</f>
        <v>26.491182465609025</v>
      </c>
      <c r="I117" s="1">
        <f t="shared" ref="I117" si="35">F117-H117</f>
        <v>5.9797018671924285</v>
      </c>
      <c r="J117" s="1">
        <f t="shared" si="31"/>
        <v>-0.69818123813320287</v>
      </c>
      <c r="K117" s="1">
        <f t="shared" si="32"/>
        <v>1.6224581191683267</v>
      </c>
      <c r="L117" s="1">
        <f t="shared" si="33"/>
        <v>0.69818123813320287</v>
      </c>
      <c r="M117" s="1">
        <f>AVERAGE(L117,L120,L123)</f>
        <v>-0.38651447787384807</v>
      </c>
      <c r="N117" s="1" t="s">
        <v>11</v>
      </c>
    </row>
    <row r="118" spans="1:14" x14ac:dyDescent="0.25">
      <c r="A118" s="1" t="s">
        <v>167</v>
      </c>
      <c r="B118" s="10" t="s">
        <v>30</v>
      </c>
      <c r="C118" s="1" t="s">
        <v>10</v>
      </c>
      <c r="D118" s="1" t="s">
        <v>21</v>
      </c>
      <c r="E118" s="1">
        <v>32.525141720705115</v>
      </c>
      <c r="G118" s="1">
        <v>26.498802279759179</v>
      </c>
    </row>
    <row r="119" spans="1:14" x14ac:dyDescent="0.25">
      <c r="A119" s="1" t="s">
        <v>167</v>
      </c>
      <c r="B119" s="10" t="s">
        <v>30</v>
      </c>
      <c r="C119" s="1" t="s">
        <v>10</v>
      </c>
      <c r="D119" s="1" t="s">
        <v>21</v>
      </c>
      <c r="E119" s="1">
        <v>32.777938447718597</v>
      </c>
      <c r="G119" s="1">
        <v>26.31751053431735</v>
      </c>
    </row>
    <row r="120" spans="1:14" x14ac:dyDescent="0.25">
      <c r="A120" s="1" t="s">
        <v>167</v>
      </c>
      <c r="B120" s="10" t="s">
        <v>30</v>
      </c>
      <c r="C120" s="1" t="s">
        <v>12</v>
      </c>
      <c r="D120" s="1" t="s">
        <v>22</v>
      </c>
      <c r="E120" s="1">
        <v>32.887982355086059</v>
      </c>
      <c r="F120" s="1">
        <f>AVERAGE(E120:E122)</f>
        <v>33.020115228094753</v>
      </c>
      <c r="G120" s="1">
        <v>25.75902145298376</v>
      </c>
      <c r="H120" s="1">
        <f>AVERAGE(G120:G122)</f>
        <v>25.948983875207773</v>
      </c>
      <c r="I120" s="1">
        <f t="shared" ref="I120" si="36">F120-H120</f>
        <v>7.0711313528869795</v>
      </c>
      <c r="J120" s="1">
        <f t="shared" si="31"/>
        <v>0.39324824756134813</v>
      </c>
      <c r="K120" s="1">
        <f t="shared" si="32"/>
        <v>0.76141334058834043</v>
      </c>
      <c r="L120" s="1">
        <f t="shared" si="33"/>
        <v>-0.39324824756134824</v>
      </c>
    </row>
    <row r="121" spans="1:14" x14ac:dyDescent="0.25">
      <c r="A121" s="1" t="s">
        <v>167</v>
      </c>
      <c r="B121" s="10" t="s">
        <v>30</v>
      </c>
      <c r="C121" s="1" t="s">
        <v>12</v>
      </c>
      <c r="D121" s="1" t="s">
        <v>22</v>
      </c>
      <c r="E121" s="1">
        <v>32.966589161626054</v>
      </c>
      <c r="G121" s="1">
        <v>26.086467542586064</v>
      </c>
    </row>
    <row r="122" spans="1:14" x14ac:dyDescent="0.25">
      <c r="A122" s="1" t="s">
        <v>167</v>
      </c>
      <c r="B122" s="10" t="s">
        <v>30</v>
      </c>
      <c r="C122" s="1" t="s">
        <v>12</v>
      </c>
      <c r="D122" s="1" t="s">
        <v>22</v>
      </c>
      <c r="E122" s="1">
        <v>33.205774167572145</v>
      </c>
      <c r="G122" s="1">
        <v>26.001462630053492</v>
      </c>
    </row>
    <row r="123" spans="1:14" x14ac:dyDescent="0.25">
      <c r="A123" s="1" t="s">
        <v>167</v>
      </c>
      <c r="B123" s="10" t="s">
        <v>30</v>
      </c>
      <c r="C123" s="1" t="s">
        <v>13</v>
      </c>
      <c r="D123" s="1" t="s">
        <v>23</v>
      </c>
      <c r="E123" s="1">
        <v>33.334441273550524</v>
      </c>
      <c r="F123" s="1">
        <f>AVERAGE(E123:E125)</f>
        <v>33.906453092578147</v>
      </c>
      <c r="G123" s="1">
        <v>25.727208435909048</v>
      </c>
      <c r="H123" s="1">
        <f>AVERAGE(G123:G125)</f>
        <v>25.764093563059117</v>
      </c>
      <c r="I123" s="1">
        <f t="shared" ref="I123" si="37">F123-H123</f>
        <v>8.1423595295190303</v>
      </c>
      <c r="J123" s="1">
        <f t="shared" si="31"/>
        <v>1.464476424193399</v>
      </c>
      <c r="K123" s="1">
        <f t="shared" si="32"/>
        <v>0.36236702324076131</v>
      </c>
      <c r="L123" s="1">
        <f t="shared" si="33"/>
        <v>-1.464476424193399</v>
      </c>
    </row>
    <row r="124" spans="1:14" x14ac:dyDescent="0.25">
      <c r="A124" s="1" t="s">
        <v>167</v>
      </c>
      <c r="B124" s="10" t="s">
        <v>30</v>
      </c>
      <c r="C124" s="1" t="s">
        <v>13</v>
      </c>
      <c r="D124" s="1" t="s">
        <v>23</v>
      </c>
      <c r="E124" s="1">
        <v>34.223662924703611</v>
      </c>
      <c r="G124" s="1">
        <v>25.613473705656268</v>
      </c>
    </row>
    <row r="125" spans="1:14" x14ac:dyDescent="0.25">
      <c r="A125" s="1" t="s">
        <v>167</v>
      </c>
      <c r="B125" s="10" t="s">
        <v>30</v>
      </c>
      <c r="C125" s="1" t="s">
        <v>13</v>
      </c>
      <c r="D125" s="1" t="s">
        <v>23</v>
      </c>
      <c r="E125" s="1">
        <v>34.161255079480306</v>
      </c>
      <c r="G125" s="1">
        <v>25.951598547612022</v>
      </c>
    </row>
    <row r="126" spans="1:14" x14ac:dyDescent="0.25">
      <c r="B126" s="10"/>
      <c r="I126" s="1">
        <f>AVERAGE(I117,I120,I123)</f>
        <v>7.0643975831994794</v>
      </c>
    </row>
    <row r="127" spans="1:14" x14ac:dyDescent="0.25">
      <c r="A127" s="1" t="s">
        <v>167</v>
      </c>
      <c r="B127" s="10" t="s">
        <v>30</v>
      </c>
      <c r="C127" s="1" t="s">
        <v>14</v>
      </c>
      <c r="D127" s="1" t="s">
        <v>24</v>
      </c>
      <c r="E127" s="1">
        <v>31.202560466981783</v>
      </c>
      <c r="F127" s="1">
        <f>AVERAGE(E127:E129)</f>
        <v>31.296132736781363</v>
      </c>
      <c r="G127" s="1">
        <v>25.105311943644764</v>
      </c>
      <c r="H127" s="1">
        <f>AVERAGE(G127:G129)</f>
        <v>25.068233596365133</v>
      </c>
      <c r="I127" s="1">
        <f t="shared" ref="I127" si="38">F127-H127</f>
        <v>6.2278991404162305</v>
      </c>
      <c r="J127" s="1">
        <f t="shared" si="31"/>
        <v>-0.44998396490940085</v>
      </c>
      <c r="K127" s="1">
        <f t="shared" si="32"/>
        <v>1.3660250737414041</v>
      </c>
      <c r="L127" s="1">
        <f t="shared" si="33"/>
        <v>0.44998396490940085</v>
      </c>
    </row>
    <row r="128" spans="1:14" x14ac:dyDescent="0.25">
      <c r="A128" s="1" t="s">
        <v>167</v>
      </c>
      <c r="B128" s="10" t="s">
        <v>30</v>
      </c>
      <c r="C128" s="1" t="s">
        <v>14</v>
      </c>
      <c r="D128" s="1" t="s">
        <v>24</v>
      </c>
      <c r="E128" s="1">
        <v>31.188967033841006</v>
      </c>
      <c r="G128" s="1">
        <v>25.164489747177502</v>
      </c>
    </row>
    <row r="129" spans="1:19" x14ac:dyDescent="0.25">
      <c r="A129" s="1" t="s">
        <v>167</v>
      </c>
      <c r="B129" s="10" t="s">
        <v>30</v>
      </c>
      <c r="C129" s="1" t="s">
        <v>14</v>
      </c>
      <c r="D129" s="1" t="s">
        <v>24</v>
      </c>
      <c r="E129" s="1">
        <v>31.496870709521303</v>
      </c>
      <c r="G129" s="1">
        <v>24.934899098273135</v>
      </c>
    </row>
    <row r="130" spans="1:19" x14ac:dyDescent="0.25">
      <c r="A130" s="1" t="s">
        <v>167</v>
      </c>
      <c r="B130" s="10" t="s">
        <v>30</v>
      </c>
      <c r="C130" s="1" t="s">
        <v>15</v>
      </c>
      <c r="D130" s="1" t="s">
        <v>25</v>
      </c>
      <c r="E130" s="1">
        <v>32.254672991527755</v>
      </c>
      <c r="F130" s="1">
        <f>AVERAGE(E130:E132)</f>
        <v>32.320478667373521</v>
      </c>
      <c r="G130" s="1">
        <v>26.351052558464058</v>
      </c>
      <c r="H130" s="1">
        <f>AVERAGE(G130:G132)</f>
        <v>26.047982514721685</v>
      </c>
      <c r="I130" s="1">
        <f t="shared" ref="I130" si="39">F130-H130</f>
        <v>6.2724961526518364</v>
      </c>
      <c r="J130" s="1">
        <f t="shared" si="31"/>
        <v>-0.40538695267379499</v>
      </c>
      <c r="K130" s="1">
        <f t="shared" si="32"/>
        <v>1.3244440987388544</v>
      </c>
      <c r="L130" s="1">
        <f t="shared" si="33"/>
        <v>0.40538695267379488</v>
      </c>
    </row>
    <row r="131" spans="1:19" x14ac:dyDescent="0.25">
      <c r="A131" s="1" t="s">
        <v>167</v>
      </c>
      <c r="B131" s="10" t="s">
        <v>30</v>
      </c>
      <c r="C131" s="1" t="s">
        <v>15</v>
      </c>
      <c r="D131" s="1" t="s">
        <v>25</v>
      </c>
      <c r="E131" s="1">
        <v>31.767743209503731</v>
      </c>
      <c r="G131" s="1">
        <v>25.636343867825392</v>
      </c>
    </row>
    <row r="132" spans="1:19" x14ac:dyDescent="0.25">
      <c r="A132" s="1" t="s">
        <v>167</v>
      </c>
      <c r="B132" s="10" t="s">
        <v>30</v>
      </c>
      <c r="C132" s="1" t="s">
        <v>15</v>
      </c>
      <c r="D132" s="1" t="s">
        <v>25</v>
      </c>
      <c r="E132" s="1">
        <v>32.939019801089067</v>
      </c>
      <c r="G132" s="1">
        <v>26.156551117875615</v>
      </c>
    </row>
    <row r="133" spans="1:19" x14ac:dyDescent="0.25">
      <c r="A133" s="1" t="s">
        <v>167</v>
      </c>
      <c r="B133" s="10" t="s">
        <v>30</v>
      </c>
      <c r="C133" s="1" t="s">
        <v>16</v>
      </c>
      <c r="D133" s="1" t="s">
        <v>26</v>
      </c>
      <c r="E133" s="1">
        <v>33.400948519687489</v>
      </c>
      <c r="F133" s="1">
        <f>AVERAGE(E133:E135)</f>
        <v>33.706412682256364</v>
      </c>
      <c r="G133" s="1">
        <v>26.099895013929547</v>
      </c>
      <c r="H133" s="1">
        <f>AVERAGE(G133:G135)</f>
        <v>26.173158659347536</v>
      </c>
      <c r="I133" s="1">
        <f t="shared" ref="I133" si="40">F133-H133</f>
        <v>7.5332540229088281</v>
      </c>
      <c r="J133" s="1">
        <f t="shared" si="31"/>
        <v>0.85537091758319672</v>
      </c>
      <c r="K133" s="1">
        <f t="shared" si="32"/>
        <v>0.5527232029917406</v>
      </c>
      <c r="L133" s="1">
        <f t="shared" si="33"/>
        <v>-0.8553709175831965</v>
      </c>
    </row>
    <row r="134" spans="1:19" x14ac:dyDescent="0.25">
      <c r="A134" s="1" t="s">
        <v>167</v>
      </c>
      <c r="B134" s="10" t="s">
        <v>30</v>
      </c>
      <c r="C134" s="1" t="s">
        <v>16</v>
      </c>
      <c r="D134" s="1" t="s">
        <v>26</v>
      </c>
      <c r="E134" s="1">
        <v>32.838755088599719</v>
      </c>
      <c r="G134" s="1">
        <v>26.276993744206091</v>
      </c>
    </row>
    <row r="135" spans="1:19" x14ac:dyDescent="0.25">
      <c r="A135" s="1" t="s">
        <v>167</v>
      </c>
      <c r="B135" s="10" t="s">
        <v>30</v>
      </c>
      <c r="C135" s="1" t="s">
        <v>16</v>
      </c>
      <c r="D135" s="1" t="s">
        <v>26</v>
      </c>
      <c r="E135" s="1">
        <v>34.879534438481883</v>
      </c>
      <c r="G135" s="1">
        <v>26.142587219906979</v>
      </c>
    </row>
    <row r="136" spans="1:19" x14ac:dyDescent="0.25">
      <c r="I136" s="1">
        <f>AVERAGE(I127,I130,I133)</f>
        <v>6.6778831053256313</v>
      </c>
    </row>
    <row r="139" spans="1:19" s="4" customFormat="1" x14ac:dyDescent="0.25"/>
    <row r="141" spans="1:19" x14ac:dyDescent="0.25">
      <c r="C141" s="1" t="s">
        <v>1</v>
      </c>
      <c r="D141" s="1" t="s">
        <v>2</v>
      </c>
      <c r="E141" s="1" t="s">
        <v>68</v>
      </c>
      <c r="F141" s="1" t="s">
        <v>69</v>
      </c>
      <c r="G141" s="1" t="s">
        <v>70</v>
      </c>
      <c r="H141" s="1" t="s">
        <v>71</v>
      </c>
      <c r="I141" s="1" t="s">
        <v>72</v>
      </c>
      <c r="J141" s="1" t="s">
        <v>5</v>
      </c>
      <c r="K141" s="1" t="s">
        <v>73</v>
      </c>
      <c r="L141" s="1" t="s">
        <v>74</v>
      </c>
      <c r="M141" s="1" t="s">
        <v>75</v>
      </c>
      <c r="N141" s="1" t="s">
        <v>76</v>
      </c>
    </row>
    <row r="142" spans="1:19" x14ac:dyDescent="0.25">
      <c r="A142" s="1" t="s">
        <v>168</v>
      </c>
      <c r="B142" s="12" t="s">
        <v>31</v>
      </c>
      <c r="C142" s="1" t="s">
        <v>6</v>
      </c>
      <c r="D142" s="1" t="s">
        <v>18</v>
      </c>
      <c r="E142" s="1">
        <v>33.660944009202041</v>
      </c>
      <c r="F142" s="1">
        <f>AVERAGE(E142:E144)</f>
        <v>33.610042850198404</v>
      </c>
      <c r="G142" s="1">
        <v>25.516469545045016</v>
      </c>
      <c r="H142" s="1">
        <f>AVERAGE(G142:G144)</f>
        <v>25.708249573294381</v>
      </c>
      <c r="I142" s="1">
        <f>F142-H142</f>
        <v>7.9017932769040229</v>
      </c>
      <c r="J142" s="1">
        <f>I142-$I$171</f>
        <v>-1.5942370438897342</v>
      </c>
      <c r="K142" s="1">
        <f>2^-J142</f>
        <v>3.0193479941962726</v>
      </c>
      <c r="L142" s="1">
        <f>LOG(K142,2)</f>
        <v>1.5942370438897344</v>
      </c>
      <c r="M142" s="1">
        <f>AVERAGE(L142,L145,L148)</f>
        <v>1.9590700101106104</v>
      </c>
      <c r="N142" s="1" t="s">
        <v>7</v>
      </c>
      <c r="P142" s="1" t="s">
        <v>7</v>
      </c>
      <c r="Q142" s="1" t="s">
        <v>33</v>
      </c>
      <c r="R142" s="1">
        <v>84</v>
      </c>
      <c r="S142" s="1">
        <v>3</v>
      </c>
    </row>
    <row r="143" spans="1:19" x14ac:dyDescent="0.25">
      <c r="A143" s="1" t="s">
        <v>168</v>
      </c>
      <c r="B143" s="12" t="s">
        <v>31</v>
      </c>
      <c r="C143" s="1" t="s">
        <v>6</v>
      </c>
      <c r="D143" s="1" t="s">
        <v>18</v>
      </c>
      <c r="E143" s="1">
        <v>33.902439789874329</v>
      </c>
      <c r="G143" s="1">
        <v>25.722497788954101</v>
      </c>
      <c r="P143" s="1" t="s">
        <v>11</v>
      </c>
      <c r="Q143" s="1" t="s">
        <v>33</v>
      </c>
      <c r="R143" s="1">
        <v>84</v>
      </c>
      <c r="S143" s="1">
        <v>3.5</v>
      </c>
    </row>
    <row r="144" spans="1:19" x14ac:dyDescent="0.25">
      <c r="A144" s="1" t="s">
        <v>168</v>
      </c>
      <c r="B144" s="12" t="s">
        <v>31</v>
      </c>
      <c r="C144" s="1" t="s">
        <v>6</v>
      </c>
      <c r="D144" s="1" t="s">
        <v>18</v>
      </c>
      <c r="E144" s="1">
        <v>33.266744751518829</v>
      </c>
      <c r="G144" s="1">
        <v>25.88578138588403</v>
      </c>
    </row>
    <row r="145" spans="1:13" x14ac:dyDescent="0.25">
      <c r="A145" s="1" t="s">
        <v>168</v>
      </c>
      <c r="B145" s="12" t="s">
        <v>31</v>
      </c>
      <c r="C145" s="1" t="s">
        <v>8</v>
      </c>
      <c r="D145" s="1" t="s">
        <v>19</v>
      </c>
      <c r="E145" s="1">
        <v>34.665560197363199</v>
      </c>
      <c r="F145" s="1">
        <f>AVERAGE(E145:E147)</f>
        <v>34.446816605861336</v>
      </c>
      <c r="G145" s="1">
        <v>27.498270582366679</v>
      </c>
      <c r="H145" s="1">
        <f>AVERAGE(G145:G147)</f>
        <v>27.454752638039704</v>
      </c>
      <c r="I145" s="1">
        <f t="shared" ref="I145" si="41">F145-H145</f>
        <v>6.9920639678216325</v>
      </c>
      <c r="J145" s="1">
        <f t="shared" ref="J145:J168" si="42">I145-$I$171</f>
        <v>-2.5039663529721246</v>
      </c>
      <c r="K145" s="1">
        <f t="shared" ref="K145:K168" si="43">2^-J145</f>
        <v>5.6724278468700309</v>
      </c>
      <c r="L145" s="1">
        <f t="shared" ref="L145:L168" si="44">LOG(K145,2)</f>
        <v>2.5039663529721246</v>
      </c>
    </row>
    <row r="146" spans="1:13" x14ac:dyDescent="0.25">
      <c r="A146" s="1" t="s">
        <v>168</v>
      </c>
      <c r="B146" s="12" t="s">
        <v>31</v>
      </c>
      <c r="C146" s="1" t="s">
        <v>8</v>
      </c>
      <c r="D146" s="1" t="s">
        <v>19</v>
      </c>
      <c r="E146" s="1">
        <v>34.045545007139303</v>
      </c>
      <c r="G146" s="1">
        <v>27.449994039152791</v>
      </c>
    </row>
    <row r="147" spans="1:13" x14ac:dyDescent="0.25">
      <c r="A147" s="1" t="s">
        <v>168</v>
      </c>
      <c r="B147" s="12" t="s">
        <v>31</v>
      </c>
      <c r="C147" s="1" t="s">
        <v>8</v>
      </c>
      <c r="D147" s="1" t="s">
        <v>19</v>
      </c>
      <c r="E147" s="1">
        <v>34.6293446130815</v>
      </c>
      <c r="G147" s="1">
        <v>27.415993292599637</v>
      </c>
    </row>
    <row r="148" spans="1:13" x14ac:dyDescent="0.25">
      <c r="A148" s="1" t="s">
        <v>168</v>
      </c>
      <c r="B148" s="12" t="s">
        <v>31</v>
      </c>
      <c r="C148" s="1" t="s">
        <v>9</v>
      </c>
      <c r="D148" s="1" t="s">
        <v>20</v>
      </c>
      <c r="E148" s="1">
        <v>32.82506315783327</v>
      </c>
      <c r="F148" s="1">
        <f>AVERAGE(E148:E150)</f>
        <v>33.100157674966461</v>
      </c>
      <c r="G148" s="1">
        <v>25.307711543344311</v>
      </c>
      <c r="H148" s="1">
        <f>AVERAGE(G148:G150)</f>
        <v>25.383133987642676</v>
      </c>
      <c r="I148" s="1">
        <f t="shared" ref="I148" si="45">F148-H148</f>
        <v>7.7170236873237847</v>
      </c>
      <c r="J148" s="1">
        <f t="shared" si="42"/>
        <v>-1.7790066334699723</v>
      </c>
      <c r="K148" s="1">
        <f t="shared" si="43"/>
        <v>3.4318979014455415</v>
      </c>
      <c r="L148" s="1">
        <f t="shared" si="44"/>
        <v>1.7790066334699723</v>
      </c>
    </row>
    <row r="149" spans="1:13" x14ac:dyDescent="0.25">
      <c r="A149" s="1" t="s">
        <v>168</v>
      </c>
      <c r="B149" s="12" t="s">
        <v>31</v>
      </c>
      <c r="C149" s="1" t="s">
        <v>9</v>
      </c>
      <c r="D149" s="1" t="s">
        <v>20</v>
      </c>
      <c r="E149" s="1">
        <v>33.224330940000449</v>
      </c>
      <c r="G149" s="1">
        <v>25.527594085273577</v>
      </c>
    </row>
    <row r="150" spans="1:13" x14ac:dyDescent="0.25">
      <c r="A150" s="1" t="s">
        <v>168</v>
      </c>
      <c r="B150" s="12" t="s">
        <v>31</v>
      </c>
      <c r="C150" s="1" t="s">
        <v>9</v>
      </c>
      <c r="D150" s="1" t="s">
        <v>20</v>
      </c>
      <c r="E150" s="1">
        <v>33.251078927065649</v>
      </c>
      <c r="G150" s="1">
        <v>25.314096334310136</v>
      </c>
    </row>
    <row r="151" spans="1:13" x14ac:dyDescent="0.25">
      <c r="B151" s="12"/>
      <c r="I151" s="1">
        <f>AVERAGE(I142,I145,I148)</f>
        <v>7.5369603106831464</v>
      </c>
    </row>
    <row r="152" spans="1:13" x14ac:dyDescent="0.25">
      <c r="A152" s="1" t="s">
        <v>168</v>
      </c>
      <c r="B152" s="12" t="s">
        <v>31</v>
      </c>
      <c r="C152" s="1" t="s">
        <v>10</v>
      </c>
      <c r="D152" s="1" t="s">
        <v>21</v>
      </c>
      <c r="E152" s="1">
        <v>33.514351769868277</v>
      </c>
      <c r="F152" s="1">
        <f>AVERAGE(E152:E154)</f>
        <v>33.227507388344321</v>
      </c>
      <c r="G152" s="1">
        <v>26.360215360177662</v>
      </c>
      <c r="H152" s="1">
        <f>AVERAGE(G152:G154)</f>
        <v>26.195428240759721</v>
      </c>
      <c r="I152" s="1">
        <f t="shared" ref="I152" si="46">F152-H152</f>
        <v>7.0320791475846001</v>
      </c>
      <c r="J152" s="1">
        <f t="shared" si="42"/>
        <v>-2.463951173209157</v>
      </c>
      <c r="K152" s="1">
        <f t="shared" si="43"/>
        <v>5.5172569572630605</v>
      </c>
      <c r="L152" s="1">
        <f t="shared" si="44"/>
        <v>2.463951173209157</v>
      </c>
      <c r="M152" s="1">
        <f>AVERAGE(L152,L155,L158)</f>
        <v>2.0759431916757172</v>
      </c>
    </row>
    <row r="153" spans="1:13" x14ac:dyDescent="0.25">
      <c r="A153" s="1" t="s">
        <v>168</v>
      </c>
      <c r="B153" s="12" t="s">
        <v>31</v>
      </c>
      <c r="C153" s="1" t="s">
        <v>10</v>
      </c>
      <c r="D153" s="1" t="s">
        <v>21</v>
      </c>
      <c r="E153" s="1">
        <v>33.044336094461926</v>
      </c>
      <c r="G153" s="1">
        <v>26.202990006583121</v>
      </c>
    </row>
    <row r="154" spans="1:13" x14ac:dyDescent="0.25">
      <c r="A154" s="1" t="s">
        <v>168</v>
      </c>
      <c r="B154" s="12" t="s">
        <v>31</v>
      </c>
      <c r="C154" s="1" t="s">
        <v>10</v>
      </c>
      <c r="D154" s="1" t="s">
        <v>21</v>
      </c>
      <c r="E154" s="1">
        <v>33.123834300702747</v>
      </c>
      <c r="G154" s="1">
        <v>26.023079355518373</v>
      </c>
    </row>
    <row r="155" spans="1:13" x14ac:dyDescent="0.25">
      <c r="A155" s="1" t="s">
        <v>168</v>
      </c>
      <c r="B155" s="12" t="s">
        <v>31</v>
      </c>
      <c r="C155" s="1" t="s">
        <v>12</v>
      </c>
      <c r="D155" s="1" t="s">
        <v>22</v>
      </c>
      <c r="E155" s="1">
        <v>33.189132686107001</v>
      </c>
      <c r="F155" s="1">
        <f>AVERAGE(E155:E157)</f>
        <v>33.445872128078896</v>
      </c>
      <c r="G155" s="1">
        <v>25.461226810251524</v>
      </c>
      <c r="H155" s="1">
        <f>AVERAGE(G155:G157)</f>
        <v>25.647327498646817</v>
      </c>
      <c r="I155" s="1">
        <f t="shared" ref="I155" si="47">F155-H155</f>
        <v>7.7985446294320795</v>
      </c>
      <c r="J155" s="1">
        <f t="shared" si="42"/>
        <v>-1.6974856913616776</v>
      </c>
      <c r="K155" s="1">
        <f t="shared" si="43"/>
        <v>3.2433521884363925</v>
      </c>
      <c r="L155" s="1">
        <f t="shared" si="44"/>
        <v>1.6974856913616776</v>
      </c>
    </row>
    <row r="156" spans="1:13" x14ac:dyDescent="0.25">
      <c r="A156" s="1" t="s">
        <v>168</v>
      </c>
      <c r="B156" s="12" t="s">
        <v>31</v>
      </c>
      <c r="C156" s="1" t="s">
        <v>12</v>
      </c>
      <c r="D156" s="1" t="s">
        <v>22</v>
      </c>
      <c r="E156" s="1">
        <v>33.7419386068728</v>
      </c>
      <c r="G156" s="1">
        <v>25.789581230054438</v>
      </c>
    </row>
    <row r="157" spans="1:13" x14ac:dyDescent="0.25">
      <c r="A157" s="1" t="s">
        <v>168</v>
      </c>
      <c r="B157" s="12" t="s">
        <v>31</v>
      </c>
      <c r="C157" s="1" t="s">
        <v>12</v>
      </c>
      <c r="D157" s="1" t="s">
        <v>22</v>
      </c>
      <c r="E157" s="1">
        <v>33.406545091256902</v>
      </c>
      <c r="G157" s="1">
        <v>25.691174455634492</v>
      </c>
    </row>
    <row r="158" spans="1:13" x14ac:dyDescent="0.25">
      <c r="A158" s="1" t="s">
        <v>168</v>
      </c>
      <c r="B158" s="12" t="s">
        <v>31</v>
      </c>
      <c r="C158" s="1" t="s">
        <v>13</v>
      </c>
      <c r="D158" s="1" t="s">
        <v>23</v>
      </c>
      <c r="E158" s="1">
        <v>32.8095017418553</v>
      </c>
      <c r="F158" s="1">
        <f>AVERAGE(E158:E160)</f>
        <v>32.893223312277563</v>
      </c>
      <c r="G158" s="1">
        <v>25.429656147173091</v>
      </c>
      <c r="H158" s="1">
        <f>AVERAGE(G158:G160)</f>
        <v>25.463585701940122</v>
      </c>
      <c r="I158" s="1">
        <f t="shared" ref="I158" si="48">F158-H158</f>
        <v>7.4296376103374406</v>
      </c>
      <c r="J158" s="1">
        <f t="shared" si="42"/>
        <v>-2.0663927104563165</v>
      </c>
      <c r="K158" s="1">
        <f t="shared" si="43"/>
        <v>4.1883810758096844</v>
      </c>
      <c r="L158" s="1">
        <f t="shared" si="44"/>
        <v>2.0663927104563165</v>
      </c>
    </row>
    <row r="159" spans="1:13" x14ac:dyDescent="0.25">
      <c r="A159" s="1" t="s">
        <v>168</v>
      </c>
      <c r="B159" s="12" t="s">
        <v>31</v>
      </c>
      <c r="C159" s="1" t="s">
        <v>13</v>
      </c>
      <c r="D159" s="1" t="s">
        <v>23</v>
      </c>
      <c r="E159" s="1">
        <v>32.791143010738701</v>
      </c>
      <c r="G159" s="1">
        <v>25.316787856790743</v>
      </c>
    </row>
    <row r="160" spans="1:13" x14ac:dyDescent="0.25">
      <c r="A160" s="1" t="s">
        <v>168</v>
      </c>
      <c r="B160" s="12" t="s">
        <v>31</v>
      </c>
      <c r="C160" s="1" t="s">
        <v>13</v>
      </c>
      <c r="D160" s="1" t="s">
        <v>23</v>
      </c>
      <c r="E160" s="1">
        <v>33.079025184238667</v>
      </c>
      <c r="G160" s="1">
        <v>25.64431310185654</v>
      </c>
    </row>
    <row r="161" spans="1:12" x14ac:dyDescent="0.25">
      <c r="B161" s="12"/>
      <c r="I161" s="1">
        <f>AVERAGE(I152,I155,I158)</f>
        <v>7.4200871291180404</v>
      </c>
    </row>
    <row r="162" spans="1:12" x14ac:dyDescent="0.25">
      <c r="A162" s="1" t="s">
        <v>168</v>
      </c>
      <c r="B162" s="12" t="s">
        <v>31</v>
      </c>
      <c r="C162" s="1" t="s">
        <v>14</v>
      </c>
      <c r="D162" s="1" t="s">
        <v>24</v>
      </c>
      <c r="E162" s="1">
        <v>34.468099570178303</v>
      </c>
      <c r="F162" s="1">
        <f>AVERAGE(E162:E164)</f>
        <v>34.317369158086628</v>
      </c>
      <c r="G162" s="1">
        <v>24.772094589617346</v>
      </c>
      <c r="H162" s="1">
        <f>AVERAGE(G162:G164)</f>
        <v>24.750284265069695</v>
      </c>
      <c r="I162" s="1">
        <f t="shared" ref="I162" si="49">F162-H162</f>
        <v>9.5670848930169328</v>
      </c>
      <c r="J162" s="1">
        <f t="shared" si="42"/>
        <v>7.1054572223175683E-2</v>
      </c>
      <c r="K162" s="1">
        <f t="shared" si="43"/>
        <v>0.9519418991075731</v>
      </c>
      <c r="L162" s="1">
        <f t="shared" si="44"/>
        <v>-7.1054572223175641E-2</v>
      </c>
    </row>
    <row r="163" spans="1:12" x14ac:dyDescent="0.25">
      <c r="A163" s="1" t="s">
        <v>168</v>
      </c>
      <c r="B163" s="12" t="s">
        <v>31</v>
      </c>
      <c r="C163" s="1" t="s">
        <v>14</v>
      </c>
      <c r="D163" s="1" t="s">
        <v>24</v>
      </c>
      <c r="E163" s="1">
        <v>34.418870602813499</v>
      </c>
      <c r="G163" s="1">
        <v>24.853994571365085</v>
      </c>
    </row>
    <row r="164" spans="1:12" x14ac:dyDescent="0.25">
      <c r="A164" s="1" t="s">
        <v>168</v>
      </c>
      <c r="B164" s="12" t="s">
        <v>31</v>
      </c>
      <c r="C164" s="1" t="s">
        <v>14</v>
      </c>
      <c r="D164" s="1" t="s">
        <v>24</v>
      </c>
      <c r="E164" s="1">
        <v>34.065137301268102</v>
      </c>
      <c r="G164" s="1">
        <v>24.624763634226653</v>
      </c>
    </row>
    <row r="165" spans="1:12" x14ac:dyDescent="0.25">
      <c r="A165" s="1" t="s">
        <v>168</v>
      </c>
      <c r="B165" s="12" t="s">
        <v>31</v>
      </c>
      <c r="C165" s="1" t="s">
        <v>15</v>
      </c>
      <c r="D165" s="1" t="s">
        <v>25</v>
      </c>
      <c r="E165" s="1">
        <v>34.970281833952697</v>
      </c>
      <c r="F165" s="1">
        <f>AVERAGE(E165:E167)</f>
        <v>34.822046919200645</v>
      </c>
      <c r="G165" s="1">
        <v>26.056365853960742</v>
      </c>
      <c r="H165" s="1">
        <f>AVERAGE(G165:G167)</f>
        <v>25.753065262164551</v>
      </c>
      <c r="I165" s="1">
        <f t="shared" ref="I165" si="50">F165-H165</f>
        <v>9.0689816570360939</v>
      </c>
      <c r="J165" s="1">
        <f t="shared" si="42"/>
        <v>-0.42704866375766315</v>
      </c>
      <c r="K165" s="1">
        <f t="shared" si="43"/>
        <v>1.3444803442511166</v>
      </c>
      <c r="L165" s="1">
        <f t="shared" si="44"/>
        <v>0.42704866375766315</v>
      </c>
    </row>
    <row r="166" spans="1:12" x14ac:dyDescent="0.25">
      <c r="A166" s="1" t="s">
        <v>168</v>
      </c>
      <c r="B166" s="12" t="s">
        <v>31</v>
      </c>
      <c r="C166" s="1" t="s">
        <v>15</v>
      </c>
      <c r="D166" s="1" t="s">
        <v>25</v>
      </c>
      <c r="E166" s="1">
        <v>34.6738120044486</v>
      </c>
      <c r="G166" s="1">
        <v>25.339483792315971</v>
      </c>
    </row>
    <row r="167" spans="1:12" x14ac:dyDescent="0.25">
      <c r="A167" s="1" t="s">
        <v>168</v>
      </c>
      <c r="B167" s="12" t="s">
        <v>31</v>
      </c>
      <c r="C167" s="1" t="s">
        <v>15</v>
      </c>
      <c r="D167" s="1" t="s">
        <v>25</v>
      </c>
      <c r="E167" s="1" t="s">
        <v>28</v>
      </c>
      <c r="G167" s="1">
        <v>25.86334614021693</v>
      </c>
    </row>
    <row r="168" spans="1:12" x14ac:dyDescent="0.25">
      <c r="A168" s="1" t="s">
        <v>168</v>
      </c>
      <c r="B168" s="12" t="s">
        <v>31</v>
      </c>
      <c r="C168" s="1" t="s">
        <v>16</v>
      </c>
      <c r="D168" s="1" t="s">
        <v>26</v>
      </c>
      <c r="E168" s="1">
        <v>35.953274291255902</v>
      </c>
      <c r="F168" s="1">
        <f>AVERAGE(E168:E170)</f>
        <v>35.7164854864061</v>
      </c>
      <c r="G168" s="1">
        <v>25.776194626931957</v>
      </c>
      <c r="H168" s="1">
        <f>AVERAGE(G168:G170)</f>
        <v>25.864461074077855</v>
      </c>
      <c r="I168" s="1">
        <f t="shared" ref="I168" si="51">F168-H168</f>
        <v>9.8520244123282446</v>
      </c>
      <c r="J168" s="1">
        <f t="shared" si="42"/>
        <v>0.35599409153448747</v>
      </c>
      <c r="K168" s="1">
        <f t="shared" si="43"/>
        <v>0.78133108005736329</v>
      </c>
      <c r="L168" s="1">
        <f t="shared" si="44"/>
        <v>-0.35599409153448752</v>
      </c>
    </row>
    <row r="169" spans="1:12" x14ac:dyDescent="0.25">
      <c r="A169" s="1" t="s">
        <v>168</v>
      </c>
      <c r="B169" s="12" t="s">
        <v>31</v>
      </c>
      <c r="C169" s="1" t="s">
        <v>16</v>
      </c>
      <c r="D169" s="1" t="s">
        <v>26</v>
      </c>
      <c r="E169" s="1">
        <v>35.447320262114701</v>
      </c>
      <c r="G169" s="1">
        <v>25.982871225411817</v>
      </c>
    </row>
    <row r="170" spans="1:12" x14ac:dyDescent="0.25">
      <c r="A170" s="1" t="s">
        <v>168</v>
      </c>
      <c r="B170" s="12" t="s">
        <v>31</v>
      </c>
      <c r="C170" s="1" t="s">
        <v>16</v>
      </c>
      <c r="D170" s="1" t="s">
        <v>26</v>
      </c>
      <c r="E170" s="1">
        <v>35.748861905847697</v>
      </c>
      <c r="G170" s="1">
        <v>25.834317369889792</v>
      </c>
    </row>
    <row r="171" spans="1:12" x14ac:dyDescent="0.25">
      <c r="B171" s="12"/>
      <c r="I171" s="1">
        <f>AVERAGE(I162,I165,I168)</f>
        <v>9.4960303207937571</v>
      </c>
    </row>
    <row r="176" spans="1:12" s="4" customFormat="1" x14ac:dyDescent="0.25"/>
    <row r="178" spans="1:30" x14ac:dyDescent="0.25">
      <c r="C178" s="1" t="s">
        <v>1</v>
      </c>
      <c r="D178" s="1" t="s">
        <v>2</v>
      </c>
      <c r="E178" s="1" t="s">
        <v>68</v>
      </c>
      <c r="F178" s="1" t="s">
        <v>69</v>
      </c>
      <c r="G178" s="1" t="s">
        <v>70</v>
      </c>
      <c r="H178" s="1" t="s">
        <v>71</v>
      </c>
      <c r="I178" s="1" t="s">
        <v>72</v>
      </c>
      <c r="J178" s="1" t="s">
        <v>5</v>
      </c>
      <c r="K178" s="1" t="s">
        <v>73</v>
      </c>
      <c r="L178" s="1" t="s">
        <v>74</v>
      </c>
      <c r="M178" s="1" t="s">
        <v>75</v>
      </c>
      <c r="N178" s="1" t="s">
        <v>76</v>
      </c>
    </row>
    <row r="179" spans="1:30" x14ac:dyDescent="0.25">
      <c r="A179" s="1" t="s">
        <v>169</v>
      </c>
      <c r="B179" s="1" t="s">
        <v>35</v>
      </c>
      <c r="C179" s="1" t="s">
        <v>6</v>
      </c>
      <c r="D179" s="1" t="s">
        <v>18</v>
      </c>
      <c r="E179" s="1" t="s">
        <v>28</v>
      </c>
      <c r="F179" s="1">
        <f>AVERAGE(E179:E181)</f>
        <v>36.118064149247203</v>
      </c>
      <c r="G179" s="1">
        <v>25.499843803335125</v>
      </c>
      <c r="H179" s="1">
        <f>AVERAGE(G179:G181)</f>
        <v>25.69177266054318</v>
      </c>
      <c r="I179" s="1">
        <f>F179-H179</f>
        <v>10.426291488704024</v>
      </c>
      <c r="J179" s="1">
        <f>I179-$I$209</f>
        <v>10.426291488704024</v>
      </c>
      <c r="K179" s="1">
        <f>2^-J179</f>
        <v>7.2673071916688292E-4</v>
      </c>
      <c r="L179" s="1">
        <f>LOG(K179,2)</f>
        <v>-10.426291488704024</v>
      </c>
      <c r="N179" s="1" t="s">
        <v>7</v>
      </c>
    </row>
    <row r="180" spans="1:30" x14ac:dyDescent="0.25">
      <c r="A180" s="1" t="s">
        <v>170</v>
      </c>
      <c r="B180" s="1" t="s">
        <v>35</v>
      </c>
      <c r="C180" s="1" t="s">
        <v>6</v>
      </c>
      <c r="D180" s="1" t="s">
        <v>18</v>
      </c>
      <c r="E180" s="1" t="s">
        <v>28</v>
      </c>
      <c r="G180" s="1">
        <v>25.707093029504986</v>
      </c>
      <c r="P180" s="1" t="s">
        <v>11</v>
      </c>
      <c r="Q180" s="1" t="s">
        <v>33</v>
      </c>
      <c r="R180" s="1">
        <v>36</v>
      </c>
      <c r="S180" s="1">
        <v>3.7</v>
      </c>
    </row>
    <row r="181" spans="1:30" x14ac:dyDescent="0.25">
      <c r="A181" s="1" t="s">
        <v>171</v>
      </c>
      <c r="B181" s="1" t="s">
        <v>35</v>
      </c>
      <c r="C181" s="1" t="s">
        <v>6</v>
      </c>
      <c r="D181" s="1" t="s">
        <v>18</v>
      </c>
      <c r="E181" s="1">
        <v>36.118064149247203</v>
      </c>
      <c r="G181" s="1">
        <v>25.868381148789425</v>
      </c>
      <c r="P181" s="1" t="s">
        <v>32</v>
      </c>
      <c r="Q181" s="1" t="s">
        <v>0</v>
      </c>
      <c r="R181" s="1">
        <v>47.9</v>
      </c>
      <c r="S181" s="1">
        <v>-4</v>
      </c>
    </row>
    <row r="182" spans="1:30" x14ac:dyDescent="0.25">
      <c r="A182" s="1" t="s">
        <v>172</v>
      </c>
      <c r="B182" s="1" t="s">
        <v>35</v>
      </c>
      <c r="C182" s="1" t="s">
        <v>8</v>
      </c>
      <c r="D182" s="1" t="s">
        <v>19</v>
      </c>
      <c r="E182" s="1">
        <v>35.116204829588987</v>
      </c>
      <c r="F182" s="1">
        <f>AVERAGE(E182:E184)</f>
        <v>35.277597743970205</v>
      </c>
      <c r="G182" s="1">
        <v>27.481536988402297</v>
      </c>
      <c r="H182" s="1">
        <f>AVERAGE(G182:G184)</f>
        <v>27.437761144298861</v>
      </c>
      <c r="I182" s="1">
        <f t="shared" ref="I182" si="52">F182-H182</f>
        <v>7.8398365996713437</v>
      </c>
      <c r="J182" s="1">
        <f t="shared" ref="J182:J185" si="53">I182-$I$209</f>
        <v>7.8398365996713437</v>
      </c>
      <c r="K182" s="1">
        <f t="shared" ref="K182:K195" si="54">2^-J182</f>
        <v>4.3648972254416493E-3</v>
      </c>
      <c r="L182" s="1">
        <f t="shared" ref="L182:L195" si="55">LOG(K182,2)</f>
        <v>-7.8398365996713437</v>
      </c>
      <c r="W182" s="1" t="s">
        <v>327</v>
      </c>
      <c r="X182" s="1" t="s">
        <v>204</v>
      </c>
      <c r="Y182" s="1" t="s">
        <v>348</v>
      </c>
      <c r="Z182" s="1" t="s">
        <v>342</v>
      </c>
      <c r="AA182" s="1" t="s">
        <v>343</v>
      </c>
      <c r="AB182" s="1" t="s">
        <v>344</v>
      </c>
      <c r="AC182" s="1" t="s">
        <v>349</v>
      </c>
      <c r="AD182" s="1" t="s">
        <v>345</v>
      </c>
    </row>
    <row r="183" spans="1:30" x14ac:dyDescent="0.25">
      <c r="A183" s="1" t="s">
        <v>173</v>
      </c>
      <c r="B183" s="1" t="s">
        <v>35</v>
      </c>
      <c r="C183" s="1" t="s">
        <v>8</v>
      </c>
      <c r="D183" s="1" t="s">
        <v>19</v>
      </c>
      <c r="E183" s="1">
        <v>34.89292961556685</v>
      </c>
      <c r="G183" s="1">
        <v>27.432974344594836</v>
      </c>
      <c r="W183" s="1" t="s">
        <v>347</v>
      </c>
      <c r="X183" s="1" t="s">
        <v>202</v>
      </c>
      <c r="Y183" s="1" t="s">
        <v>7</v>
      </c>
      <c r="Z183" s="1">
        <v>-1.5086992981852347</v>
      </c>
      <c r="AA183" s="1">
        <v>-0.21982743114249095</v>
      </c>
      <c r="AB183" s="1">
        <v>-1.2953496825867603</v>
      </c>
      <c r="AC183" s="1">
        <v>-1.0079588039714953</v>
      </c>
      <c r="AD183" s="1">
        <v>2.8</v>
      </c>
    </row>
    <row r="184" spans="1:30" x14ac:dyDescent="0.25">
      <c r="A184" s="1" t="s">
        <v>174</v>
      </c>
      <c r="B184" s="1" t="s">
        <v>35</v>
      </c>
      <c r="C184" s="1" t="s">
        <v>8</v>
      </c>
      <c r="D184" s="1" t="s">
        <v>19</v>
      </c>
      <c r="E184" s="1">
        <v>35.823658786754777</v>
      </c>
      <c r="G184" s="1">
        <v>27.39877209989945</v>
      </c>
      <c r="W184" s="1" t="s">
        <v>347</v>
      </c>
      <c r="X184" s="1" t="s">
        <v>59</v>
      </c>
      <c r="Y184" s="1" t="s">
        <v>7</v>
      </c>
      <c r="Z184" s="1">
        <v>-0.1579236854882673</v>
      </c>
      <c r="AA184" s="1">
        <v>-0.16951784452515656</v>
      </c>
      <c r="AB184" s="1">
        <v>-0.48457822214047774</v>
      </c>
      <c r="AC184" s="1">
        <v>-0.27067325071796722</v>
      </c>
      <c r="AD184" s="1">
        <v>2.5</v>
      </c>
    </row>
    <row r="185" spans="1:30" x14ac:dyDescent="0.25">
      <c r="A185" s="1" t="s">
        <v>175</v>
      </c>
      <c r="B185" s="1" t="s">
        <v>35</v>
      </c>
      <c r="C185" s="1" t="s">
        <v>9</v>
      </c>
      <c r="D185" s="1" t="s">
        <v>20</v>
      </c>
      <c r="E185" s="1">
        <v>35.911021960003282</v>
      </c>
      <c r="F185" s="1">
        <f>AVERAGE(E185:E187)</f>
        <v>35.386650680869408</v>
      </c>
      <c r="G185" s="1">
        <v>25.289848642048753</v>
      </c>
      <c r="H185" s="1">
        <f>AVERAGE(G185:G187)</f>
        <v>25.365718061309408</v>
      </c>
      <c r="I185" s="1">
        <f t="shared" ref="I185" si="56">F185-H185</f>
        <v>10.02093261956</v>
      </c>
      <c r="J185" s="1">
        <f t="shared" si="53"/>
        <v>10.02093261956</v>
      </c>
      <c r="K185" s="1">
        <f t="shared" si="54"/>
        <v>9.6249547623477216E-4</v>
      </c>
      <c r="L185" s="1">
        <f t="shared" si="55"/>
        <v>-10.02093261956</v>
      </c>
      <c r="W185" s="1" t="s">
        <v>346</v>
      </c>
      <c r="X185" s="1" t="s">
        <v>167</v>
      </c>
      <c r="Y185" s="1" t="s">
        <v>7</v>
      </c>
      <c r="Z185" s="1">
        <v>-0.28320493883567999</v>
      </c>
      <c r="AA185" s="1">
        <v>0.6888068405644362</v>
      </c>
      <c r="AB185" s="1">
        <v>-1.1908755278410574</v>
      </c>
      <c r="AC185" s="1">
        <f>AVERAGE(AB185,AB188,AB191)</f>
        <v>-0.86973515137070267</v>
      </c>
      <c r="AD185" s="1">
        <v>4</v>
      </c>
    </row>
    <row r="186" spans="1:30" x14ac:dyDescent="0.25">
      <c r="A186" s="1" t="s">
        <v>176</v>
      </c>
      <c r="B186" s="1" t="s">
        <v>35</v>
      </c>
      <c r="C186" s="1" t="s">
        <v>9</v>
      </c>
      <c r="D186" s="1" t="s">
        <v>20</v>
      </c>
      <c r="E186" s="1">
        <v>34.862279401735528</v>
      </c>
      <c r="G186" s="1">
        <v>25.511034270768718</v>
      </c>
      <c r="W186" s="1" t="s">
        <v>346</v>
      </c>
      <c r="X186" s="1" t="s">
        <v>167</v>
      </c>
      <c r="Y186" s="1" t="s">
        <v>11</v>
      </c>
      <c r="Z186" s="1">
        <v>0.69818123813320287</v>
      </c>
      <c r="AA186" s="1">
        <v>-0.39324824756134824</v>
      </c>
      <c r="AB186" s="1">
        <v>-1.464476424193399</v>
      </c>
      <c r="AC186" s="1">
        <v>-0.38651447787384807</v>
      </c>
      <c r="AD186" s="1">
        <v>4.2</v>
      </c>
    </row>
    <row r="187" spans="1:30" x14ac:dyDescent="0.25">
      <c r="A187" s="1" t="s">
        <v>177</v>
      </c>
      <c r="B187" s="1" t="s">
        <v>35</v>
      </c>
      <c r="C187" s="1" t="s">
        <v>9</v>
      </c>
      <c r="D187" s="1" t="s">
        <v>20</v>
      </c>
      <c r="E187" s="1" t="s">
        <v>28</v>
      </c>
      <c r="G187" s="1">
        <v>25.296271271110751</v>
      </c>
      <c r="O187" s="1" t="s">
        <v>32</v>
      </c>
      <c r="P187" s="1" t="s">
        <v>32</v>
      </c>
      <c r="Q187" s="1" t="s">
        <v>32</v>
      </c>
      <c r="R187" s="1" t="s">
        <v>32</v>
      </c>
      <c r="W187" s="1" t="s">
        <v>346</v>
      </c>
      <c r="X187" s="1" t="s">
        <v>169</v>
      </c>
      <c r="Y187" s="1" t="s">
        <v>11</v>
      </c>
      <c r="Z187" s="1">
        <v>1.6217853502225328</v>
      </c>
      <c r="AA187" s="1">
        <v>-0.98428882196498968</v>
      </c>
      <c r="AB187" s="1">
        <v>-0.90653148716422127</v>
      </c>
      <c r="AC187" s="1">
        <v>-8.9678319635559389E-2</v>
      </c>
      <c r="AD187" s="1">
        <v>3.7</v>
      </c>
    </row>
    <row r="188" spans="1:30" x14ac:dyDescent="0.25">
      <c r="I188" s="1">
        <f>AVERAGE(I179,I182,I185)</f>
        <v>9.4290202359784558</v>
      </c>
      <c r="O188" s="1" t="s">
        <v>5</v>
      </c>
      <c r="P188" s="1" t="s">
        <v>73</v>
      </c>
      <c r="Q188" s="1" t="s">
        <v>74</v>
      </c>
      <c r="R188" s="1" t="s">
        <v>75</v>
      </c>
      <c r="W188" s="1" t="s">
        <v>346</v>
      </c>
      <c r="X188" s="1" t="s">
        <v>169</v>
      </c>
      <c r="Y188" s="1" t="s">
        <v>32</v>
      </c>
      <c r="Z188" s="1">
        <v>1.979722062486406</v>
      </c>
      <c r="AA188" s="1">
        <v>-0.62635210970111654</v>
      </c>
      <c r="AB188" s="1">
        <v>-0.54859477490034791</v>
      </c>
      <c r="AC188" s="1">
        <v>0.26825839262831391</v>
      </c>
      <c r="AD188" s="1">
        <v>-4</v>
      </c>
    </row>
    <row r="189" spans="1:30" x14ac:dyDescent="0.25">
      <c r="A189" s="1" t="s">
        <v>178</v>
      </c>
      <c r="B189" s="1" t="s">
        <v>35</v>
      </c>
      <c r="C189" s="1" t="s">
        <v>10</v>
      </c>
      <c r="D189" s="1" t="s">
        <v>21</v>
      </c>
      <c r="E189" s="1">
        <v>33.46081735512697</v>
      </c>
      <c r="F189" s="1">
        <f>AVERAGE(E189:E191)</f>
        <v>33.626198090012075</v>
      </c>
      <c r="G189" s="1">
        <v>26.342663611507394</v>
      </c>
      <c r="H189" s="1">
        <f>AVERAGE(G189:G191)</f>
        <v>26.176899916520025</v>
      </c>
      <c r="I189" s="1">
        <f t="shared" ref="I189" si="57">F189-H189</f>
        <v>7.4492981734920498</v>
      </c>
      <c r="J189" s="1">
        <f>I189-$I$208</f>
        <v>-1.6217853502225328</v>
      </c>
      <c r="K189" s="1">
        <f t="shared" si="54"/>
        <v>3.0775565154325588</v>
      </c>
      <c r="L189" s="1">
        <f t="shared" si="55"/>
        <v>1.6217853502225328</v>
      </c>
      <c r="M189" s="1">
        <f>AVERAGE(L189,L192,L195)</f>
        <v>-8.9678319635559389E-2</v>
      </c>
      <c r="O189" s="1">
        <f>I189-$I$188</f>
        <v>-1.979722062486406</v>
      </c>
      <c r="P189" s="1">
        <f>2^-O189</f>
        <v>3.9441708939266458</v>
      </c>
      <c r="Q189" s="1">
        <f>LOG(P189,2)</f>
        <v>1.979722062486406</v>
      </c>
      <c r="R189" s="1">
        <f>AVERAGE(Q189,Q192,Q195)</f>
        <v>0.26825839262831391</v>
      </c>
    </row>
    <row r="190" spans="1:30" x14ac:dyDescent="0.25">
      <c r="A190" s="1" t="s">
        <v>179</v>
      </c>
      <c r="B190" s="1" t="s">
        <v>35</v>
      </c>
      <c r="C190" s="1" t="s">
        <v>10</v>
      </c>
      <c r="D190" s="1" t="s">
        <v>21</v>
      </c>
      <c r="E190" s="1">
        <v>34.239646833658291</v>
      </c>
      <c r="G190" s="1">
        <v>26.184506495529011</v>
      </c>
    </row>
    <row r="191" spans="1:30" x14ac:dyDescent="0.25">
      <c r="A191" s="1" t="s">
        <v>180</v>
      </c>
      <c r="B191" s="1" t="s">
        <v>35</v>
      </c>
      <c r="C191" s="1" t="s">
        <v>10</v>
      </c>
      <c r="D191" s="1" t="s">
        <v>21</v>
      </c>
      <c r="E191" s="1">
        <v>33.178130081250963</v>
      </c>
      <c r="G191" s="1">
        <v>26.003529642523663</v>
      </c>
    </row>
    <row r="192" spans="1:30" x14ac:dyDescent="0.25">
      <c r="A192" s="1" t="s">
        <v>181</v>
      </c>
      <c r="B192" s="1" t="s">
        <v>35</v>
      </c>
      <c r="C192" s="1" t="s">
        <v>12</v>
      </c>
      <c r="D192" s="1" t="s">
        <v>22</v>
      </c>
      <c r="E192" s="1">
        <v>34.779742439990862</v>
      </c>
      <c r="F192" s="1">
        <f>AVERAGE(E192:E194)</f>
        <v>35.686849604251606</v>
      </c>
      <c r="G192" s="1">
        <v>25.444273684305671</v>
      </c>
      <c r="H192" s="1">
        <f>AVERAGE(G192:G194)</f>
        <v>25.631477258572033</v>
      </c>
      <c r="I192" s="1">
        <f t="shared" ref="I192" si="58">F192-H192</f>
        <v>10.055372345679572</v>
      </c>
      <c r="J192" s="1">
        <f t="shared" ref="J192:J195" si="59">I192-$I$208</f>
        <v>0.98428882196498968</v>
      </c>
      <c r="K192" s="1">
        <f t="shared" si="54"/>
        <v>0.50547483618926226</v>
      </c>
      <c r="L192" s="1">
        <f t="shared" si="55"/>
        <v>-0.98428882196498968</v>
      </c>
      <c r="O192" s="1">
        <f t="shared" ref="O192:O195" si="60">I192-$I$188</f>
        <v>0.62635210970111643</v>
      </c>
      <c r="P192" s="1">
        <f t="shared" ref="P192:P195" si="61">2^-O192</f>
        <v>0.6478123558454979</v>
      </c>
      <c r="Q192" s="1">
        <f t="shared" ref="Q192:Q195" si="62">LOG(P192,2)</f>
        <v>-0.62635210970111654</v>
      </c>
    </row>
    <row r="193" spans="1:17" x14ac:dyDescent="0.25">
      <c r="A193" s="1" t="s">
        <v>182</v>
      </c>
      <c r="B193" s="1" t="s">
        <v>35</v>
      </c>
      <c r="C193" s="1" t="s">
        <v>12</v>
      </c>
      <c r="D193" s="1" t="s">
        <v>22</v>
      </c>
      <c r="E193" s="1">
        <v>37.345090295334025</v>
      </c>
      <c r="G193" s="1">
        <v>25.774574026251194</v>
      </c>
    </row>
    <row r="194" spans="1:17" x14ac:dyDescent="0.25">
      <c r="A194" s="1" t="s">
        <v>183</v>
      </c>
      <c r="B194" s="1" t="s">
        <v>35</v>
      </c>
      <c r="C194" s="1" t="s">
        <v>12</v>
      </c>
      <c r="D194" s="1" t="s">
        <v>22</v>
      </c>
      <c r="E194" s="1">
        <v>34.93571607742993</v>
      </c>
      <c r="G194" s="1">
        <v>25.675584065159232</v>
      </c>
    </row>
    <row r="195" spans="1:17" x14ac:dyDescent="0.25">
      <c r="A195" s="1" t="s">
        <v>184</v>
      </c>
      <c r="B195" s="1" t="s">
        <v>35</v>
      </c>
      <c r="C195" s="1" t="s">
        <v>13</v>
      </c>
      <c r="D195" s="1" t="s">
        <v>23</v>
      </c>
      <c r="E195" s="1">
        <v>34.809091005561697</v>
      </c>
      <c r="F195" s="1">
        <f>AVERAGE(E195:E197)</f>
        <v>35.424261566339446</v>
      </c>
      <c r="G195" s="1">
        <v>25.412515924454251</v>
      </c>
      <c r="H195" s="1">
        <f>AVERAGE(G195:G197)</f>
        <v>25.446646555460642</v>
      </c>
      <c r="I195" s="1">
        <f t="shared" ref="I195" si="63">F195-H195</f>
        <v>9.9776150108788038</v>
      </c>
      <c r="J195" s="1">
        <f t="shared" si="59"/>
        <v>0.90653148716422116</v>
      </c>
      <c r="K195" s="1">
        <f t="shared" si="54"/>
        <v>0.53346610452671495</v>
      </c>
      <c r="L195" s="1">
        <f t="shared" si="55"/>
        <v>-0.90653148716422127</v>
      </c>
      <c r="O195" s="1">
        <f t="shared" si="60"/>
        <v>0.54859477490034791</v>
      </c>
      <c r="P195" s="1">
        <f t="shared" si="61"/>
        <v>0.68368573308716796</v>
      </c>
      <c r="Q195" s="1">
        <f t="shared" si="62"/>
        <v>-0.54859477490034791</v>
      </c>
    </row>
    <row r="196" spans="1:17" x14ac:dyDescent="0.25">
      <c r="A196" s="1" t="s">
        <v>185</v>
      </c>
      <c r="B196" s="1" t="s">
        <v>35</v>
      </c>
      <c r="C196" s="1" t="s">
        <v>13</v>
      </c>
      <c r="D196" s="1" t="s">
        <v>23</v>
      </c>
      <c r="E196" s="1">
        <v>37.345920537055584</v>
      </c>
      <c r="G196" s="1">
        <v>25.298978744322874</v>
      </c>
    </row>
    <row r="197" spans="1:17" x14ac:dyDescent="0.25">
      <c r="A197" s="1" t="s">
        <v>186</v>
      </c>
      <c r="B197" s="1" t="s">
        <v>35</v>
      </c>
      <c r="C197" s="1" t="s">
        <v>13</v>
      </c>
      <c r="D197" s="1" t="s">
        <v>23</v>
      </c>
      <c r="E197" s="1">
        <v>34.117773156401057</v>
      </c>
      <c r="G197" s="1">
        <v>25.628444997604795</v>
      </c>
    </row>
    <row r="198" spans="1:17" x14ac:dyDescent="0.25">
      <c r="I198" s="1">
        <f>AVERAGE(I189,I192,I195)</f>
        <v>9.1607618433501425</v>
      </c>
    </row>
    <row r="199" spans="1:17" x14ac:dyDescent="0.25">
      <c r="A199" s="1" t="s">
        <v>187</v>
      </c>
      <c r="B199" s="1" t="s">
        <v>35</v>
      </c>
      <c r="C199" s="1" t="s">
        <v>14</v>
      </c>
      <c r="D199" s="1" t="s">
        <v>24</v>
      </c>
      <c r="E199" s="1">
        <v>34.65832605462748</v>
      </c>
      <c r="F199" s="1">
        <f>AVERAGE(E199:E201)</f>
        <v>33.598269065631868</v>
      </c>
      <c r="G199" s="1">
        <v>24.756983754984809</v>
      </c>
      <c r="H199" s="1">
        <f>AVERAGE(G199:G201)</f>
        <v>24.734056461916385</v>
      </c>
      <c r="I199" s="1">
        <f t="shared" ref="I199" si="64">F199-H199</f>
        <v>8.8642126037154831</v>
      </c>
    </row>
    <row r="200" spans="1:17" x14ac:dyDescent="0.25">
      <c r="A200" s="1" t="s">
        <v>188</v>
      </c>
      <c r="B200" s="1" t="s">
        <v>35</v>
      </c>
      <c r="C200" s="1" t="s">
        <v>14</v>
      </c>
      <c r="D200" s="1" t="s">
        <v>24</v>
      </c>
      <c r="E200" s="1">
        <v>33.05802782020104</v>
      </c>
      <c r="G200" s="1">
        <v>24.836405956522274</v>
      </c>
    </row>
    <row r="201" spans="1:17" x14ac:dyDescent="0.25">
      <c r="A201" s="1" t="s">
        <v>189</v>
      </c>
      <c r="B201" s="1" t="s">
        <v>35</v>
      </c>
      <c r="C201" s="1" t="s">
        <v>14</v>
      </c>
      <c r="D201" s="1" t="s">
        <v>24</v>
      </c>
      <c r="E201" s="1">
        <v>33.078453322067091</v>
      </c>
      <c r="G201" s="1">
        <v>24.608779674242069</v>
      </c>
    </row>
    <row r="202" spans="1:17" x14ac:dyDescent="0.25">
      <c r="A202" s="1" t="s">
        <v>190</v>
      </c>
      <c r="B202" s="1" t="s">
        <v>35</v>
      </c>
      <c r="C202" s="1" t="s">
        <v>15</v>
      </c>
      <c r="D202" s="1" t="s">
        <v>25</v>
      </c>
      <c r="E202" s="1" t="s">
        <v>28</v>
      </c>
      <c r="F202" s="1">
        <f>AVERAGE(E202:E204)</f>
        <v>35.066540997739025</v>
      </c>
      <c r="G202" s="1">
        <v>26.037013406269811</v>
      </c>
      <c r="H202" s="1">
        <f>AVERAGE(G202:G204)</f>
        <v>25.730273794676481</v>
      </c>
      <c r="I202" s="1">
        <f t="shared" ref="I202" si="65">F202-H202</f>
        <v>9.336267203062544</v>
      </c>
    </row>
    <row r="203" spans="1:17" x14ac:dyDescent="0.25">
      <c r="A203" s="1" t="s">
        <v>191</v>
      </c>
      <c r="B203" s="1" t="s">
        <v>35</v>
      </c>
      <c r="C203" s="1" t="s">
        <v>15</v>
      </c>
      <c r="D203" s="1" t="s">
        <v>25</v>
      </c>
      <c r="E203" s="1">
        <v>35.29889020812589</v>
      </c>
      <c r="G203" s="1">
        <v>25.321809182449016</v>
      </c>
    </row>
    <row r="204" spans="1:17" x14ac:dyDescent="0.25">
      <c r="A204" s="1" t="s">
        <v>192</v>
      </c>
      <c r="B204" s="1" t="s">
        <v>35</v>
      </c>
      <c r="C204" s="1" t="s">
        <v>15</v>
      </c>
      <c r="D204" s="1" t="s">
        <v>25</v>
      </c>
      <c r="E204" s="1">
        <v>34.834191787352154</v>
      </c>
      <c r="G204" s="1">
        <v>25.831998795310618</v>
      </c>
    </row>
    <row r="205" spans="1:17" x14ac:dyDescent="0.25">
      <c r="A205" s="1" t="s">
        <v>193</v>
      </c>
      <c r="B205" s="1" t="s">
        <v>35</v>
      </c>
      <c r="C205" s="1" t="s">
        <v>16</v>
      </c>
      <c r="D205" s="1" t="s">
        <v>26</v>
      </c>
      <c r="E205" s="1">
        <v>36.027777429826273</v>
      </c>
      <c r="F205" s="1">
        <f>AVERAGE(E205:E207)</f>
        <v>34.860692965391031</v>
      </c>
      <c r="G205" s="1">
        <v>25.761108090292428</v>
      </c>
      <c r="H205" s="1">
        <f>AVERAGE(G205:G207)</f>
        <v>25.847922201025312</v>
      </c>
      <c r="I205" s="1">
        <f t="shared" ref="I205" si="66">F205-H205</f>
        <v>9.0127707643657189</v>
      </c>
    </row>
    <row r="206" spans="1:17" x14ac:dyDescent="0.25">
      <c r="A206" s="1" t="s">
        <v>194</v>
      </c>
      <c r="B206" s="1" t="s">
        <v>35</v>
      </c>
      <c r="C206" s="1" t="s">
        <v>16</v>
      </c>
      <c r="D206" s="1" t="s">
        <v>26</v>
      </c>
      <c r="E206" s="1">
        <v>35.001617945410146</v>
      </c>
      <c r="G206" s="1">
        <v>25.963083227545734</v>
      </c>
    </row>
    <row r="207" spans="1:17" x14ac:dyDescent="0.25">
      <c r="A207" s="1" t="s">
        <v>195</v>
      </c>
      <c r="B207" s="1" t="s">
        <v>35</v>
      </c>
      <c r="C207" s="1" t="s">
        <v>16</v>
      </c>
      <c r="D207" s="1" t="s">
        <v>26</v>
      </c>
      <c r="E207" s="1">
        <v>33.552683520936682</v>
      </c>
      <c r="G207" s="1">
        <v>25.819575285237779</v>
      </c>
    </row>
    <row r="208" spans="1:17" x14ac:dyDescent="0.25">
      <c r="I208" s="1">
        <f>AVERAGE(I199,I202,I205)</f>
        <v>9.0710835237145826</v>
      </c>
    </row>
    <row r="212" spans="1:19" s="4" customFormat="1" x14ac:dyDescent="0.25"/>
    <row r="213" spans="1:19" x14ac:dyDescent="0.25">
      <c r="C213" s="1" t="s">
        <v>1</v>
      </c>
      <c r="D213" s="1" t="s">
        <v>2</v>
      </c>
      <c r="E213" s="1" t="s">
        <v>3</v>
      </c>
      <c r="F213" s="1" t="s">
        <v>4</v>
      </c>
    </row>
    <row r="214" spans="1:19" x14ac:dyDescent="0.25">
      <c r="A214" s="1" t="s">
        <v>196</v>
      </c>
      <c r="B214" s="12" t="s">
        <v>36</v>
      </c>
      <c r="C214" s="1" t="s">
        <v>1</v>
      </c>
      <c r="D214" s="1" t="s">
        <v>2</v>
      </c>
      <c r="E214" s="1" t="s">
        <v>68</v>
      </c>
      <c r="F214" s="1" t="s">
        <v>69</v>
      </c>
      <c r="G214" s="1" t="s">
        <v>70</v>
      </c>
      <c r="H214" s="1" t="s">
        <v>71</v>
      </c>
      <c r="I214" s="1" t="s">
        <v>72</v>
      </c>
      <c r="J214" s="1" t="s">
        <v>5</v>
      </c>
      <c r="K214" s="1" t="s">
        <v>73</v>
      </c>
      <c r="L214" s="1" t="s">
        <v>74</v>
      </c>
      <c r="M214" s="1" t="s">
        <v>75</v>
      </c>
      <c r="N214" s="1" t="s">
        <v>76</v>
      </c>
    </row>
    <row r="215" spans="1:19" x14ac:dyDescent="0.25">
      <c r="A215" s="1" t="s">
        <v>196</v>
      </c>
      <c r="B215" s="12" t="s">
        <v>36</v>
      </c>
      <c r="C215" s="1" t="s">
        <v>6</v>
      </c>
      <c r="D215" s="1" t="s">
        <v>18</v>
      </c>
      <c r="E215" s="1" t="s">
        <v>28</v>
      </c>
      <c r="F215" s="1">
        <f>AVERAGE(E215:E217)</f>
        <v>35.067702793879199</v>
      </c>
      <c r="G215" s="1">
        <v>25.827570095602265</v>
      </c>
      <c r="H215" s="1">
        <f>AVERAGE(G215:G217)</f>
        <v>25.99033750871331</v>
      </c>
      <c r="I215" s="1">
        <f>F215-H215</f>
        <v>9.0773652851658895</v>
      </c>
      <c r="J215" s="1">
        <f>I215-$I$244</f>
        <v>2.2548889315072698</v>
      </c>
      <c r="K215" s="1">
        <f>2^-J215</f>
        <v>0.20951291277746495</v>
      </c>
      <c r="L215" s="1">
        <f>LOG(K215,2)</f>
        <v>-2.2548889315072693</v>
      </c>
      <c r="M215" s="1">
        <f>AVERAGE(L215,L218,L221)</f>
        <v>-1.9384720157701016</v>
      </c>
      <c r="N215" s="1" t="s">
        <v>7</v>
      </c>
      <c r="P215" s="1" t="s">
        <v>7</v>
      </c>
      <c r="Q215" s="1" t="s">
        <v>0</v>
      </c>
      <c r="R215" s="1">
        <v>36.799999999999997</v>
      </c>
      <c r="S215" s="1">
        <v>-4.5</v>
      </c>
    </row>
    <row r="216" spans="1:19" x14ac:dyDescent="0.25">
      <c r="A216" s="1" t="s">
        <v>196</v>
      </c>
      <c r="B216" s="12" t="s">
        <v>36</v>
      </c>
      <c r="C216" s="1" t="s">
        <v>6</v>
      </c>
      <c r="D216" s="1" t="s">
        <v>18</v>
      </c>
      <c r="E216" s="1">
        <v>35.262072685770796</v>
      </c>
      <c r="G216" s="1">
        <v>25.982023975345687</v>
      </c>
      <c r="P216" s="1" t="s">
        <v>11</v>
      </c>
      <c r="Q216" s="1" t="s">
        <v>0</v>
      </c>
      <c r="R216" s="1">
        <v>36.799999999999997</v>
      </c>
      <c r="S216" s="1">
        <v>-4.5</v>
      </c>
    </row>
    <row r="217" spans="1:19" x14ac:dyDescent="0.25">
      <c r="A217" s="1" t="s">
        <v>196</v>
      </c>
      <c r="B217" s="12" t="s">
        <v>36</v>
      </c>
      <c r="C217" s="1" t="s">
        <v>6</v>
      </c>
      <c r="D217" s="1" t="s">
        <v>18</v>
      </c>
      <c r="E217" s="1">
        <v>34.873332901987602</v>
      </c>
      <c r="G217" s="1">
        <v>26.161418455191985</v>
      </c>
    </row>
    <row r="218" spans="1:19" x14ac:dyDescent="0.25">
      <c r="A218" s="1" t="s">
        <v>196</v>
      </c>
      <c r="B218" s="12" t="s">
        <v>36</v>
      </c>
      <c r="C218" s="1" t="s">
        <v>8</v>
      </c>
      <c r="D218" s="1" t="s">
        <v>19</v>
      </c>
      <c r="E218" s="1" t="s">
        <v>28</v>
      </c>
      <c r="F218" s="1">
        <f>AVERAGE(E218:E220)</f>
        <v>36.617714260153697</v>
      </c>
      <c r="G218" s="1">
        <v>27.758508354072866</v>
      </c>
      <c r="H218" s="1">
        <f>AVERAGE(G218:G220)</f>
        <v>27.714686485656046</v>
      </c>
      <c r="I218" s="1">
        <f t="shared" ref="I218" si="67">F218-H218</f>
        <v>8.9030277744976516</v>
      </c>
      <c r="J218" s="1">
        <f t="shared" ref="J218:J241" si="68">I218-$I$244</f>
        <v>2.0805514208390319</v>
      </c>
      <c r="K218" s="1">
        <f t="shared" ref="K218:K241" si="69">2^-J218</f>
        <v>0.23642402941022211</v>
      </c>
      <c r="L218" s="1">
        <f t="shared" ref="L218:L241" si="70">LOG(K218,2)</f>
        <v>-2.0805514208390319</v>
      </c>
    </row>
    <row r="219" spans="1:19" x14ac:dyDescent="0.25">
      <c r="A219" s="1" t="s">
        <v>196</v>
      </c>
      <c r="B219" s="12" t="s">
        <v>36</v>
      </c>
      <c r="C219" s="1" t="s">
        <v>8</v>
      </c>
      <c r="D219" s="1" t="s">
        <v>19</v>
      </c>
      <c r="E219" s="1">
        <v>36.617714260153697</v>
      </c>
      <c r="G219" s="1">
        <v>27.70989465328676</v>
      </c>
    </row>
    <row r="220" spans="1:19" x14ac:dyDescent="0.25">
      <c r="A220" s="1" t="s">
        <v>196</v>
      </c>
      <c r="B220" s="12" t="s">
        <v>36</v>
      </c>
      <c r="C220" s="1" t="s">
        <v>8</v>
      </c>
      <c r="D220" s="1" t="s">
        <v>19</v>
      </c>
      <c r="E220" s="1" t="s">
        <v>28</v>
      </c>
      <c r="G220" s="1">
        <v>27.675656449608507</v>
      </c>
    </row>
    <row r="221" spans="1:19" x14ac:dyDescent="0.25">
      <c r="A221" s="1" t="s">
        <v>196</v>
      </c>
      <c r="B221" s="12" t="s">
        <v>36</v>
      </c>
      <c r="C221" s="1" t="s">
        <v>9</v>
      </c>
      <c r="D221" s="1" t="s">
        <v>20</v>
      </c>
      <c r="E221" s="1">
        <v>34.2815683238817</v>
      </c>
      <c r="F221" s="1">
        <f>AVERAGE(E221:E223)</f>
        <v>33.945019707839904</v>
      </c>
      <c r="G221" s="1">
        <v>25.566618473638009</v>
      </c>
      <c r="H221" s="1">
        <f>AVERAGE(G221:G223)</f>
        <v>25.642567659217281</v>
      </c>
      <c r="I221" s="1">
        <f t="shared" ref="I221" si="71">F221-H221</f>
        <v>8.302452048622623</v>
      </c>
      <c r="J221" s="1">
        <f t="shared" si="68"/>
        <v>1.4799756949640033</v>
      </c>
      <c r="K221" s="1">
        <f t="shared" si="69"/>
        <v>0.35849485150407862</v>
      </c>
      <c r="L221" s="1">
        <f t="shared" si="70"/>
        <v>-1.4799756949640033</v>
      </c>
    </row>
    <row r="222" spans="1:19" x14ac:dyDescent="0.25">
      <c r="A222" s="1" t="s">
        <v>196</v>
      </c>
      <c r="B222" s="12" t="s">
        <v>36</v>
      </c>
      <c r="C222" s="1" t="s">
        <v>9</v>
      </c>
      <c r="D222" s="1" t="s">
        <v>20</v>
      </c>
      <c r="E222" s="1">
        <v>33.608471091798101</v>
      </c>
      <c r="G222" s="1">
        <v>25.788036648797714</v>
      </c>
    </row>
    <row r="223" spans="1:19" x14ac:dyDescent="0.25">
      <c r="B223" s="12"/>
      <c r="C223" s="1" t="s">
        <v>9</v>
      </c>
      <c r="D223" s="1" t="s">
        <v>20</v>
      </c>
      <c r="E223" s="1" t="s">
        <v>28</v>
      </c>
      <c r="G223" s="1">
        <v>25.573047855216124</v>
      </c>
    </row>
    <row r="224" spans="1:19" x14ac:dyDescent="0.25">
      <c r="A224" s="1" t="s">
        <v>196</v>
      </c>
      <c r="B224" s="12" t="s">
        <v>36</v>
      </c>
      <c r="I224" s="1">
        <f>AVERAGE(I215,I218,I221)</f>
        <v>8.7609483694287213</v>
      </c>
    </row>
    <row r="225" spans="1:13" x14ac:dyDescent="0.25">
      <c r="A225" s="1" t="s">
        <v>196</v>
      </c>
      <c r="B225" s="12" t="s">
        <v>36</v>
      </c>
      <c r="C225" s="1" t="s">
        <v>10</v>
      </c>
      <c r="D225" s="1" t="s">
        <v>21</v>
      </c>
      <c r="E225" s="1">
        <v>34.304468532514903</v>
      </c>
      <c r="F225" s="1">
        <f>AVERAGE(E225:E227)</f>
        <v>34.488728779708232</v>
      </c>
      <c r="G225" s="1">
        <v>26.619488970814178</v>
      </c>
      <c r="H225" s="1">
        <f>AVERAGE(G225:G227)</f>
        <v>26.453550997971007</v>
      </c>
      <c r="I225" s="1">
        <f t="shared" ref="I225" si="72">F225-H225</f>
        <v>8.0351777817372252</v>
      </c>
      <c r="J225" s="1">
        <f t="shared" si="68"/>
        <v>1.2127014280786055</v>
      </c>
      <c r="K225" s="1">
        <f t="shared" si="69"/>
        <v>0.43145995551905408</v>
      </c>
      <c r="L225" s="1">
        <f t="shared" si="70"/>
        <v>-1.2127014280786057</v>
      </c>
      <c r="M225" s="1">
        <f>AVERAGE(L225,L228,L231)</f>
        <v>-2.2261461820291308</v>
      </c>
    </row>
    <row r="226" spans="1:13" x14ac:dyDescent="0.25">
      <c r="A226" s="1" t="s">
        <v>196</v>
      </c>
      <c r="B226" s="12" t="s">
        <v>36</v>
      </c>
      <c r="C226" s="1" t="s">
        <v>10</v>
      </c>
      <c r="D226" s="1" t="s">
        <v>21</v>
      </c>
      <c r="E226" s="1">
        <v>35.141621330930107</v>
      </c>
      <c r="G226" s="1">
        <v>26.461165574257567</v>
      </c>
    </row>
    <row r="227" spans="1:13" x14ac:dyDescent="0.25">
      <c r="A227" s="1" t="s">
        <v>196</v>
      </c>
      <c r="B227" s="12" t="s">
        <v>36</v>
      </c>
      <c r="C227" s="1" t="s">
        <v>10</v>
      </c>
      <c r="D227" s="1" t="s">
        <v>21</v>
      </c>
      <c r="E227" s="1">
        <v>34.020096475679694</v>
      </c>
      <c r="G227" s="1">
        <v>26.27999844884128</v>
      </c>
    </row>
    <row r="228" spans="1:13" x14ac:dyDescent="0.25">
      <c r="A228" s="1" t="s">
        <v>196</v>
      </c>
      <c r="B228" s="12" t="s">
        <v>36</v>
      </c>
      <c r="C228" s="1" t="s">
        <v>12</v>
      </c>
      <c r="D228" s="1" t="s">
        <v>22</v>
      </c>
      <c r="E228" s="1">
        <v>36.033633024608747</v>
      </c>
      <c r="F228" s="1">
        <f>AVERAGE(E228:E230)</f>
        <v>36.029578258295473</v>
      </c>
      <c r="G228" s="1">
        <v>25.72120587270803</v>
      </c>
      <c r="H228" s="1">
        <f>AVERAGE(G228:G230)</f>
        <v>25.91149598163932</v>
      </c>
      <c r="I228" s="1">
        <f t="shared" ref="I228" si="73">F228-H228</f>
        <v>10.118082276656153</v>
      </c>
      <c r="J228" s="1">
        <f t="shared" si="68"/>
        <v>3.2956059229975336</v>
      </c>
      <c r="K228" s="1">
        <f t="shared" si="69"/>
        <v>0.10184125986743768</v>
      </c>
      <c r="L228" s="1">
        <f t="shared" si="70"/>
        <v>-3.2956059229975336</v>
      </c>
    </row>
    <row r="229" spans="1:13" x14ac:dyDescent="0.25">
      <c r="A229" s="1" t="s">
        <v>196</v>
      </c>
      <c r="B229" s="12" t="s">
        <v>36</v>
      </c>
      <c r="C229" s="1" t="s">
        <v>12</v>
      </c>
      <c r="D229" s="1" t="s">
        <v>22</v>
      </c>
      <c r="E229" s="1">
        <v>36.025523491982199</v>
      </c>
      <c r="G229" s="1">
        <v>26.049114276164122</v>
      </c>
    </row>
    <row r="230" spans="1:13" x14ac:dyDescent="0.25">
      <c r="A230" s="1" t="s">
        <v>196</v>
      </c>
      <c r="B230" s="12" t="s">
        <v>36</v>
      </c>
      <c r="C230" s="1" t="s">
        <v>12</v>
      </c>
      <c r="D230" s="1" t="s">
        <v>22</v>
      </c>
      <c r="E230" s="1" t="s">
        <v>28</v>
      </c>
      <c r="G230" s="1">
        <v>25.964167796045807</v>
      </c>
    </row>
    <row r="231" spans="1:13" x14ac:dyDescent="0.25">
      <c r="A231" s="1" t="s">
        <v>196</v>
      </c>
      <c r="B231" s="12" t="s">
        <v>36</v>
      </c>
      <c r="C231" s="1" t="s">
        <v>13</v>
      </c>
      <c r="D231" s="1" t="s">
        <v>23</v>
      </c>
      <c r="E231" s="1" t="s">
        <v>28</v>
      </c>
      <c r="F231" s="1">
        <f>AVERAGE(E231:E233)</f>
        <v>34.719111178362489</v>
      </c>
      <c r="G231" s="1">
        <v>25.689414723915249</v>
      </c>
      <c r="H231" s="1">
        <f>AVERAGE(G231:G233)</f>
        <v>25.726503629692616</v>
      </c>
      <c r="I231" s="1">
        <f t="shared" ref="I231" si="74">F231-H231</f>
        <v>8.9926075486698736</v>
      </c>
      <c r="J231" s="1">
        <f t="shared" si="68"/>
        <v>2.1701311950112538</v>
      </c>
      <c r="K231" s="1">
        <f t="shared" si="69"/>
        <v>0.22219046393821584</v>
      </c>
      <c r="L231" s="1">
        <f t="shared" si="70"/>
        <v>-2.1701311950112538</v>
      </c>
    </row>
    <row r="232" spans="1:13" x14ac:dyDescent="0.25">
      <c r="A232" s="1" t="s">
        <v>196</v>
      </c>
      <c r="B232" s="12" t="s">
        <v>36</v>
      </c>
      <c r="C232" s="1" t="s">
        <v>13</v>
      </c>
      <c r="D232" s="1" t="s">
        <v>23</v>
      </c>
      <c r="E232" s="1">
        <v>34.895725833309044</v>
      </c>
      <c r="G232" s="1">
        <v>25.575758174966062</v>
      </c>
    </row>
    <row r="233" spans="1:13" x14ac:dyDescent="0.25">
      <c r="B233" s="12"/>
      <c r="C233" s="1" t="s">
        <v>13</v>
      </c>
      <c r="D233" s="1" t="s">
        <v>23</v>
      </c>
      <c r="E233" s="1">
        <v>34.542496523415934</v>
      </c>
      <c r="G233" s="1">
        <v>25.91433799019654</v>
      </c>
    </row>
    <row r="234" spans="1:13" x14ac:dyDescent="0.25">
      <c r="A234" s="1" t="s">
        <v>196</v>
      </c>
      <c r="B234" s="12" t="s">
        <v>36</v>
      </c>
      <c r="I234" s="1">
        <f>AVERAGE(I225,I228,I231)</f>
        <v>9.0486225356877501</v>
      </c>
    </row>
    <row r="235" spans="1:13" x14ac:dyDescent="0.25">
      <c r="A235" s="1" t="s">
        <v>196</v>
      </c>
      <c r="B235" s="12" t="s">
        <v>36</v>
      </c>
      <c r="C235" s="1" t="s">
        <v>14</v>
      </c>
      <c r="D235" s="1" t="s">
        <v>24</v>
      </c>
      <c r="E235" s="1">
        <v>32.222213888882202</v>
      </c>
      <c r="F235" s="1">
        <f>AVERAGE(E235:E237)</f>
        <v>32.053851781934462</v>
      </c>
      <c r="G235" s="1">
        <v>25.067945723573242</v>
      </c>
      <c r="H235" s="1">
        <f>AVERAGE(G235:G237)</f>
        <v>25.030892863965835</v>
      </c>
      <c r="I235" s="1">
        <f t="shared" ref="I235" si="75">F235-H235</f>
        <v>7.0229589179686265</v>
      </c>
      <c r="J235" s="1">
        <f t="shared" si="68"/>
        <v>0.20048256431000677</v>
      </c>
      <c r="K235" s="1">
        <f t="shared" si="69"/>
        <v>0.8702594231943207</v>
      </c>
      <c r="L235" s="1">
        <f t="shared" si="70"/>
        <v>-0.2004825643100068</v>
      </c>
    </row>
    <row r="236" spans="1:13" x14ac:dyDescent="0.25">
      <c r="A236" s="1" t="s">
        <v>196</v>
      </c>
      <c r="B236" s="12" t="s">
        <v>36</v>
      </c>
      <c r="C236" s="1" t="s">
        <v>14</v>
      </c>
      <c r="D236" s="1" t="s">
        <v>24</v>
      </c>
      <c r="E236" s="1">
        <v>32.146954145484003</v>
      </c>
      <c r="G236" s="1">
        <v>25.127082848257807</v>
      </c>
    </row>
    <row r="237" spans="1:13" x14ac:dyDescent="0.25">
      <c r="A237" s="1" t="s">
        <v>196</v>
      </c>
      <c r="B237" s="12" t="s">
        <v>36</v>
      </c>
      <c r="C237" s="1" t="s">
        <v>14</v>
      </c>
      <c r="D237" s="1" t="s">
        <v>24</v>
      </c>
      <c r="E237" s="1">
        <v>31.792387311437199</v>
      </c>
      <c r="G237" s="1">
        <v>24.897650020066472</v>
      </c>
    </row>
    <row r="238" spans="1:13" x14ac:dyDescent="0.25">
      <c r="A238" s="1" t="s">
        <v>196</v>
      </c>
      <c r="B238" s="12" t="s">
        <v>36</v>
      </c>
      <c r="C238" s="1" t="s">
        <v>15</v>
      </c>
      <c r="D238" s="1" t="s">
        <v>25</v>
      </c>
      <c r="E238" s="1">
        <v>32.133610920558503</v>
      </c>
      <c r="F238" s="1">
        <f>AVERAGE(E238:E240)</f>
        <v>32.354883655645601</v>
      </c>
      <c r="G238" s="1">
        <v>26.313517416185839</v>
      </c>
      <c r="H238" s="1">
        <f>AVERAGE(G238:G240)</f>
        <v>26.010426569444892</v>
      </c>
      <c r="I238" s="1">
        <f t="shared" ref="I238" si="76">F238-H238</f>
        <v>6.344457086200709</v>
      </c>
      <c r="J238" s="1">
        <f t="shared" si="68"/>
        <v>-0.47801926745791068</v>
      </c>
      <c r="K238" s="1">
        <f t="shared" si="69"/>
        <v>1.3928300820470261</v>
      </c>
      <c r="L238" s="1">
        <f t="shared" si="70"/>
        <v>0.47801926745791062</v>
      </c>
    </row>
    <row r="239" spans="1:13" x14ac:dyDescent="0.25">
      <c r="A239" s="1" t="s">
        <v>196</v>
      </c>
      <c r="B239" s="12" t="s">
        <v>36</v>
      </c>
      <c r="C239" s="1" t="s">
        <v>15</v>
      </c>
      <c r="D239" s="1" t="s">
        <v>25</v>
      </c>
      <c r="E239" s="1">
        <v>32.4885021950126</v>
      </c>
      <c r="G239" s="1">
        <v>25.598612616175654</v>
      </c>
    </row>
    <row r="240" spans="1:13" x14ac:dyDescent="0.25">
      <c r="A240" s="1" t="s">
        <v>196</v>
      </c>
      <c r="B240" s="12" t="s">
        <v>36</v>
      </c>
      <c r="C240" s="1" t="s">
        <v>15</v>
      </c>
      <c r="D240" s="1" t="s">
        <v>25</v>
      </c>
      <c r="E240" s="1">
        <v>32.442537851365699</v>
      </c>
      <c r="G240" s="1">
        <v>26.119149675973194</v>
      </c>
    </row>
    <row r="241" spans="1:19" x14ac:dyDescent="0.25">
      <c r="A241" s="1" t="s">
        <v>196</v>
      </c>
      <c r="B241" s="12" t="s">
        <v>36</v>
      </c>
      <c r="C241" s="1" t="s">
        <v>16</v>
      </c>
      <c r="D241" s="1" t="s">
        <v>26</v>
      </c>
      <c r="E241" s="1">
        <v>32.984467192413334</v>
      </c>
      <c r="F241" s="1">
        <f>AVERAGE(E241:E243)</f>
        <v>33.235758858220329</v>
      </c>
      <c r="G241" s="1">
        <v>26.062532517457896</v>
      </c>
      <c r="H241" s="1">
        <f>AVERAGE(G241:G243)</f>
        <v>26.135745801413805</v>
      </c>
      <c r="I241" s="1">
        <f t="shared" ref="I241" si="77">F241-H241</f>
        <v>7.1000130568065245</v>
      </c>
      <c r="J241" s="1">
        <f t="shared" si="68"/>
        <v>0.2775367031479048</v>
      </c>
      <c r="K241" s="1">
        <f t="shared" si="69"/>
        <v>0.82499844022230584</v>
      </c>
      <c r="L241" s="1">
        <f t="shared" si="70"/>
        <v>-0.27753670314790468</v>
      </c>
    </row>
    <row r="242" spans="1:19" x14ac:dyDescent="0.25">
      <c r="A242" s="1" t="s">
        <v>196</v>
      </c>
      <c r="B242" s="12" t="s">
        <v>36</v>
      </c>
      <c r="C242" s="1" t="s">
        <v>16</v>
      </c>
      <c r="D242" s="1" t="s">
        <v>26</v>
      </c>
      <c r="E242" s="1">
        <v>32.740995512796793</v>
      </c>
      <c r="G242" s="1">
        <v>26.239509509989364</v>
      </c>
    </row>
    <row r="243" spans="1:19" x14ac:dyDescent="0.25">
      <c r="C243" s="1" t="s">
        <v>16</v>
      </c>
      <c r="D243" s="1" t="s">
        <v>26</v>
      </c>
      <c r="E243" s="1">
        <v>33.981813869450868</v>
      </c>
      <c r="G243" s="1">
        <v>26.105195376794164</v>
      </c>
    </row>
    <row r="244" spans="1:19" x14ac:dyDescent="0.25">
      <c r="I244" s="1">
        <f>AVERAGE(I235,I238,I241)</f>
        <v>6.8224763536586197</v>
      </c>
    </row>
    <row r="247" spans="1:19" s="4" customFormat="1" x14ac:dyDescent="0.25"/>
    <row r="249" spans="1:19" x14ac:dyDescent="0.25">
      <c r="B249" s="12"/>
      <c r="C249" s="1" t="s">
        <v>1</v>
      </c>
      <c r="D249" s="1" t="s">
        <v>2</v>
      </c>
      <c r="E249" s="1" t="s">
        <v>3</v>
      </c>
      <c r="F249" s="1" t="s">
        <v>4</v>
      </c>
      <c r="P249" s="1" t="s">
        <v>11</v>
      </c>
      <c r="Q249" s="1" t="s">
        <v>0</v>
      </c>
      <c r="R249" s="1">
        <v>82.7</v>
      </c>
      <c r="S249" s="1">
        <v>-4.4000000000000004</v>
      </c>
    </row>
    <row r="250" spans="1:19" x14ac:dyDescent="0.25">
      <c r="B250" s="12"/>
      <c r="C250" s="1" t="s">
        <v>1</v>
      </c>
      <c r="D250" s="1" t="s">
        <v>2</v>
      </c>
      <c r="E250" s="1" t="s">
        <v>68</v>
      </c>
      <c r="F250" s="1" t="s">
        <v>69</v>
      </c>
      <c r="G250" s="1" t="s">
        <v>70</v>
      </c>
      <c r="H250" s="1" t="s">
        <v>71</v>
      </c>
      <c r="I250" s="1" t="s">
        <v>72</v>
      </c>
      <c r="J250" s="1" t="s">
        <v>5</v>
      </c>
      <c r="K250" s="1" t="s">
        <v>73</v>
      </c>
      <c r="L250" s="1" t="s">
        <v>74</v>
      </c>
      <c r="M250" s="1" t="s">
        <v>75</v>
      </c>
      <c r="N250" s="1" t="s">
        <v>76</v>
      </c>
      <c r="P250" s="1" t="s">
        <v>32</v>
      </c>
      <c r="Q250" s="1" t="s">
        <v>0</v>
      </c>
      <c r="R250" s="1">
        <v>82.7</v>
      </c>
      <c r="S250" s="1">
        <v>-4.5999999999999996</v>
      </c>
    </row>
    <row r="251" spans="1:19" x14ac:dyDescent="0.25">
      <c r="A251" s="1" t="s">
        <v>197</v>
      </c>
      <c r="B251" s="12" t="s">
        <v>37</v>
      </c>
      <c r="C251" s="1" t="s">
        <v>6</v>
      </c>
      <c r="D251" s="1" t="s">
        <v>18</v>
      </c>
      <c r="E251" s="1">
        <v>32.947654795903198</v>
      </c>
      <c r="F251" s="1">
        <f>AVERAGE(E251:E253)</f>
        <v>32.867956996507068</v>
      </c>
      <c r="G251" s="1">
        <v>25.910791386831036</v>
      </c>
      <c r="H251" s="1">
        <f>AVERAGE(G251:G253)</f>
        <v>26.072666115183154</v>
      </c>
      <c r="I251" s="1">
        <f>F251-H251</f>
        <v>6.7952908813239148</v>
      </c>
      <c r="J251" s="1">
        <f>I251-$I$260</f>
        <v>0.20596341060310852</v>
      </c>
      <c r="K251" s="1">
        <f>2^-J251</f>
        <v>0.86695955092293575</v>
      </c>
      <c r="L251" s="1">
        <f>LOG(K251,2)</f>
        <v>-0.20596341060310841</v>
      </c>
    </row>
    <row r="252" spans="1:19" x14ac:dyDescent="0.25">
      <c r="A252" s="1" t="s">
        <v>197</v>
      </c>
      <c r="B252" s="12" t="s">
        <v>37</v>
      </c>
      <c r="C252" s="1" t="s">
        <v>6</v>
      </c>
      <c r="D252" s="1" t="s">
        <v>18</v>
      </c>
      <c r="E252" s="1">
        <v>32.765096800203601</v>
      </c>
      <c r="G252" s="1">
        <v>26.063436794198161</v>
      </c>
    </row>
    <row r="253" spans="1:19" x14ac:dyDescent="0.25">
      <c r="A253" s="1" t="s">
        <v>197</v>
      </c>
      <c r="B253" s="12" t="s">
        <v>37</v>
      </c>
      <c r="C253" s="1" t="s">
        <v>6</v>
      </c>
      <c r="D253" s="1" t="s">
        <v>18</v>
      </c>
      <c r="E253" s="1">
        <v>32.891119393414399</v>
      </c>
      <c r="G253" s="1">
        <v>26.243770164520267</v>
      </c>
    </row>
    <row r="254" spans="1:19" x14ac:dyDescent="0.25">
      <c r="A254" s="1" t="s">
        <v>197</v>
      </c>
      <c r="B254" s="12" t="s">
        <v>37</v>
      </c>
      <c r="C254" s="1" t="s">
        <v>8</v>
      </c>
      <c r="D254" s="1" t="s">
        <v>19</v>
      </c>
      <c r="E254" s="1" t="s">
        <v>28</v>
      </c>
      <c r="F254" s="1">
        <f>AVERAGE(E254:E256)</f>
        <v>33.579080662519345</v>
      </c>
      <c r="G254" s="1">
        <v>27.831806715595281</v>
      </c>
      <c r="H254" s="1">
        <f>AVERAGE(G254:G256)</f>
        <v>27.795874375474792</v>
      </c>
      <c r="I254" s="1">
        <f t="shared" ref="I254" si="78">F254-H254</f>
        <v>5.7832062870445533</v>
      </c>
      <c r="J254" s="1">
        <f t="shared" ref="J254:J257" si="79">I254-$I$260</f>
        <v>-0.80612118367625296</v>
      </c>
      <c r="K254" s="1">
        <f t="shared" ref="K254:K267" si="80">2^-J254</f>
        <v>1.7485041057163273</v>
      </c>
      <c r="L254" s="1">
        <f t="shared" ref="L254:L267" si="81">LOG(K254,2)</f>
        <v>0.80612118367625296</v>
      </c>
    </row>
    <row r="255" spans="1:19" x14ac:dyDescent="0.25">
      <c r="A255" s="1" t="s">
        <v>197</v>
      </c>
      <c r="B255" s="12" t="s">
        <v>37</v>
      </c>
      <c r="C255" s="1" t="s">
        <v>8</v>
      </c>
      <c r="D255" s="1" t="s">
        <v>19</v>
      </c>
      <c r="E255" s="1">
        <v>33.502201524459998</v>
      </c>
      <c r="G255" s="1">
        <v>27.79511690288496</v>
      </c>
    </row>
    <row r="256" spans="1:19" x14ac:dyDescent="0.25">
      <c r="A256" s="1" t="s">
        <v>197</v>
      </c>
      <c r="B256" s="12" t="s">
        <v>37</v>
      </c>
      <c r="C256" s="1" t="s">
        <v>8</v>
      </c>
      <c r="D256" s="1" t="s">
        <v>19</v>
      </c>
      <c r="E256" s="1">
        <v>33.6559598005787</v>
      </c>
      <c r="G256" s="1">
        <v>27.760699507944132</v>
      </c>
    </row>
    <row r="257" spans="1:18" x14ac:dyDescent="0.25">
      <c r="A257" s="1" t="s">
        <v>197</v>
      </c>
      <c r="B257" s="12" t="s">
        <v>37</v>
      </c>
      <c r="C257" s="1" t="s">
        <v>9</v>
      </c>
      <c r="D257" s="1" t="s">
        <v>20</v>
      </c>
      <c r="E257" s="1">
        <v>32.853835778154902</v>
      </c>
      <c r="F257" s="1">
        <f>AVERAGE(E257:E259)</f>
        <v>32.915614222597988</v>
      </c>
      <c r="G257" s="1">
        <v>25.651090863816911</v>
      </c>
      <c r="H257" s="1">
        <f>AVERAGE(G257:G259)</f>
        <v>25.726128978804038</v>
      </c>
      <c r="I257" s="1">
        <f t="shared" ref="I257" si="82">F257-H257</f>
        <v>7.1894852437939498</v>
      </c>
      <c r="J257" s="1">
        <f t="shared" si="79"/>
        <v>0.60015777307314355</v>
      </c>
      <c r="K257" s="1">
        <f t="shared" si="80"/>
        <v>0.65968180866478998</v>
      </c>
      <c r="L257" s="1">
        <f t="shared" si="81"/>
        <v>-0.60015777307314344</v>
      </c>
    </row>
    <row r="258" spans="1:18" x14ac:dyDescent="0.25">
      <c r="A258" s="1" t="s">
        <v>197</v>
      </c>
      <c r="B258" s="12" t="s">
        <v>37</v>
      </c>
      <c r="C258" s="1" t="s">
        <v>9</v>
      </c>
      <c r="D258" s="1" t="s">
        <v>20</v>
      </c>
      <c r="E258" s="1">
        <v>33.160656865382002</v>
      </c>
      <c r="G258" s="1">
        <v>25.869742177975656</v>
      </c>
    </row>
    <row r="259" spans="1:18" x14ac:dyDescent="0.25">
      <c r="A259" s="1" t="s">
        <v>197</v>
      </c>
      <c r="B259" s="12" t="s">
        <v>37</v>
      </c>
      <c r="C259" s="1" t="s">
        <v>9</v>
      </c>
      <c r="D259" s="1" t="s">
        <v>20</v>
      </c>
      <c r="E259" s="1">
        <v>32.73235002425708</v>
      </c>
      <c r="G259" s="1">
        <v>25.657553894619539</v>
      </c>
      <c r="O259" s="1" t="s">
        <v>32</v>
      </c>
    </row>
    <row r="260" spans="1:18" x14ac:dyDescent="0.25">
      <c r="B260" s="12"/>
      <c r="I260" s="1">
        <f>AVERAGE(I251,I254,I257)</f>
        <v>6.5893274707208063</v>
      </c>
      <c r="J260" s="1" t="s">
        <v>11</v>
      </c>
      <c r="K260" s="1" t="s">
        <v>67</v>
      </c>
      <c r="L260" s="1" t="s">
        <v>67</v>
      </c>
      <c r="O260" s="1" t="s">
        <v>5</v>
      </c>
      <c r="P260" s="1" t="s">
        <v>73</v>
      </c>
      <c r="Q260" s="1" t="s">
        <v>74</v>
      </c>
      <c r="R260" s="1" t="s">
        <v>75</v>
      </c>
    </row>
    <row r="261" spans="1:18" x14ac:dyDescent="0.25">
      <c r="A261" s="1" t="s">
        <v>197</v>
      </c>
      <c r="B261" s="12" t="s">
        <v>37</v>
      </c>
      <c r="C261" s="1" t="s">
        <v>10</v>
      </c>
      <c r="D261" s="1" t="s">
        <v>21</v>
      </c>
      <c r="E261" s="1">
        <v>34.852680076464999</v>
      </c>
      <c r="F261" s="1">
        <f>AVERAGE(E261:E263)</f>
        <v>34.544938614880529</v>
      </c>
      <c r="G261" s="1">
        <v>26.704238067424026</v>
      </c>
      <c r="H261" s="1">
        <f>AVERAGE(G261:G263)</f>
        <v>26.537431630944678</v>
      </c>
      <c r="I261" s="1">
        <f t="shared" ref="I261" si="83">F261-H261</f>
        <v>8.0075069839358513</v>
      </c>
      <c r="J261" s="1">
        <f>I261-$I$280</f>
        <v>1.8317412870623349</v>
      </c>
      <c r="K261" s="1">
        <f>2^-J261</f>
        <v>0.28092534850050799</v>
      </c>
      <c r="L261" s="1">
        <f t="shared" si="81"/>
        <v>-1.8317412870623349</v>
      </c>
      <c r="M261" s="1">
        <f>AVERAGE(L261,L264,L267)</f>
        <v>-2.5863944428979577</v>
      </c>
      <c r="O261" s="1">
        <f>I261-$I$260</f>
        <v>1.418179513215045</v>
      </c>
      <c r="P261" s="1">
        <f>2^-O261</f>
        <v>0.37418418440798357</v>
      </c>
      <c r="Q261" s="1">
        <f>LOG(P261,2)</f>
        <v>-1.4181795132150448</v>
      </c>
      <c r="R261" s="1">
        <f>AVERAGE(Q261,Q264,Q267)</f>
        <v>-2.1728326690506679</v>
      </c>
    </row>
    <row r="262" spans="1:18" x14ac:dyDescent="0.25">
      <c r="A262" s="1" t="s">
        <v>197</v>
      </c>
      <c r="B262" s="12" t="s">
        <v>37</v>
      </c>
      <c r="C262" s="1" t="s">
        <v>10</v>
      </c>
      <c r="D262" s="1" t="s">
        <v>21</v>
      </c>
      <c r="E262" s="1">
        <v>34.121064524528897</v>
      </c>
      <c r="G262" s="1">
        <v>26.545086059366927</v>
      </c>
    </row>
    <row r="263" spans="1:18" x14ac:dyDescent="0.25">
      <c r="A263" s="1" t="s">
        <v>197</v>
      </c>
      <c r="B263" s="12" t="s">
        <v>37</v>
      </c>
      <c r="C263" s="1" t="s">
        <v>10</v>
      </c>
      <c r="D263" s="1" t="s">
        <v>21</v>
      </c>
      <c r="E263" s="1">
        <v>34.661071243647697</v>
      </c>
      <c r="G263" s="1">
        <v>26.362970766043084</v>
      </c>
    </row>
    <row r="264" spans="1:18" x14ac:dyDescent="0.25">
      <c r="A264" s="1" t="s">
        <v>197</v>
      </c>
      <c r="B264" s="12" t="s">
        <v>37</v>
      </c>
      <c r="C264" s="1" t="s">
        <v>12</v>
      </c>
      <c r="D264" s="1" t="s">
        <v>22</v>
      </c>
      <c r="E264" s="1">
        <v>35.382977195522898</v>
      </c>
      <c r="F264" s="1">
        <f>AVERAGE(E264:E266)</f>
        <v>35.229409881958333</v>
      </c>
      <c r="G264" s="1">
        <v>25.806487321430936</v>
      </c>
      <c r="H264" s="1">
        <f>AVERAGE(G264:G266)</f>
        <v>25.994284235402493</v>
      </c>
      <c r="I264" s="1">
        <f t="shared" ref="I264" si="84">F264-H264</f>
        <v>9.23512564655584</v>
      </c>
      <c r="J264" s="1">
        <f t="shared" ref="J264:J267" si="85">I264-$I$280</f>
        <v>3.0593599496823236</v>
      </c>
      <c r="K264" s="1">
        <f t="shared" si="80"/>
        <v>0.11996122379749714</v>
      </c>
      <c r="L264" s="1">
        <f t="shared" si="81"/>
        <v>-3.0593599496823236</v>
      </c>
      <c r="O264" s="1">
        <f t="shared" ref="O264:O267" si="86">I264-$I$260</f>
        <v>2.6457981758350337</v>
      </c>
      <c r="P264" s="1">
        <f t="shared" ref="P264:P267" si="87">2^-O264</f>
        <v>0.1597847717439741</v>
      </c>
      <c r="Q264" s="1">
        <f t="shared" ref="Q264:Q267" si="88">LOG(P264,2)</f>
        <v>-2.6457981758350337</v>
      </c>
    </row>
    <row r="265" spans="1:18" x14ac:dyDescent="0.25">
      <c r="A265" s="1" t="s">
        <v>197</v>
      </c>
      <c r="B265" s="12" t="s">
        <v>37</v>
      </c>
      <c r="C265" s="1" t="s">
        <v>12</v>
      </c>
      <c r="D265" s="1" t="s">
        <v>22</v>
      </c>
      <c r="E265" s="1">
        <v>35.239177192141902</v>
      </c>
      <c r="G265" s="1">
        <v>26.130878223125507</v>
      </c>
    </row>
    <row r="266" spans="1:18" x14ac:dyDescent="0.25">
      <c r="A266" s="1" t="s">
        <v>197</v>
      </c>
      <c r="B266" s="12" t="s">
        <v>37</v>
      </c>
      <c r="C266" s="1" t="s">
        <v>12</v>
      </c>
      <c r="D266" s="1" t="s">
        <v>22</v>
      </c>
      <c r="E266" s="1">
        <v>35.066075258210198</v>
      </c>
      <c r="G266" s="1">
        <v>26.045487161651039</v>
      </c>
    </row>
    <row r="267" spans="1:18" x14ac:dyDescent="0.25">
      <c r="A267" s="1" t="s">
        <v>197</v>
      </c>
      <c r="B267" s="12" t="s">
        <v>37</v>
      </c>
      <c r="C267" s="1" t="s">
        <v>13</v>
      </c>
      <c r="D267" s="1" t="s">
        <v>23</v>
      </c>
      <c r="E267" s="1">
        <v>34.730602289340197</v>
      </c>
      <c r="F267" s="1">
        <f>AVERAGE(E267:E269)</f>
        <v>34.853916039169604</v>
      </c>
      <c r="G267" s="1">
        <v>25.774529788439253</v>
      </c>
      <c r="H267" s="1">
        <f>AVERAGE(G267:G269)</f>
        <v>25.810068250346873</v>
      </c>
      <c r="I267" s="1">
        <f t="shared" ref="I267" si="89">F267-H267</f>
        <v>9.0438477888227311</v>
      </c>
      <c r="J267" s="1">
        <f t="shared" si="85"/>
        <v>2.8680820919492147</v>
      </c>
      <c r="K267" s="1">
        <f t="shared" si="80"/>
        <v>0.13696867681953212</v>
      </c>
      <c r="L267" s="1">
        <f t="shared" si="81"/>
        <v>-2.8680820919492147</v>
      </c>
      <c r="O267" s="1">
        <f t="shared" si="86"/>
        <v>2.4545203181019248</v>
      </c>
      <c r="P267" s="1">
        <f t="shared" si="87"/>
        <v>0.18243819184962096</v>
      </c>
      <c r="Q267" s="1">
        <f t="shared" si="88"/>
        <v>-2.4545203181019248</v>
      </c>
    </row>
    <row r="268" spans="1:18" x14ac:dyDescent="0.25">
      <c r="A268" s="1" t="s">
        <v>197</v>
      </c>
      <c r="B268" s="12" t="s">
        <v>37</v>
      </c>
      <c r="C268" s="1" t="s">
        <v>13</v>
      </c>
      <c r="D268" s="1" t="s">
        <v>23</v>
      </c>
      <c r="E268" s="1">
        <v>34.572614114744397</v>
      </c>
      <c r="G268" s="1">
        <v>25.660278399273057</v>
      </c>
    </row>
    <row r="269" spans="1:18" x14ac:dyDescent="0.25">
      <c r="A269" s="1" t="s">
        <v>197</v>
      </c>
      <c r="B269" s="12" t="s">
        <v>37</v>
      </c>
      <c r="C269" s="1" t="s">
        <v>13</v>
      </c>
      <c r="D269" s="1" t="s">
        <v>23</v>
      </c>
      <c r="E269" s="1">
        <v>35.258531713424219</v>
      </c>
      <c r="G269" s="1">
        <v>25.995396563328313</v>
      </c>
    </row>
    <row r="270" spans="1:18" x14ac:dyDescent="0.25">
      <c r="B270" s="12"/>
      <c r="I270" s="1">
        <f>AVERAGE(I261,I264,I267)</f>
        <v>8.7621601397714741</v>
      </c>
    </row>
    <row r="271" spans="1:18" x14ac:dyDescent="0.25">
      <c r="A271" s="1" t="s">
        <v>197</v>
      </c>
      <c r="B271" s="12" t="s">
        <v>37</v>
      </c>
      <c r="C271" s="1" t="s">
        <v>14</v>
      </c>
      <c r="D271" s="1" t="s">
        <v>24</v>
      </c>
      <c r="E271" s="1">
        <v>32.079210469114699</v>
      </c>
      <c r="F271" s="1">
        <f>AVERAGE(E271:E273)</f>
        <v>32.393124852029075</v>
      </c>
      <c r="G271" s="1">
        <v>25.149808228007707</v>
      </c>
      <c r="H271" s="1">
        <f>AVERAGE(G271:G273)</f>
        <v>25.112561446173618</v>
      </c>
      <c r="I271" s="1">
        <f t="shared" ref="I271" si="90">F271-H271</f>
        <v>7.2805634058554567</v>
      </c>
    </row>
    <row r="272" spans="1:18" x14ac:dyDescent="0.25">
      <c r="A272" s="1" t="s">
        <v>197</v>
      </c>
      <c r="B272" s="12" t="s">
        <v>37</v>
      </c>
      <c r="C272" s="1" t="s">
        <v>14</v>
      </c>
      <c r="D272" s="1" t="s">
        <v>24</v>
      </c>
      <c r="E272" s="1">
        <v>32.597281980649761</v>
      </c>
      <c r="G272" s="1">
        <v>25.209254856547577</v>
      </c>
    </row>
    <row r="273" spans="1:19" x14ac:dyDescent="0.25">
      <c r="A273" s="1" t="s">
        <v>197</v>
      </c>
      <c r="B273" s="12" t="s">
        <v>37</v>
      </c>
      <c r="C273" s="1" t="s">
        <v>14</v>
      </c>
      <c r="D273" s="1" t="s">
        <v>24</v>
      </c>
      <c r="E273" s="1">
        <v>32.50288210632278</v>
      </c>
      <c r="G273" s="1">
        <v>24.978621253965571</v>
      </c>
    </row>
    <row r="274" spans="1:19" x14ac:dyDescent="0.25">
      <c r="A274" s="1" t="s">
        <v>197</v>
      </c>
      <c r="B274" s="12" t="s">
        <v>37</v>
      </c>
      <c r="C274" s="1" t="s">
        <v>15</v>
      </c>
      <c r="D274" s="1" t="s">
        <v>25</v>
      </c>
      <c r="E274" s="1">
        <v>32.533358774707345</v>
      </c>
      <c r="F274" s="1">
        <f>AVERAGE(E274:E276)</f>
        <v>32.53564096393233</v>
      </c>
      <c r="G274" s="1">
        <v>26.39666516040873</v>
      </c>
      <c r="H274" s="1">
        <f>AVERAGE(G274:G276)</f>
        <v>26.093732592688696</v>
      </c>
      <c r="I274" s="1">
        <f t="shared" ref="I274" si="91">F274-H274</f>
        <v>6.4419083712436347</v>
      </c>
    </row>
    <row r="275" spans="1:19" x14ac:dyDescent="0.25">
      <c r="A275" s="1" t="s">
        <v>197</v>
      </c>
      <c r="B275" s="12" t="s">
        <v>37</v>
      </c>
      <c r="C275" s="1" t="s">
        <v>15</v>
      </c>
      <c r="D275" s="1" t="s">
        <v>25</v>
      </c>
      <c r="E275" s="1">
        <v>32.379931673088798</v>
      </c>
      <c r="G275" s="1">
        <v>25.683252452954562</v>
      </c>
    </row>
    <row r="276" spans="1:19" x14ac:dyDescent="0.25">
      <c r="A276" s="1" t="s">
        <v>197</v>
      </c>
      <c r="B276" s="12" t="s">
        <v>37</v>
      </c>
      <c r="C276" s="1" t="s">
        <v>15</v>
      </c>
      <c r="D276" s="1" t="s">
        <v>25</v>
      </c>
      <c r="E276" s="1">
        <v>32.693632444000855</v>
      </c>
      <c r="G276" s="1">
        <v>26.201280164702791</v>
      </c>
    </row>
    <row r="277" spans="1:19" x14ac:dyDescent="0.25">
      <c r="A277" s="1" t="s">
        <v>197</v>
      </c>
      <c r="B277" s="12" t="s">
        <v>37</v>
      </c>
      <c r="C277" s="1" t="s">
        <v>16</v>
      </c>
      <c r="D277" s="1" t="s">
        <v>26</v>
      </c>
      <c r="E277" s="1">
        <v>31.621627905589087</v>
      </c>
      <c r="F277" s="1">
        <f>AVERAGE(E277:E279)</f>
        <v>31.022788462213271</v>
      </c>
      <c r="G277" s="1">
        <v>26.144366690989038</v>
      </c>
      <c r="H277" s="1">
        <f>AVERAGE(G277:G279)</f>
        <v>26.217963148691812</v>
      </c>
      <c r="I277" s="1">
        <f t="shared" ref="I277" si="92">F277-H277</f>
        <v>4.8048253135214587</v>
      </c>
    </row>
    <row r="278" spans="1:19" x14ac:dyDescent="0.25">
      <c r="A278" s="1" t="s">
        <v>197</v>
      </c>
      <c r="B278" s="12" t="s">
        <v>37</v>
      </c>
      <c r="C278" s="1" t="s">
        <v>16</v>
      </c>
      <c r="D278" s="1" t="s">
        <v>26</v>
      </c>
      <c r="E278" s="1">
        <v>30.611762569858097</v>
      </c>
      <c r="G278" s="1">
        <v>26.322269921679382</v>
      </c>
    </row>
    <row r="279" spans="1:19" x14ac:dyDescent="0.25">
      <c r="A279" s="1" t="s">
        <v>197</v>
      </c>
      <c r="B279" s="12" t="s">
        <v>37</v>
      </c>
      <c r="C279" s="1" t="s">
        <v>16</v>
      </c>
      <c r="D279" s="1" t="s">
        <v>26</v>
      </c>
      <c r="E279" s="1">
        <v>30.834974911192624</v>
      </c>
      <c r="G279" s="1">
        <v>26.187252833407015</v>
      </c>
    </row>
    <row r="280" spans="1:19" x14ac:dyDescent="0.25">
      <c r="I280" s="1">
        <f>AVERAGE(I271,I274,I277)</f>
        <v>6.1757656968735164</v>
      </c>
    </row>
    <row r="282" spans="1:19" s="4" customFormat="1" x14ac:dyDescent="0.25"/>
    <row r="284" spans="1:19" x14ac:dyDescent="0.25">
      <c r="C284" s="1" t="s">
        <v>1</v>
      </c>
      <c r="D284" s="1" t="s">
        <v>2</v>
      </c>
      <c r="E284" s="1" t="s">
        <v>3</v>
      </c>
      <c r="F284" s="1" t="s">
        <v>4</v>
      </c>
    </row>
    <row r="285" spans="1:19" x14ac:dyDescent="0.25">
      <c r="A285" s="1" t="s">
        <v>198</v>
      </c>
      <c r="B285" s="12" t="s">
        <v>38</v>
      </c>
      <c r="C285" s="1" t="s">
        <v>1</v>
      </c>
      <c r="D285" s="1" t="s">
        <v>2</v>
      </c>
      <c r="E285" s="1" t="s">
        <v>68</v>
      </c>
      <c r="F285" s="1" t="s">
        <v>69</v>
      </c>
      <c r="G285" s="1" t="s">
        <v>70</v>
      </c>
      <c r="H285" s="1" t="s">
        <v>71</v>
      </c>
      <c r="I285" s="1" t="s">
        <v>72</v>
      </c>
      <c r="J285" s="1" t="s">
        <v>5</v>
      </c>
      <c r="K285" s="1" t="s">
        <v>73</v>
      </c>
      <c r="L285" s="1" t="s">
        <v>74</v>
      </c>
      <c r="M285" s="1" t="s">
        <v>75</v>
      </c>
      <c r="N285" s="1" t="s">
        <v>76</v>
      </c>
    </row>
    <row r="286" spans="1:19" x14ac:dyDescent="0.25">
      <c r="A286" s="1" t="s">
        <v>198</v>
      </c>
      <c r="B286" s="12" t="s">
        <v>38</v>
      </c>
      <c r="C286" s="1" t="s">
        <v>6</v>
      </c>
      <c r="D286" s="1" t="s">
        <v>18</v>
      </c>
      <c r="E286" s="1">
        <v>31.874045960962405</v>
      </c>
      <c r="F286" s="1">
        <f>AVERAGE(E286:E288)</f>
        <v>31.928383637417152</v>
      </c>
      <c r="G286" s="1">
        <v>25.869580415300021</v>
      </c>
      <c r="H286" s="1">
        <f>AVERAGE(G286:G288)</f>
        <v>26.032870022239681</v>
      </c>
      <c r="I286" s="1">
        <f>F286-H286</f>
        <v>5.895513615177471</v>
      </c>
      <c r="J286" s="1" t="e">
        <f>I286-$I$32</f>
        <v>#DIV/0!</v>
      </c>
      <c r="K286" s="1" t="e">
        <f>2^-J286</f>
        <v>#DIV/0!</v>
      </c>
      <c r="L286" s="1" t="e">
        <f>LOG(K286,2)</f>
        <v>#DIV/0!</v>
      </c>
      <c r="N286" s="1" t="s">
        <v>7</v>
      </c>
      <c r="P286" s="1" t="s">
        <v>11</v>
      </c>
      <c r="Q286" s="1" t="s">
        <v>0</v>
      </c>
      <c r="R286" s="1">
        <v>91.1</v>
      </c>
      <c r="S286" s="1">
        <v>-4.4000000000000004</v>
      </c>
    </row>
    <row r="287" spans="1:19" x14ac:dyDescent="0.25">
      <c r="A287" s="1" t="s">
        <v>198</v>
      </c>
      <c r="B287" s="12" t="s">
        <v>38</v>
      </c>
      <c r="C287" s="1" t="s">
        <v>6</v>
      </c>
      <c r="D287" s="1" t="s">
        <v>18</v>
      </c>
      <c r="E287" s="1">
        <v>31.905388114052176</v>
      </c>
      <c r="G287" s="1">
        <v>26.025092197180427</v>
      </c>
      <c r="P287" s="1" t="s">
        <v>32</v>
      </c>
      <c r="Q287" s="1" t="s">
        <v>0</v>
      </c>
      <c r="R287" s="1">
        <v>91.1</v>
      </c>
      <c r="S287" s="1">
        <v>-4.9000000000000004</v>
      </c>
    </row>
    <row r="288" spans="1:19" x14ac:dyDescent="0.25">
      <c r="A288" s="1" t="s">
        <v>198</v>
      </c>
      <c r="B288" s="12" t="s">
        <v>38</v>
      </c>
      <c r="C288" s="1" t="s">
        <v>6</v>
      </c>
      <c r="D288" s="1" t="s">
        <v>18</v>
      </c>
      <c r="E288" s="1">
        <v>32.005716837236875</v>
      </c>
      <c r="G288" s="1">
        <v>26.203937454238599</v>
      </c>
    </row>
    <row r="289" spans="1:18" x14ac:dyDescent="0.25">
      <c r="A289" s="1" t="s">
        <v>198</v>
      </c>
      <c r="B289" s="12" t="s">
        <v>38</v>
      </c>
      <c r="C289" s="1" t="s">
        <v>8</v>
      </c>
      <c r="D289" s="1" t="s">
        <v>19</v>
      </c>
      <c r="E289" s="1">
        <v>32.871737900776317</v>
      </c>
      <c r="F289" s="1">
        <f>AVERAGE(E289:E291)</f>
        <v>33.16074075420584</v>
      </c>
      <c r="G289" s="1">
        <v>27.799199340466558</v>
      </c>
      <c r="H289" s="1">
        <f>AVERAGE(G289:G291)</f>
        <v>27.755511634309205</v>
      </c>
      <c r="I289" s="1">
        <f t="shared" ref="I289" si="93">F289-H289</f>
        <v>5.4052291198966351</v>
      </c>
      <c r="J289" s="1" t="e">
        <f t="shared" ref="J289:J292" si="94">I289-$I$32</f>
        <v>#DIV/0!</v>
      </c>
      <c r="K289" s="1" t="e">
        <f t="shared" ref="K289:K292" si="95">2^-J289</f>
        <v>#DIV/0!</v>
      </c>
      <c r="L289" s="1" t="e">
        <f t="shared" ref="L289:L292" si="96">LOG(K289,2)</f>
        <v>#DIV/0!</v>
      </c>
    </row>
    <row r="290" spans="1:18" x14ac:dyDescent="0.25">
      <c r="A290" s="1" t="s">
        <v>198</v>
      </c>
      <c r="B290" s="12" t="s">
        <v>38</v>
      </c>
      <c r="C290" s="1" t="s">
        <v>8</v>
      </c>
      <c r="D290" s="1" t="s">
        <v>19</v>
      </c>
      <c r="E290" s="1">
        <v>33.318046016658748</v>
      </c>
      <c r="G290" s="1">
        <v>27.750734472310697</v>
      </c>
    </row>
    <row r="291" spans="1:18" x14ac:dyDescent="0.25">
      <c r="A291" s="1" t="s">
        <v>198</v>
      </c>
      <c r="B291" s="12" t="s">
        <v>38</v>
      </c>
      <c r="C291" s="1" t="s">
        <v>8</v>
      </c>
      <c r="D291" s="1" t="s">
        <v>19</v>
      </c>
      <c r="E291" s="1">
        <v>33.292438345182454</v>
      </c>
      <c r="G291" s="1">
        <v>27.716601090150363</v>
      </c>
    </row>
    <row r="292" spans="1:18" x14ac:dyDescent="0.25">
      <c r="A292" s="1" t="s">
        <v>198</v>
      </c>
      <c r="B292" s="12" t="s">
        <v>38</v>
      </c>
      <c r="C292" s="1" t="s">
        <v>9</v>
      </c>
      <c r="D292" s="1" t="s">
        <v>20</v>
      </c>
      <c r="E292" s="1">
        <v>32.614914937751401</v>
      </c>
      <c r="F292" s="1">
        <f>AVERAGE(E292:E294)</f>
        <v>32.737504425837393</v>
      </c>
      <c r="G292" s="1">
        <v>25.607896937947604</v>
      </c>
      <c r="H292" s="1">
        <f>AVERAGE(G292:G294)</f>
        <v>25.683613602306071</v>
      </c>
      <c r="I292" s="1">
        <f t="shared" ref="I292" si="97">F292-H292</f>
        <v>7.0538908235313222</v>
      </c>
      <c r="J292" s="1" t="e">
        <f t="shared" si="94"/>
        <v>#DIV/0!</v>
      </c>
      <c r="K292" s="1" t="e">
        <f t="shared" si="95"/>
        <v>#DIV/0!</v>
      </c>
      <c r="L292" s="1" t="e">
        <f t="shared" si="96"/>
        <v>#DIV/0!</v>
      </c>
    </row>
    <row r="293" spans="1:18" x14ac:dyDescent="0.25">
      <c r="A293" s="1" t="s">
        <v>198</v>
      </c>
      <c r="B293" s="12" t="s">
        <v>38</v>
      </c>
      <c r="C293" s="1" t="s">
        <v>9</v>
      </c>
      <c r="D293" s="1" t="s">
        <v>20</v>
      </c>
      <c r="E293" s="1">
        <v>32.897326374789998</v>
      </c>
      <c r="G293" s="1">
        <v>25.828637233232708</v>
      </c>
    </row>
    <row r="294" spans="1:18" x14ac:dyDescent="0.25">
      <c r="A294" s="1" t="s">
        <v>198</v>
      </c>
      <c r="B294" s="12"/>
      <c r="C294" s="1" t="s">
        <v>9</v>
      </c>
      <c r="D294" s="1" t="s">
        <v>20</v>
      </c>
      <c r="E294" s="1">
        <v>32.700271964970803</v>
      </c>
      <c r="G294" s="1">
        <v>25.614306635737904</v>
      </c>
      <c r="P294" s="1" t="s">
        <v>32</v>
      </c>
    </row>
    <row r="295" spans="1:18" x14ac:dyDescent="0.25">
      <c r="B295" s="12" t="s">
        <v>38</v>
      </c>
      <c r="I295" s="1">
        <f>AVERAGE(I286,I289,I292)</f>
        <v>6.1182111862018091</v>
      </c>
      <c r="J295" s="1" t="s">
        <v>11</v>
      </c>
      <c r="K295" s="1" t="s">
        <v>11</v>
      </c>
      <c r="L295" s="1" t="s">
        <v>11</v>
      </c>
      <c r="M295" s="1" t="s">
        <v>11</v>
      </c>
      <c r="O295" s="1" t="s">
        <v>5</v>
      </c>
      <c r="P295" s="1" t="s">
        <v>73</v>
      </c>
      <c r="Q295" s="1" t="s">
        <v>74</v>
      </c>
      <c r="R295" s="1" t="s">
        <v>75</v>
      </c>
    </row>
    <row r="296" spans="1:18" x14ac:dyDescent="0.25">
      <c r="A296" s="1" t="s">
        <v>198</v>
      </c>
      <c r="B296" s="12" t="s">
        <v>38</v>
      </c>
      <c r="C296" s="1" t="s">
        <v>10</v>
      </c>
      <c r="D296" s="1" t="s">
        <v>21</v>
      </c>
      <c r="E296" s="1">
        <v>34.4669395462046</v>
      </c>
      <c r="F296" s="1">
        <f>AVERAGE(E296:E298)</f>
        <v>34.349123101186073</v>
      </c>
      <c r="G296" s="1">
        <v>26.660605570155056</v>
      </c>
      <c r="H296" s="1">
        <f>AVERAGE(G296:G298)</f>
        <v>26.495175622509645</v>
      </c>
      <c r="I296" s="1">
        <f t="shared" ref="I296" si="98">F296-H296</f>
        <v>7.8539474786764281</v>
      </c>
      <c r="J296" s="1">
        <f>I296-$I$315</f>
        <v>1.5867205689739805</v>
      </c>
      <c r="K296" s="1">
        <f>2^-J296</f>
        <v>0.33292738071295275</v>
      </c>
      <c r="L296" s="1">
        <f>LOG(K296,2)</f>
        <v>-1.5867205689739805</v>
      </c>
      <c r="M296" s="1">
        <f>AVERAGE(L296,L299,L302)</f>
        <v>-2.3632792320625051</v>
      </c>
      <c r="O296" s="1">
        <f>I296-$I$295</f>
        <v>1.7357362924746189</v>
      </c>
      <c r="P296" s="1">
        <f>2^-O296</f>
        <v>0.30025573503925268</v>
      </c>
      <c r="Q296" s="1">
        <f>LOG(P296,2)</f>
        <v>-1.7357362924746191</v>
      </c>
      <c r="R296" s="1">
        <f>AVERAGE(Q296,Q299,Q302)</f>
        <v>-2.5122949555631435</v>
      </c>
    </row>
    <row r="297" spans="1:18" x14ac:dyDescent="0.25">
      <c r="A297" s="1" t="s">
        <v>198</v>
      </c>
      <c r="B297" s="12" t="s">
        <v>38</v>
      </c>
      <c r="C297" s="1" t="s">
        <v>10</v>
      </c>
      <c r="D297" s="1" t="s">
        <v>21</v>
      </c>
      <c r="E297" s="1">
        <v>34.039660212842101</v>
      </c>
      <c r="G297" s="1">
        <v>26.502766886491262</v>
      </c>
    </row>
    <row r="298" spans="1:18" x14ac:dyDescent="0.25">
      <c r="A298" s="1" t="s">
        <v>198</v>
      </c>
      <c r="B298" s="12" t="s">
        <v>38</v>
      </c>
      <c r="C298" s="1" t="s">
        <v>10</v>
      </c>
      <c r="D298" s="1" t="s">
        <v>21</v>
      </c>
      <c r="E298" s="1">
        <v>34.540769544511498</v>
      </c>
      <c r="G298" s="1">
        <v>26.322154410882611</v>
      </c>
    </row>
    <row r="299" spans="1:18" x14ac:dyDescent="0.25">
      <c r="A299" s="1" t="s">
        <v>198</v>
      </c>
      <c r="B299" s="12" t="s">
        <v>38</v>
      </c>
      <c r="C299" s="1" t="s">
        <v>12</v>
      </c>
      <c r="D299" s="1" t="s">
        <v>22</v>
      </c>
      <c r="E299" s="1">
        <v>34.33657143488962</v>
      </c>
      <c r="F299" s="1">
        <f>AVERAGE(E299:E301)</f>
        <v>34.626097883781661</v>
      </c>
      <c r="G299" s="1">
        <v>25.762011062018313</v>
      </c>
      <c r="H299" s="1">
        <f>AVERAGE(G299:G301)</f>
        <v>25.953759615275541</v>
      </c>
      <c r="I299" s="1">
        <f t="shared" ref="I299" si="99">F299-H299</f>
        <v>8.6723382685061203</v>
      </c>
      <c r="J299" s="1">
        <f t="shared" ref="J299:J312" si="100">I299-$I$315</f>
        <v>2.4051113588036728</v>
      </c>
      <c r="K299" s="1">
        <f t="shared" ref="K299:K302" si="101">2^-J299</f>
        <v>0.18879449995535583</v>
      </c>
      <c r="L299" s="1">
        <f t="shared" ref="L299:L302" si="102">LOG(K299,2)</f>
        <v>-2.4051113588036728</v>
      </c>
      <c r="O299" s="1">
        <f t="shared" ref="O299:O302" si="103">I299-$I$295</f>
        <v>2.5541270823043112</v>
      </c>
      <c r="P299" s="1">
        <f t="shared" ref="P299:P302" si="104">2^-O299</f>
        <v>0.17026725538185239</v>
      </c>
      <c r="Q299" s="1">
        <f t="shared" ref="Q299:Q302" si="105">LOG(P299,2)</f>
        <v>-2.5541270823043112</v>
      </c>
    </row>
    <row r="300" spans="1:18" x14ac:dyDescent="0.25">
      <c r="A300" s="1" t="s">
        <v>198</v>
      </c>
      <c r="B300" s="12" t="s">
        <v>38</v>
      </c>
      <c r="C300" s="1" t="s">
        <v>12</v>
      </c>
      <c r="D300" s="1" t="s">
        <v>22</v>
      </c>
      <c r="E300" s="1">
        <v>34.763477444123403</v>
      </c>
      <c r="G300" s="1">
        <v>26.091977098579083</v>
      </c>
    </row>
    <row r="301" spans="1:18" x14ac:dyDescent="0.25">
      <c r="A301" s="1" t="s">
        <v>198</v>
      </c>
      <c r="B301" s="12" t="s">
        <v>38</v>
      </c>
      <c r="C301" s="1" t="s">
        <v>12</v>
      </c>
      <c r="D301" s="1" t="s">
        <v>22</v>
      </c>
      <c r="E301" s="1">
        <v>34.778244772331945</v>
      </c>
      <c r="G301" s="1">
        <v>26.007290685229222</v>
      </c>
    </row>
    <row r="302" spans="1:18" x14ac:dyDescent="0.25">
      <c r="A302" s="1" t="s">
        <v>198</v>
      </c>
      <c r="B302" s="12" t="s">
        <v>38</v>
      </c>
      <c r="C302" s="1" t="s">
        <v>13</v>
      </c>
      <c r="D302" s="1" t="s">
        <v>23</v>
      </c>
      <c r="E302" s="1">
        <v>34.894212416118208</v>
      </c>
      <c r="F302" s="1">
        <f>AVERAGE(E302:E304)</f>
        <v>35.133545790078962</v>
      </c>
      <c r="G302" s="1">
        <v>25.730317242995056</v>
      </c>
      <c r="H302" s="1">
        <f>AVERAGE(G302:G304)</f>
        <v>25.768313111966652</v>
      </c>
      <c r="I302" s="1">
        <f t="shared" ref="I302" si="106">F302-H302</f>
        <v>9.3652326781123101</v>
      </c>
      <c r="J302" s="1">
        <f t="shared" si="100"/>
        <v>3.0980057684098625</v>
      </c>
      <c r="K302" s="1">
        <f t="shared" si="101"/>
        <v>0.11679045138954136</v>
      </c>
      <c r="L302" s="1">
        <f t="shared" si="102"/>
        <v>-3.0980057684098621</v>
      </c>
      <c r="O302" s="1">
        <f t="shared" si="103"/>
        <v>3.2470214919105009</v>
      </c>
      <c r="P302" s="1">
        <f t="shared" si="104"/>
        <v>0.10532928457983254</v>
      </c>
      <c r="Q302" s="1">
        <f t="shared" si="105"/>
        <v>-3.2470214919105009</v>
      </c>
    </row>
    <row r="303" spans="1:18" x14ac:dyDescent="0.25">
      <c r="A303" s="1" t="s">
        <v>198</v>
      </c>
      <c r="B303" s="12" t="s">
        <v>38</v>
      </c>
      <c r="C303" s="1" t="s">
        <v>13</v>
      </c>
      <c r="D303" s="1" t="s">
        <v>23</v>
      </c>
      <c r="E303" s="1">
        <v>35.240168519661196</v>
      </c>
      <c r="G303" s="1">
        <v>25.617008657744396</v>
      </c>
    </row>
    <row r="304" spans="1:18" x14ac:dyDescent="0.25">
      <c r="A304" s="1" t="s">
        <v>198</v>
      </c>
      <c r="B304" s="12"/>
      <c r="C304" s="1" t="s">
        <v>13</v>
      </c>
      <c r="D304" s="1" t="s">
        <v>23</v>
      </c>
      <c r="E304" s="1">
        <v>35.266256434457475</v>
      </c>
      <c r="G304" s="1">
        <v>25.957613435160507</v>
      </c>
    </row>
    <row r="305" spans="1:11" x14ac:dyDescent="0.25">
      <c r="B305" s="12" t="s">
        <v>38</v>
      </c>
      <c r="I305" s="1">
        <f>AVERAGE(I296,I299,I302)</f>
        <v>8.6305061417649522</v>
      </c>
    </row>
    <row r="306" spans="1:11" x14ac:dyDescent="0.25">
      <c r="A306" s="1" t="s">
        <v>198</v>
      </c>
      <c r="B306" s="12" t="s">
        <v>38</v>
      </c>
      <c r="C306" s="1" t="s">
        <v>14</v>
      </c>
      <c r="D306" s="1" t="s">
        <v>24</v>
      </c>
      <c r="E306" s="1">
        <v>30.864578880334665</v>
      </c>
      <c r="F306" s="1">
        <f>AVERAGE(E306:E308)</f>
        <v>30.597202141601617</v>
      </c>
      <c r="G306" s="1">
        <v>25.110750892820398</v>
      </c>
      <c r="H306" s="1">
        <f>AVERAGE(G306:G308)</f>
        <v>25.073811471903412</v>
      </c>
      <c r="I306" s="1">
        <f t="shared" ref="I306" si="107">F306-H306</f>
        <v>5.5233906696982054</v>
      </c>
      <c r="J306" s="1">
        <f t="shared" si="100"/>
        <v>-0.7438362400042422</v>
      </c>
      <c r="K306" s="1">
        <f t="shared" ref="K306:K312" si="108">2^J306</f>
        <v>0.59714937198391538</v>
      </c>
    </row>
    <row r="307" spans="1:11" x14ac:dyDescent="0.25">
      <c r="A307" s="1" t="s">
        <v>198</v>
      </c>
      <c r="B307" s="12" t="s">
        <v>38</v>
      </c>
      <c r="C307" s="1" t="s">
        <v>14</v>
      </c>
      <c r="D307" s="1" t="s">
        <v>24</v>
      </c>
      <c r="E307" s="1">
        <v>30.516764932081159</v>
      </c>
      <c r="G307" s="1">
        <v>25.169706967025991</v>
      </c>
    </row>
    <row r="308" spans="1:11" x14ac:dyDescent="0.25">
      <c r="A308" s="1" t="s">
        <v>198</v>
      </c>
      <c r="B308" s="12" t="s">
        <v>38</v>
      </c>
      <c r="C308" s="1" t="s">
        <v>14</v>
      </c>
      <c r="D308" s="1" t="s">
        <v>24</v>
      </c>
      <c r="E308" s="1">
        <v>30.41026261238904</v>
      </c>
      <c r="G308" s="1">
        <v>24.940976555863841</v>
      </c>
    </row>
    <row r="309" spans="1:11" x14ac:dyDescent="0.25">
      <c r="A309" s="1" t="s">
        <v>198</v>
      </c>
      <c r="B309" s="12" t="s">
        <v>38</v>
      </c>
      <c r="C309" s="1" t="s">
        <v>15</v>
      </c>
      <c r="D309" s="1" t="s">
        <v>25</v>
      </c>
      <c r="E309" s="1">
        <v>32.096191565160318</v>
      </c>
      <c r="F309" s="1">
        <f>AVERAGE(E309:E311)</f>
        <v>32.368522680671141</v>
      </c>
      <c r="G309" s="1">
        <v>26.355570758677697</v>
      </c>
      <c r="H309" s="1">
        <f>AVERAGE(G309:G311)</f>
        <v>26.052387323453427</v>
      </c>
      <c r="I309" s="1">
        <f t="shared" ref="I309" si="109">F309-H309</f>
        <v>6.3161353572177141</v>
      </c>
      <c r="J309" s="1">
        <f t="shared" si="100"/>
        <v>4.8908447515266573E-2</v>
      </c>
      <c r="K309" s="1">
        <f t="shared" si="108"/>
        <v>1.0344819318883542</v>
      </c>
    </row>
    <row r="310" spans="1:11" x14ac:dyDescent="0.25">
      <c r="A310" s="1" t="s">
        <v>198</v>
      </c>
      <c r="B310" s="12" t="s">
        <v>38</v>
      </c>
      <c r="C310" s="1" t="s">
        <v>15</v>
      </c>
      <c r="D310" s="1" t="s">
        <v>25</v>
      </c>
      <c r="E310" s="1">
        <v>32.344828664928698</v>
      </c>
      <c r="G310" s="1">
        <v>25.639793129242918</v>
      </c>
    </row>
    <row r="311" spans="1:11" x14ac:dyDescent="0.25">
      <c r="A311" s="1" t="s">
        <v>198</v>
      </c>
      <c r="B311" s="12" t="s">
        <v>38</v>
      </c>
      <c r="C311" s="1" t="s">
        <v>15</v>
      </c>
      <c r="D311" s="1" t="s">
        <v>25</v>
      </c>
      <c r="E311" s="1">
        <v>32.664547811924429</v>
      </c>
      <c r="G311" s="1">
        <v>26.161798082439663</v>
      </c>
    </row>
    <row r="312" spans="1:11" x14ac:dyDescent="0.25">
      <c r="A312" s="1" t="s">
        <v>198</v>
      </c>
      <c r="B312" s="12" t="s">
        <v>38</v>
      </c>
      <c r="C312" s="1" t="s">
        <v>16</v>
      </c>
      <c r="D312" s="1" t="s">
        <v>26</v>
      </c>
      <c r="E312" s="1">
        <v>33.431040348589455</v>
      </c>
      <c r="F312" s="1">
        <f>AVERAGE(E312:E314)</f>
        <v>33.140498100424189</v>
      </c>
      <c r="G312" s="1">
        <v>26.105354259434367</v>
      </c>
      <c r="H312" s="1">
        <f>AVERAGE(G312:G314)</f>
        <v>26.178343398232766</v>
      </c>
      <c r="I312" s="1">
        <f t="shared" ref="I312" si="110">F312-H312</f>
        <v>6.9621547021914232</v>
      </c>
      <c r="J312" s="1">
        <f t="shared" si="100"/>
        <v>0.69492779248897563</v>
      </c>
      <c r="K312" s="1">
        <f t="shared" si="108"/>
        <v>1.6188034092561345</v>
      </c>
    </row>
    <row r="313" spans="1:11" x14ac:dyDescent="0.25">
      <c r="A313" s="1" t="s">
        <v>198</v>
      </c>
      <c r="B313" s="12" t="s">
        <v>38</v>
      </c>
      <c r="C313" s="1" t="s">
        <v>16</v>
      </c>
      <c r="D313" s="1" t="s">
        <v>26</v>
      </c>
      <c r="E313" s="1">
        <v>32.804143884762674</v>
      </c>
      <c r="G313" s="1">
        <v>26.281789430403904</v>
      </c>
    </row>
    <row r="314" spans="1:11" x14ac:dyDescent="0.25">
      <c r="C314" s="1" t="s">
        <v>16</v>
      </c>
      <c r="D314" s="1" t="s">
        <v>26</v>
      </c>
      <c r="E314" s="1">
        <v>33.186310067920431</v>
      </c>
      <c r="G314" s="1">
        <v>26.147886504860029</v>
      </c>
    </row>
    <row r="315" spans="1:11" x14ac:dyDescent="0.25">
      <c r="I315" s="1">
        <f>AVERAGE(I306,I309,I312)</f>
        <v>6.2672269097024476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D682-77F7-44BB-AEE3-1AC9F925C654}">
  <dimension ref="A3:S94"/>
  <sheetViews>
    <sheetView topLeftCell="A55" zoomScale="70" zoomScaleNormal="70" workbookViewId="0">
      <selection activeCell="M87" sqref="M87"/>
    </sheetView>
  </sheetViews>
  <sheetFormatPr defaultRowHeight="15" x14ac:dyDescent="0.25"/>
  <cols>
    <col min="1" max="1" width="9.140625" style="1"/>
  </cols>
  <sheetData>
    <row r="3" spans="1:17" x14ac:dyDescent="0.25">
      <c r="C3" t="s">
        <v>2</v>
      </c>
      <c r="D3" t="s">
        <v>152</v>
      </c>
      <c r="E3" t="s">
        <v>101</v>
      </c>
      <c r="F3" t="s">
        <v>77</v>
      </c>
      <c r="G3" t="s">
        <v>78</v>
      </c>
      <c r="H3" t="s">
        <v>72</v>
      </c>
      <c r="I3" t="s">
        <v>5</v>
      </c>
      <c r="J3" t="s">
        <v>73</v>
      </c>
      <c r="K3" t="s">
        <v>74</v>
      </c>
      <c r="L3" t="s">
        <v>75</v>
      </c>
      <c r="M3" t="s">
        <v>76</v>
      </c>
    </row>
    <row r="4" spans="1:17" x14ac:dyDescent="0.25">
      <c r="A4" s="1" t="s">
        <v>154</v>
      </c>
      <c r="B4" t="s">
        <v>153</v>
      </c>
      <c r="C4" t="s">
        <v>39</v>
      </c>
      <c r="D4">
        <v>35.961665385539128</v>
      </c>
      <c r="E4">
        <f>AVERAGE(D4,D5,D6)</f>
        <v>36.106153425806795</v>
      </c>
      <c r="F4">
        <v>31.996456146240199</v>
      </c>
      <c r="G4">
        <f>AVERAGE(F4:F6)</f>
        <v>31.86538325862649</v>
      </c>
      <c r="H4">
        <f>E4-G4</f>
        <v>4.2407701671803046</v>
      </c>
      <c r="I4">
        <f>H4-$H$13</f>
        <v>0.99616816020970766</v>
      </c>
      <c r="J4">
        <f>2^-I4</f>
        <v>0.50132977965838921</v>
      </c>
      <c r="K4">
        <f>LOG(J4,2)</f>
        <v>-0.99616816020970766</v>
      </c>
    </row>
    <row r="5" spans="1:17" x14ac:dyDescent="0.25">
      <c r="A5" s="1" t="s">
        <v>154</v>
      </c>
      <c r="B5" s="1" t="s">
        <v>153</v>
      </c>
      <c r="C5" t="s">
        <v>39</v>
      </c>
      <c r="D5" t="s">
        <v>28</v>
      </c>
      <c r="F5">
        <v>31.762321472167969</v>
      </c>
      <c r="I5" s="1"/>
      <c r="N5" t="s">
        <v>32</v>
      </c>
      <c r="O5" t="s">
        <v>33</v>
      </c>
      <c r="P5">
        <v>20.3</v>
      </c>
      <c r="Q5">
        <v>3</v>
      </c>
    </row>
    <row r="6" spans="1:17" x14ac:dyDescent="0.25">
      <c r="A6" s="1" t="s">
        <v>154</v>
      </c>
      <c r="B6" s="1" t="s">
        <v>153</v>
      </c>
      <c r="C6" t="s">
        <v>39</v>
      </c>
      <c r="D6">
        <v>36.250641466074462</v>
      </c>
      <c r="F6">
        <v>31.8373721574713</v>
      </c>
      <c r="I6" s="1"/>
    </row>
    <row r="7" spans="1:17" x14ac:dyDescent="0.25">
      <c r="A7" s="1" t="s">
        <v>154</v>
      </c>
      <c r="B7" s="1" t="s">
        <v>153</v>
      </c>
      <c r="C7" t="s">
        <v>40</v>
      </c>
      <c r="D7">
        <v>34.295025785307338</v>
      </c>
      <c r="E7">
        <f t="shared" ref="E7:E20" si="0">AVERAGE(D7,D8,D9)</f>
        <v>34.278895897175964</v>
      </c>
      <c r="F7">
        <v>31.553944411759801</v>
      </c>
      <c r="G7">
        <f>AVERAGE(F7:F9)</f>
        <v>31.659582696460632</v>
      </c>
      <c r="H7">
        <f t="shared" ref="H7" si="1">E7-G7</f>
        <v>2.6193132007153324</v>
      </c>
      <c r="I7" s="1">
        <f>H7-$H$13</f>
        <v>-0.62528880625526462</v>
      </c>
      <c r="J7">
        <f t="shared" ref="J7:J10" si="2">2^-I7</f>
        <v>1.5425195841580102</v>
      </c>
      <c r="K7">
        <f t="shared" ref="K7:K10" si="3">LOG(J7,2)</f>
        <v>0.62528880625526451</v>
      </c>
    </row>
    <row r="8" spans="1:17" x14ac:dyDescent="0.25">
      <c r="A8" s="1" t="s">
        <v>154</v>
      </c>
      <c r="B8" s="1" t="s">
        <v>153</v>
      </c>
      <c r="C8" t="s">
        <v>40</v>
      </c>
      <c r="D8">
        <v>34.62858223931913</v>
      </c>
      <c r="F8">
        <v>31.6622353122922</v>
      </c>
      <c r="I8" s="1"/>
    </row>
    <row r="9" spans="1:17" x14ac:dyDescent="0.25">
      <c r="A9" s="1" t="s">
        <v>154</v>
      </c>
      <c r="B9" s="1" t="s">
        <v>153</v>
      </c>
      <c r="C9" t="s">
        <v>40</v>
      </c>
      <c r="D9">
        <v>33.913079666901417</v>
      </c>
      <c r="F9">
        <v>31.762568365329901</v>
      </c>
      <c r="I9" s="1"/>
    </row>
    <row r="10" spans="1:17" x14ac:dyDescent="0.25">
      <c r="A10" s="1" t="s">
        <v>154</v>
      </c>
      <c r="B10" s="1" t="s">
        <v>153</v>
      </c>
      <c r="C10" t="s">
        <v>41</v>
      </c>
      <c r="D10">
        <v>34.223921749681303</v>
      </c>
      <c r="E10">
        <f t="shared" si="0"/>
        <v>34.432361989636071</v>
      </c>
      <c r="F10">
        <v>32.649106892614803</v>
      </c>
      <c r="G10">
        <f>AVERAGE(F10:F12)</f>
        <v>32.183928142875182</v>
      </c>
      <c r="H10">
        <f t="shared" ref="H10" si="4">E10-G10</f>
        <v>2.2484338467608893</v>
      </c>
      <c r="I10" s="1">
        <f>H10-$H$13</f>
        <v>-0.99616816020970766</v>
      </c>
      <c r="J10">
        <f t="shared" si="2"/>
        <v>1.9946949903542721</v>
      </c>
      <c r="K10">
        <f t="shared" si="3"/>
        <v>0.99616816020970766</v>
      </c>
    </row>
    <row r="11" spans="1:17" x14ac:dyDescent="0.25">
      <c r="A11" s="1" t="s">
        <v>154</v>
      </c>
      <c r="B11" s="1" t="s">
        <v>153</v>
      </c>
      <c r="C11" t="s">
        <v>41</v>
      </c>
      <c r="D11">
        <v>34.8279583654191</v>
      </c>
      <c r="F11">
        <v>32.121086120605469</v>
      </c>
      <c r="I11" s="1"/>
    </row>
    <row r="12" spans="1:17" x14ac:dyDescent="0.25">
      <c r="A12" s="1" t="s">
        <v>154</v>
      </c>
      <c r="B12" s="1" t="s">
        <v>153</v>
      </c>
      <c r="C12" t="s">
        <v>41</v>
      </c>
      <c r="D12">
        <v>34.245205853807803</v>
      </c>
      <c r="F12">
        <v>31.781591415405273</v>
      </c>
      <c r="I12" s="1"/>
    </row>
    <row r="13" spans="1:17" x14ac:dyDescent="0.25">
      <c r="B13" s="1"/>
      <c r="H13">
        <f>AVERAGE(H4,H10)</f>
        <v>3.244602006970597</v>
      </c>
      <c r="I13" s="1"/>
    </row>
    <row r="14" spans="1:17" x14ac:dyDescent="0.25">
      <c r="A14" s="1" t="s">
        <v>154</v>
      </c>
      <c r="B14" s="1" t="s">
        <v>153</v>
      </c>
      <c r="C14" t="s">
        <v>42</v>
      </c>
      <c r="D14">
        <v>32.004580819138035</v>
      </c>
      <c r="E14">
        <f t="shared" si="0"/>
        <v>32.01901966088132</v>
      </c>
      <c r="F14">
        <v>32.137847900390597</v>
      </c>
      <c r="G14">
        <f>AVERAGE(F14:F16)</f>
        <v>32.528452237447063</v>
      </c>
      <c r="H14">
        <f t="shared" ref="H14" si="5">E14-G14</f>
        <v>-0.50943257656574303</v>
      </c>
      <c r="I14" s="1">
        <f>H14-$H$13</f>
        <v>-3.75403458353634</v>
      </c>
      <c r="J14">
        <f>2^-I14</f>
        <v>13.492021183850875</v>
      </c>
      <c r="K14">
        <f>LOG(J14,2)</f>
        <v>3.75403458353634</v>
      </c>
      <c r="L14" s="12">
        <f>AVERAGE(K14,K17,K20)</f>
        <v>3.2946432245198256</v>
      </c>
    </row>
    <row r="15" spans="1:17" x14ac:dyDescent="0.25">
      <c r="A15" s="1" t="s">
        <v>154</v>
      </c>
      <c r="B15" s="1" t="s">
        <v>153</v>
      </c>
      <c r="C15" t="s">
        <v>42</v>
      </c>
      <c r="D15">
        <v>31.858665249505158</v>
      </c>
      <c r="F15">
        <v>32.493136405944803</v>
      </c>
      <c r="I15" s="1"/>
    </row>
    <row r="16" spans="1:17" x14ac:dyDescent="0.25">
      <c r="A16" s="1" t="s">
        <v>154</v>
      </c>
      <c r="B16" s="1" t="s">
        <v>153</v>
      </c>
      <c r="C16" t="s">
        <v>42</v>
      </c>
      <c r="D16">
        <v>32.193812914000766</v>
      </c>
      <c r="F16">
        <v>32.954372406005803</v>
      </c>
      <c r="I16" s="1"/>
    </row>
    <row r="17" spans="1:19" x14ac:dyDescent="0.25">
      <c r="A17" s="1" t="s">
        <v>154</v>
      </c>
      <c r="B17" s="1" t="s">
        <v>153</v>
      </c>
      <c r="C17" t="s">
        <v>43</v>
      </c>
      <c r="D17">
        <v>32.3148313729439</v>
      </c>
      <c r="E17">
        <f t="shared" si="0"/>
        <v>32.232804919799463</v>
      </c>
      <c r="F17">
        <v>32.895332336425781</v>
      </c>
      <c r="G17">
        <f>AVERAGE(F17:F19)</f>
        <v>32.419294357299798</v>
      </c>
      <c r="H17">
        <f t="shared" ref="H17" si="6">E17-G17</f>
        <v>-0.18648943750033453</v>
      </c>
      <c r="I17" s="1">
        <f>H17-$H$13</f>
        <v>-3.4310914444709315</v>
      </c>
      <c r="J17">
        <f t="shared" ref="J17:J20" si="7">2^-I17</f>
        <v>10.786025498817336</v>
      </c>
      <c r="K17">
        <f t="shared" ref="K17:K20" si="8">LOG(J17,2)</f>
        <v>3.4310914444709315</v>
      </c>
    </row>
    <row r="18" spans="1:19" x14ac:dyDescent="0.25">
      <c r="A18" s="1" t="s">
        <v>154</v>
      </c>
      <c r="B18" s="1" t="s">
        <v>153</v>
      </c>
      <c r="C18" t="s">
        <v>43</v>
      </c>
      <c r="D18">
        <v>32.1641170514254</v>
      </c>
      <c r="F18">
        <v>32.145853042602504</v>
      </c>
      <c r="I18" s="1"/>
    </row>
    <row r="19" spans="1:19" x14ac:dyDescent="0.25">
      <c r="A19" s="1" t="s">
        <v>154</v>
      </c>
      <c r="B19" s="1" t="s">
        <v>153</v>
      </c>
      <c r="C19" t="s">
        <v>43</v>
      </c>
      <c r="D19">
        <v>32.219466335029097</v>
      </c>
      <c r="F19">
        <v>32.216697692871094</v>
      </c>
      <c r="I19" s="1"/>
    </row>
    <row r="20" spans="1:19" x14ac:dyDescent="0.25">
      <c r="A20" s="1" t="s">
        <v>154</v>
      </c>
      <c r="B20" s="1" t="s">
        <v>153</v>
      </c>
      <c r="C20" t="s">
        <v>44</v>
      </c>
      <c r="D20">
        <v>32.394108175044003</v>
      </c>
      <c r="E20">
        <f t="shared" si="0"/>
        <v>32.654948930062595</v>
      </c>
      <c r="F20">
        <v>31.849435806274414</v>
      </c>
      <c r="G20">
        <f>AVERAGE(F20:F22)</f>
        <v>32.109150568644203</v>
      </c>
      <c r="H20">
        <f t="shared" ref="H20" si="9">E20-G20</f>
        <v>0.54579836141839166</v>
      </c>
      <c r="I20" s="1">
        <f>H20-$H$13</f>
        <v>-2.6988036455522053</v>
      </c>
      <c r="J20">
        <f t="shared" si="7"/>
        <v>6.4926329239015548</v>
      </c>
      <c r="K20">
        <f t="shared" si="8"/>
        <v>2.6988036455522053</v>
      </c>
    </row>
    <row r="21" spans="1:19" x14ac:dyDescent="0.25">
      <c r="A21" s="1" t="s">
        <v>154</v>
      </c>
      <c r="B21" s="1" t="s">
        <v>153</v>
      </c>
      <c r="C21" t="s">
        <v>44</v>
      </c>
      <c r="D21">
        <v>32.475711644092158</v>
      </c>
      <c r="F21">
        <v>32.197547912597656</v>
      </c>
    </row>
    <row r="22" spans="1:19" x14ac:dyDescent="0.25">
      <c r="A22" s="1" t="s">
        <v>154</v>
      </c>
      <c r="B22" s="1" t="s">
        <v>153</v>
      </c>
      <c r="C22" t="s">
        <v>44</v>
      </c>
      <c r="D22">
        <v>33.095026971051631</v>
      </c>
      <c r="F22">
        <v>32.280467987060547</v>
      </c>
    </row>
    <row r="23" spans="1:19" x14ac:dyDescent="0.25">
      <c r="H23">
        <f>AVERAGE(H14,H17,H20)</f>
        <v>-5.0041217549228634E-2</v>
      </c>
    </row>
    <row r="26" spans="1:19" x14ac:dyDescent="0.25">
      <c r="A26" s="1" t="s">
        <v>155</v>
      </c>
      <c r="B26" t="s">
        <v>157</v>
      </c>
      <c r="C26" t="s">
        <v>2</v>
      </c>
      <c r="D26" t="s">
        <v>152</v>
      </c>
      <c r="E26" t="s">
        <v>101</v>
      </c>
      <c r="F26" t="s">
        <v>77</v>
      </c>
      <c r="G26" t="s">
        <v>78</v>
      </c>
      <c r="H26" t="s">
        <v>72</v>
      </c>
      <c r="I26" t="s">
        <v>5</v>
      </c>
      <c r="J26" t="s">
        <v>73</v>
      </c>
      <c r="K26" t="s">
        <v>74</v>
      </c>
      <c r="L26" t="s">
        <v>75</v>
      </c>
    </row>
    <row r="27" spans="1:19" x14ac:dyDescent="0.25">
      <c r="A27" s="1" t="s">
        <v>155</v>
      </c>
      <c r="B27" s="1" t="s">
        <v>157</v>
      </c>
      <c r="C27" t="s">
        <v>39</v>
      </c>
      <c r="D27">
        <v>33.272403717041016</v>
      </c>
      <c r="E27">
        <f>AVERAGE(D27:D29)</f>
        <v>33.370500564575195</v>
      </c>
      <c r="F27">
        <v>31.996456146240199</v>
      </c>
      <c r="G27">
        <f>AVERAGE(F27:F29)</f>
        <v>31.86538325862649</v>
      </c>
      <c r="H27">
        <f>E27-G27</f>
        <v>1.5051173059487049</v>
      </c>
      <c r="I27">
        <f>H27-$H$36</f>
        <v>-0.4172232053060565</v>
      </c>
      <c r="J27">
        <f>2^-I27</f>
        <v>1.3353548855823636</v>
      </c>
      <c r="K27">
        <f>LOG(J27,2)</f>
        <v>0.4172232053060565</v>
      </c>
      <c r="N27" t="s">
        <v>156</v>
      </c>
      <c r="O27">
        <v>653</v>
      </c>
      <c r="P27" t="s">
        <v>33</v>
      </c>
      <c r="Q27">
        <v>67.599999999999994</v>
      </c>
      <c r="R27">
        <v>3.8</v>
      </c>
      <c r="S27" t="s">
        <v>155</v>
      </c>
    </row>
    <row r="28" spans="1:19" x14ac:dyDescent="0.25">
      <c r="A28" s="1" t="s">
        <v>155</v>
      </c>
      <c r="B28" s="1" t="s">
        <v>157</v>
      </c>
      <c r="C28" t="s">
        <v>39</v>
      </c>
      <c r="D28">
        <v>33.468597412109375</v>
      </c>
      <c r="E28" s="1"/>
      <c r="F28">
        <v>31.762321472167969</v>
      </c>
      <c r="I28" s="1"/>
    </row>
    <row r="29" spans="1:19" x14ac:dyDescent="0.25">
      <c r="A29" s="1" t="s">
        <v>155</v>
      </c>
      <c r="B29" s="1" t="s">
        <v>157</v>
      </c>
      <c r="C29" t="s">
        <v>39</v>
      </c>
      <c r="D29" t="s">
        <v>28</v>
      </c>
      <c r="E29" s="1"/>
      <c r="F29">
        <v>31.8373721574713</v>
      </c>
      <c r="I29" s="1"/>
    </row>
    <row r="30" spans="1:19" x14ac:dyDescent="0.25">
      <c r="A30" s="1" t="s">
        <v>155</v>
      </c>
      <c r="B30" s="1" t="s">
        <v>157</v>
      </c>
      <c r="C30" t="s">
        <v>40</v>
      </c>
      <c r="D30">
        <v>33.442951202392578</v>
      </c>
      <c r="E30" s="1">
        <f t="shared" ref="E30:E43" si="10">AVERAGE(D30:D32)</f>
        <v>34.113291422526011</v>
      </c>
      <c r="F30">
        <v>31.553944411759801</v>
      </c>
      <c r="G30">
        <f>AVERAGE(F30:F32)</f>
        <v>31.659582696460632</v>
      </c>
      <c r="H30">
        <f t="shared" ref="H30" si="11">E30-G30</f>
        <v>2.4537087260653792</v>
      </c>
      <c r="I30" s="1">
        <f>H30-$H$36</f>
        <v>0.5313682148106178</v>
      </c>
      <c r="J30">
        <f t="shared" ref="J30" si="12">2^-I30</f>
        <v>0.69189824433518987</v>
      </c>
      <c r="K30">
        <f t="shared" ref="K30" si="13">LOG(J30,2)</f>
        <v>-0.5313682148106178</v>
      </c>
    </row>
    <row r="31" spans="1:19" x14ac:dyDescent="0.25">
      <c r="A31" s="1" t="s">
        <v>155</v>
      </c>
      <c r="B31" s="1" t="s">
        <v>157</v>
      </c>
      <c r="C31" t="s">
        <v>40</v>
      </c>
      <c r="D31">
        <v>34.680225372314453</v>
      </c>
      <c r="E31" s="1"/>
      <c r="F31">
        <v>31.6622353122922</v>
      </c>
      <c r="I31" s="1"/>
    </row>
    <row r="32" spans="1:19" x14ac:dyDescent="0.25">
      <c r="A32" s="1" t="s">
        <v>155</v>
      </c>
      <c r="B32" s="1" t="s">
        <v>157</v>
      </c>
      <c r="C32" t="s">
        <v>40</v>
      </c>
      <c r="D32">
        <v>34.216697692871001</v>
      </c>
      <c r="E32" s="1"/>
      <c r="F32">
        <v>31.762568365329901</v>
      </c>
      <c r="I32" s="1"/>
    </row>
    <row r="33" spans="1:12" x14ac:dyDescent="0.25">
      <c r="A33" s="1" t="s">
        <v>155</v>
      </c>
      <c r="B33" s="1" t="s">
        <v>157</v>
      </c>
      <c r="C33" t="s">
        <v>41</v>
      </c>
      <c r="D33">
        <v>34.8494358062744</v>
      </c>
      <c r="E33" s="1">
        <f t="shared" si="10"/>
        <v>34.523491859436</v>
      </c>
      <c r="F33">
        <v>32.649106892614803</v>
      </c>
      <c r="G33">
        <f>AVERAGE(F33:F35)</f>
        <v>32.183928142875182</v>
      </c>
      <c r="H33">
        <f t="shared" ref="H33" si="14">E33-G33</f>
        <v>2.3395637165608179</v>
      </c>
      <c r="I33" s="1">
        <f>H33-$H$36</f>
        <v>0.4172232053060565</v>
      </c>
      <c r="J33">
        <f t="shared" ref="J33" si="15">2^-I33</f>
        <v>0.7488645983152924</v>
      </c>
      <c r="K33">
        <f t="shared" ref="K33" si="16">LOG(J33,2)</f>
        <v>-0.41722320530605655</v>
      </c>
    </row>
    <row r="34" spans="1:12" x14ac:dyDescent="0.25">
      <c r="A34" s="1" t="s">
        <v>155</v>
      </c>
      <c r="B34" s="1" t="s">
        <v>157</v>
      </c>
      <c r="C34" t="s">
        <v>41</v>
      </c>
      <c r="D34">
        <v>34.197547912597599</v>
      </c>
      <c r="E34" s="1"/>
      <c r="F34">
        <v>32.121086120605469</v>
      </c>
      <c r="I34" s="1"/>
    </row>
    <row r="35" spans="1:12" x14ac:dyDescent="0.25">
      <c r="A35" s="1" t="s">
        <v>155</v>
      </c>
      <c r="B35" s="1" t="s">
        <v>157</v>
      </c>
      <c r="C35" t="s">
        <v>41</v>
      </c>
      <c r="D35" t="s">
        <v>28</v>
      </c>
      <c r="E35" s="1"/>
      <c r="F35">
        <v>31.781591415405273</v>
      </c>
      <c r="I35" s="1"/>
    </row>
    <row r="36" spans="1:12" x14ac:dyDescent="0.25">
      <c r="B36" s="1"/>
      <c r="E36" s="1"/>
      <c r="H36">
        <f>AVERAGE(H27,H33)</f>
        <v>1.9223405112547614</v>
      </c>
      <c r="I36" s="1"/>
    </row>
    <row r="37" spans="1:12" x14ac:dyDescent="0.25">
      <c r="A37" s="1" t="s">
        <v>155</v>
      </c>
      <c r="B37" s="1" t="s">
        <v>157</v>
      </c>
      <c r="C37" t="s">
        <v>18</v>
      </c>
      <c r="D37">
        <v>31.792864801455188</v>
      </c>
      <c r="E37" s="1">
        <f t="shared" si="10"/>
        <v>31.68685223405015</v>
      </c>
      <c r="F37">
        <v>32.245071411132798</v>
      </c>
      <c r="G37">
        <f>AVERAGE(F37:F39)</f>
        <v>32.28833897908526</v>
      </c>
      <c r="H37">
        <f t="shared" ref="H37" si="17">E37-G37</f>
        <v>-0.60148674503511046</v>
      </c>
      <c r="I37" s="1">
        <f>H37-$H$36</f>
        <v>-2.5238272562898718</v>
      </c>
      <c r="J37">
        <f>2^-I37</f>
        <v>5.7510574768511908</v>
      </c>
      <c r="K37">
        <f>LOG(J37,2)</f>
        <v>2.5238272562898718</v>
      </c>
      <c r="L37" s="12">
        <f>AVERAGE(K37,K40,K43)</f>
        <v>2.9462842616138016</v>
      </c>
    </row>
    <row r="38" spans="1:12" x14ac:dyDescent="0.25">
      <c r="A38" s="1" t="s">
        <v>155</v>
      </c>
      <c r="B38" s="1" t="s">
        <v>157</v>
      </c>
      <c r="C38" t="s">
        <v>18</v>
      </c>
      <c r="D38">
        <v>31.580839666645108</v>
      </c>
      <c r="E38" s="1"/>
      <c r="F38">
        <v>32.259273529052699</v>
      </c>
      <c r="I38" s="1"/>
    </row>
    <row r="39" spans="1:12" x14ac:dyDescent="0.25">
      <c r="A39" s="1" t="s">
        <v>155</v>
      </c>
      <c r="B39" s="1" t="s">
        <v>157</v>
      </c>
      <c r="C39" t="s">
        <v>18</v>
      </c>
      <c r="D39" t="s">
        <v>28</v>
      </c>
      <c r="E39" s="1"/>
      <c r="F39">
        <v>32.360671997070298</v>
      </c>
      <c r="I39" s="1"/>
    </row>
    <row r="40" spans="1:12" x14ac:dyDescent="0.25">
      <c r="A40" s="1" t="s">
        <v>155</v>
      </c>
      <c r="B40" s="1" t="s">
        <v>157</v>
      </c>
      <c r="C40" t="s">
        <v>19</v>
      </c>
      <c r="D40">
        <v>32.241709377537781</v>
      </c>
      <c r="E40" s="1">
        <f t="shared" si="10"/>
        <v>32.010545450114364</v>
      </c>
      <c r="F40">
        <v>33.566585540771399</v>
      </c>
      <c r="G40">
        <f>AVERAGE(F40:F42)</f>
        <v>33.415045420328738</v>
      </c>
      <c r="H40">
        <f t="shared" ref="H40" si="18">E40-G40</f>
        <v>-1.4044999702143741</v>
      </c>
      <c r="I40" s="1">
        <f>H40-$H$36</f>
        <v>-3.3268404814691355</v>
      </c>
      <c r="J40">
        <f t="shared" ref="J40" si="19">2^-I40</f>
        <v>10.034108105302558</v>
      </c>
      <c r="K40">
        <f t="shared" ref="K40" si="20">LOG(J40,2)</f>
        <v>3.3268404814691355</v>
      </c>
    </row>
    <row r="41" spans="1:12" x14ac:dyDescent="0.25">
      <c r="A41" s="1" t="s">
        <v>155</v>
      </c>
      <c r="B41" s="1" t="s">
        <v>157</v>
      </c>
      <c r="C41" t="s">
        <v>19</v>
      </c>
      <c r="D41" s="3">
        <v>31.889849617688586</v>
      </c>
      <c r="E41" s="1"/>
      <c r="F41">
        <v>33.137538909912102</v>
      </c>
      <c r="I41" s="1"/>
    </row>
    <row r="42" spans="1:12" x14ac:dyDescent="0.25">
      <c r="A42" s="1" t="s">
        <v>155</v>
      </c>
      <c r="B42" s="1" t="s">
        <v>157</v>
      </c>
      <c r="C42" t="s">
        <v>19</v>
      </c>
      <c r="D42" s="3">
        <v>31.900077355116725</v>
      </c>
      <c r="E42" s="1"/>
      <c r="F42">
        <v>33.541011810302699</v>
      </c>
      <c r="I42" s="1"/>
    </row>
    <row r="43" spans="1:12" x14ac:dyDescent="0.25">
      <c r="A43" s="1" t="s">
        <v>155</v>
      </c>
      <c r="B43" s="1" t="s">
        <v>157</v>
      </c>
      <c r="C43" t="s">
        <v>20</v>
      </c>
      <c r="D43">
        <v>32.030055999755803</v>
      </c>
      <c r="E43" s="1">
        <f t="shared" si="10"/>
        <v>31.980195045471163</v>
      </c>
      <c r="F43">
        <v>33.220130920410099</v>
      </c>
      <c r="G43">
        <f>AVERAGE(F43:F45)</f>
        <v>33.0460395812988</v>
      </c>
      <c r="H43">
        <f t="shared" ref="H43" si="21">E43-G43</f>
        <v>-1.0658445358276367</v>
      </c>
      <c r="I43" s="1">
        <f>H43-$H$36</f>
        <v>-2.9881850470823981</v>
      </c>
      <c r="J43">
        <f t="shared" ref="J43" si="22">2^-I43</f>
        <v>7.9347515304598115</v>
      </c>
      <c r="K43">
        <f t="shared" ref="K43" si="23">LOG(J43,2)</f>
        <v>2.9881850470823985</v>
      </c>
    </row>
    <row r="44" spans="1:12" x14ac:dyDescent="0.25">
      <c r="A44" s="1" t="s">
        <v>155</v>
      </c>
      <c r="B44" s="1" t="s">
        <v>157</v>
      </c>
      <c r="C44" t="s">
        <v>20</v>
      </c>
      <c r="D44" t="s">
        <v>28</v>
      </c>
      <c r="F44">
        <v>32.656768798828097</v>
      </c>
    </row>
    <row r="45" spans="1:12" x14ac:dyDescent="0.25">
      <c r="A45" s="1" t="s">
        <v>155</v>
      </c>
      <c r="B45" s="1" t="s">
        <v>157</v>
      </c>
      <c r="C45" t="s">
        <v>20</v>
      </c>
      <c r="D45">
        <v>31.930334091186523</v>
      </c>
      <c r="F45">
        <v>33.261219024658203</v>
      </c>
    </row>
    <row r="46" spans="1:12" x14ac:dyDescent="0.25">
      <c r="H46">
        <f>AVERAGE(H37,H40,H43)</f>
        <v>-1.0239437503590405</v>
      </c>
    </row>
    <row r="51" spans="1:18" x14ac:dyDescent="0.25">
      <c r="C51" t="s">
        <v>2</v>
      </c>
      <c r="D51" t="s">
        <v>158</v>
      </c>
      <c r="E51" t="s">
        <v>159</v>
      </c>
      <c r="F51" t="s">
        <v>77</v>
      </c>
      <c r="G51" t="s">
        <v>78</v>
      </c>
      <c r="H51" t="s">
        <v>72</v>
      </c>
      <c r="I51" t="s">
        <v>5</v>
      </c>
      <c r="J51" t="s">
        <v>73</v>
      </c>
      <c r="K51" t="s">
        <v>74</v>
      </c>
      <c r="L51" t="s">
        <v>75</v>
      </c>
      <c r="N51" t="s">
        <v>156</v>
      </c>
      <c r="O51">
        <v>653</v>
      </c>
      <c r="P51" t="s">
        <v>33</v>
      </c>
      <c r="Q51">
        <v>40.6</v>
      </c>
      <c r="R51">
        <v>5.2</v>
      </c>
    </row>
    <row r="52" spans="1:18" x14ac:dyDescent="0.25">
      <c r="A52" s="1" t="s">
        <v>161</v>
      </c>
      <c r="B52" t="s">
        <v>160</v>
      </c>
      <c r="C52" t="s">
        <v>39</v>
      </c>
      <c r="D52">
        <v>36.5435274781779</v>
      </c>
      <c r="E52">
        <f>AVERAGE(D52:D54)</f>
        <v>37.005959526754324</v>
      </c>
      <c r="F52">
        <v>31.996456146240199</v>
      </c>
      <c r="G52">
        <f>AVERAGE(F52:F54)</f>
        <v>31.86538325862649</v>
      </c>
      <c r="H52">
        <f>E52-G52</f>
        <v>5.140576268127834</v>
      </c>
      <c r="I52">
        <f>H52-$H$36</f>
        <v>3.2182357568730726</v>
      </c>
      <c r="J52">
        <f>2^-I52</f>
        <v>0.10745200016166752</v>
      </c>
      <c r="K52">
        <f>LOG(J52,2)</f>
        <v>-3.2182357568730726</v>
      </c>
    </row>
    <row r="53" spans="1:18" x14ac:dyDescent="0.25">
      <c r="A53" s="1" t="s">
        <v>161</v>
      </c>
      <c r="B53" t="s">
        <v>160</v>
      </c>
      <c r="C53" t="s">
        <v>39</v>
      </c>
      <c r="D53">
        <v>37.468391575330756</v>
      </c>
      <c r="F53">
        <v>31.762321472167969</v>
      </c>
    </row>
    <row r="54" spans="1:18" x14ac:dyDescent="0.25">
      <c r="A54" s="1" t="s">
        <v>161</v>
      </c>
      <c r="B54" s="1" t="s">
        <v>160</v>
      </c>
      <c r="C54" t="s">
        <v>39</v>
      </c>
      <c r="D54" t="s">
        <v>28</v>
      </c>
      <c r="F54">
        <v>31.8373721574713</v>
      </c>
    </row>
    <row r="55" spans="1:18" x14ac:dyDescent="0.25">
      <c r="A55" s="1" t="s">
        <v>161</v>
      </c>
      <c r="B55" s="1" t="s">
        <v>160</v>
      </c>
      <c r="C55" t="s">
        <v>40</v>
      </c>
      <c r="D55">
        <v>36.921693893255494</v>
      </c>
      <c r="E55">
        <f t="shared" ref="E55:E68" si="24">AVERAGE(D55:D57)</f>
        <v>36.921693893255494</v>
      </c>
      <c r="F55">
        <v>31.553944411759801</v>
      </c>
      <c r="G55">
        <f>AVERAGE(F55:F57)</f>
        <v>31.659582696460632</v>
      </c>
      <c r="H55">
        <f t="shared" ref="H55" si="25">E55-G55</f>
        <v>5.2621111967948622</v>
      </c>
      <c r="I55">
        <f>H55-$H$36</f>
        <v>3.3397706855401008</v>
      </c>
      <c r="J55">
        <f t="shared" ref="J55" si="26">2^-I55</f>
        <v>9.877086223260019E-2</v>
      </c>
      <c r="K55">
        <f t="shared" ref="K55" si="27">LOG(J55,2)</f>
        <v>-3.3397706855401008</v>
      </c>
    </row>
    <row r="56" spans="1:18" x14ac:dyDescent="0.25">
      <c r="A56" s="1" t="s">
        <v>161</v>
      </c>
      <c r="B56" s="1" t="s">
        <v>160</v>
      </c>
      <c r="C56" t="s">
        <v>40</v>
      </c>
      <c r="D56" t="s">
        <v>28</v>
      </c>
      <c r="F56">
        <v>31.6622353122922</v>
      </c>
    </row>
    <row r="57" spans="1:18" x14ac:dyDescent="0.25">
      <c r="A57" s="1" t="s">
        <v>161</v>
      </c>
      <c r="B57" s="1" t="s">
        <v>160</v>
      </c>
      <c r="C57" t="s">
        <v>40</v>
      </c>
      <c r="D57" t="s">
        <v>28</v>
      </c>
      <c r="F57">
        <v>31.762568365329901</v>
      </c>
    </row>
    <row r="58" spans="1:18" x14ac:dyDescent="0.25">
      <c r="A58" s="1" t="s">
        <v>161</v>
      </c>
      <c r="B58" s="1" t="s">
        <v>160</v>
      </c>
      <c r="C58" t="s">
        <v>41</v>
      </c>
      <c r="D58">
        <v>34.656982421875</v>
      </c>
      <c r="E58">
        <f t="shared" si="24"/>
        <v>34.656982421875</v>
      </c>
      <c r="F58">
        <v>32.649106892614803</v>
      </c>
      <c r="G58">
        <f>AVERAGE(F58:F60)</f>
        <v>32.183928142875182</v>
      </c>
      <c r="H58">
        <f t="shared" ref="H58" si="28">E58-G58</f>
        <v>2.4730542789998182</v>
      </c>
      <c r="I58">
        <f>H58-$H$36</f>
        <v>0.55071376774505687</v>
      </c>
      <c r="J58">
        <f t="shared" ref="J58" si="29">2^-I58</f>
        <v>0.68268229041131934</v>
      </c>
      <c r="K58">
        <f t="shared" ref="K58" si="30">LOG(J58,2)</f>
        <v>-0.55071376774505687</v>
      </c>
    </row>
    <row r="59" spans="1:18" x14ac:dyDescent="0.25">
      <c r="A59" s="1" t="s">
        <v>161</v>
      </c>
      <c r="B59" s="1" t="s">
        <v>160</v>
      </c>
      <c r="C59" t="s">
        <v>41</v>
      </c>
      <c r="D59" t="s">
        <v>28</v>
      </c>
      <c r="F59">
        <v>32.121086120605469</v>
      </c>
    </row>
    <row r="60" spans="1:18" x14ac:dyDescent="0.25">
      <c r="A60" s="1" t="s">
        <v>161</v>
      </c>
      <c r="B60" s="1" t="s">
        <v>160</v>
      </c>
      <c r="C60" t="s">
        <v>41</v>
      </c>
      <c r="D60" t="s">
        <v>28</v>
      </c>
      <c r="F60">
        <v>31.781591415405273</v>
      </c>
    </row>
    <row r="61" spans="1:18" x14ac:dyDescent="0.25">
      <c r="B61" s="1"/>
      <c r="H61">
        <f>AVERAGE(H52,H55,H58)</f>
        <v>4.2919139146408378</v>
      </c>
    </row>
    <row r="62" spans="1:18" x14ac:dyDescent="0.25">
      <c r="A62" s="1" t="s">
        <v>161</v>
      </c>
      <c r="B62" s="1" t="s">
        <v>160</v>
      </c>
      <c r="C62" t="s">
        <v>18</v>
      </c>
      <c r="D62" t="s">
        <v>28</v>
      </c>
      <c r="E62">
        <f t="shared" si="24"/>
        <v>34.569862365722614</v>
      </c>
      <c r="F62">
        <v>32.245071411132798</v>
      </c>
      <c r="G62">
        <f>AVERAGE(F62:F64)</f>
        <v>32.28833897908526</v>
      </c>
      <c r="H62">
        <f t="shared" ref="H62" si="31">E62-G62</f>
        <v>2.2815233866373532</v>
      </c>
      <c r="I62">
        <f>H62-$H$61</f>
        <v>-2.0103905280034846</v>
      </c>
      <c r="J62">
        <f>2^-I62</f>
        <v>4.0289126526330685</v>
      </c>
      <c r="K62">
        <f>LOG(J62,2)</f>
        <v>2.0103905280034846</v>
      </c>
      <c r="L62" s="12">
        <f>AVERAGE(K62,K65,K68)</f>
        <v>2.318567840218654</v>
      </c>
    </row>
    <row r="63" spans="1:18" x14ac:dyDescent="0.25">
      <c r="A63" s="1" t="s">
        <v>161</v>
      </c>
      <c r="B63" s="1" t="s">
        <v>160</v>
      </c>
      <c r="C63" t="s">
        <v>18</v>
      </c>
      <c r="D63">
        <v>34.819210052490234</v>
      </c>
      <c r="F63">
        <v>32.259273529052699</v>
      </c>
      <c r="I63" s="1"/>
    </row>
    <row r="64" spans="1:18" x14ac:dyDescent="0.25">
      <c r="A64" s="1" t="s">
        <v>161</v>
      </c>
      <c r="B64" s="1" t="s">
        <v>160</v>
      </c>
      <c r="C64" t="s">
        <v>18</v>
      </c>
      <c r="D64">
        <v>34.320514678955</v>
      </c>
      <c r="F64">
        <v>32.360671997070298</v>
      </c>
      <c r="I64" s="1"/>
    </row>
    <row r="65" spans="1:18" x14ac:dyDescent="0.25">
      <c r="A65" s="1" t="s">
        <v>161</v>
      </c>
      <c r="B65" s="1" t="s">
        <v>160</v>
      </c>
      <c r="C65" t="s">
        <v>19</v>
      </c>
      <c r="D65" t="s">
        <v>28</v>
      </c>
      <c r="E65">
        <f t="shared" si="24"/>
        <v>34.657234191894453</v>
      </c>
      <c r="F65">
        <v>33.566585540771399</v>
      </c>
      <c r="G65">
        <f>AVERAGE(F65:F67)</f>
        <v>33.415045420328738</v>
      </c>
      <c r="H65">
        <f t="shared" ref="H65" si="32">E65-G65</f>
        <v>1.2421887715657149</v>
      </c>
      <c r="I65" s="1">
        <f>H65-$H$61</f>
        <v>-3.0497251430751229</v>
      </c>
      <c r="J65">
        <f t="shared" ref="J65" si="33">2^-I65</f>
        <v>8.2805416622638059</v>
      </c>
      <c r="K65">
        <f t="shared" ref="K65" si="34">LOG(J65,2)</f>
        <v>3.0497251430751229</v>
      </c>
    </row>
    <row r="66" spans="1:18" x14ac:dyDescent="0.25">
      <c r="A66" s="1" t="s">
        <v>161</v>
      </c>
      <c r="B66" s="1" t="s">
        <v>160</v>
      </c>
      <c r="C66" t="s">
        <v>19</v>
      </c>
      <c r="D66">
        <v>34.434761047363203</v>
      </c>
      <c r="F66">
        <v>33.137538909912102</v>
      </c>
      <c r="I66" s="1"/>
    </row>
    <row r="67" spans="1:18" x14ac:dyDescent="0.25">
      <c r="A67" s="1" t="s">
        <v>161</v>
      </c>
      <c r="B67" s="1" t="s">
        <v>160</v>
      </c>
      <c r="C67" t="s">
        <v>19</v>
      </c>
      <c r="D67">
        <v>34.879707336425703</v>
      </c>
      <c r="F67">
        <v>33.541011810302699</v>
      </c>
      <c r="I67" s="1"/>
    </row>
    <row r="68" spans="1:18" x14ac:dyDescent="0.25">
      <c r="A68" s="1" t="s">
        <v>161</v>
      </c>
      <c r="B68" s="1" t="s">
        <v>160</v>
      </c>
      <c r="C68" t="s">
        <v>20</v>
      </c>
      <c r="D68" t="s">
        <v>28</v>
      </c>
      <c r="E68">
        <f t="shared" si="24"/>
        <v>35.442365646362283</v>
      </c>
      <c r="F68">
        <v>33.220130920410099</v>
      </c>
      <c r="G68">
        <f>AVERAGE(F68:F70)</f>
        <v>33.0460395812988</v>
      </c>
      <c r="H68">
        <f t="shared" ref="H68" si="35">E68-G68</f>
        <v>2.3963260650634837</v>
      </c>
      <c r="I68" s="1">
        <f>H68-$H$61</f>
        <v>-1.8955878495773542</v>
      </c>
      <c r="J68">
        <f t="shared" ref="J68" si="36">2^-I68</f>
        <v>3.7207355358770409</v>
      </c>
      <c r="K68">
        <f t="shared" ref="K68" si="37">LOG(J68,2)</f>
        <v>1.8955878495773542</v>
      </c>
    </row>
    <row r="69" spans="1:18" x14ac:dyDescent="0.25">
      <c r="A69" s="1" t="s">
        <v>161</v>
      </c>
      <c r="B69" s="1" t="s">
        <v>160</v>
      </c>
      <c r="C69" t="s">
        <v>20</v>
      </c>
      <c r="D69">
        <v>35.717746734619098</v>
      </c>
      <c r="F69">
        <v>32.656768798828097</v>
      </c>
    </row>
    <row r="70" spans="1:18" x14ac:dyDescent="0.25">
      <c r="A70" s="1" t="s">
        <v>161</v>
      </c>
      <c r="B70" s="1" t="s">
        <v>160</v>
      </c>
      <c r="C70" t="s">
        <v>20</v>
      </c>
      <c r="D70">
        <v>35.166984558105469</v>
      </c>
      <c r="F70">
        <v>33.261219024658203</v>
      </c>
    </row>
    <row r="71" spans="1:18" x14ac:dyDescent="0.25">
      <c r="D71" t="s">
        <v>28</v>
      </c>
      <c r="H71">
        <f>AVERAGE(H62,H65,H68)</f>
        <v>1.973346074422184</v>
      </c>
    </row>
    <row r="73" spans="1:18" x14ac:dyDescent="0.25">
      <c r="C73" t="s">
        <v>2</v>
      </c>
      <c r="D73" t="s">
        <v>158</v>
      </c>
      <c r="E73" t="s">
        <v>159</v>
      </c>
      <c r="F73" t="s">
        <v>77</v>
      </c>
      <c r="G73" t="s">
        <v>78</v>
      </c>
      <c r="H73" t="s">
        <v>72</v>
      </c>
      <c r="I73" t="s">
        <v>5</v>
      </c>
      <c r="J73" t="s">
        <v>73</v>
      </c>
      <c r="K73" t="s">
        <v>74</v>
      </c>
      <c r="L73" t="s">
        <v>75</v>
      </c>
    </row>
    <row r="74" spans="1:18" x14ac:dyDescent="0.25">
      <c r="A74" s="1" t="s">
        <v>162</v>
      </c>
      <c r="B74" t="s">
        <v>163</v>
      </c>
      <c r="C74" t="s">
        <v>42</v>
      </c>
      <c r="D74">
        <v>33.804824829101499</v>
      </c>
      <c r="E74">
        <f t="shared" ref="E74:E80" si="38">AVERAGE(D74,D75,D76)</f>
        <v>33.804824829101499</v>
      </c>
      <c r="F74">
        <v>32.137847900390597</v>
      </c>
      <c r="G74">
        <f>AVERAGE(F74:F76)</f>
        <v>32.528452237447063</v>
      </c>
      <c r="H74">
        <f t="shared" ref="H74" si="39">E74-G74</f>
        <v>1.276372591654436</v>
      </c>
      <c r="I74">
        <f>H74-$H$83</f>
        <v>3.9693196614607018E-2</v>
      </c>
      <c r="J74">
        <f>2^-I74</f>
        <v>0.97286181411301154</v>
      </c>
      <c r="K74">
        <f>LOG(J74,2)</f>
        <v>-3.9693196614607164E-2</v>
      </c>
      <c r="L74">
        <f>AVERAGE(K74,K77,K80)</f>
        <v>4.163336342344337E-17</v>
      </c>
    </row>
    <row r="75" spans="1:18" x14ac:dyDescent="0.25">
      <c r="A75" s="1" t="s">
        <v>162</v>
      </c>
      <c r="B75" t="s">
        <v>163</v>
      </c>
      <c r="C75" t="s">
        <v>42</v>
      </c>
      <c r="D75" t="s">
        <v>28</v>
      </c>
      <c r="F75">
        <v>32.493136405944803</v>
      </c>
      <c r="I75" s="1"/>
      <c r="O75" t="s">
        <v>156</v>
      </c>
      <c r="P75">
        <v>111</v>
      </c>
      <c r="Q75" t="s">
        <v>0</v>
      </c>
      <c r="R75">
        <v>-1.1000000000000001</v>
      </c>
    </row>
    <row r="76" spans="1:18" x14ac:dyDescent="0.25">
      <c r="A76" s="1" t="s">
        <v>162</v>
      </c>
      <c r="B76" s="1" t="s">
        <v>163</v>
      </c>
      <c r="C76" t="s">
        <v>42</v>
      </c>
      <c r="D76" t="s">
        <v>28</v>
      </c>
      <c r="F76">
        <v>32.954372406005803</v>
      </c>
      <c r="I76" s="1"/>
    </row>
    <row r="77" spans="1:18" x14ac:dyDescent="0.25">
      <c r="A77" s="1" t="s">
        <v>162</v>
      </c>
      <c r="B77" s="1" t="s">
        <v>163</v>
      </c>
      <c r="C77" t="s">
        <v>43</v>
      </c>
      <c r="D77">
        <v>33.682830810546797</v>
      </c>
      <c r="E77">
        <f t="shared" si="38"/>
        <v>33.541728973388601</v>
      </c>
      <c r="F77">
        <v>32.895332336425781</v>
      </c>
      <c r="G77">
        <f>AVERAGE(F77:F79)</f>
        <v>32.419294357299798</v>
      </c>
      <c r="H77">
        <f t="shared" ref="H77" si="40">E77-G77</f>
        <v>1.1224346160888032</v>
      </c>
      <c r="I77" s="1">
        <f t="shared" ref="I77:I80" si="41">H77-$H$83</f>
        <v>-0.11424477895102569</v>
      </c>
      <c r="J77">
        <f t="shared" ref="J77" si="42">2^-I77</f>
        <v>1.0824082788212674</v>
      </c>
      <c r="K77">
        <f t="shared" ref="K77" si="43">LOG(J77,2)</f>
        <v>0.11424477895102583</v>
      </c>
    </row>
    <row r="78" spans="1:18" x14ac:dyDescent="0.25">
      <c r="A78" s="1" t="s">
        <v>162</v>
      </c>
      <c r="B78" s="1" t="s">
        <v>163</v>
      </c>
      <c r="C78" t="s">
        <v>43</v>
      </c>
      <c r="D78">
        <v>33.400627136230398</v>
      </c>
      <c r="F78">
        <v>32.145853042602504</v>
      </c>
      <c r="I78" s="1"/>
    </row>
    <row r="79" spans="1:18" x14ac:dyDescent="0.25">
      <c r="A79" s="1" t="s">
        <v>162</v>
      </c>
      <c r="B79" s="1" t="s">
        <v>163</v>
      </c>
      <c r="C79" t="s">
        <v>43</v>
      </c>
      <c r="D79" t="s">
        <v>28</v>
      </c>
      <c r="F79">
        <v>32.216697692871094</v>
      </c>
      <c r="I79" s="1"/>
    </row>
    <row r="80" spans="1:18" x14ac:dyDescent="0.25">
      <c r="A80" s="1" t="s">
        <v>162</v>
      </c>
      <c r="B80" s="1" t="s">
        <v>163</v>
      </c>
      <c r="C80" t="s">
        <v>44</v>
      </c>
      <c r="D80">
        <v>33.268112182617102</v>
      </c>
      <c r="E80">
        <f t="shared" si="38"/>
        <v>33.420381546020451</v>
      </c>
      <c r="F80">
        <v>31.849435806274414</v>
      </c>
      <c r="G80">
        <f>AVERAGE(F80:F82)</f>
        <v>32.109150568644203</v>
      </c>
      <c r="H80">
        <f t="shared" ref="H80" si="44">E80-G80</f>
        <v>1.3112309773762476</v>
      </c>
      <c r="I80" s="1">
        <f t="shared" si="41"/>
        <v>7.4551582336418676E-2</v>
      </c>
      <c r="J80">
        <f t="shared" ref="J80" si="45">2^-I80</f>
        <v>0.94963724079830236</v>
      </c>
      <c r="K80">
        <f t="shared" ref="K80" si="46">LOG(J80,2)</f>
        <v>-7.4551582336418551E-2</v>
      </c>
    </row>
    <row r="81" spans="1:12" x14ac:dyDescent="0.25">
      <c r="A81" s="1" t="s">
        <v>162</v>
      </c>
      <c r="B81" s="1" t="s">
        <v>163</v>
      </c>
      <c r="C81" t="s">
        <v>44</v>
      </c>
      <c r="D81">
        <v>33.5726509094238</v>
      </c>
      <c r="F81">
        <v>32.197547912597656</v>
      </c>
      <c r="I81" s="1"/>
    </row>
    <row r="82" spans="1:12" x14ac:dyDescent="0.25">
      <c r="A82" s="1" t="s">
        <v>162</v>
      </c>
      <c r="B82" s="1" t="s">
        <v>163</v>
      </c>
      <c r="C82" t="s">
        <v>44</v>
      </c>
      <c r="D82" t="s">
        <v>28</v>
      </c>
      <c r="F82">
        <v>32.280467987060547</v>
      </c>
      <c r="I82" s="1"/>
    </row>
    <row r="83" spans="1:12" x14ac:dyDescent="0.25">
      <c r="B83" s="1"/>
      <c r="H83">
        <f>AVERAGE(H74,H77,H80)</f>
        <v>1.2366793950398289</v>
      </c>
      <c r="I83" s="1"/>
    </row>
    <row r="84" spans="1:12" x14ac:dyDescent="0.25">
      <c r="B84" s="1"/>
      <c r="I84" s="1"/>
    </row>
    <row r="85" spans="1:12" x14ac:dyDescent="0.25">
      <c r="A85" s="1" t="s">
        <v>162</v>
      </c>
      <c r="B85" s="1" t="s">
        <v>163</v>
      </c>
      <c r="C85" t="s">
        <v>21</v>
      </c>
      <c r="D85" t="s">
        <v>28</v>
      </c>
      <c r="E85">
        <f>AVERAGE(D85:D87)</f>
        <v>33.480262756347656</v>
      </c>
      <c r="F85">
        <v>31.8768310546875</v>
      </c>
      <c r="G85">
        <f>AVERAGE(F85:F87)</f>
        <v>31.8993110656738</v>
      </c>
      <c r="H85">
        <f t="shared" ref="H85" si="47">E85-G85</f>
        <v>1.5809516906738565</v>
      </c>
      <c r="I85" s="1">
        <f>H85-$H$83</f>
        <v>0.34427229563402761</v>
      </c>
      <c r="J85">
        <f t="shared" ref="J85:J91" si="48">2^-I85</f>
        <v>0.78770519978967468</v>
      </c>
      <c r="K85">
        <f t="shared" ref="K85:K91" si="49">LOG(J85,2)</f>
        <v>-0.34427229563402756</v>
      </c>
      <c r="L85" s="12">
        <f>AVERAGE(K85,K88,K91)</f>
        <v>-0.79556624094652406</v>
      </c>
    </row>
    <row r="86" spans="1:12" x14ac:dyDescent="0.25">
      <c r="A86" s="1" t="s">
        <v>162</v>
      </c>
      <c r="B86" s="1" t="s">
        <v>163</v>
      </c>
      <c r="C86" t="s">
        <v>21</v>
      </c>
      <c r="D86" t="s">
        <v>28</v>
      </c>
      <c r="F86">
        <v>32.344482421875</v>
      </c>
      <c r="I86" s="1"/>
    </row>
    <row r="87" spans="1:12" x14ac:dyDescent="0.25">
      <c r="A87" s="1" t="s">
        <v>162</v>
      </c>
      <c r="B87" s="1" t="s">
        <v>163</v>
      </c>
      <c r="C87" t="s">
        <v>21</v>
      </c>
      <c r="D87">
        <v>33.480262756347656</v>
      </c>
      <c r="F87">
        <v>31.476619720458899</v>
      </c>
      <c r="I87" s="1"/>
    </row>
    <row r="88" spans="1:12" x14ac:dyDescent="0.25">
      <c r="A88" s="1" t="s">
        <v>162</v>
      </c>
      <c r="B88" s="1" t="s">
        <v>163</v>
      </c>
      <c r="C88" t="s">
        <v>22</v>
      </c>
      <c r="D88">
        <v>33.659866333007813</v>
      </c>
      <c r="E88">
        <f>AVERAGE(D88:D90)</f>
        <v>33.646722793579102</v>
      </c>
      <c r="F88">
        <v>31.361709594726499</v>
      </c>
      <c r="G88">
        <f>AVERAGE(F88:F90)</f>
        <v>31.926254272460898</v>
      </c>
      <c r="H88">
        <f t="shared" ref="H88" si="50">E88-G88</f>
        <v>1.7204685211182031</v>
      </c>
      <c r="I88" s="1">
        <f t="shared" ref="I88:I91" si="51">H88-$H$83</f>
        <v>0.48378912607837421</v>
      </c>
      <c r="J88">
        <f t="shared" si="48"/>
        <v>0.71509700888669192</v>
      </c>
      <c r="K88">
        <f t="shared" si="49"/>
        <v>-0.48378912607837438</v>
      </c>
    </row>
    <row r="89" spans="1:12" x14ac:dyDescent="0.25">
      <c r="A89" s="1" t="s">
        <v>162</v>
      </c>
      <c r="B89" s="1" t="s">
        <v>163</v>
      </c>
      <c r="C89" t="s">
        <v>22</v>
      </c>
      <c r="D89">
        <v>33.633579254150391</v>
      </c>
      <c r="F89">
        <v>32.490798950195298</v>
      </c>
      <c r="I89" s="1"/>
    </row>
    <row r="90" spans="1:12" x14ac:dyDescent="0.25">
      <c r="A90" s="1" t="s">
        <v>162</v>
      </c>
      <c r="B90" s="1" t="s">
        <v>163</v>
      </c>
      <c r="C90" t="s">
        <v>22</v>
      </c>
      <c r="D90" t="s">
        <v>28</v>
      </c>
      <c r="F90" t="s">
        <v>28</v>
      </c>
      <c r="I90" s="1"/>
    </row>
    <row r="91" spans="1:12" x14ac:dyDescent="0.25">
      <c r="A91" s="1" t="s">
        <v>162</v>
      </c>
      <c r="B91" s="1" t="s">
        <v>163</v>
      </c>
      <c r="C91" t="s">
        <v>23</v>
      </c>
      <c r="D91">
        <v>34.673755645751903</v>
      </c>
      <c r="E91">
        <f>AVERAGE(D91:D93)</f>
        <v>34.43306350708005</v>
      </c>
      <c r="F91">
        <v>31.400627136230401</v>
      </c>
      <c r="G91">
        <f>AVERAGE(F91:F93)</f>
        <v>31.63774681091305</v>
      </c>
      <c r="H91">
        <f t="shared" ref="H91" si="52">E91-G91</f>
        <v>2.7953166961669993</v>
      </c>
      <c r="I91" s="1">
        <f t="shared" si="51"/>
        <v>1.5586373011271704</v>
      </c>
      <c r="J91">
        <f t="shared" si="48"/>
        <v>0.33947157865424016</v>
      </c>
      <c r="K91">
        <f t="shared" si="49"/>
        <v>-1.5586373011271704</v>
      </c>
    </row>
    <row r="92" spans="1:12" x14ac:dyDescent="0.25">
      <c r="A92" s="1" t="s">
        <v>162</v>
      </c>
      <c r="B92" s="1" t="s">
        <v>163</v>
      </c>
      <c r="C92" t="s">
        <v>23</v>
      </c>
      <c r="D92">
        <v>34.192371368408203</v>
      </c>
      <c r="F92" s="1">
        <v>31.8748664855957</v>
      </c>
    </row>
    <row r="93" spans="1:12" x14ac:dyDescent="0.25">
      <c r="A93" s="1" t="s">
        <v>162</v>
      </c>
      <c r="B93" s="1" t="s">
        <v>163</v>
      </c>
      <c r="C93" t="s">
        <v>23</v>
      </c>
      <c r="D93" t="s">
        <v>28</v>
      </c>
      <c r="F93" t="s">
        <v>28</v>
      </c>
    </row>
    <row r="94" spans="1:12" x14ac:dyDescent="0.25">
      <c r="H94">
        <f>AVERAGE(H85,H88,H91)</f>
        <v>2.032245635986353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D070-B401-4E15-BC72-26F0973353FA}">
  <dimension ref="A1:K57"/>
  <sheetViews>
    <sheetView workbookViewId="0">
      <selection activeCell="Q13" sqref="Q13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B1" t="s">
        <v>204</v>
      </c>
      <c r="C1" t="s">
        <v>205</v>
      </c>
      <c r="F1" t="s">
        <v>206</v>
      </c>
      <c r="G1" s="1" t="s">
        <v>324</v>
      </c>
      <c r="H1" t="s">
        <v>207</v>
      </c>
      <c r="I1" s="1" t="s">
        <v>325</v>
      </c>
    </row>
    <row r="2" spans="1:9" x14ac:dyDescent="0.25">
      <c r="A2">
        <v>1</v>
      </c>
      <c r="B2" t="s">
        <v>208</v>
      </c>
      <c r="D2" t="s">
        <v>209</v>
      </c>
      <c r="F2">
        <v>60</v>
      </c>
      <c r="H2">
        <v>76</v>
      </c>
    </row>
    <row r="3" spans="1:9" x14ac:dyDescent="0.25">
      <c r="A3">
        <v>1</v>
      </c>
      <c r="B3" t="s">
        <v>210</v>
      </c>
      <c r="D3" t="s">
        <v>211</v>
      </c>
      <c r="F3">
        <v>52.38</v>
      </c>
    </row>
    <row r="4" spans="1:9" x14ac:dyDescent="0.25">
      <c r="A4">
        <v>2</v>
      </c>
      <c r="B4" t="s">
        <v>212</v>
      </c>
      <c r="D4" t="s">
        <v>213</v>
      </c>
      <c r="F4">
        <v>52.17</v>
      </c>
      <c r="H4">
        <v>177</v>
      </c>
    </row>
    <row r="5" spans="1:9" x14ac:dyDescent="0.25">
      <c r="A5">
        <v>2</v>
      </c>
      <c r="B5" t="s">
        <v>214</v>
      </c>
      <c r="D5" t="s">
        <v>215</v>
      </c>
      <c r="F5">
        <v>47.62</v>
      </c>
    </row>
    <row r="6" spans="1:9" x14ac:dyDescent="0.25">
      <c r="A6">
        <v>3</v>
      </c>
      <c r="B6" t="s">
        <v>216</v>
      </c>
      <c r="D6" t="s">
        <v>217</v>
      </c>
      <c r="F6">
        <v>50</v>
      </c>
      <c r="H6">
        <v>105</v>
      </c>
    </row>
    <row r="7" spans="1:9" x14ac:dyDescent="0.25">
      <c r="A7">
        <v>3</v>
      </c>
      <c r="B7" t="s">
        <v>218</v>
      </c>
      <c r="D7" t="s">
        <v>219</v>
      </c>
      <c r="F7">
        <v>60</v>
      </c>
    </row>
    <row r="8" spans="1:9" x14ac:dyDescent="0.25">
      <c r="A8">
        <v>4</v>
      </c>
      <c r="B8" t="s">
        <v>220</v>
      </c>
      <c r="D8" t="s">
        <v>221</v>
      </c>
      <c r="F8">
        <v>50</v>
      </c>
      <c r="H8">
        <v>116</v>
      </c>
    </row>
    <row r="9" spans="1:9" x14ac:dyDescent="0.25">
      <c r="A9">
        <v>4</v>
      </c>
      <c r="B9" t="s">
        <v>222</v>
      </c>
      <c r="D9" t="s">
        <v>223</v>
      </c>
      <c r="F9">
        <v>45.45</v>
      </c>
    </row>
    <row r="10" spans="1:9" x14ac:dyDescent="0.25">
      <c r="A10">
        <v>5</v>
      </c>
      <c r="B10" t="s">
        <v>224</v>
      </c>
      <c r="D10" t="s">
        <v>225</v>
      </c>
      <c r="F10">
        <v>43.48</v>
      </c>
      <c r="H10">
        <v>70</v>
      </c>
    </row>
    <row r="11" spans="1:9" x14ac:dyDescent="0.25">
      <c r="A11">
        <v>5</v>
      </c>
      <c r="B11" t="s">
        <v>226</v>
      </c>
      <c r="D11" t="s">
        <v>227</v>
      </c>
      <c r="F11">
        <v>52.38</v>
      </c>
    </row>
    <row r="12" spans="1:9" x14ac:dyDescent="0.25">
      <c r="A12">
        <v>6</v>
      </c>
      <c r="B12" t="s">
        <v>228</v>
      </c>
      <c r="D12" t="s">
        <v>229</v>
      </c>
      <c r="F12">
        <v>47.62</v>
      </c>
      <c r="H12">
        <v>115</v>
      </c>
    </row>
    <row r="13" spans="1:9" x14ac:dyDescent="0.25">
      <c r="A13">
        <v>6</v>
      </c>
      <c r="B13" t="s">
        <v>230</v>
      </c>
      <c r="D13" t="s">
        <v>231</v>
      </c>
      <c r="F13">
        <v>55</v>
      </c>
    </row>
    <row r="14" spans="1:9" x14ac:dyDescent="0.25">
      <c r="A14">
        <v>7</v>
      </c>
      <c r="B14" t="s">
        <v>232</v>
      </c>
      <c r="D14" t="s">
        <v>233</v>
      </c>
      <c r="F14">
        <v>43.48</v>
      </c>
      <c r="H14">
        <v>149</v>
      </c>
    </row>
    <row r="15" spans="1:9" x14ac:dyDescent="0.25">
      <c r="A15">
        <v>7</v>
      </c>
      <c r="B15" t="s">
        <v>234</v>
      </c>
      <c r="D15" t="s">
        <v>235</v>
      </c>
      <c r="F15">
        <v>43.48</v>
      </c>
    </row>
    <row r="16" spans="1:9" x14ac:dyDescent="0.25">
      <c r="A16">
        <v>8</v>
      </c>
      <c r="B16" t="s">
        <v>236</v>
      </c>
      <c r="D16" t="s">
        <v>237</v>
      </c>
      <c r="F16">
        <v>43.48</v>
      </c>
      <c r="H16">
        <v>70</v>
      </c>
    </row>
    <row r="17" spans="1:10" x14ac:dyDescent="0.25">
      <c r="A17">
        <v>8</v>
      </c>
      <c r="B17" t="s">
        <v>238</v>
      </c>
      <c r="D17" t="s">
        <v>239</v>
      </c>
      <c r="F17">
        <v>45.45</v>
      </c>
    </row>
    <row r="18" spans="1:10" x14ac:dyDescent="0.25">
      <c r="A18">
        <v>9</v>
      </c>
      <c r="B18" t="s">
        <v>240</v>
      </c>
      <c r="D18" t="s">
        <v>241</v>
      </c>
      <c r="F18">
        <v>55</v>
      </c>
      <c r="H18">
        <v>70</v>
      </c>
    </row>
    <row r="19" spans="1:10" x14ac:dyDescent="0.25">
      <c r="A19">
        <v>9</v>
      </c>
      <c r="B19" t="s">
        <v>242</v>
      </c>
      <c r="D19" t="s">
        <v>243</v>
      </c>
      <c r="F19">
        <v>55</v>
      </c>
    </row>
    <row r="20" spans="1:10" x14ac:dyDescent="0.25">
      <c r="A20">
        <v>10</v>
      </c>
      <c r="B20" t="s">
        <v>244</v>
      </c>
      <c r="D20" t="s">
        <v>245</v>
      </c>
      <c r="F20">
        <v>52.38</v>
      </c>
      <c r="H20">
        <v>95</v>
      </c>
    </row>
    <row r="21" spans="1:10" x14ac:dyDescent="0.25">
      <c r="A21">
        <v>10</v>
      </c>
      <c r="B21" t="s">
        <v>246</v>
      </c>
      <c r="D21" t="s">
        <v>247</v>
      </c>
      <c r="F21">
        <v>50</v>
      </c>
    </row>
    <row r="22" spans="1:10" x14ac:dyDescent="0.25">
      <c r="A22">
        <v>11</v>
      </c>
      <c r="B22" t="s">
        <v>248</v>
      </c>
      <c r="D22" t="s">
        <v>249</v>
      </c>
      <c r="F22">
        <v>55</v>
      </c>
      <c r="H22">
        <v>130</v>
      </c>
    </row>
    <row r="23" spans="1:10" x14ac:dyDescent="0.25">
      <c r="A23">
        <v>11</v>
      </c>
      <c r="B23" t="s">
        <v>250</v>
      </c>
      <c r="D23" t="s">
        <v>251</v>
      </c>
      <c r="F23">
        <v>47.83</v>
      </c>
    </row>
    <row r="24" spans="1:10" x14ac:dyDescent="0.25">
      <c r="A24">
        <v>12</v>
      </c>
      <c r="B24" t="s">
        <v>252</v>
      </c>
      <c r="D24" t="s">
        <v>253</v>
      </c>
      <c r="F24">
        <v>55</v>
      </c>
      <c r="H24">
        <v>70</v>
      </c>
    </row>
    <row r="25" spans="1:10" x14ac:dyDescent="0.25">
      <c r="A25">
        <v>12</v>
      </c>
      <c r="B25" t="s">
        <v>254</v>
      </c>
      <c r="D25" t="s">
        <v>255</v>
      </c>
      <c r="F25">
        <v>55</v>
      </c>
    </row>
    <row r="26" spans="1:10" x14ac:dyDescent="0.25">
      <c r="A26" t="s">
        <v>256</v>
      </c>
      <c r="B26" t="s">
        <v>257</v>
      </c>
      <c r="D26" t="s">
        <v>258</v>
      </c>
      <c r="F26">
        <v>42.9</v>
      </c>
      <c r="H26">
        <v>101</v>
      </c>
      <c r="J26" t="s">
        <v>259</v>
      </c>
    </row>
    <row r="27" spans="1:10" x14ac:dyDescent="0.25">
      <c r="A27" t="s">
        <v>260</v>
      </c>
      <c r="B27" t="s">
        <v>261</v>
      </c>
      <c r="D27" t="s">
        <v>262</v>
      </c>
      <c r="F27">
        <v>52.4</v>
      </c>
    </row>
    <row r="28" spans="1:10" x14ac:dyDescent="0.25">
      <c r="A28">
        <v>1</v>
      </c>
      <c r="B28" t="s">
        <v>263</v>
      </c>
      <c r="D28" t="s">
        <v>264</v>
      </c>
      <c r="F28">
        <v>55</v>
      </c>
      <c r="H28">
        <v>97</v>
      </c>
    </row>
    <row r="29" spans="1:10" x14ac:dyDescent="0.25">
      <c r="A29">
        <v>1</v>
      </c>
      <c r="B29" t="s">
        <v>265</v>
      </c>
      <c r="D29" t="s">
        <v>266</v>
      </c>
      <c r="F29">
        <v>50</v>
      </c>
    </row>
    <row r="30" spans="1:10" x14ac:dyDescent="0.25">
      <c r="A30">
        <v>4</v>
      </c>
      <c r="B30" t="s">
        <v>267</v>
      </c>
      <c r="D30" t="s">
        <v>268</v>
      </c>
      <c r="F30">
        <v>50</v>
      </c>
      <c r="H30">
        <v>163</v>
      </c>
    </row>
    <row r="31" spans="1:10" x14ac:dyDescent="0.25">
      <c r="A31">
        <v>4</v>
      </c>
      <c r="B31" t="s">
        <v>269</v>
      </c>
      <c r="D31" t="s">
        <v>270</v>
      </c>
      <c r="F31">
        <v>55</v>
      </c>
    </row>
    <row r="32" spans="1:10" x14ac:dyDescent="0.25">
      <c r="A32">
        <v>6</v>
      </c>
      <c r="B32" t="s">
        <v>271</v>
      </c>
      <c r="D32" t="s">
        <v>272</v>
      </c>
      <c r="F32">
        <v>57.89</v>
      </c>
      <c r="H32">
        <v>83</v>
      </c>
    </row>
    <row r="33" spans="1:8" x14ac:dyDescent="0.25">
      <c r="A33">
        <v>6</v>
      </c>
      <c r="B33" t="s">
        <v>273</v>
      </c>
      <c r="D33" t="s">
        <v>274</v>
      </c>
      <c r="F33">
        <v>47.62</v>
      </c>
    </row>
    <row r="34" spans="1:8" x14ac:dyDescent="0.25">
      <c r="A34">
        <v>3</v>
      </c>
      <c r="B34" t="s">
        <v>275</v>
      </c>
      <c r="D34" t="s">
        <v>276</v>
      </c>
      <c r="F34">
        <v>60</v>
      </c>
      <c r="H34">
        <v>89</v>
      </c>
    </row>
    <row r="35" spans="1:8" x14ac:dyDescent="0.25">
      <c r="A35">
        <v>3</v>
      </c>
      <c r="B35" t="s">
        <v>277</v>
      </c>
      <c r="D35" t="s">
        <v>278</v>
      </c>
      <c r="F35">
        <v>55</v>
      </c>
    </row>
    <row r="36" spans="1:8" x14ac:dyDescent="0.25">
      <c r="B36" t="s">
        <v>279</v>
      </c>
      <c r="D36" t="s">
        <v>280</v>
      </c>
      <c r="F36">
        <v>50</v>
      </c>
    </row>
    <row r="37" spans="1:8" x14ac:dyDescent="0.25">
      <c r="B37" t="s">
        <v>281</v>
      </c>
      <c r="D37" t="s">
        <v>282</v>
      </c>
      <c r="F37">
        <v>47.4</v>
      </c>
    </row>
    <row r="38" spans="1:8" x14ac:dyDescent="0.25">
      <c r="A38">
        <v>1</v>
      </c>
      <c r="B38" t="s">
        <v>283</v>
      </c>
      <c r="D38" t="s">
        <v>284</v>
      </c>
      <c r="F38">
        <v>52.38</v>
      </c>
      <c r="H38">
        <v>75</v>
      </c>
    </row>
    <row r="39" spans="1:8" x14ac:dyDescent="0.25">
      <c r="A39">
        <v>1</v>
      </c>
      <c r="B39" t="s">
        <v>285</v>
      </c>
      <c r="D39" t="s">
        <v>286</v>
      </c>
      <c r="F39">
        <v>57.14</v>
      </c>
    </row>
    <row r="40" spans="1:8" x14ac:dyDescent="0.25">
      <c r="A40">
        <v>2</v>
      </c>
      <c r="B40" t="s">
        <v>287</v>
      </c>
      <c r="D40" t="s">
        <v>288</v>
      </c>
      <c r="F40">
        <v>52.38</v>
      </c>
      <c r="H40">
        <v>77</v>
      </c>
    </row>
    <row r="41" spans="1:8" x14ac:dyDescent="0.25">
      <c r="A41">
        <v>2</v>
      </c>
      <c r="B41" t="s">
        <v>289</v>
      </c>
      <c r="D41" t="s">
        <v>290</v>
      </c>
      <c r="F41">
        <v>55</v>
      </c>
    </row>
    <row r="42" spans="1:8" x14ac:dyDescent="0.25">
      <c r="A42">
        <v>3</v>
      </c>
      <c r="B42" t="s">
        <v>291</v>
      </c>
      <c r="D42" t="s">
        <v>292</v>
      </c>
      <c r="F42">
        <v>50</v>
      </c>
      <c r="H42">
        <v>78</v>
      </c>
    </row>
    <row r="43" spans="1:8" x14ac:dyDescent="0.25">
      <c r="A43">
        <v>3</v>
      </c>
      <c r="B43" t="s">
        <v>293</v>
      </c>
      <c r="D43" t="s">
        <v>294</v>
      </c>
      <c r="F43">
        <v>60</v>
      </c>
    </row>
    <row r="44" spans="1:8" x14ac:dyDescent="0.25">
      <c r="A44">
        <v>4</v>
      </c>
      <c r="B44" t="s">
        <v>295</v>
      </c>
      <c r="D44" t="s">
        <v>296</v>
      </c>
      <c r="F44">
        <v>52.38</v>
      </c>
      <c r="H44">
        <v>101</v>
      </c>
    </row>
    <row r="45" spans="1:8" x14ac:dyDescent="0.25">
      <c r="A45">
        <v>4</v>
      </c>
      <c r="B45" t="s">
        <v>297</v>
      </c>
      <c r="D45" t="s">
        <v>298</v>
      </c>
      <c r="F45">
        <v>45.45</v>
      </c>
    </row>
    <row r="46" spans="1:8" x14ac:dyDescent="0.25">
      <c r="A46">
        <v>6</v>
      </c>
      <c r="B46" t="s">
        <v>299</v>
      </c>
      <c r="D46" t="s">
        <v>300</v>
      </c>
      <c r="F46">
        <v>57.14</v>
      </c>
      <c r="H46">
        <v>106</v>
      </c>
    </row>
    <row r="47" spans="1:8" x14ac:dyDescent="0.25">
      <c r="A47">
        <v>6</v>
      </c>
      <c r="B47" t="s">
        <v>301</v>
      </c>
      <c r="D47" t="s">
        <v>302</v>
      </c>
      <c r="F47">
        <v>60</v>
      </c>
    </row>
    <row r="48" spans="1:8" x14ac:dyDescent="0.25">
      <c r="A48">
        <v>7</v>
      </c>
      <c r="B48" t="s">
        <v>303</v>
      </c>
      <c r="D48" t="s">
        <v>304</v>
      </c>
      <c r="F48">
        <v>55</v>
      </c>
      <c r="H48">
        <v>110</v>
      </c>
    </row>
    <row r="49" spans="1:11" x14ac:dyDescent="0.25">
      <c r="A49">
        <v>7</v>
      </c>
      <c r="B49" t="s">
        <v>305</v>
      </c>
      <c r="D49" t="s">
        <v>306</v>
      </c>
      <c r="F49">
        <v>55</v>
      </c>
    </row>
    <row r="50" spans="1:11" x14ac:dyDescent="0.25">
      <c r="A50">
        <v>8</v>
      </c>
      <c r="B50" t="s">
        <v>307</v>
      </c>
      <c r="D50" t="s">
        <v>308</v>
      </c>
      <c r="F50">
        <v>50</v>
      </c>
      <c r="H50">
        <v>105</v>
      </c>
    </row>
    <row r="51" spans="1:11" x14ac:dyDescent="0.25">
      <c r="A51">
        <v>8</v>
      </c>
      <c r="B51" t="s">
        <v>309</v>
      </c>
      <c r="D51" t="s">
        <v>310</v>
      </c>
      <c r="F51">
        <v>57.89</v>
      </c>
    </row>
    <row r="52" spans="1:11" x14ac:dyDescent="0.25">
      <c r="A52">
        <v>10</v>
      </c>
      <c r="B52" t="s">
        <v>311</v>
      </c>
      <c r="D52" t="s">
        <v>312</v>
      </c>
      <c r="F52">
        <v>39.130000000000003</v>
      </c>
      <c r="H52">
        <v>84</v>
      </c>
    </row>
    <row r="53" spans="1:11" x14ac:dyDescent="0.25">
      <c r="A53">
        <v>10</v>
      </c>
      <c r="B53" t="s">
        <v>313</v>
      </c>
      <c r="D53" t="s">
        <v>314</v>
      </c>
      <c r="F53">
        <v>50</v>
      </c>
    </row>
    <row r="54" spans="1:11" x14ac:dyDescent="0.25">
      <c r="A54">
        <v>11</v>
      </c>
      <c r="B54" t="s">
        <v>315</v>
      </c>
      <c r="D54" t="s">
        <v>316</v>
      </c>
      <c r="F54">
        <v>55</v>
      </c>
      <c r="H54">
        <v>106</v>
      </c>
    </row>
    <row r="55" spans="1:11" x14ac:dyDescent="0.25">
      <c r="A55">
        <v>11</v>
      </c>
      <c r="B55" t="s">
        <v>317</v>
      </c>
      <c r="D55" t="s">
        <v>318</v>
      </c>
      <c r="F55">
        <v>52.38</v>
      </c>
    </row>
    <row r="56" spans="1:11" x14ac:dyDescent="0.25">
      <c r="B56" t="s">
        <v>319</v>
      </c>
      <c r="D56" t="s">
        <v>320</v>
      </c>
      <c r="F56">
        <v>52.6</v>
      </c>
      <c r="H56">
        <v>290</v>
      </c>
      <c r="J56">
        <v>104.3</v>
      </c>
      <c r="K56" t="s">
        <v>321</v>
      </c>
    </row>
    <row r="57" spans="1:11" x14ac:dyDescent="0.25">
      <c r="B57" t="s">
        <v>322</v>
      </c>
      <c r="D57" t="s">
        <v>323</v>
      </c>
      <c r="F57">
        <v>47.8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8864-FD0B-4CF6-BB30-7D541E4BA179}">
  <dimension ref="A1:B388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2" t="s">
        <v>104</v>
      </c>
      <c r="B1" t="s">
        <v>105</v>
      </c>
    </row>
    <row r="2" spans="1:2" x14ac:dyDescent="0.25">
      <c r="A2" s="15" t="s">
        <v>39</v>
      </c>
      <c r="B2">
        <v>1120</v>
      </c>
    </row>
    <row r="3" spans="1:2" x14ac:dyDescent="0.25">
      <c r="A3" s="2" t="s">
        <v>106</v>
      </c>
      <c r="B3">
        <v>1100</v>
      </c>
    </row>
    <row r="4" spans="1:2" x14ac:dyDescent="0.25">
      <c r="A4" s="15" t="s">
        <v>40</v>
      </c>
      <c r="B4">
        <v>968</v>
      </c>
    </row>
    <row r="5" spans="1:2" x14ac:dyDescent="0.25">
      <c r="A5" s="15" t="s">
        <v>41</v>
      </c>
      <c r="B5">
        <v>560</v>
      </c>
    </row>
    <row r="6" spans="1:2" x14ac:dyDescent="0.25">
      <c r="A6" s="2" t="s">
        <v>107</v>
      </c>
      <c r="B6">
        <v>1120</v>
      </c>
    </row>
    <row r="7" spans="1:2" x14ac:dyDescent="0.25">
      <c r="A7" s="2" t="s">
        <v>108</v>
      </c>
      <c r="B7">
        <v>477</v>
      </c>
    </row>
    <row r="8" spans="1:2" x14ac:dyDescent="0.25">
      <c r="A8" s="2" t="s">
        <v>109</v>
      </c>
      <c r="B8">
        <v>944</v>
      </c>
    </row>
    <row r="9" spans="1:2" x14ac:dyDescent="0.25">
      <c r="A9" s="2" t="s">
        <v>110</v>
      </c>
      <c r="B9" t="s">
        <v>151</v>
      </c>
    </row>
    <row r="10" spans="1:2" x14ac:dyDescent="0.25">
      <c r="A10" s="2" t="s">
        <v>111</v>
      </c>
      <c r="B10">
        <v>864</v>
      </c>
    </row>
    <row r="11" spans="1:2" x14ac:dyDescent="0.25">
      <c r="A11" s="2" t="s">
        <v>112</v>
      </c>
      <c r="B11">
        <v>1200</v>
      </c>
    </row>
    <row r="12" spans="1:2" x14ac:dyDescent="0.25">
      <c r="A12" s="2" t="s">
        <v>113</v>
      </c>
      <c r="B12">
        <v>696</v>
      </c>
    </row>
    <row r="13" spans="1:2" x14ac:dyDescent="0.25">
      <c r="A13" s="15" t="s">
        <v>42</v>
      </c>
      <c r="B13">
        <v>808</v>
      </c>
    </row>
    <row r="14" spans="1:2" x14ac:dyDescent="0.25">
      <c r="A14" s="2" t="s">
        <v>114</v>
      </c>
      <c r="B14">
        <v>194</v>
      </c>
    </row>
    <row r="15" spans="1:2" x14ac:dyDescent="0.25">
      <c r="A15" s="15" t="s">
        <v>43</v>
      </c>
      <c r="B15" t="s">
        <v>148</v>
      </c>
    </row>
    <row r="16" spans="1:2" x14ac:dyDescent="0.25">
      <c r="A16" s="15" t="s">
        <v>44</v>
      </c>
      <c r="B16">
        <v>1040</v>
      </c>
    </row>
    <row r="17" spans="1:2" x14ac:dyDescent="0.25">
      <c r="A17" s="2" t="s">
        <v>115</v>
      </c>
      <c r="B17">
        <v>668</v>
      </c>
    </row>
    <row r="18" spans="1:2" x14ac:dyDescent="0.25">
      <c r="A18" s="2" t="s">
        <v>116</v>
      </c>
      <c r="B18">
        <v>912</v>
      </c>
    </row>
    <row r="19" spans="1:2" x14ac:dyDescent="0.25">
      <c r="A19" s="2" t="s">
        <v>117</v>
      </c>
      <c r="B19">
        <v>471</v>
      </c>
    </row>
    <row r="20" spans="1:2" x14ac:dyDescent="0.25">
      <c r="A20" s="2" t="s">
        <v>118</v>
      </c>
      <c r="B20">
        <v>560</v>
      </c>
    </row>
    <row r="21" spans="1:2" x14ac:dyDescent="0.25">
      <c r="A21" s="2" t="s">
        <v>119</v>
      </c>
      <c r="B21">
        <v>708</v>
      </c>
    </row>
    <row r="22" spans="1:2" x14ac:dyDescent="0.25">
      <c r="A22" s="15" t="s">
        <v>45</v>
      </c>
      <c r="B22" t="s">
        <v>148</v>
      </c>
    </row>
    <row r="23" spans="1:2" x14ac:dyDescent="0.25">
      <c r="A23" s="2" t="s">
        <v>120</v>
      </c>
      <c r="B23">
        <v>1020</v>
      </c>
    </row>
    <row r="24" spans="1:2" x14ac:dyDescent="0.25">
      <c r="A24" s="2" t="s">
        <v>121</v>
      </c>
      <c r="B24">
        <v>596</v>
      </c>
    </row>
    <row r="25" spans="1:2" x14ac:dyDescent="0.25">
      <c r="A25" s="15" t="s">
        <v>46</v>
      </c>
      <c r="B25">
        <v>612</v>
      </c>
    </row>
    <row r="26" spans="1:2" x14ac:dyDescent="0.25">
      <c r="A26" s="15" t="s">
        <v>47</v>
      </c>
      <c r="B26" t="s">
        <v>148</v>
      </c>
    </row>
    <row r="27" spans="1:2" x14ac:dyDescent="0.25">
      <c r="A27" s="2" t="s">
        <v>122</v>
      </c>
      <c r="B27" t="s">
        <v>150</v>
      </c>
    </row>
    <row r="28" spans="1:2" x14ac:dyDescent="0.25">
      <c r="A28" s="2" t="s">
        <v>123</v>
      </c>
      <c r="B28">
        <v>818</v>
      </c>
    </row>
    <row r="29" spans="1:2" x14ac:dyDescent="0.25">
      <c r="A29" s="2" t="s">
        <v>124</v>
      </c>
      <c r="B29">
        <v>1100</v>
      </c>
    </row>
    <row r="30" spans="1:2" x14ac:dyDescent="0.25">
      <c r="A30" s="2" t="s">
        <v>125</v>
      </c>
      <c r="B30">
        <v>1040</v>
      </c>
    </row>
    <row r="31" spans="1:2" x14ac:dyDescent="0.25">
      <c r="A31" s="2" t="s">
        <v>126</v>
      </c>
      <c r="B31">
        <v>1120</v>
      </c>
    </row>
    <row r="32" spans="1:2" x14ac:dyDescent="0.25">
      <c r="A32" s="15" t="s">
        <v>18</v>
      </c>
      <c r="B32">
        <v>610</v>
      </c>
    </row>
    <row r="33" spans="1:2" x14ac:dyDescent="0.25">
      <c r="A33" s="2" t="s">
        <v>127</v>
      </c>
      <c r="B33" t="s">
        <v>151</v>
      </c>
    </row>
    <row r="34" spans="1:2" x14ac:dyDescent="0.25">
      <c r="A34" s="15" t="s">
        <v>19</v>
      </c>
      <c r="B34">
        <v>926</v>
      </c>
    </row>
    <row r="35" spans="1:2" x14ac:dyDescent="0.25">
      <c r="A35" s="15" t="s">
        <v>20</v>
      </c>
      <c r="B35">
        <v>426</v>
      </c>
    </row>
    <row r="36" spans="1:2" x14ac:dyDescent="0.25">
      <c r="A36" s="2" t="s">
        <v>128</v>
      </c>
      <c r="B36" t="s">
        <v>151</v>
      </c>
    </row>
    <row r="37" spans="1:2" x14ac:dyDescent="0.25">
      <c r="A37" s="2" t="s">
        <v>129</v>
      </c>
      <c r="B37">
        <v>242</v>
      </c>
    </row>
    <row r="38" spans="1:2" x14ac:dyDescent="0.25">
      <c r="A38" s="2" t="s">
        <v>130</v>
      </c>
      <c r="B38">
        <v>195</v>
      </c>
    </row>
    <row r="39" spans="1:2" x14ac:dyDescent="0.25">
      <c r="A39" s="2" t="s">
        <v>131</v>
      </c>
      <c r="B39" t="s">
        <v>151</v>
      </c>
    </row>
    <row r="40" spans="1:2" x14ac:dyDescent="0.25">
      <c r="A40" s="2" t="s">
        <v>132</v>
      </c>
      <c r="B40">
        <v>340</v>
      </c>
    </row>
    <row r="41" spans="1:2" x14ac:dyDescent="0.25">
      <c r="A41" s="2" t="s">
        <v>133</v>
      </c>
      <c r="B41" t="s">
        <v>151</v>
      </c>
    </row>
    <row r="42" spans="1:2" x14ac:dyDescent="0.25">
      <c r="A42" s="2" t="s">
        <v>134</v>
      </c>
      <c r="B42" t="s">
        <v>151</v>
      </c>
    </row>
    <row r="43" spans="1:2" x14ac:dyDescent="0.25">
      <c r="A43" s="15" t="s">
        <v>21</v>
      </c>
      <c r="B43">
        <v>362</v>
      </c>
    </row>
    <row r="44" spans="1:2" x14ac:dyDescent="0.25">
      <c r="A44" s="15" t="s">
        <v>22</v>
      </c>
      <c r="B44">
        <v>189</v>
      </c>
    </row>
    <row r="45" spans="1:2" x14ac:dyDescent="0.25">
      <c r="A45" s="2" t="s">
        <v>135</v>
      </c>
      <c r="B45">
        <v>236</v>
      </c>
    </row>
    <row r="46" spans="1:2" x14ac:dyDescent="0.25">
      <c r="A46" s="2" t="s">
        <v>136</v>
      </c>
      <c r="B46">
        <v>117</v>
      </c>
    </row>
    <row r="47" spans="1:2" x14ac:dyDescent="0.25">
      <c r="A47" s="15" t="s">
        <v>23</v>
      </c>
      <c r="B47">
        <v>390</v>
      </c>
    </row>
    <row r="48" spans="1:2" x14ac:dyDescent="0.25">
      <c r="A48" s="2" t="s">
        <v>137</v>
      </c>
      <c r="B48" t="s">
        <v>150</v>
      </c>
    </row>
    <row r="49" spans="1:2" x14ac:dyDescent="0.25">
      <c r="A49" s="2" t="s">
        <v>138</v>
      </c>
      <c r="B49">
        <v>72.099999999999994</v>
      </c>
    </row>
    <row r="50" spans="1:2" x14ac:dyDescent="0.25">
      <c r="A50" s="2" t="s">
        <v>139</v>
      </c>
      <c r="B50">
        <v>167</v>
      </c>
    </row>
    <row r="51" spans="1:2" x14ac:dyDescent="0.25">
      <c r="A51" s="2" t="s">
        <v>140</v>
      </c>
      <c r="B51">
        <v>100</v>
      </c>
    </row>
    <row r="52" spans="1:2" x14ac:dyDescent="0.25">
      <c r="A52" s="15" t="s">
        <v>24</v>
      </c>
      <c r="B52" t="s">
        <v>148</v>
      </c>
    </row>
    <row r="53" spans="1:2" x14ac:dyDescent="0.25">
      <c r="A53" s="15" t="s">
        <v>25</v>
      </c>
      <c r="B53">
        <v>324</v>
      </c>
    </row>
    <row r="54" spans="1:2" x14ac:dyDescent="0.25">
      <c r="A54" s="15" t="s">
        <v>26</v>
      </c>
      <c r="B54">
        <v>680</v>
      </c>
    </row>
    <row r="55" spans="1:2" x14ac:dyDescent="0.25">
      <c r="A55" s="2" t="s">
        <v>141</v>
      </c>
      <c r="B55">
        <v>178</v>
      </c>
    </row>
    <row r="56" spans="1:2" x14ac:dyDescent="0.25">
      <c r="A56" s="2" t="s">
        <v>142</v>
      </c>
      <c r="B56">
        <v>426</v>
      </c>
    </row>
    <row r="57" spans="1:2" x14ac:dyDescent="0.25">
      <c r="A57" s="2" t="s">
        <v>143</v>
      </c>
      <c r="B57" t="s">
        <v>151</v>
      </c>
    </row>
    <row r="58" spans="1:2" x14ac:dyDescent="0.25">
      <c r="A58" s="2" t="s">
        <v>144</v>
      </c>
      <c r="B58">
        <v>87</v>
      </c>
    </row>
    <row r="59" spans="1:2" x14ac:dyDescent="0.25">
      <c r="A59" s="2" t="s">
        <v>145</v>
      </c>
      <c r="B59" t="s">
        <v>151</v>
      </c>
    </row>
    <row r="60" spans="1:2" x14ac:dyDescent="0.25">
      <c r="A60" s="2" t="s">
        <v>146</v>
      </c>
      <c r="B60">
        <v>75.8</v>
      </c>
    </row>
    <row r="61" spans="1:2" x14ac:dyDescent="0.25">
      <c r="A61" s="2" t="s">
        <v>147</v>
      </c>
      <c r="B61" t="s">
        <v>149</v>
      </c>
    </row>
    <row r="62" spans="1:2" x14ac:dyDescent="0.25">
      <c r="A62" s="2"/>
    </row>
    <row r="63" spans="1:2" x14ac:dyDescent="0.25">
      <c r="A63" s="2"/>
    </row>
    <row r="64" spans="1:2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5147-8726-426B-9747-C0AE281B3493}">
  <dimension ref="A1:D23"/>
  <sheetViews>
    <sheetView zoomScale="80" zoomScaleNormal="80" workbookViewId="0">
      <selection activeCell="J30" sqref="J30"/>
    </sheetView>
  </sheetViews>
  <sheetFormatPr defaultRowHeight="15" x14ac:dyDescent="0.25"/>
  <sheetData>
    <row r="1" spans="1:4" x14ac:dyDescent="0.25">
      <c r="A1" t="s">
        <v>204</v>
      </c>
      <c r="B1" t="s">
        <v>350</v>
      </c>
      <c r="C1" t="s">
        <v>351</v>
      </c>
      <c r="D1" t="s">
        <v>352</v>
      </c>
    </row>
    <row r="2" spans="1:4" x14ac:dyDescent="0.25">
      <c r="A2" t="s">
        <v>353</v>
      </c>
      <c r="B2" t="s">
        <v>209</v>
      </c>
      <c r="C2" t="s">
        <v>211</v>
      </c>
      <c r="D2">
        <v>76</v>
      </c>
    </row>
    <row r="3" spans="1:4" x14ac:dyDescent="0.25">
      <c r="A3" t="s">
        <v>354</v>
      </c>
      <c r="B3" t="s">
        <v>213</v>
      </c>
      <c r="C3" t="s">
        <v>215</v>
      </c>
      <c r="D3">
        <v>177</v>
      </c>
    </row>
    <row r="4" spans="1:4" x14ac:dyDescent="0.25">
      <c r="A4" t="s">
        <v>355</v>
      </c>
      <c r="B4" t="s">
        <v>217</v>
      </c>
      <c r="C4" t="s">
        <v>219</v>
      </c>
      <c r="D4">
        <v>105</v>
      </c>
    </row>
    <row r="5" spans="1:4" x14ac:dyDescent="0.25">
      <c r="A5" t="s">
        <v>356</v>
      </c>
      <c r="B5" t="s">
        <v>225</v>
      </c>
      <c r="C5" t="s">
        <v>227</v>
      </c>
      <c r="D5">
        <v>70</v>
      </c>
    </row>
    <row r="6" spans="1:4" x14ac:dyDescent="0.25">
      <c r="A6" t="s">
        <v>357</v>
      </c>
      <c r="B6" t="s">
        <v>229</v>
      </c>
      <c r="C6" t="s">
        <v>231</v>
      </c>
      <c r="D6">
        <v>115</v>
      </c>
    </row>
    <row r="7" spans="1:4" x14ac:dyDescent="0.25">
      <c r="A7" t="s">
        <v>358</v>
      </c>
      <c r="B7" t="s">
        <v>233</v>
      </c>
      <c r="C7" t="s">
        <v>235</v>
      </c>
      <c r="D7">
        <v>149</v>
      </c>
    </row>
    <row r="8" spans="1:4" x14ac:dyDescent="0.25">
      <c r="A8" t="s">
        <v>359</v>
      </c>
      <c r="B8" t="s">
        <v>241</v>
      </c>
      <c r="C8" t="s">
        <v>243</v>
      </c>
      <c r="D8">
        <v>70</v>
      </c>
    </row>
    <row r="9" spans="1:4" x14ac:dyDescent="0.25">
      <c r="A9" t="s">
        <v>360</v>
      </c>
      <c r="B9" t="s">
        <v>245</v>
      </c>
      <c r="C9" t="s">
        <v>247</v>
      </c>
      <c r="D9">
        <v>95</v>
      </c>
    </row>
    <row r="10" spans="1:4" x14ac:dyDescent="0.25">
      <c r="A10" t="s">
        <v>361</v>
      </c>
      <c r="B10" t="s">
        <v>249</v>
      </c>
      <c r="C10" t="s">
        <v>251</v>
      </c>
      <c r="D10">
        <v>130</v>
      </c>
    </row>
    <row r="11" spans="1:4" x14ac:dyDescent="0.25">
      <c r="A11" t="s">
        <v>362</v>
      </c>
      <c r="B11" t="s">
        <v>258</v>
      </c>
      <c r="C11" t="s">
        <v>262</v>
      </c>
      <c r="D11">
        <v>101</v>
      </c>
    </row>
    <row r="12" spans="1:4" x14ac:dyDescent="0.25">
      <c r="A12" t="s">
        <v>363</v>
      </c>
      <c r="B12" t="s">
        <v>272</v>
      </c>
      <c r="C12" t="s">
        <v>274</v>
      </c>
      <c r="D12">
        <v>83</v>
      </c>
    </row>
    <row r="13" spans="1:4" x14ac:dyDescent="0.25">
      <c r="A13" t="s">
        <v>364</v>
      </c>
      <c r="B13" t="s">
        <v>268</v>
      </c>
      <c r="C13" t="s">
        <v>270</v>
      </c>
      <c r="D13">
        <v>163</v>
      </c>
    </row>
    <row r="14" spans="1:4" x14ac:dyDescent="0.25">
      <c r="A14" t="s">
        <v>365</v>
      </c>
      <c r="B14" t="s">
        <v>264</v>
      </c>
      <c r="C14" t="s">
        <v>266</v>
      </c>
      <c r="D14">
        <v>97</v>
      </c>
    </row>
    <row r="15" spans="1:4" x14ac:dyDescent="0.25">
      <c r="A15" t="s">
        <v>366</v>
      </c>
      <c r="B15" t="s">
        <v>276</v>
      </c>
      <c r="C15" t="s">
        <v>278</v>
      </c>
      <c r="D15">
        <v>89</v>
      </c>
    </row>
    <row r="16" spans="1:4" x14ac:dyDescent="0.25">
      <c r="A16" t="s">
        <v>367</v>
      </c>
      <c r="B16" t="s">
        <v>280</v>
      </c>
      <c r="C16" t="s">
        <v>282</v>
      </c>
      <c r="D16" t="s">
        <v>28</v>
      </c>
    </row>
    <row r="17" spans="1:4" x14ac:dyDescent="0.25">
      <c r="A17" t="s">
        <v>368</v>
      </c>
      <c r="B17" t="s">
        <v>292</v>
      </c>
      <c r="C17" t="s">
        <v>294</v>
      </c>
      <c r="D17">
        <v>78</v>
      </c>
    </row>
    <row r="18" spans="1:4" x14ac:dyDescent="0.25">
      <c r="A18" t="s">
        <v>369</v>
      </c>
      <c r="B18" t="s">
        <v>304</v>
      </c>
      <c r="C18" t="s">
        <v>306</v>
      </c>
      <c r="D18">
        <v>110</v>
      </c>
    </row>
    <row r="19" spans="1:4" x14ac:dyDescent="0.25">
      <c r="A19" t="s">
        <v>370</v>
      </c>
      <c r="B19" t="s">
        <v>308</v>
      </c>
      <c r="C19" t="s">
        <v>310</v>
      </c>
      <c r="D19">
        <v>105</v>
      </c>
    </row>
    <row r="20" spans="1:4" x14ac:dyDescent="0.25">
      <c r="A20" t="s">
        <v>371</v>
      </c>
      <c r="B20" t="s">
        <v>312</v>
      </c>
      <c r="C20" t="s">
        <v>314</v>
      </c>
      <c r="D20">
        <v>84</v>
      </c>
    </row>
    <row r="21" spans="1:4" x14ac:dyDescent="0.25">
      <c r="A21" t="s">
        <v>372</v>
      </c>
      <c r="B21" t="s">
        <v>316</v>
      </c>
      <c r="C21" t="s">
        <v>318</v>
      </c>
      <c r="D21">
        <v>106</v>
      </c>
    </row>
    <row r="22" spans="1:4" x14ac:dyDescent="0.25">
      <c r="A22" t="s">
        <v>373</v>
      </c>
      <c r="B22" t="s">
        <v>288</v>
      </c>
      <c r="C22" t="s">
        <v>290</v>
      </c>
      <c r="D22">
        <v>77</v>
      </c>
    </row>
    <row r="23" spans="1:4" x14ac:dyDescent="0.25">
      <c r="A23" t="s">
        <v>374</v>
      </c>
      <c r="B23" t="s">
        <v>320</v>
      </c>
      <c r="C23" t="s">
        <v>323</v>
      </c>
      <c r="D23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Summarized foldchangedata</vt:lpstr>
      <vt:lpstr>S.tuberosum-log2foldchange</vt:lpstr>
      <vt:lpstr>B.juncea-log2foldchange</vt:lpstr>
      <vt:lpstr>V.dahliae-log2foldchange</vt:lpstr>
      <vt:lpstr>primersequnece</vt:lpstr>
      <vt:lpstr>RNA quantification data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17013</dc:creator>
  <cp:lastModifiedBy>G C Upadhaya, Sudha</cp:lastModifiedBy>
  <dcterms:created xsi:type="dcterms:W3CDTF">2015-06-05T18:17:20Z</dcterms:created>
  <dcterms:modified xsi:type="dcterms:W3CDTF">2020-12-09T21:31:32Z</dcterms:modified>
</cp:coreProperties>
</file>