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478\Documents\phd_yr2\Scripts\yr1scripts\"/>
    </mc:Choice>
  </mc:AlternateContent>
  <xr:revisionPtr revIDLastSave="0" documentId="13_ncr:1_{8C84D393-1AF7-439C-9B23-CFCDDBC1357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SF" sheetId="1" r:id="rId1"/>
    <sheet name="ISF_fit" sheetId="7" r:id="rId2"/>
    <sheet name="ISF_comparison" sheetId="8" r:id="rId3"/>
    <sheet name="FWHM_1" sheetId="4" r:id="rId4"/>
    <sheet name="FWHM_2" sheetId="9" r:id="rId5"/>
    <sheet name="EISF" sheetId="2" r:id="rId6"/>
    <sheet name="EISF_Fitting" sheetId="10" r:id="rId7"/>
  </sheets>
  <externalReferences>
    <externalReference r:id="rId8"/>
    <externalReference r:id="rId9"/>
  </externalReferences>
  <definedNames>
    <definedName name="solver_adj" localSheetId="6" hidden="1">EISF_Fitting!$T$26,EISF_Fitting!$S$4</definedName>
    <definedName name="solver_adj" localSheetId="3" hidden="1">FWHM_1!$E$5</definedName>
    <definedName name="solver_adj" localSheetId="4" hidden="1">FWHM_2!$U$4</definedName>
    <definedName name="solver_cvg" localSheetId="6" hidden="1">0.0001</definedName>
    <definedName name="solver_cvg" localSheetId="3" hidden="1">0.0001</definedName>
    <definedName name="solver_cvg" localSheetId="4" hidden="1">0.0001</definedName>
    <definedName name="solver_drv" localSheetId="6" hidden="1">2</definedName>
    <definedName name="solver_drv" localSheetId="3" hidden="1">2</definedName>
    <definedName name="solver_drv" localSheetId="4" hidden="1">2</definedName>
    <definedName name="solver_eng" localSheetId="6" hidden="1">1</definedName>
    <definedName name="solver_eng" localSheetId="3" hidden="1">1</definedName>
    <definedName name="solver_eng" localSheetId="4" hidden="1">1</definedName>
    <definedName name="solver_est" localSheetId="6" hidden="1">1</definedName>
    <definedName name="solver_est" localSheetId="3" hidden="1">1</definedName>
    <definedName name="solver_est" localSheetId="4" hidden="1">1</definedName>
    <definedName name="solver_itr" localSheetId="6" hidden="1">2147483647</definedName>
    <definedName name="solver_itr" localSheetId="3" hidden="1">2147483647</definedName>
    <definedName name="solver_itr" localSheetId="4" hidden="1">2147483647</definedName>
    <definedName name="solver_lhs1" localSheetId="6" hidden="1">EISF_Fitting!$N$86</definedName>
    <definedName name="solver_mip" localSheetId="6" hidden="1">2147483647</definedName>
    <definedName name="solver_mip" localSheetId="3" hidden="1">2147483647</definedName>
    <definedName name="solver_mip" localSheetId="4" hidden="1">2147483647</definedName>
    <definedName name="solver_mni" localSheetId="6" hidden="1">30</definedName>
    <definedName name="solver_mni" localSheetId="3" hidden="1">30</definedName>
    <definedName name="solver_mni" localSheetId="4" hidden="1">30</definedName>
    <definedName name="solver_mrt" localSheetId="6" hidden="1">0.075</definedName>
    <definedName name="solver_mrt" localSheetId="3" hidden="1">0.075</definedName>
    <definedName name="solver_mrt" localSheetId="4" hidden="1">0.075</definedName>
    <definedName name="solver_msl" localSheetId="6" hidden="1">2</definedName>
    <definedName name="solver_msl" localSheetId="3" hidden="1">2</definedName>
    <definedName name="solver_msl" localSheetId="4" hidden="1">2</definedName>
    <definedName name="solver_neg" localSheetId="6" hidden="1">1</definedName>
    <definedName name="solver_neg" localSheetId="3" hidden="1">1</definedName>
    <definedName name="solver_neg" localSheetId="4" hidden="1">1</definedName>
    <definedName name="solver_nod" localSheetId="6" hidden="1">2147483647</definedName>
    <definedName name="solver_nod" localSheetId="3" hidden="1">2147483647</definedName>
    <definedName name="solver_nod" localSheetId="4" hidden="1">2147483647</definedName>
    <definedName name="solver_num" localSheetId="6" hidden="1">1</definedName>
    <definedName name="solver_num" localSheetId="3" hidden="1">0</definedName>
    <definedName name="solver_num" localSheetId="4" hidden="1">0</definedName>
    <definedName name="solver_nwt" localSheetId="6" hidden="1">1</definedName>
    <definedName name="solver_nwt" localSheetId="3" hidden="1">1</definedName>
    <definedName name="solver_nwt" localSheetId="4" hidden="1">1</definedName>
    <definedName name="solver_opt" localSheetId="6" hidden="1">EISF_Fitting!$V$26</definedName>
    <definedName name="solver_opt" localSheetId="3" hidden="1">FWHM_1!$F$18</definedName>
    <definedName name="solver_opt" localSheetId="4" hidden="1">FWHM_2!$T$20</definedName>
    <definedName name="solver_pre" localSheetId="6" hidden="1">0.000001</definedName>
    <definedName name="solver_pre" localSheetId="3" hidden="1">0.000001</definedName>
    <definedName name="solver_pre" localSheetId="4" hidden="1">0.000001</definedName>
    <definedName name="solver_rbv" localSheetId="6" hidden="1">2</definedName>
    <definedName name="solver_rbv" localSheetId="3" hidden="1">2</definedName>
    <definedName name="solver_rbv" localSheetId="4" hidden="1">2</definedName>
    <definedName name="solver_rel1" localSheetId="6" hidden="1">2</definedName>
    <definedName name="solver_rhs1" localSheetId="6" hidden="1">1</definedName>
    <definedName name="solver_rlx" localSheetId="6" hidden="1">2</definedName>
    <definedName name="solver_rlx" localSheetId="3" hidden="1">2</definedName>
    <definedName name="solver_rlx" localSheetId="4" hidden="1">2</definedName>
    <definedName name="solver_rsd" localSheetId="6" hidden="1">0</definedName>
    <definedName name="solver_rsd" localSheetId="3" hidden="1">0</definedName>
    <definedName name="solver_rsd" localSheetId="4" hidden="1">0</definedName>
    <definedName name="solver_scl" localSheetId="6" hidden="1">2</definedName>
    <definedName name="solver_scl" localSheetId="3" hidden="1">2</definedName>
    <definedName name="solver_scl" localSheetId="4" hidden="1">2</definedName>
    <definedName name="solver_sho" localSheetId="6" hidden="1">2</definedName>
    <definedName name="solver_sho" localSheetId="3" hidden="1">2</definedName>
    <definedName name="solver_sho" localSheetId="4" hidden="1">2</definedName>
    <definedName name="solver_ssz" localSheetId="6" hidden="1">100</definedName>
    <definedName name="solver_ssz" localSheetId="3" hidden="1">100</definedName>
    <definedName name="solver_ssz" localSheetId="4" hidden="1">100</definedName>
    <definedName name="solver_tim" localSheetId="6" hidden="1">2147483647</definedName>
    <definedName name="solver_tim" localSheetId="3" hidden="1">2147483647</definedName>
    <definedName name="solver_tim" localSheetId="4" hidden="1">2147483647</definedName>
    <definedName name="solver_tol" localSheetId="6" hidden="1">0.01</definedName>
    <definedName name="solver_tol" localSheetId="3" hidden="1">0.01</definedName>
    <definedName name="solver_tol" localSheetId="4" hidden="1">0.01</definedName>
    <definedName name="solver_typ" localSheetId="6" hidden="1">2</definedName>
    <definedName name="solver_typ" localSheetId="3" hidden="1">2</definedName>
    <definedName name="solver_typ" localSheetId="4" hidden="1">2</definedName>
    <definedName name="solver_val" localSheetId="6" hidden="1">0</definedName>
    <definedName name="solver_val" localSheetId="3" hidden="1">0</definedName>
    <definedName name="solver_val" localSheetId="4" hidden="1">0</definedName>
    <definedName name="solver_ver" localSheetId="6" hidden="1">3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8" i="9" l="1"/>
  <c r="W39" i="9"/>
  <c r="T20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4" i="9"/>
  <c r="T29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T17" i="9" s="1"/>
  <c r="S4" i="9"/>
  <c r="U9" i="9"/>
  <c r="V9" i="9" s="1"/>
  <c r="U10" i="9"/>
  <c r="V10" i="9" s="1"/>
  <c r="V4" i="9"/>
  <c r="U6" i="9"/>
  <c r="V6" i="9" s="1"/>
  <c r="U7" i="9"/>
  <c r="V7" i="9" s="1"/>
  <c r="U8" i="9"/>
  <c r="V8" i="9" s="1"/>
  <c r="U5" i="9"/>
  <c r="V5" i="9" s="1"/>
  <c r="AC30" i="9"/>
  <c r="AB36" i="9" s="1"/>
  <c r="V14" i="9" l="1"/>
  <c r="T15" i="9"/>
  <c r="T14" i="9"/>
  <c r="T11" i="9"/>
  <c r="T8" i="9"/>
  <c r="T7" i="9"/>
  <c r="T4" i="9"/>
  <c r="T7" i="10"/>
  <c r="S7" i="10" s="1"/>
  <c r="T8" i="10"/>
  <c r="S8" i="10" s="1"/>
  <c r="U8" i="10" s="1"/>
  <c r="T9" i="10"/>
  <c r="S9" i="10" s="1"/>
  <c r="U9" i="10" s="1"/>
  <c r="T10" i="10"/>
  <c r="S10" i="10" s="1"/>
  <c r="U10" i="10" s="1"/>
  <c r="T11" i="10"/>
  <c r="S11" i="10" s="1"/>
  <c r="U11" i="10" s="1"/>
  <c r="T12" i="10"/>
  <c r="S12" i="10" s="1"/>
  <c r="U12" i="10" s="1"/>
  <c r="T13" i="10"/>
  <c r="S13" i="10" s="1"/>
  <c r="U13" i="10" s="1"/>
  <c r="T14" i="10"/>
  <c r="S14" i="10" s="1"/>
  <c r="U14" i="10" s="1"/>
  <c r="T15" i="10"/>
  <c r="S15" i="10" s="1"/>
  <c r="U15" i="10" s="1"/>
  <c r="T16" i="10"/>
  <c r="S16" i="10" s="1"/>
  <c r="U16" i="10" s="1"/>
  <c r="T17" i="10"/>
  <c r="S17" i="10" s="1"/>
  <c r="U17" i="10" s="1"/>
  <c r="T18" i="10"/>
  <c r="S18" i="10" s="1"/>
  <c r="U18" i="10" s="1"/>
  <c r="T19" i="10"/>
  <c r="S19" i="10" s="1"/>
  <c r="U19" i="10" s="1"/>
  <c r="T20" i="10"/>
  <c r="S20" i="10" s="1"/>
  <c r="U20" i="10" s="1"/>
  <c r="T21" i="10"/>
  <c r="S21" i="10" s="1"/>
  <c r="U21" i="10" s="1"/>
  <c r="T22" i="10"/>
  <c r="S22" i="10" s="1"/>
  <c r="U22" i="10" s="1"/>
  <c r="T23" i="10"/>
  <c r="S23" i="10" s="1"/>
  <c r="U23" i="10" s="1"/>
  <c r="T24" i="10"/>
  <c r="S24" i="10" s="1"/>
  <c r="U24" i="10" s="1"/>
  <c r="T25" i="10"/>
  <c r="S25" i="10" s="1"/>
  <c r="U25" i="10" s="1"/>
  <c r="C6" i="10"/>
  <c r="J23" i="4"/>
  <c r="T5" i="9"/>
  <c r="T6" i="9"/>
  <c r="T9" i="9"/>
  <c r="T10" i="9"/>
  <c r="T12" i="9"/>
  <c r="T13" i="9"/>
  <c r="T16" i="9"/>
  <c r="B5" i="9"/>
  <c r="B6" i="9"/>
  <c r="B7" i="9"/>
  <c r="B9" i="9"/>
  <c r="B10" i="9"/>
  <c r="B11" i="9"/>
  <c r="B12" i="9"/>
  <c r="B13" i="9"/>
  <c r="B14" i="9"/>
  <c r="B17" i="9"/>
  <c r="B4" i="9"/>
  <c r="AC4" i="9" s="1"/>
  <c r="X32" i="9" l="1"/>
  <c r="V25" i="10"/>
  <c r="V24" i="10"/>
  <c r="V23" i="10"/>
  <c r="V22" i="10"/>
  <c r="V21" i="10"/>
  <c r="B8" i="9"/>
  <c r="B16" i="9"/>
  <c r="B15" i="9"/>
  <c r="W35" i="9"/>
  <c r="X35" i="9" s="1"/>
  <c r="T38" i="9" l="1"/>
  <c r="C91" i="10" l="1"/>
  <c r="C92" i="10"/>
  <c r="C69" i="10"/>
  <c r="C70" i="10"/>
  <c r="C95" i="10"/>
  <c r="C96" i="10"/>
  <c r="C97" i="10"/>
  <c r="C74" i="10"/>
  <c r="C75" i="10"/>
  <c r="C100" i="10"/>
  <c r="C102" i="10"/>
  <c r="C79" i="10"/>
  <c r="C104" i="10"/>
  <c r="N86" i="10"/>
  <c r="I92" i="10"/>
  <c r="J92" i="10" s="1"/>
  <c r="I93" i="10"/>
  <c r="I94" i="10"/>
  <c r="I95" i="10"/>
  <c r="I96" i="10"/>
  <c r="I97" i="10"/>
  <c r="I98" i="10"/>
  <c r="J98" i="10" s="1"/>
  <c r="I99" i="10"/>
  <c r="J99" i="10" s="1"/>
  <c r="I100" i="10"/>
  <c r="J100" i="10" s="1"/>
  <c r="I101" i="10"/>
  <c r="I102" i="10"/>
  <c r="I103" i="10"/>
  <c r="I104" i="10"/>
  <c r="I91" i="10"/>
  <c r="J91" i="10" s="1"/>
  <c r="J104" i="10"/>
  <c r="J103" i="10"/>
  <c r="J102" i="10"/>
  <c r="J101" i="10"/>
  <c r="J97" i="10"/>
  <c r="J96" i="10"/>
  <c r="J95" i="10"/>
  <c r="J94" i="10"/>
  <c r="J93" i="10"/>
  <c r="F92" i="10"/>
  <c r="E92" i="10" s="1"/>
  <c r="F93" i="10"/>
  <c r="E93" i="10" s="1"/>
  <c r="F94" i="10"/>
  <c r="E94" i="10" s="1"/>
  <c r="F95" i="10"/>
  <c r="E95" i="10" s="1"/>
  <c r="F96" i="10"/>
  <c r="E96" i="10" s="1"/>
  <c r="F97" i="10"/>
  <c r="E97" i="10" s="1"/>
  <c r="F98" i="10"/>
  <c r="E98" i="10" s="1"/>
  <c r="F99" i="10"/>
  <c r="E99" i="10" s="1"/>
  <c r="F100" i="10"/>
  <c r="E100" i="10" s="1"/>
  <c r="F101" i="10"/>
  <c r="E101" i="10" s="1"/>
  <c r="F102" i="10"/>
  <c r="E102" i="10" s="1"/>
  <c r="F103" i="10"/>
  <c r="E103" i="10" s="1"/>
  <c r="F104" i="10"/>
  <c r="E104" i="10" s="1"/>
  <c r="F91" i="10"/>
  <c r="E91" i="10" s="1"/>
  <c r="M90" i="10"/>
  <c r="I68" i="10"/>
  <c r="J68" i="10" s="1"/>
  <c r="I67" i="10"/>
  <c r="J67" i="10" s="1"/>
  <c r="I69" i="10"/>
  <c r="J69" i="10" s="1"/>
  <c r="I70" i="10"/>
  <c r="J70" i="10" s="1"/>
  <c r="I71" i="10"/>
  <c r="I72" i="10"/>
  <c r="I73" i="10"/>
  <c r="J73" i="10" s="1"/>
  <c r="I74" i="10"/>
  <c r="I75" i="10"/>
  <c r="I76" i="10"/>
  <c r="I77" i="10"/>
  <c r="J77" i="10" s="1"/>
  <c r="I78" i="10"/>
  <c r="J78" i="10" s="1"/>
  <c r="I79" i="10"/>
  <c r="J79" i="10" s="1"/>
  <c r="I80" i="10"/>
  <c r="J71" i="10"/>
  <c r="J72" i="10"/>
  <c r="J74" i="10"/>
  <c r="J75" i="10"/>
  <c r="J76" i="10"/>
  <c r="J80" i="10"/>
  <c r="F67" i="10"/>
  <c r="E67" i="10" s="1"/>
  <c r="M67" i="10" s="1"/>
  <c r="F68" i="10"/>
  <c r="E68" i="10" s="1"/>
  <c r="G68" i="10" s="1"/>
  <c r="H68" i="10" s="1"/>
  <c r="F69" i="10"/>
  <c r="E69" i="10" s="1"/>
  <c r="G69" i="10" s="1"/>
  <c r="H69" i="10" s="1"/>
  <c r="F70" i="10"/>
  <c r="E70" i="10" s="1"/>
  <c r="G70" i="10" s="1"/>
  <c r="H70" i="10" s="1"/>
  <c r="F71" i="10"/>
  <c r="E71" i="10" s="1"/>
  <c r="G71" i="10" s="1"/>
  <c r="H71" i="10" s="1"/>
  <c r="F72" i="10"/>
  <c r="E72" i="10" s="1"/>
  <c r="G72" i="10" s="1"/>
  <c r="H72" i="10" s="1"/>
  <c r="F73" i="10"/>
  <c r="E73" i="10" s="1"/>
  <c r="G73" i="10" s="1"/>
  <c r="H73" i="10" s="1"/>
  <c r="F74" i="10"/>
  <c r="E74" i="10" s="1"/>
  <c r="G74" i="10" s="1"/>
  <c r="H74" i="10" s="1"/>
  <c r="F75" i="10"/>
  <c r="E75" i="10" s="1"/>
  <c r="G75" i="10" s="1"/>
  <c r="H75" i="10" s="1"/>
  <c r="F76" i="10"/>
  <c r="E76" i="10" s="1"/>
  <c r="G76" i="10" s="1"/>
  <c r="H76" i="10" s="1"/>
  <c r="F77" i="10"/>
  <c r="E77" i="10" s="1"/>
  <c r="G77" i="10" s="1"/>
  <c r="H77" i="10" s="1"/>
  <c r="F78" i="10"/>
  <c r="E78" i="10" s="1"/>
  <c r="G78" i="10" s="1"/>
  <c r="H78" i="10" s="1"/>
  <c r="F79" i="10"/>
  <c r="E79" i="10" s="1"/>
  <c r="G79" i="10" s="1"/>
  <c r="H79" i="10" s="1"/>
  <c r="F80" i="10"/>
  <c r="E80" i="10" s="1"/>
  <c r="G80" i="10" s="1"/>
  <c r="H80" i="10" s="1"/>
  <c r="I30" i="9"/>
  <c r="J30" i="9" s="1"/>
  <c r="K30" i="9" s="1"/>
  <c r="I34" i="9" s="1"/>
  <c r="K23" i="4"/>
  <c r="L23" i="4" s="1"/>
  <c r="J27" i="4" s="1"/>
  <c r="C101" i="10"/>
  <c r="M66" i="10"/>
  <c r="V20" i="10"/>
  <c r="V19" i="10"/>
  <c r="E18" i="10"/>
  <c r="F18" i="10" s="1"/>
  <c r="E17" i="10"/>
  <c r="F17" i="10" s="1"/>
  <c r="E16" i="10"/>
  <c r="F16" i="10" s="1"/>
  <c r="V15" i="10"/>
  <c r="E14" i="10"/>
  <c r="F14" i="10" s="1"/>
  <c r="V12" i="10"/>
  <c r="V11" i="10"/>
  <c r="E10" i="10"/>
  <c r="F10" i="10" s="1"/>
  <c r="E9" i="10"/>
  <c r="F9" i="10" s="1"/>
  <c r="G9" i="10" s="1"/>
  <c r="E8" i="10"/>
  <c r="F8" i="10" s="1"/>
  <c r="U7" i="10"/>
  <c r="T6" i="10"/>
  <c r="G91" i="10" a="1"/>
  <c r="G97" i="10" a="1"/>
  <c r="G102" i="10" a="1"/>
  <c r="G92" i="10" a="1"/>
  <c r="G104" i="10" a="1"/>
  <c r="G93" i="10" a="1"/>
  <c r="G99" i="10" a="1"/>
  <c r="I13" i="10" a="1"/>
  <c r="G100" i="10" a="1"/>
  <c r="G98" i="10" a="1"/>
  <c r="G101" i="10" a="1"/>
  <c r="G94" i="10" a="1"/>
  <c r="G96" i="10" a="1"/>
  <c r="G95" i="10" a="1"/>
  <c r="G103" i="10" a="1"/>
  <c r="C76" i="10" l="1"/>
  <c r="C93" i="10"/>
  <c r="C78" i="10"/>
  <c r="C68" i="10"/>
  <c r="C103" i="10"/>
  <c r="C80" i="10"/>
  <c r="C67" i="10"/>
  <c r="C71" i="10"/>
  <c r="C99" i="10"/>
  <c r="G17" i="10"/>
  <c r="C77" i="10"/>
  <c r="C72" i="10"/>
  <c r="C98" i="10"/>
  <c r="C94" i="10"/>
  <c r="C73" i="10"/>
  <c r="G92" i="10"/>
  <c r="G95" i="10"/>
  <c r="G104" i="10"/>
  <c r="G99" i="10"/>
  <c r="G94" i="10"/>
  <c r="G100" i="10"/>
  <c r="G102" i="10"/>
  <c r="G101" i="10"/>
  <c r="G93" i="10"/>
  <c r="G96" i="10"/>
  <c r="G103" i="10"/>
  <c r="G98" i="10"/>
  <c r="G97" i="10"/>
  <c r="G91" i="10"/>
  <c r="M91" i="10" s="1"/>
  <c r="E7" i="10"/>
  <c r="F7" i="10" s="1"/>
  <c r="G7" i="10" s="1"/>
  <c r="V10" i="10"/>
  <c r="K78" i="10"/>
  <c r="G67" i="10"/>
  <c r="H67" i="10" s="1"/>
  <c r="H81" i="10" s="1"/>
  <c r="V18" i="10"/>
  <c r="E15" i="10"/>
  <c r="F15" i="10" s="1"/>
  <c r="G15" i="10" s="1"/>
  <c r="V13" i="10"/>
  <c r="V14" i="10"/>
  <c r="K69" i="10"/>
  <c r="K75" i="10"/>
  <c r="K68" i="10"/>
  <c r="K74" i="10"/>
  <c r="K79" i="10"/>
  <c r="K80" i="10"/>
  <c r="K73" i="10"/>
  <c r="K71" i="10"/>
  <c r="K76" i="10"/>
  <c r="K70" i="10"/>
  <c r="K72" i="10"/>
  <c r="K77" i="10"/>
  <c r="G14" i="10"/>
  <c r="I13" i="10"/>
  <c r="J13" i="10" s="1"/>
  <c r="K13" i="10" s="1"/>
  <c r="V7" i="10"/>
  <c r="G8" i="10"/>
  <c r="G16" i="10"/>
  <c r="E11" i="10"/>
  <c r="F11" i="10" s="1"/>
  <c r="G11" i="10" s="1"/>
  <c r="E19" i="10"/>
  <c r="F19" i="10" s="1"/>
  <c r="G19" i="10" s="1"/>
  <c r="V8" i="10"/>
  <c r="G10" i="10"/>
  <c r="E12" i="10"/>
  <c r="F12" i="10" s="1"/>
  <c r="G12" i="10" s="1"/>
  <c r="V16" i="10"/>
  <c r="G18" i="10"/>
  <c r="E20" i="10"/>
  <c r="F20" i="10" s="1"/>
  <c r="G20" i="10" s="1"/>
  <c r="V9" i="10"/>
  <c r="E13" i="10"/>
  <c r="F13" i="10" s="1"/>
  <c r="G13" i="10" s="1"/>
  <c r="V17" i="10"/>
  <c r="I12" i="10" a="1"/>
  <c r="M12" i="10" a="1"/>
  <c r="I17" i="10" a="1"/>
  <c r="M20" i="10" a="1"/>
  <c r="I11" i="10" a="1"/>
  <c r="M11" i="10" a="1"/>
  <c r="I10" i="10" a="1"/>
  <c r="I18" i="10" a="1"/>
  <c r="M16" i="10" a="1"/>
  <c r="M19" i="10" a="1"/>
  <c r="I8" i="10" a="1"/>
  <c r="I20" i="10" a="1"/>
  <c r="M15" i="10" a="1"/>
  <c r="M10" i="10" a="1"/>
  <c r="I9" i="10" a="1"/>
  <c r="I15" i="10" a="1"/>
  <c r="I19" i="10" a="1"/>
  <c r="M14" i="10" a="1"/>
  <c r="M8" i="10" a="1"/>
  <c r="M13" i="10" a="1"/>
  <c r="M18" i="10" a="1"/>
  <c r="M9" i="10" a="1"/>
  <c r="I16" i="10" a="1"/>
  <c r="I7" i="10" a="1"/>
  <c r="I14" i="10" a="1"/>
  <c r="M17" i="10" a="1"/>
  <c r="M7" i="10" a="1"/>
  <c r="V26" i="10" l="1"/>
  <c r="M8" i="10"/>
  <c r="N8" i="10" s="1"/>
  <c r="O8" i="10" s="1"/>
  <c r="M17" i="10"/>
  <c r="N17" i="10" s="1"/>
  <c r="O17" i="10" s="1"/>
  <c r="M9" i="10"/>
  <c r="N9" i="10" s="1"/>
  <c r="O9" i="10" s="1"/>
  <c r="M16" i="10"/>
  <c r="N16" i="10" s="1"/>
  <c r="O16" i="10" s="1"/>
  <c r="I7" i="10"/>
  <c r="J7" i="10" s="1"/>
  <c r="K7" i="10" s="1"/>
  <c r="I14" i="10"/>
  <c r="J14" i="10" s="1"/>
  <c r="K14" i="10" s="1"/>
  <c r="K93" i="10"/>
  <c r="M93" i="10"/>
  <c r="N93" i="10" s="1"/>
  <c r="O93" i="10" s="1"/>
  <c r="K92" i="10"/>
  <c r="M92" i="10"/>
  <c r="N92" i="10" s="1"/>
  <c r="O92" i="10" s="1"/>
  <c r="K102" i="10"/>
  <c r="M102" i="10"/>
  <c r="N102" i="10" s="1"/>
  <c r="O102" i="10" s="1"/>
  <c r="K95" i="10"/>
  <c r="M95" i="10"/>
  <c r="N95" i="10" s="1"/>
  <c r="O95" i="10" s="1"/>
  <c r="K100" i="10"/>
  <c r="M100" i="10"/>
  <c r="N100" i="10" s="1"/>
  <c r="O100" i="10" s="1"/>
  <c r="K98" i="10"/>
  <c r="M98" i="10"/>
  <c r="N98" i="10" s="1"/>
  <c r="O98" i="10" s="1"/>
  <c r="K99" i="10"/>
  <c r="M99" i="10"/>
  <c r="N99" i="10" s="1"/>
  <c r="O99" i="10" s="1"/>
  <c r="K96" i="10"/>
  <c r="M96" i="10"/>
  <c r="N96" i="10" s="1"/>
  <c r="O96" i="10" s="1"/>
  <c r="K101" i="10"/>
  <c r="M101" i="10"/>
  <c r="N101" i="10" s="1"/>
  <c r="O101" i="10" s="1"/>
  <c r="K97" i="10"/>
  <c r="M97" i="10"/>
  <c r="N97" i="10" s="1"/>
  <c r="O97" i="10" s="1"/>
  <c r="K94" i="10"/>
  <c r="M94" i="10"/>
  <c r="N94" i="10" s="1"/>
  <c r="O94" i="10" s="1"/>
  <c r="K103" i="10"/>
  <c r="M103" i="10"/>
  <c r="N103" i="10" s="1"/>
  <c r="O103" i="10" s="1"/>
  <c r="K104" i="10"/>
  <c r="M104" i="10"/>
  <c r="N104" i="10" s="1"/>
  <c r="O104" i="10" s="1"/>
  <c r="N91" i="10"/>
  <c r="O91" i="10" s="1"/>
  <c r="K91" i="10"/>
  <c r="K67" i="10"/>
  <c r="K81" i="10" s="1"/>
  <c r="I20" i="10"/>
  <c r="J20" i="10" s="1"/>
  <c r="K20" i="10" s="1"/>
  <c r="M7" i="10"/>
  <c r="N7" i="10" s="1"/>
  <c r="O7" i="10" s="1"/>
  <c r="M14" i="10"/>
  <c r="N14" i="10" s="1"/>
  <c r="O14" i="10" s="1"/>
  <c r="I18" i="10"/>
  <c r="J18" i="10" s="1"/>
  <c r="K18" i="10" s="1"/>
  <c r="I10" i="10"/>
  <c r="J10" i="10" s="1"/>
  <c r="K10" i="10" s="1"/>
  <c r="I12" i="10"/>
  <c r="J12" i="10" s="1"/>
  <c r="K12" i="10" s="1"/>
  <c r="M10" i="10"/>
  <c r="N10" i="10" s="1"/>
  <c r="O10" i="10" s="1"/>
  <c r="I15" i="10"/>
  <c r="J15" i="10" s="1"/>
  <c r="K15" i="10" s="1"/>
  <c r="M18" i="10"/>
  <c r="N18" i="10" s="1"/>
  <c r="O18" i="10" s="1"/>
  <c r="M15" i="10"/>
  <c r="N15" i="10" s="1"/>
  <c r="O15" i="10" s="1"/>
  <c r="G21" i="10"/>
  <c r="I9" i="10"/>
  <c r="J9" i="10" s="1"/>
  <c r="K9" i="10" s="1"/>
  <c r="I8" i="10"/>
  <c r="J8" i="10" s="1"/>
  <c r="K8" i="10" s="1"/>
  <c r="M19" i="10"/>
  <c r="N19" i="10" s="1"/>
  <c r="O19" i="10" s="1"/>
  <c r="I17" i="10"/>
  <c r="J17" i="10" s="1"/>
  <c r="K17" i="10" s="1"/>
  <c r="I11" i="10"/>
  <c r="J11" i="10" s="1"/>
  <c r="K11" i="10" s="1"/>
  <c r="M20" i="10"/>
  <c r="N20" i="10" s="1"/>
  <c r="O20" i="10" s="1"/>
  <c r="M11" i="10"/>
  <c r="N11" i="10" s="1"/>
  <c r="O11" i="10" s="1"/>
  <c r="I19" i="10"/>
  <c r="J19" i="10" s="1"/>
  <c r="K19" i="10" s="1"/>
  <c r="M12" i="10"/>
  <c r="N12" i="10" s="1"/>
  <c r="O12" i="10" s="1"/>
  <c r="M13" i="10"/>
  <c r="N13" i="10" s="1"/>
  <c r="O13" i="10" s="1"/>
  <c r="I16" i="10"/>
  <c r="J16" i="10" s="1"/>
  <c r="K16" i="10" s="1"/>
  <c r="M73" i="10"/>
  <c r="N73" i="10" s="1"/>
  <c r="O73" i="10" s="1"/>
  <c r="M71" i="10"/>
  <c r="N71" i="10" s="1"/>
  <c r="O71" i="10" s="1"/>
  <c r="M79" i="10"/>
  <c r="N79" i="10" s="1"/>
  <c r="O79" i="10" s="1"/>
  <c r="M69" i="10"/>
  <c r="N69" i="10" s="1"/>
  <c r="O69" i="10" s="1"/>
  <c r="M80" i="10"/>
  <c r="N80" i="10" s="1"/>
  <c r="O80" i="10" s="1"/>
  <c r="N67" i="10"/>
  <c r="O67" i="10" s="1"/>
  <c r="M70" i="10"/>
  <c r="N70" i="10" s="1"/>
  <c r="O70" i="10" s="1"/>
  <c r="M76" i="10"/>
  <c r="N76" i="10" s="1"/>
  <c r="O76" i="10" s="1"/>
  <c r="M78" i="10"/>
  <c r="N78" i="10" s="1"/>
  <c r="O78" i="10" s="1"/>
  <c r="M77" i="10"/>
  <c r="N77" i="10" s="1"/>
  <c r="O77" i="10" s="1"/>
  <c r="M72" i="10"/>
  <c r="N72" i="10" s="1"/>
  <c r="O72" i="10" s="1"/>
  <c r="M74" i="10"/>
  <c r="N74" i="10" s="1"/>
  <c r="O74" i="10" s="1"/>
  <c r="M75" i="10"/>
  <c r="N75" i="10" s="1"/>
  <c r="O75" i="10" s="1"/>
  <c r="M68" i="10"/>
  <c r="N68" i="10" s="1"/>
  <c r="O68" i="10" s="1"/>
  <c r="K105" i="10" l="1"/>
  <c r="O105" i="10"/>
  <c r="O21" i="10"/>
  <c r="K21" i="10"/>
  <c r="O81" i="10"/>
  <c r="E8" i="9" l="1"/>
  <c r="F8" i="9" s="1"/>
  <c r="F7" i="9"/>
  <c r="E9" i="9" l="1"/>
  <c r="E6" i="4"/>
  <c r="E7" i="4" s="1"/>
  <c r="E10" i="9" l="1"/>
  <c r="F9" i="9"/>
  <c r="E8" i="4"/>
  <c r="F10" i="9" l="1"/>
  <c r="E11" i="9"/>
  <c r="E9" i="4"/>
  <c r="E12" i="9" l="1"/>
  <c r="F11" i="9"/>
  <c r="E10" i="4"/>
  <c r="E13" i="9" l="1"/>
  <c r="F12" i="9"/>
  <c r="E11" i="4"/>
  <c r="E14" i="9" l="1"/>
  <c r="F13" i="9"/>
  <c r="E12" i="4"/>
  <c r="F14" i="9" l="1"/>
  <c r="E15" i="9"/>
  <c r="E13" i="4"/>
  <c r="E16" i="9" l="1"/>
  <c r="F15" i="9"/>
  <c r="E14" i="4"/>
  <c r="E17" i="9" l="1"/>
  <c r="F16" i="9"/>
  <c r="E15" i="4"/>
  <c r="F17" i="9" l="1"/>
  <c r="E18" i="9"/>
  <c r="E16" i="4"/>
  <c r="F18" i="9" l="1"/>
  <c r="E19" i="9"/>
  <c r="F19" i="9" s="1"/>
  <c r="E17" i="4"/>
  <c r="F20" i="9" l="1"/>
  <c r="F17" i="4"/>
  <c r="F16" i="4"/>
  <c r="F15" i="4"/>
  <c r="F14" i="4"/>
  <c r="F13" i="4"/>
  <c r="F12" i="4"/>
  <c r="F8" i="4"/>
  <c r="F11" i="4"/>
  <c r="F10" i="4"/>
  <c r="F9" i="4"/>
  <c r="F7" i="4"/>
  <c r="F6" i="4"/>
  <c r="F5" i="4"/>
  <c r="F18" i="4" l="1"/>
  <c r="AC36" i="9" l="1"/>
  <c r="AC7" i="9"/>
  <c r="AC5" i="9" l="1"/>
  <c r="AC9" i="9"/>
  <c r="AC13" i="9"/>
  <c r="AC17" i="9"/>
  <c r="AC6" i="9"/>
  <c r="AC15" i="9"/>
  <c r="AC16" i="9"/>
  <c r="AC8" i="9"/>
  <c r="AC10" i="9"/>
  <c r="AC14" i="9"/>
  <c r="AC11" i="9"/>
  <c r="AC12" i="9"/>
  <c r="AC2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<sst xmlns="http://schemas.openxmlformats.org/spreadsheetml/2006/main" count="118" uniqueCount="76">
  <si>
    <t>self-part of the intermediate scattering function</t>
  </si>
  <si>
    <t xml:space="preserve"> first row is Q values</t>
  </si>
  <si>
    <t xml:space="preserve"> </t>
  </si>
  <si>
    <t xml:space="preserve"> timestep</t>
  </si>
  <si>
    <t>EISF</t>
  </si>
  <si>
    <t>Q</t>
  </si>
  <si>
    <t>Total residual</t>
  </si>
  <si>
    <t>Dr ps-1</t>
  </si>
  <si>
    <t>Dr s-1</t>
  </si>
  <si>
    <t>Isotropic Radius</t>
  </si>
  <si>
    <t>Radius -&gt;</t>
  </si>
  <si>
    <t>3 site 'n' -&gt;</t>
  </si>
  <si>
    <t>Uniaxial  'n' -&gt;</t>
  </si>
  <si>
    <t>Confined radius -&gt;</t>
  </si>
  <si>
    <t>#Num</t>
  </si>
  <si>
    <t>Experimental</t>
  </si>
  <si>
    <t>Error</t>
  </si>
  <si>
    <t>Isotropic Rotation Model</t>
  </si>
  <si>
    <t xml:space="preserve"> Isotropic rotation (0.96)</t>
  </si>
  <si>
    <t>residuals</t>
  </si>
  <si>
    <t>3-site rotation (1)</t>
  </si>
  <si>
    <t>residual</t>
  </si>
  <si>
    <t>Uniaxial Rotation</t>
  </si>
  <si>
    <t>Uniaxial rotation (1)</t>
  </si>
  <si>
    <t>res</t>
  </si>
  <si>
    <t>Confined volume Volino model</t>
  </si>
  <si>
    <t>qr</t>
  </si>
  <si>
    <t>Confined volume (Mobile Fraction)</t>
  </si>
  <si>
    <t xml:space="preserve">Mobile Fraction and total residual -&gt; </t>
  </si>
  <si>
    <t>Ratio  --&gt;&gt;</t>
  </si>
  <si>
    <t>Mobile frac + Residuals ------&gt;</t>
  </si>
  <si>
    <t>HWHM (ps-1)</t>
  </si>
  <si>
    <t>AVG Dr</t>
  </si>
  <si>
    <t>Uniaxial n -&gt;</t>
  </si>
  <si>
    <r>
      <t>2 site/</t>
    </r>
    <r>
      <rPr>
        <sz val="11"/>
        <color theme="7"/>
        <rFont val="Calibri"/>
        <family val="2"/>
        <scheme val="minor"/>
      </rPr>
      <t>uniaxial</t>
    </r>
    <r>
      <rPr>
        <sz val="11"/>
        <color theme="9"/>
        <rFont val="Calibri"/>
        <family val="2"/>
        <scheme val="minor"/>
      </rPr>
      <t xml:space="preserve"> radius</t>
    </r>
  </si>
  <si>
    <t>Vol Frac</t>
  </si>
  <si>
    <t>Uni Frac</t>
  </si>
  <si>
    <t>Iso Frac</t>
  </si>
  <si>
    <t>SUM</t>
  </si>
  <si>
    <t>3 Comb Vol+Uni+iso (Mobile Fraction)</t>
  </si>
  <si>
    <t>Q2</t>
  </si>
  <si>
    <t>lowQ</t>
  </si>
  <si>
    <t>low Q residuals</t>
  </si>
  <si>
    <t>Sum Residual</t>
  </si>
  <si>
    <t>total res</t>
  </si>
  <si>
    <t>Residence time (t)</t>
  </si>
  <si>
    <t>Jump distance (d)</t>
  </si>
  <si>
    <t>Sum Residuals (higher Q) -&gt;</t>
  </si>
  <si>
    <t>mev</t>
  </si>
  <si>
    <t>ps</t>
  </si>
  <si>
    <t>Ds (jump model)</t>
  </si>
  <si>
    <t>Ds (jump model) m2s-1</t>
  </si>
  <si>
    <t>high Q</t>
  </si>
  <si>
    <t>Ds (Volino)</t>
  </si>
  <si>
    <t>Radius of confinement -&gt;</t>
  </si>
  <si>
    <t>Q^2 value of plateuing -&gt;</t>
  </si>
  <si>
    <t>FIT to SS or HR</t>
  </si>
  <si>
    <t>Residence time</t>
  </si>
  <si>
    <t>Sum Resd</t>
  </si>
  <si>
    <t>Isotropic Rotation</t>
  </si>
  <si>
    <t>3-site Rotation</t>
  </si>
  <si>
    <t>Calculated</t>
  </si>
  <si>
    <t>Confined volume</t>
  </si>
  <si>
    <t>Confined volume (0.86)</t>
  </si>
  <si>
    <t>Confined volume &amp; Isotropic rotation (1)</t>
  </si>
  <si>
    <t>Chudley-Elliot Model</t>
  </si>
  <si>
    <t>Singwi-Sjölander Model</t>
  </si>
  <si>
    <t>Ds (Volino model) m2s-1</t>
  </si>
  <si>
    <t>Q value</t>
  </si>
  <si>
    <t>Jump length ^2</t>
  </si>
  <si>
    <t>Jump length</t>
  </si>
  <si>
    <t>Models</t>
  </si>
  <si>
    <t>&lt; -- Sum residuals</t>
  </si>
  <si>
    <t>Y value of devitation</t>
  </si>
  <si>
    <t>HWHM (ps-1)  (=exponent)</t>
  </si>
  <si>
    <t>Residuals^2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</si>
</sst>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" fontId="0" fillId="0" borderId="0" xfId="0" applyNumberFormat="1"/>
    <xf numFmtId="1" fontId="0" fillId="0" borderId="0" xfId="0" applyNumberFormat="1"/>
    <xf numFmtId="0" fontId="21" fillId="0" borderId="0" xfId="0" applyFont="1"/>
    <xf numFmtId="0" fontId="22" fillId="33" borderId="0" xfId="0" applyFont="1" applyFill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16" fillId="0" borderId="0" xfId="0" applyFont="1"/>
    <xf numFmtId="0" fontId="16" fillId="34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ISF!$D$2</c:f>
              <c:strCache>
                <c:ptCount val="1"/>
                <c:pt idx="0">
                  <c:v>0.4434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3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ISF!$A$4:$A$1005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ISF!$D$4:$D$1005</c:f>
              <c:numCache>
                <c:formatCode>General</c:formatCode>
                <c:ptCount val="1002"/>
                <c:pt idx="0">
                  <c:v>0.99031909549999997</c:v>
                </c:pt>
                <c:pt idx="1">
                  <c:v>0.99029198474999991</c:v>
                </c:pt>
                <c:pt idx="2">
                  <c:v>0.99007689325000003</c:v>
                </c:pt>
                <c:pt idx="3">
                  <c:v>0.99002819000000009</c:v>
                </c:pt>
                <c:pt idx="4">
                  <c:v>0.98996049349999993</c:v>
                </c:pt>
                <c:pt idx="5">
                  <c:v>0.98986821599999997</c:v>
                </c:pt>
                <c:pt idx="6">
                  <c:v>0.98944458449999995</c:v>
                </c:pt>
                <c:pt idx="7">
                  <c:v>0.98941526375</c:v>
                </c:pt>
                <c:pt idx="8">
                  <c:v>0.98946905800000007</c:v>
                </c:pt>
                <c:pt idx="9">
                  <c:v>0.98972459400000012</c:v>
                </c:pt>
                <c:pt idx="10">
                  <c:v>0.98938987775000009</c:v>
                </c:pt>
                <c:pt idx="11">
                  <c:v>0.98916801724999992</c:v>
                </c:pt>
                <c:pt idx="12">
                  <c:v>0.98923054450000003</c:v>
                </c:pt>
                <c:pt idx="13">
                  <c:v>0.98885187900000004</c:v>
                </c:pt>
                <c:pt idx="14">
                  <c:v>0.98904917874999998</c:v>
                </c:pt>
                <c:pt idx="15">
                  <c:v>0.98902304549999998</c:v>
                </c:pt>
                <c:pt idx="16">
                  <c:v>0.98881656225000003</c:v>
                </c:pt>
                <c:pt idx="17">
                  <c:v>0.98861663500000008</c:v>
                </c:pt>
                <c:pt idx="18">
                  <c:v>0.98876071499999996</c:v>
                </c:pt>
                <c:pt idx="19">
                  <c:v>0.98886377874999998</c:v>
                </c:pt>
                <c:pt idx="20">
                  <c:v>0.98873647850000002</c:v>
                </c:pt>
                <c:pt idx="21">
                  <c:v>0.98874991750000008</c:v>
                </c:pt>
                <c:pt idx="22">
                  <c:v>0.98845416575</c:v>
                </c:pt>
                <c:pt idx="23">
                  <c:v>0.98852695925000011</c:v>
                </c:pt>
                <c:pt idx="24">
                  <c:v>0.98847086775000004</c:v>
                </c:pt>
                <c:pt idx="25">
                  <c:v>0.98846527649999993</c:v>
                </c:pt>
                <c:pt idx="26">
                  <c:v>0.98834581850000003</c:v>
                </c:pt>
                <c:pt idx="27">
                  <c:v>0.98833488850000006</c:v>
                </c:pt>
                <c:pt idx="28">
                  <c:v>0.98829411475000006</c:v>
                </c:pt>
                <c:pt idx="29">
                  <c:v>0.98829532524999997</c:v>
                </c:pt>
                <c:pt idx="30">
                  <c:v>0.98830843774999999</c:v>
                </c:pt>
                <c:pt idx="31">
                  <c:v>0.98817968774999998</c:v>
                </c:pt>
                <c:pt idx="32">
                  <c:v>0.98826406749999995</c:v>
                </c:pt>
                <c:pt idx="33">
                  <c:v>0.98802660325000002</c:v>
                </c:pt>
                <c:pt idx="34">
                  <c:v>0.98785760600000005</c:v>
                </c:pt>
                <c:pt idx="35">
                  <c:v>0.98791375574999996</c:v>
                </c:pt>
                <c:pt idx="36">
                  <c:v>0.98816704249999998</c:v>
                </c:pt>
                <c:pt idx="37">
                  <c:v>0.9879294342499999</c:v>
                </c:pt>
                <c:pt idx="38">
                  <c:v>0.98788999750000006</c:v>
                </c:pt>
                <c:pt idx="39">
                  <c:v>0.98788319800000002</c:v>
                </c:pt>
                <c:pt idx="40">
                  <c:v>0.98768137874999995</c:v>
                </c:pt>
                <c:pt idx="41">
                  <c:v>0.98769567849999995</c:v>
                </c:pt>
                <c:pt idx="42">
                  <c:v>0.98781224774999998</c:v>
                </c:pt>
                <c:pt idx="43">
                  <c:v>0.98763911699999996</c:v>
                </c:pt>
                <c:pt idx="44">
                  <c:v>0.98761925800000006</c:v>
                </c:pt>
                <c:pt idx="45">
                  <c:v>0.98790025650000013</c:v>
                </c:pt>
                <c:pt idx="46">
                  <c:v>0.98785180799999994</c:v>
                </c:pt>
                <c:pt idx="47">
                  <c:v>0.98753631450000001</c:v>
                </c:pt>
                <c:pt idx="48">
                  <c:v>0.98771996775000004</c:v>
                </c:pt>
                <c:pt idx="49">
                  <c:v>0.98742804425000008</c:v>
                </c:pt>
                <c:pt idx="50">
                  <c:v>0.98745855950000005</c:v>
                </c:pt>
                <c:pt idx="51">
                  <c:v>0.98753364374999997</c:v>
                </c:pt>
                <c:pt idx="52">
                  <c:v>0.98739412624999989</c:v>
                </c:pt>
                <c:pt idx="53">
                  <c:v>0.98748953399999995</c:v>
                </c:pt>
                <c:pt idx="54">
                  <c:v>0.98765280825000001</c:v>
                </c:pt>
                <c:pt idx="55">
                  <c:v>0.98742789024999988</c:v>
                </c:pt>
                <c:pt idx="56">
                  <c:v>0.98716380425000005</c:v>
                </c:pt>
                <c:pt idx="57">
                  <c:v>0.98715594074999991</c:v>
                </c:pt>
                <c:pt idx="58">
                  <c:v>0.98704938075000004</c:v>
                </c:pt>
                <c:pt idx="59">
                  <c:v>0.98707431000000001</c:v>
                </c:pt>
                <c:pt idx="60">
                  <c:v>0.98702068825</c:v>
                </c:pt>
                <c:pt idx="61">
                  <c:v>0.98712298750000005</c:v>
                </c:pt>
                <c:pt idx="62">
                  <c:v>0.98712982324999998</c:v>
                </c:pt>
                <c:pt idx="63">
                  <c:v>0.98733001949999999</c:v>
                </c:pt>
                <c:pt idx="64">
                  <c:v>0.98707297349999989</c:v>
                </c:pt>
                <c:pt idx="65">
                  <c:v>0.9867515172500001</c:v>
                </c:pt>
                <c:pt idx="66">
                  <c:v>0.98690002725000003</c:v>
                </c:pt>
                <c:pt idx="67">
                  <c:v>0.98674839550000004</c:v>
                </c:pt>
                <c:pt idx="68">
                  <c:v>0.98677598050000004</c:v>
                </c:pt>
                <c:pt idx="69">
                  <c:v>0.98672857275000003</c:v>
                </c:pt>
                <c:pt idx="70">
                  <c:v>0.98652573025000001</c:v>
                </c:pt>
                <c:pt idx="71">
                  <c:v>0.98654651474999988</c:v>
                </c:pt>
                <c:pt idx="72">
                  <c:v>0.98681469349999995</c:v>
                </c:pt>
                <c:pt idx="73">
                  <c:v>0.98685079374999995</c:v>
                </c:pt>
                <c:pt idx="74">
                  <c:v>0.98661245400000008</c:v>
                </c:pt>
                <c:pt idx="75">
                  <c:v>0.98654967700000007</c:v>
                </c:pt>
                <c:pt idx="76">
                  <c:v>0.98623217525000006</c:v>
                </c:pt>
                <c:pt idx="77">
                  <c:v>0.98627704199999999</c:v>
                </c:pt>
                <c:pt idx="78">
                  <c:v>0.98633181749999999</c:v>
                </c:pt>
                <c:pt idx="79">
                  <c:v>0.98623612375000003</c:v>
                </c:pt>
                <c:pt idx="80">
                  <c:v>0.9861900117500001</c:v>
                </c:pt>
                <c:pt idx="81">
                  <c:v>0.98650623074999999</c:v>
                </c:pt>
                <c:pt idx="82">
                  <c:v>0.98630514549999992</c:v>
                </c:pt>
                <c:pt idx="83">
                  <c:v>0.98618373974999995</c:v>
                </c:pt>
                <c:pt idx="84">
                  <c:v>0.98607113400000002</c:v>
                </c:pt>
                <c:pt idx="85">
                  <c:v>0.9859192135</c:v>
                </c:pt>
                <c:pt idx="86">
                  <c:v>0.98607242124999994</c:v>
                </c:pt>
                <c:pt idx="87">
                  <c:v>0.98624548575000004</c:v>
                </c:pt>
                <c:pt idx="88">
                  <c:v>0.9861118137499999</c:v>
                </c:pt>
                <c:pt idx="89">
                  <c:v>0.98593289675000007</c:v>
                </c:pt>
                <c:pt idx="90">
                  <c:v>0.98610800975000013</c:v>
                </c:pt>
                <c:pt idx="91">
                  <c:v>0.98614324850000001</c:v>
                </c:pt>
                <c:pt idx="92">
                  <c:v>0.98600368699999996</c:v>
                </c:pt>
                <c:pt idx="93">
                  <c:v>0.98578948650000009</c:v>
                </c:pt>
                <c:pt idx="94">
                  <c:v>0.98573067974999995</c:v>
                </c:pt>
                <c:pt idx="95">
                  <c:v>0.98580290074999999</c:v>
                </c:pt>
                <c:pt idx="96">
                  <c:v>0.98565351449999994</c:v>
                </c:pt>
                <c:pt idx="97">
                  <c:v>0.98560716474999999</c:v>
                </c:pt>
                <c:pt idx="98">
                  <c:v>0.98571511675000001</c:v>
                </c:pt>
                <c:pt idx="99">
                  <c:v>0.98584930174999996</c:v>
                </c:pt>
                <c:pt idx="100">
                  <c:v>0.98583375674999996</c:v>
                </c:pt>
                <c:pt idx="101">
                  <c:v>0.98563650124999991</c:v>
                </c:pt>
                <c:pt idx="102">
                  <c:v>0.98559337899999999</c:v>
                </c:pt>
                <c:pt idx="103">
                  <c:v>0.98527065975000006</c:v>
                </c:pt>
                <c:pt idx="104">
                  <c:v>0.98543791425000005</c:v>
                </c:pt>
                <c:pt idx="105">
                  <c:v>0.98547717349999997</c:v>
                </c:pt>
                <c:pt idx="106">
                  <c:v>0.98532627449999999</c:v>
                </c:pt>
                <c:pt idx="107">
                  <c:v>0.98518048624999999</c:v>
                </c:pt>
                <c:pt idx="108">
                  <c:v>0.98545068324999996</c:v>
                </c:pt>
                <c:pt idx="109">
                  <c:v>0.9853500275</c:v>
                </c:pt>
                <c:pt idx="110">
                  <c:v>0.98531662450000002</c:v>
                </c:pt>
                <c:pt idx="111">
                  <c:v>0.98544208875000006</c:v>
                </c:pt>
                <c:pt idx="112">
                  <c:v>0.98518297700000002</c:v>
                </c:pt>
                <c:pt idx="113">
                  <c:v>0.98538324275</c:v>
                </c:pt>
                <c:pt idx="114">
                  <c:v>0.98517708450000008</c:v>
                </c:pt>
                <c:pt idx="115">
                  <c:v>0.98493471175000002</c:v>
                </c:pt>
                <c:pt idx="116">
                  <c:v>0.98499455575000006</c:v>
                </c:pt>
                <c:pt idx="117">
                  <c:v>0.98530161324999999</c:v>
                </c:pt>
                <c:pt idx="118">
                  <c:v>0.98497493074999998</c:v>
                </c:pt>
                <c:pt idx="119">
                  <c:v>0.98498809274999999</c:v>
                </c:pt>
                <c:pt idx="120">
                  <c:v>0.98495388424999997</c:v>
                </c:pt>
                <c:pt idx="121">
                  <c:v>0.98480642574999999</c:v>
                </c:pt>
                <c:pt idx="122">
                  <c:v>0.98474851224999993</c:v>
                </c:pt>
                <c:pt idx="123">
                  <c:v>0.98484161775000001</c:v>
                </c:pt>
                <c:pt idx="124">
                  <c:v>0.98463790100000004</c:v>
                </c:pt>
                <c:pt idx="125">
                  <c:v>0.98468806149999999</c:v>
                </c:pt>
                <c:pt idx="126">
                  <c:v>0.98479460699999999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E4D-46B1-9726-0AA47360FC90}"/>
            </c:ext>
          </c:extLst>
        </c:ser>
        <c:ser>
          <c:idx val="0"/>
          <c:order val="1"/>
          <c:tx>
            <c:strRef>
              <c:f>ISF!$I$2</c:f>
              <c:strCache>
                <c:ptCount val="1"/>
                <c:pt idx="0">
                  <c:v>1.1294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ISF!$I$3:$I$1004</c:f>
              <c:numCache>
                <c:formatCode>General</c:formatCode>
                <c:ptCount val="1002"/>
                <c:pt idx="0">
                  <c:v>1</c:v>
                </c:pt>
                <c:pt idx="1">
                  <c:v>0.93968718100000004</c:v>
                </c:pt>
                <c:pt idx="2">
                  <c:v>0.94055327275</c:v>
                </c:pt>
                <c:pt idx="3">
                  <c:v>0.93972087900000001</c:v>
                </c:pt>
                <c:pt idx="4">
                  <c:v>0.93935672274999993</c:v>
                </c:pt>
                <c:pt idx="5">
                  <c:v>0.9390721045</c:v>
                </c:pt>
                <c:pt idx="6">
                  <c:v>0.938788976</c:v>
                </c:pt>
                <c:pt idx="7">
                  <c:v>0.93657515125000002</c:v>
                </c:pt>
                <c:pt idx="8">
                  <c:v>0.93633618725000001</c:v>
                </c:pt>
                <c:pt idx="9">
                  <c:v>0.93656952175000008</c:v>
                </c:pt>
                <c:pt idx="10">
                  <c:v>0.93800985825000005</c:v>
                </c:pt>
                <c:pt idx="11">
                  <c:v>0.93641154525000003</c:v>
                </c:pt>
                <c:pt idx="12">
                  <c:v>0.93514932824999997</c:v>
                </c:pt>
                <c:pt idx="13">
                  <c:v>0.93559311600000006</c:v>
                </c:pt>
                <c:pt idx="14">
                  <c:v>0.93369481150000011</c:v>
                </c:pt>
                <c:pt idx="15">
                  <c:v>0.93488000849999997</c:v>
                </c:pt>
                <c:pt idx="16">
                  <c:v>0.93494774375</c:v>
                </c:pt>
                <c:pt idx="17">
                  <c:v>0.93386364699999991</c:v>
                </c:pt>
                <c:pt idx="18">
                  <c:v>0.93256446474999999</c:v>
                </c:pt>
                <c:pt idx="19">
                  <c:v>0.93324131325000004</c:v>
                </c:pt>
                <c:pt idx="20">
                  <c:v>0.93419739499999999</c:v>
                </c:pt>
                <c:pt idx="21">
                  <c:v>0.93347097899999998</c:v>
                </c:pt>
                <c:pt idx="22">
                  <c:v>0.93373044400000005</c:v>
                </c:pt>
                <c:pt idx="23">
                  <c:v>0.93224713325000008</c:v>
                </c:pt>
                <c:pt idx="24">
                  <c:v>0.93266251950000012</c:v>
                </c:pt>
                <c:pt idx="25">
                  <c:v>0.932382822</c:v>
                </c:pt>
                <c:pt idx="26">
                  <c:v>0.9323447775</c:v>
                </c:pt>
                <c:pt idx="27">
                  <c:v>0.93185700749999989</c:v>
                </c:pt>
                <c:pt idx="28">
                  <c:v>0.93174557449999995</c:v>
                </c:pt>
                <c:pt idx="29">
                  <c:v>0.93162743975000006</c:v>
                </c:pt>
                <c:pt idx="30">
                  <c:v>0.93184917700000003</c:v>
                </c:pt>
                <c:pt idx="31">
                  <c:v>0.93174004849999992</c:v>
                </c:pt>
                <c:pt idx="32">
                  <c:v>0.93123134699999999</c:v>
                </c:pt>
                <c:pt idx="33">
                  <c:v>0.93175256574999998</c:v>
                </c:pt>
                <c:pt idx="34">
                  <c:v>0.93049519474999998</c:v>
                </c:pt>
                <c:pt idx="35">
                  <c:v>0.92955619699999992</c:v>
                </c:pt>
                <c:pt idx="36">
                  <c:v>0.9301070012499999</c:v>
                </c:pt>
                <c:pt idx="37">
                  <c:v>0.93152783750000001</c:v>
                </c:pt>
                <c:pt idx="38">
                  <c:v>0.93007592049999999</c:v>
                </c:pt>
                <c:pt idx="39">
                  <c:v>0.9302657325</c:v>
                </c:pt>
                <c:pt idx="40">
                  <c:v>0.93034843349999996</c:v>
                </c:pt>
                <c:pt idx="41">
                  <c:v>0.92933268224999999</c:v>
                </c:pt>
                <c:pt idx="42">
                  <c:v>0.92931710625000008</c:v>
                </c:pt>
                <c:pt idx="43">
                  <c:v>0.93014696250000006</c:v>
                </c:pt>
                <c:pt idx="44">
                  <c:v>0.92902884725000001</c:v>
                </c:pt>
                <c:pt idx="45">
                  <c:v>0.92882239999999994</c:v>
                </c:pt>
                <c:pt idx="46">
                  <c:v>0.93037491550000007</c:v>
                </c:pt>
                <c:pt idx="47">
                  <c:v>0.93021646425000004</c:v>
                </c:pt>
                <c:pt idx="48">
                  <c:v>0.92863539974999998</c:v>
                </c:pt>
                <c:pt idx="49">
                  <c:v>0.929893937</c:v>
                </c:pt>
                <c:pt idx="50">
                  <c:v>0.92833639925</c:v>
                </c:pt>
                <c:pt idx="51">
                  <c:v>0.92859887550000009</c:v>
                </c:pt>
                <c:pt idx="52">
                  <c:v>0.92915331725000005</c:v>
                </c:pt>
                <c:pt idx="53">
                  <c:v>0.92819717000000002</c:v>
                </c:pt>
                <c:pt idx="54">
                  <c:v>0.92868616199999998</c:v>
                </c:pt>
                <c:pt idx="55">
                  <c:v>0.92950960049999987</c:v>
                </c:pt>
                <c:pt idx="56">
                  <c:v>0.92846490675000004</c:v>
                </c:pt>
                <c:pt idx="57">
                  <c:v>0.92716225225000004</c:v>
                </c:pt>
                <c:pt idx="58">
                  <c:v>0.92713829375000001</c:v>
                </c:pt>
                <c:pt idx="59">
                  <c:v>0.92686096274999996</c:v>
                </c:pt>
                <c:pt idx="60">
                  <c:v>0.92685447875000004</c:v>
                </c:pt>
                <c:pt idx="61">
                  <c:v>0.92668393449999997</c:v>
                </c:pt>
                <c:pt idx="62">
                  <c:v>0.92724832574999994</c:v>
                </c:pt>
                <c:pt idx="63">
                  <c:v>0.92724624899999997</c:v>
                </c:pt>
                <c:pt idx="64">
                  <c:v>0.92834149249999998</c:v>
                </c:pt>
                <c:pt idx="65">
                  <c:v>0.92716090449999999</c:v>
                </c:pt>
                <c:pt idx="66">
                  <c:v>0.9253405415</c:v>
                </c:pt>
                <c:pt idx="67">
                  <c:v>0.92640727425000002</c:v>
                </c:pt>
                <c:pt idx="68">
                  <c:v>0.92572652799999999</c:v>
                </c:pt>
                <c:pt idx="69">
                  <c:v>0.92613701599999998</c:v>
                </c:pt>
                <c:pt idx="70">
                  <c:v>0.92590745600000002</c:v>
                </c:pt>
                <c:pt idx="71">
                  <c:v>0.92481791049999995</c:v>
                </c:pt>
                <c:pt idx="72">
                  <c:v>0.92487153074999995</c:v>
                </c:pt>
                <c:pt idx="73">
                  <c:v>0.92631091799999998</c:v>
                </c:pt>
                <c:pt idx="74">
                  <c:v>0.92663978600000008</c:v>
                </c:pt>
                <c:pt idx="75">
                  <c:v>0.92534667549999994</c:v>
                </c:pt>
                <c:pt idx="76">
                  <c:v>0.92520391575000005</c:v>
                </c:pt>
                <c:pt idx="77">
                  <c:v>0.92357539624999996</c:v>
                </c:pt>
                <c:pt idx="78">
                  <c:v>0.92393410350000005</c:v>
                </c:pt>
                <c:pt idx="79">
                  <c:v>0.92446095375000004</c:v>
                </c:pt>
                <c:pt idx="80">
                  <c:v>0.92407618975000005</c:v>
                </c:pt>
                <c:pt idx="81">
                  <c:v>0.92355711674999996</c:v>
                </c:pt>
                <c:pt idx="82">
                  <c:v>0.92541083699999993</c:v>
                </c:pt>
                <c:pt idx="83">
                  <c:v>0.92455439549999996</c:v>
                </c:pt>
                <c:pt idx="84">
                  <c:v>0.92382797824999996</c:v>
                </c:pt>
                <c:pt idx="85">
                  <c:v>0.92336592024999997</c:v>
                </c:pt>
                <c:pt idx="86">
                  <c:v>0.92278618199999995</c:v>
                </c:pt>
                <c:pt idx="87">
                  <c:v>0.92348172875000001</c:v>
                </c:pt>
                <c:pt idx="88">
                  <c:v>0.92454322924999999</c:v>
                </c:pt>
                <c:pt idx="89">
                  <c:v>0.92402234800000005</c:v>
                </c:pt>
                <c:pt idx="90">
                  <c:v>0.92295150299999995</c:v>
                </c:pt>
                <c:pt idx="91">
                  <c:v>0.92375172549999995</c:v>
                </c:pt>
                <c:pt idx="92">
                  <c:v>0.92413508725000004</c:v>
                </c:pt>
                <c:pt idx="93">
                  <c:v>0.92349309774999999</c:v>
                </c:pt>
                <c:pt idx="94">
                  <c:v>0.92231878349999996</c:v>
                </c:pt>
                <c:pt idx="95">
                  <c:v>0.9223891005</c:v>
                </c:pt>
                <c:pt idx="96">
                  <c:v>0.92256477449999996</c:v>
                </c:pt>
                <c:pt idx="97">
                  <c:v>0.92193004950000002</c:v>
                </c:pt>
                <c:pt idx="98">
                  <c:v>0.92183373774999999</c:v>
                </c:pt>
                <c:pt idx="99">
                  <c:v>0.9224025535</c:v>
                </c:pt>
                <c:pt idx="100">
                  <c:v>0.92305510300000004</c:v>
                </c:pt>
                <c:pt idx="101">
                  <c:v>0.92329409400000007</c:v>
                </c:pt>
                <c:pt idx="102">
                  <c:v>0.92202047499999995</c:v>
                </c:pt>
                <c:pt idx="103">
                  <c:v>0.92190244475000005</c:v>
                </c:pt>
                <c:pt idx="104">
                  <c:v>0.92056119375000001</c:v>
                </c:pt>
                <c:pt idx="105">
                  <c:v>0.92138694750000005</c:v>
                </c:pt>
                <c:pt idx="106">
                  <c:v>0.92173866999999998</c:v>
                </c:pt>
                <c:pt idx="107">
                  <c:v>0.92101808024999998</c:v>
                </c:pt>
                <c:pt idx="108">
                  <c:v>0.92026694625000005</c:v>
                </c:pt>
                <c:pt idx="109">
                  <c:v>0.92159271975000001</c:v>
                </c:pt>
                <c:pt idx="110">
                  <c:v>0.92115900399999995</c:v>
                </c:pt>
                <c:pt idx="111">
                  <c:v>0.92100894874999994</c:v>
                </c:pt>
                <c:pt idx="112">
                  <c:v>0.92191457200000004</c:v>
                </c:pt>
                <c:pt idx="113">
                  <c:v>0.92070998199999998</c:v>
                </c:pt>
                <c:pt idx="114">
                  <c:v>0.9217399477499999</c:v>
                </c:pt>
                <c:pt idx="115">
                  <c:v>0.92075829075000004</c:v>
                </c:pt>
                <c:pt idx="116">
                  <c:v>0.91962689924999996</c:v>
                </c:pt>
                <c:pt idx="117">
                  <c:v>0.91987229674999993</c:v>
                </c:pt>
                <c:pt idx="118">
                  <c:v>0.92144935500000003</c:v>
                </c:pt>
                <c:pt idx="119">
                  <c:v>0.91978423175000001</c:v>
                </c:pt>
                <c:pt idx="120">
                  <c:v>0.91974768149999986</c:v>
                </c:pt>
                <c:pt idx="121">
                  <c:v>0.91977729349999993</c:v>
                </c:pt>
                <c:pt idx="122">
                  <c:v>0.91922888250000001</c:v>
                </c:pt>
                <c:pt idx="123">
                  <c:v>0.91889302900000003</c:v>
                </c:pt>
                <c:pt idx="124">
                  <c:v>0.91949068200000006</c:v>
                </c:pt>
                <c:pt idx="125">
                  <c:v>0.91853642825000004</c:v>
                </c:pt>
                <c:pt idx="126">
                  <c:v>0.91892340249999993</c:v>
                </c:pt>
                <c:pt idx="127">
                  <c:v>0.91932601799999991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E4D-46B1-9726-0AA47360FC90}"/>
            </c:ext>
          </c:extLst>
        </c:ser>
        <c:ser>
          <c:idx val="2"/>
          <c:order val="2"/>
          <c:tx>
            <c:strRef>
              <c:f>ISF!$Q$2</c:f>
              <c:strCache>
                <c:ptCount val="1"/>
                <c:pt idx="0">
                  <c:v>1.7373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ISF!$Q$3:$Q$1004</c:f>
              <c:numCache>
                <c:formatCode>General</c:formatCode>
                <c:ptCount val="1002"/>
                <c:pt idx="0">
                  <c:v>1</c:v>
                </c:pt>
                <c:pt idx="1">
                  <c:v>0.86592901499999997</c:v>
                </c:pt>
                <c:pt idx="2">
                  <c:v>0.87064544774999997</c:v>
                </c:pt>
                <c:pt idx="3">
                  <c:v>0.86962068274999993</c:v>
                </c:pt>
                <c:pt idx="4">
                  <c:v>0.86819541524999999</c:v>
                </c:pt>
                <c:pt idx="5">
                  <c:v>0.86767868375000001</c:v>
                </c:pt>
                <c:pt idx="6">
                  <c:v>0.86769960825000003</c:v>
                </c:pt>
                <c:pt idx="7">
                  <c:v>0.86340319549999989</c:v>
                </c:pt>
                <c:pt idx="8">
                  <c:v>0.86292224974999998</c:v>
                </c:pt>
                <c:pt idx="9">
                  <c:v>0.8633453995</c:v>
                </c:pt>
                <c:pt idx="10">
                  <c:v>0.8661269869999999</c:v>
                </c:pt>
                <c:pt idx="11">
                  <c:v>0.86342767325000003</c:v>
                </c:pt>
                <c:pt idx="12">
                  <c:v>0.86107934525000007</c:v>
                </c:pt>
                <c:pt idx="13">
                  <c:v>0.86185716400000012</c:v>
                </c:pt>
                <c:pt idx="14">
                  <c:v>0.8583982025000001</c:v>
                </c:pt>
                <c:pt idx="15">
                  <c:v>0.86099000150000005</c:v>
                </c:pt>
                <c:pt idx="16">
                  <c:v>0.86131570525000012</c:v>
                </c:pt>
                <c:pt idx="17">
                  <c:v>0.85936982650000004</c:v>
                </c:pt>
                <c:pt idx="18">
                  <c:v>0.85661949799999992</c:v>
                </c:pt>
                <c:pt idx="19">
                  <c:v>0.85788151550000014</c:v>
                </c:pt>
                <c:pt idx="20">
                  <c:v>0.86011701900000004</c:v>
                </c:pt>
                <c:pt idx="21">
                  <c:v>0.858892726</c:v>
                </c:pt>
                <c:pt idx="22">
                  <c:v>0.85947224374999998</c:v>
                </c:pt>
                <c:pt idx="23">
                  <c:v>0.85663047449999996</c:v>
                </c:pt>
                <c:pt idx="24">
                  <c:v>0.85765485575</c:v>
                </c:pt>
                <c:pt idx="25">
                  <c:v>0.85697266700000008</c:v>
                </c:pt>
                <c:pt idx="26">
                  <c:v>0.85687088774999998</c:v>
                </c:pt>
                <c:pt idx="27">
                  <c:v>0.85629322575</c:v>
                </c:pt>
                <c:pt idx="28">
                  <c:v>0.85627235325000006</c:v>
                </c:pt>
                <c:pt idx="29">
                  <c:v>0.85581316075000002</c:v>
                </c:pt>
                <c:pt idx="30">
                  <c:v>0.85673303899999997</c:v>
                </c:pt>
                <c:pt idx="31">
                  <c:v>0.85615275224999998</c:v>
                </c:pt>
                <c:pt idx="32">
                  <c:v>0.85539109874999997</c:v>
                </c:pt>
                <c:pt idx="33">
                  <c:v>0.85655707424999994</c:v>
                </c:pt>
                <c:pt idx="34">
                  <c:v>0.85403551124999999</c:v>
                </c:pt>
                <c:pt idx="35">
                  <c:v>0.85229024599999992</c:v>
                </c:pt>
                <c:pt idx="36">
                  <c:v>0.85373953175000006</c:v>
                </c:pt>
                <c:pt idx="37">
                  <c:v>0.85663414375000002</c:v>
                </c:pt>
                <c:pt idx="38">
                  <c:v>0.85332078199999994</c:v>
                </c:pt>
                <c:pt idx="39">
                  <c:v>0.85460024949999991</c:v>
                </c:pt>
                <c:pt idx="40">
                  <c:v>0.85468946000000001</c:v>
                </c:pt>
                <c:pt idx="41">
                  <c:v>0.85281835075000001</c:v>
                </c:pt>
                <c:pt idx="42">
                  <c:v>0.85252443325000005</c:v>
                </c:pt>
                <c:pt idx="43">
                  <c:v>0.85423329749999988</c:v>
                </c:pt>
                <c:pt idx="44">
                  <c:v>0.85197686974999998</c:v>
                </c:pt>
                <c:pt idx="45">
                  <c:v>0.85145759274999999</c:v>
                </c:pt>
                <c:pt idx="46">
                  <c:v>0.85451331900000005</c:v>
                </c:pt>
                <c:pt idx="47">
                  <c:v>0.85418845349999994</c:v>
                </c:pt>
                <c:pt idx="48">
                  <c:v>0.85160967499999995</c:v>
                </c:pt>
                <c:pt idx="49">
                  <c:v>0.85433125499999996</c:v>
                </c:pt>
                <c:pt idx="50">
                  <c:v>0.85120383224999996</c:v>
                </c:pt>
                <c:pt idx="51">
                  <c:v>0.85211545774999997</c:v>
                </c:pt>
                <c:pt idx="52">
                  <c:v>0.85310949125000002</c:v>
                </c:pt>
                <c:pt idx="53">
                  <c:v>0.85104505075000003</c:v>
                </c:pt>
                <c:pt idx="54">
                  <c:v>0.85193892374999991</c:v>
                </c:pt>
                <c:pt idx="55">
                  <c:v>0.85350842999999998</c:v>
                </c:pt>
                <c:pt idx="56">
                  <c:v>0.85159847750000006</c:v>
                </c:pt>
                <c:pt idx="57">
                  <c:v>0.84964529749999995</c:v>
                </c:pt>
                <c:pt idx="58">
                  <c:v>0.84948451349999998</c:v>
                </c:pt>
                <c:pt idx="59">
                  <c:v>0.84931832025000009</c:v>
                </c:pt>
                <c:pt idx="60">
                  <c:v>0.84931108325000004</c:v>
                </c:pt>
                <c:pt idx="61">
                  <c:v>0.84887562974999997</c:v>
                </c:pt>
                <c:pt idx="62">
                  <c:v>0.84994372625000003</c:v>
                </c:pt>
                <c:pt idx="63">
                  <c:v>0.84990957425000002</c:v>
                </c:pt>
                <c:pt idx="64">
                  <c:v>0.85223838474999991</c:v>
                </c:pt>
                <c:pt idx="65">
                  <c:v>0.84996109925000007</c:v>
                </c:pt>
                <c:pt idx="66">
                  <c:v>0.84678040575000013</c:v>
                </c:pt>
                <c:pt idx="67">
                  <c:v>0.84893632024999999</c:v>
                </c:pt>
                <c:pt idx="68">
                  <c:v>0.84774690149999987</c:v>
                </c:pt>
                <c:pt idx="69">
                  <c:v>0.84913390350000006</c:v>
                </c:pt>
                <c:pt idx="70">
                  <c:v>0.84852856425000001</c:v>
                </c:pt>
                <c:pt idx="71">
                  <c:v>0.84648895750000008</c:v>
                </c:pt>
                <c:pt idx="72">
                  <c:v>0.84665155849999996</c:v>
                </c:pt>
                <c:pt idx="73">
                  <c:v>0.84927751475000002</c:v>
                </c:pt>
                <c:pt idx="74">
                  <c:v>0.84996155274999996</c:v>
                </c:pt>
                <c:pt idx="75">
                  <c:v>0.84773706650000002</c:v>
                </c:pt>
                <c:pt idx="76">
                  <c:v>0.84763206424999993</c:v>
                </c:pt>
                <c:pt idx="77">
                  <c:v>0.84424781550000005</c:v>
                </c:pt>
                <c:pt idx="78">
                  <c:v>0.84526998099999995</c:v>
                </c:pt>
                <c:pt idx="79">
                  <c:v>0.84675355850000011</c:v>
                </c:pt>
                <c:pt idx="80">
                  <c:v>0.8459249820000001</c:v>
                </c:pt>
                <c:pt idx="81">
                  <c:v>0.84458036125000002</c:v>
                </c:pt>
                <c:pt idx="82">
                  <c:v>0.84856645325000002</c:v>
                </c:pt>
                <c:pt idx="83">
                  <c:v>0.84689872249999998</c:v>
                </c:pt>
                <c:pt idx="84">
                  <c:v>0.84577545100000007</c:v>
                </c:pt>
                <c:pt idx="85">
                  <c:v>0.84519144874999996</c:v>
                </c:pt>
                <c:pt idx="86">
                  <c:v>0.84387586599999997</c:v>
                </c:pt>
                <c:pt idx="87">
                  <c:v>0.84508213524999998</c:v>
                </c:pt>
                <c:pt idx="88">
                  <c:v>0.84722909425000004</c:v>
                </c:pt>
                <c:pt idx="89">
                  <c:v>0.84631820174999994</c:v>
                </c:pt>
                <c:pt idx="90">
                  <c:v>0.84413292400000006</c:v>
                </c:pt>
                <c:pt idx="91">
                  <c:v>0.84566960025000004</c:v>
                </c:pt>
                <c:pt idx="92">
                  <c:v>0.84647596474999998</c:v>
                </c:pt>
                <c:pt idx="93">
                  <c:v>0.84568040749999995</c:v>
                </c:pt>
                <c:pt idx="94">
                  <c:v>0.84327507825000003</c:v>
                </c:pt>
                <c:pt idx="95">
                  <c:v>0.84374545424999992</c:v>
                </c:pt>
                <c:pt idx="96">
                  <c:v>0.84399163750000006</c:v>
                </c:pt>
                <c:pt idx="97">
                  <c:v>0.84286660724999996</c:v>
                </c:pt>
                <c:pt idx="98">
                  <c:v>0.84263733475000002</c:v>
                </c:pt>
                <c:pt idx="99">
                  <c:v>0.84382491449999997</c:v>
                </c:pt>
                <c:pt idx="100">
                  <c:v>0.84513842949999995</c:v>
                </c:pt>
                <c:pt idx="101">
                  <c:v>0.84584975299999998</c:v>
                </c:pt>
                <c:pt idx="102">
                  <c:v>0.84341586049999995</c:v>
                </c:pt>
                <c:pt idx="103">
                  <c:v>0.84326199000000002</c:v>
                </c:pt>
                <c:pt idx="104">
                  <c:v>0.84086847425000011</c:v>
                </c:pt>
                <c:pt idx="105">
                  <c:v>0.84256387900000007</c:v>
                </c:pt>
                <c:pt idx="106">
                  <c:v>0.84336591900000002</c:v>
                </c:pt>
                <c:pt idx="107">
                  <c:v>0.84179586299999998</c:v>
                </c:pt>
                <c:pt idx="108">
                  <c:v>0.84060284424999998</c:v>
                </c:pt>
                <c:pt idx="109">
                  <c:v>0.843250732</c:v>
                </c:pt>
                <c:pt idx="110">
                  <c:v>0.84221887025000008</c:v>
                </c:pt>
                <c:pt idx="111">
                  <c:v>0.84219899300000001</c:v>
                </c:pt>
                <c:pt idx="112">
                  <c:v>0.84419999475000007</c:v>
                </c:pt>
                <c:pt idx="113">
                  <c:v>0.84179687424999994</c:v>
                </c:pt>
                <c:pt idx="114">
                  <c:v>0.84397667724999992</c:v>
                </c:pt>
                <c:pt idx="115">
                  <c:v>0.84232099599999999</c:v>
                </c:pt>
                <c:pt idx="116">
                  <c:v>0.83976702849999996</c:v>
                </c:pt>
                <c:pt idx="117">
                  <c:v>0.84047424025000006</c:v>
                </c:pt>
                <c:pt idx="118">
                  <c:v>0.84362499600000007</c:v>
                </c:pt>
                <c:pt idx="119">
                  <c:v>0.84038399800000008</c:v>
                </c:pt>
                <c:pt idx="120">
                  <c:v>0.84030750999999992</c:v>
                </c:pt>
                <c:pt idx="121">
                  <c:v>0.84055319900000003</c:v>
                </c:pt>
                <c:pt idx="122">
                  <c:v>0.83951194574999999</c:v>
                </c:pt>
                <c:pt idx="123">
                  <c:v>0.83887551199999999</c:v>
                </c:pt>
                <c:pt idx="124">
                  <c:v>0.84030633924999998</c:v>
                </c:pt>
                <c:pt idx="125">
                  <c:v>0.8383466732499999</c:v>
                </c:pt>
                <c:pt idx="126">
                  <c:v>0.83951885400000004</c:v>
                </c:pt>
                <c:pt idx="127">
                  <c:v>0.84005835124999995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E4D-46B1-9726-0AA47360F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94448"/>
        <c:axId val="778795432"/>
      </c:scatterChart>
      <c:valAx>
        <c:axId val="77879444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Log(t)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5432"/>
        <c:crosses val="autoZero"/>
        <c:crossBetween val="midCat"/>
      </c:valAx>
      <c:valAx>
        <c:axId val="77879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ISF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4448"/>
        <c:crossesAt val="0.1"/>
        <c:crossBetween val="midCat"/>
      </c:valAx>
    </c:plotArea>
    <c:legend>
      <c:legendPos val="r"/>
      <c:overlay val="0"/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marker>
            <c:symbol val="square"/>
            <c:size val="3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ISF_fit!$A$4:$A$1005</c:f>
              <c:numCache>
                <c:formatCode>General</c:formatCode>
                <c:ptCount val="100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</c:numCache>
            </c:numRef>
          </c:xVal>
          <c:yVal>
            <c:numRef>
              <c:f>ISF_fit!$D$4:$D$1005</c:f>
              <c:numCache>
                <c:formatCode>General</c:formatCode>
                <c:ptCount val="1002"/>
                <c:pt idx="0">
                  <c:v>0.9898352237500001</c:v>
                </c:pt>
                <c:pt idx="1">
                  <c:v>0.98974421675000002</c:v>
                </c:pt>
                <c:pt idx="2">
                  <c:v>0.98968749150000002</c:v>
                </c:pt>
                <c:pt idx="3">
                  <c:v>0.98963403700000008</c:v>
                </c:pt>
                <c:pt idx="4">
                  <c:v>0.98958115000000002</c:v>
                </c:pt>
                <c:pt idx="5">
                  <c:v>0.98952857625000001</c:v>
                </c:pt>
                <c:pt idx="6">
                  <c:v>0.98947628899999995</c:v>
                </c:pt>
                <c:pt idx="7">
                  <c:v>0.9894242835</c:v>
                </c:pt>
                <c:pt idx="8">
                  <c:v>0.98937255750000008</c:v>
                </c:pt>
                <c:pt idx="9">
                  <c:v>0.98932110824999997</c:v>
                </c:pt>
                <c:pt idx="10">
                  <c:v>0.98926993374999994</c:v>
                </c:pt>
                <c:pt idx="11">
                  <c:v>0.98921903150000001</c:v>
                </c:pt>
                <c:pt idx="12">
                  <c:v>0.98916839899999998</c:v>
                </c:pt>
                <c:pt idx="13">
                  <c:v>0.98911803500000006</c:v>
                </c:pt>
                <c:pt idx="14">
                  <c:v>0.98906793674999993</c:v>
                </c:pt>
                <c:pt idx="15">
                  <c:v>0.98901810174999993</c:v>
                </c:pt>
                <c:pt idx="16">
                  <c:v>0.98896852874999996</c:v>
                </c:pt>
                <c:pt idx="17">
                  <c:v>0.98891921449999998</c:v>
                </c:pt>
                <c:pt idx="18">
                  <c:v>0.98887015774999998</c:v>
                </c:pt>
                <c:pt idx="19">
                  <c:v>0.98882135599999998</c:v>
                </c:pt>
                <c:pt idx="20">
                  <c:v>0.98877280774999987</c:v>
                </c:pt>
                <c:pt idx="21">
                  <c:v>0.98872451075000001</c:v>
                </c:pt>
                <c:pt idx="22">
                  <c:v>0.98867646274999998</c:v>
                </c:pt>
                <c:pt idx="23">
                  <c:v>0.9886286620000001</c:v>
                </c:pt>
                <c:pt idx="24">
                  <c:v>0.98858110625000006</c:v>
                </c:pt>
                <c:pt idx="25">
                  <c:v>0.98853379424999988</c:v>
                </c:pt>
                <c:pt idx="26">
                  <c:v>0.98848672325000009</c:v>
                </c:pt>
                <c:pt idx="27">
                  <c:v>0.98843989224999995</c:v>
                </c:pt>
                <c:pt idx="28">
                  <c:v>0.98839329850000002</c:v>
                </c:pt>
                <c:pt idx="29">
                  <c:v>0.98834694099999987</c:v>
                </c:pt>
                <c:pt idx="30">
                  <c:v>0.98830081724999996</c:v>
                </c:pt>
                <c:pt idx="31">
                  <c:v>0.98825492599999998</c:v>
                </c:pt>
                <c:pt idx="32">
                  <c:v>0.98820926525000008</c:v>
                </c:pt>
                <c:pt idx="33">
                  <c:v>0.98816383325000001</c:v>
                </c:pt>
                <c:pt idx="34">
                  <c:v>0.98811862774999992</c:v>
                </c:pt>
                <c:pt idx="35">
                  <c:v>0.98807364799999997</c:v>
                </c:pt>
                <c:pt idx="36">
                  <c:v>0.98802889149999995</c:v>
                </c:pt>
                <c:pt idx="37">
                  <c:v>0.98798435725</c:v>
                </c:pt>
                <c:pt idx="38">
                  <c:v>0.98794004300000005</c:v>
                </c:pt>
                <c:pt idx="39">
                  <c:v>0.98789594700000005</c:v>
                </c:pt>
                <c:pt idx="40">
                  <c:v>0.98785206825000005</c:v>
                </c:pt>
                <c:pt idx="41">
                  <c:v>0.98780840475000009</c:v>
                </c:pt>
                <c:pt idx="42">
                  <c:v>0.98776495549999987</c:v>
                </c:pt>
                <c:pt idx="43">
                  <c:v>0.98772171774999995</c:v>
                </c:pt>
                <c:pt idx="44">
                  <c:v>0.98767869075000003</c:v>
                </c:pt>
                <c:pt idx="45">
                  <c:v>0.987635873</c:v>
                </c:pt>
                <c:pt idx="46">
                  <c:v>0.98759326299999994</c:v>
                </c:pt>
                <c:pt idx="47">
                  <c:v>0.98755085875000004</c:v>
                </c:pt>
                <c:pt idx="48">
                  <c:v>0.98750865900000007</c:v>
                </c:pt>
                <c:pt idx="49">
                  <c:v>0.98746666250000004</c:v>
                </c:pt>
                <c:pt idx="50">
                  <c:v>0.98742486799999996</c:v>
                </c:pt>
                <c:pt idx="51">
                  <c:v>0.98738327325000008</c:v>
                </c:pt>
                <c:pt idx="52">
                  <c:v>0.98734187699999998</c:v>
                </c:pt>
                <c:pt idx="53">
                  <c:v>0.98730067849999992</c:v>
                </c:pt>
                <c:pt idx="54">
                  <c:v>0.98725967599999997</c:v>
                </c:pt>
                <c:pt idx="55">
                  <c:v>0.98721886800000003</c:v>
                </c:pt>
                <c:pt idx="56">
                  <c:v>0.98717825324999997</c:v>
                </c:pt>
                <c:pt idx="57">
                  <c:v>0.98713782975000008</c:v>
                </c:pt>
                <c:pt idx="58">
                  <c:v>0.98709759750000003</c:v>
                </c:pt>
                <c:pt idx="59">
                  <c:v>0.98705755399999995</c:v>
                </c:pt>
                <c:pt idx="60">
                  <c:v>0.98701769874999989</c:v>
                </c:pt>
                <c:pt idx="61">
                  <c:v>0.98697802975000004</c:v>
                </c:pt>
                <c:pt idx="62">
                  <c:v>0.98693854574999995</c:v>
                </c:pt>
                <c:pt idx="63">
                  <c:v>0.98689924649999994</c:v>
                </c:pt>
                <c:pt idx="64">
                  <c:v>0.98686012950000002</c:v>
                </c:pt>
                <c:pt idx="65">
                  <c:v>0.98682119400000001</c:v>
                </c:pt>
                <c:pt idx="66">
                  <c:v>0.98678243875000005</c:v>
                </c:pt>
                <c:pt idx="67">
                  <c:v>0.98674386275000003</c:v>
                </c:pt>
                <c:pt idx="68">
                  <c:v>0.98670546399999992</c:v>
                </c:pt>
                <c:pt idx="69">
                  <c:v>0.98666724300000008</c:v>
                </c:pt>
                <c:pt idx="70">
                  <c:v>0.98662919650000003</c:v>
                </c:pt>
                <c:pt idx="71">
                  <c:v>0.98659132450000009</c:v>
                </c:pt>
                <c:pt idx="72">
                  <c:v>0.98655362575000005</c:v>
                </c:pt>
                <c:pt idx="73">
                  <c:v>0.98651609875000013</c:v>
                </c:pt>
                <c:pt idx="74">
                  <c:v>0.98647874299999994</c:v>
                </c:pt>
                <c:pt idx="75">
                  <c:v>0.98644155649999998</c:v>
                </c:pt>
                <c:pt idx="76">
                  <c:v>0.98640453875</c:v>
                </c:pt>
                <c:pt idx="77">
                  <c:v>0.98636768874999992</c:v>
                </c:pt>
                <c:pt idx="78">
                  <c:v>0.98633100475000002</c:v>
                </c:pt>
                <c:pt idx="79">
                  <c:v>0.98629448624999994</c:v>
                </c:pt>
                <c:pt idx="80">
                  <c:v>0.9862581319999999</c:v>
                </c:pt>
                <c:pt idx="81">
                  <c:v>0.98622194050000012</c:v>
                </c:pt>
                <c:pt idx="82">
                  <c:v>0.98618591174999992</c:v>
                </c:pt>
                <c:pt idx="83">
                  <c:v>0.98615004400000006</c:v>
                </c:pt>
                <c:pt idx="84">
                  <c:v>0.98611433599999998</c:v>
                </c:pt>
                <c:pt idx="85">
                  <c:v>0.98607878725000009</c:v>
                </c:pt>
                <c:pt idx="86">
                  <c:v>0.98604339625000004</c:v>
                </c:pt>
                <c:pt idx="87">
                  <c:v>0.98600816275000003</c:v>
                </c:pt>
                <c:pt idx="88">
                  <c:v>0.98597308500000003</c:v>
                </c:pt>
                <c:pt idx="89">
                  <c:v>0.98593816224999997</c:v>
                </c:pt>
                <c:pt idx="90">
                  <c:v>0.98590339375000002</c:v>
                </c:pt>
                <c:pt idx="91">
                  <c:v>0.98586877800000006</c:v>
                </c:pt>
                <c:pt idx="92">
                  <c:v>0.98583431449999992</c:v>
                </c:pt>
                <c:pt idx="93">
                  <c:v>0.98580000275000002</c:v>
                </c:pt>
                <c:pt idx="94">
                  <c:v>0.98576584075000007</c:v>
                </c:pt>
                <c:pt idx="95">
                  <c:v>0.98573182824999994</c:v>
                </c:pt>
                <c:pt idx="96">
                  <c:v>0.98569796425</c:v>
                </c:pt>
                <c:pt idx="97">
                  <c:v>0.98566424774999994</c:v>
                </c:pt>
                <c:pt idx="98">
                  <c:v>0.98563067775000002</c:v>
                </c:pt>
                <c:pt idx="99">
                  <c:v>0.98559725349999994</c:v>
                </c:pt>
                <c:pt idx="100">
                  <c:v>0.98556397399999995</c:v>
                </c:pt>
                <c:pt idx="101">
                  <c:v>0.98553083849999989</c:v>
                </c:pt>
                <c:pt idx="102">
                  <c:v>0.98549784649999994</c:v>
                </c:pt>
                <c:pt idx="103">
                  <c:v>0.98546499625000006</c:v>
                </c:pt>
                <c:pt idx="104">
                  <c:v>0.98543228775000002</c:v>
                </c:pt>
                <c:pt idx="105">
                  <c:v>0.98539971924999992</c:v>
                </c:pt>
                <c:pt idx="106">
                  <c:v>0.98536729099999998</c:v>
                </c:pt>
                <c:pt idx="107">
                  <c:v>0.98533500124999995</c:v>
                </c:pt>
                <c:pt idx="108">
                  <c:v>0.98530284974999993</c:v>
                </c:pt>
                <c:pt idx="109">
                  <c:v>0.98527083524999992</c:v>
                </c:pt>
                <c:pt idx="110">
                  <c:v>0.98523895750000001</c:v>
                </c:pt>
                <c:pt idx="111">
                  <c:v>0.98520721524999999</c:v>
                </c:pt>
                <c:pt idx="112">
                  <c:v>0.9851756077499999</c:v>
                </c:pt>
                <c:pt idx="113">
                  <c:v>0.98514413425000003</c:v>
                </c:pt>
                <c:pt idx="114">
                  <c:v>0.98511279399999996</c:v>
                </c:pt>
                <c:pt idx="115">
                  <c:v>0.98508158624999997</c:v>
                </c:pt>
                <c:pt idx="116">
                  <c:v>0.98505051025000001</c:v>
                </c:pt>
                <c:pt idx="117">
                  <c:v>0.98501956525000012</c:v>
                </c:pt>
                <c:pt idx="118">
                  <c:v>0.98498875050000001</c:v>
                </c:pt>
                <c:pt idx="119">
                  <c:v>0.98495806524999996</c:v>
                </c:pt>
                <c:pt idx="120">
                  <c:v>0.98492750849999999</c:v>
                </c:pt>
                <c:pt idx="121">
                  <c:v>0.98489707974999996</c:v>
                </c:pt>
                <c:pt idx="122">
                  <c:v>0.98486677850000004</c:v>
                </c:pt>
                <c:pt idx="123">
                  <c:v>0.98483660375000004</c:v>
                </c:pt>
                <c:pt idx="124">
                  <c:v>0.98480655475000001</c:v>
                </c:pt>
                <c:pt idx="125">
                  <c:v>0.9847766307500001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7-4E06-A6E2-7B77F83A5864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ISF_fit!$I$3:$I$1004</c:f>
              <c:numCache>
                <c:formatCode>General</c:formatCode>
                <c:ptCount val="1002"/>
                <c:pt idx="0">
                  <c:v>0.93987058624999997</c:v>
                </c:pt>
                <c:pt idx="1">
                  <c:v>0.9383226752499999</c:v>
                </c:pt>
                <c:pt idx="2">
                  <c:v>0.93802390724999996</c:v>
                </c:pt>
                <c:pt idx="3">
                  <c:v>0.93777725249999988</c:v>
                </c:pt>
                <c:pt idx="4">
                  <c:v>0.93753493374999997</c:v>
                </c:pt>
                <c:pt idx="5">
                  <c:v>0.93729494749999986</c:v>
                </c:pt>
                <c:pt idx="6">
                  <c:v>0.93705718525000004</c:v>
                </c:pt>
                <c:pt idx="7">
                  <c:v>0.93682161799999997</c:v>
                </c:pt>
                <c:pt idx="8">
                  <c:v>0.93658822124999996</c:v>
                </c:pt>
                <c:pt idx="9">
                  <c:v>0.93635697000000007</c:v>
                </c:pt>
                <c:pt idx="10">
                  <c:v>0.93612784049999997</c:v>
                </c:pt>
                <c:pt idx="11">
                  <c:v>0.93590080899999994</c:v>
                </c:pt>
                <c:pt idx="12">
                  <c:v>0.93567585149999999</c:v>
                </c:pt>
                <c:pt idx="13">
                  <c:v>0.93545294550000002</c:v>
                </c:pt>
                <c:pt idx="14">
                  <c:v>0.93523206800000003</c:v>
                </c:pt>
                <c:pt idx="15">
                  <c:v>0.9350131962499999</c:v>
                </c:pt>
                <c:pt idx="16">
                  <c:v>0.93479630799999991</c:v>
                </c:pt>
                <c:pt idx="17">
                  <c:v>0.93458138174999994</c:v>
                </c:pt>
                <c:pt idx="18">
                  <c:v>0.93436839550000006</c:v>
                </c:pt>
                <c:pt idx="19">
                  <c:v>0.93415732799999995</c:v>
                </c:pt>
                <c:pt idx="20">
                  <c:v>0.93394815850000001</c:v>
                </c:pt>
                <c:pt idx="21">
                  <c:v>0.93374086575000004</c:v>
                </c:pt>
                <c:pt idx="22">
                  <c:v>0.93353542975000003</c:v>
                </c:pt>
                <c:pt idx="23">
                  <c:v>0.93333183024999999</c:v>
                </c:pt>
                <c:pt idx="24">
                  <c:v>0.93313004700000002</c:v>
                </c:pt>
                <c:pt idx="25">
                  <c:v>0.93293006049999994</c:v>
                </c:pt>
                <c:pt idx="26">
                  <c:v>0.93273185125000002</c:v>
                </c:pt>
                <c:pt idx="27">
                  <c:v>0.93253540074999997</c:v>
                </c:pt>
                <c:pt idx="28">
                  <c:v>0.93234068924999991</c:v>
                </c:pt>
                <c:pt idx="29">
                  <c:v>0.93214769874999992</c:v>
                </c:pt>
                <c:pt idx="30">
                  <c:v>0.93195641075000002</c:v>
                </c:pt>
                <c:pt idx="31">
                  <c:v>0.93176680675000001</c:v>
                </c:pt>
                <c:pt idx="32">
                  <c:v>0.93157886925</c:v>
                </c:pt>
                <c:pt idx="33">
                  <c:v>0.93139258050000007</c:v>
                </c:pt>
                <c:pt idx="34">
                  <c:v>0.9312079232499999</c:v>
                </c:pt>
                <c:pt idx="35">
                  <c:v>0.93102487924999999</c:v>
                </c:pt>
                <c:pt idx="36">
                  <c:v>0.93084343275000014</c:v>
                </c:pt>
                <c:pt idx="37">
                  <c:v>0.93066356675000006</c:v>
                </c:pt>
                <c:pt idx="38">
                  <c:v>0.93048526425</c:v>
                </c:pt>
                <c:pt idx="39">
                  <c:v>0.93030850900000006</c:v>
                </c:pt>
                <c:pt idx="40">
                  <c:v>0.93013328525000005</c:v>
                </c:pt>
                <c:pt idx="41">
                  <c:v>0.92995957674999996</c:v>
                </c:pt>
                <c:pt idx="42">
                  <c:v>0.92978736849999999</c:v>
                </c:pt>
                <c:pt idx="43">
                  <c:v>0.92961664349999995</c:v>
                </c:pt>
                <c:pt idx="44">
                  <c:v>0.92944738775000002</c:v>
                </c:pt>
                <c:pt idx="45">
                  <c:v>0.92927958600000005</c:v>
                </c:pt>
                <c:pt idx="46">
                  <c:v>0.92911322274999997</c:v>
                </c:pt>
                <c:pt idx="47">
                  <c:v>0.92894828374999994</c:v>
                </c:pt>
                <c:pt idx="48">
                  <c:v>0.92878475400000005</c:v>
                </c:pt>
                <c:pt idx="49">
                  <c:v>0.92862261975000004</c:v>
                </c:pt>
                <c:pt idx="50">
                  <c:v>0.92846186600000002</c:v>
                </c:pt>
                <c:pt idx="51">
                  <c:v>0.92830248000000004</c:v>
                </c:pt>
                <c:pt idx="52">
                  <c:v>0.92814444649999994</c:v>
                </c:pt>
                <c:pt idx="53">
                  <c:v>0.92798775275000001</c:v>
                </c:pt>
                <c:pt idx="54">
                  <c:v>0.92783238475000007</c:v>
                </c:pt>
                <c:pt idx="55">
                  <c:v>0.92767832949999995</c:v>
                </c:pt>
                <c:pt idx="56">
                  <c:v>0.92752557349999998</c:v>
                </c:pt>
                <c:pt idx="57">
                  <c:v>0.92737410450000013</c:v>
                </c:pt>
                <c:pt idx="58">
                  <c:v>0.92722390899999996</c:v>
                </c:pt>
                <c:pt idx="59">
                  <c:v>0.92707497449999998</c:v>
                </c:pt>
                <c:pt idx="60">
                  <c:v>0.92692728850000006</c:v>
                </c:pt>
                <c:pt idx="61">
                  <c:v>0.92678083850000004</c:v>
                </c:pt>
                <c:pt idx="62">
                  <c:v>0.92663561225000002</c:v>
                </c:pt>
                <c:pt idx="63">
                  <c:v>0.92649159800000003</c:v>
                </c:pt>
                <c:pt idx="64">
                  <c:v>0.92634878350000005</c:v>
                </c:pt>
                <c:pt idx="65">
                  <c:v>0.92620715725000002</c:v>
                </c:pt>
                <c:pt idx="66">
                  <c:v>0.92606670775</c:v>
                </c:pt>
                <c:pt idx="67">
                  <c:v>0.92592742250000004</c:v>
                </c:pt>
                <c:pt idx="68">
                  <c:v>0.92578929124999998</c:v>
                </c:pt>
                <c:pt idx="69">
                  <c:v>0.92565230274999999</c:v>
                </c:pt>
                <c:pt idx="70">
                  <c:v>0.92551644500000008</c:v>
                </c:pt>
                <c:pt idx="71">
                  <c:v>0.92538170800000008</c:v>
                </c:pt>
                <c:pt idx="72">
                  <c:v>0.92524808024999994</c:v>
                </c:pt>
                <c:pt idx="73">
                  <c:v>0.92511555150000002</c:v>
                </c:pt>
                <c:pt idx="74">
                  <c:v>0.92498411049999996</c:v>
                </c:pt>
                <c:pt idx="75">
                  <c:v>0.92485374800000009</c:v>
                </c:pt>
                <c:pt idx="76">
                  <c:v>0.92472445250000002</c:v>
                </c:pt>
                <c:pt idx="77">
                  <c:v>0.92459621449999996</c:v>
                </c:pt>
                <c:pt idx="78">
                  <c:v>0.92446902374999995</c:v>
                </c:pt>
                <c:pt idx="79">
                  <c:v>0.92434286975000002</c:v>
                </c:pt>
                <c:pt idx="80">
                  <c:v>0.92421774400000001</c:v>
                </c:pt>
                <c:pt idx="81">
                  <c:v>0.92409363499999997</c:v>
                </c:pt>
                <c:pt idx="82">
                  <c:v>0.92397053424999998</c:v>
                </c:pt>
                <c:pt idx="83">
                  <c:v>0.92384843225000002</c:v>
                </c:pt>
                <c:pt idx="84">
                  <c:v>0.92372731899999994</c:v>
                </c:pt>
                <c:pt idx="85">
                  <c:v>0.92360718600000002</c:v>
                </c:pt>
                <c:pt idx="86">
                  <c:v>0.92348802299999999</c:v>
                </c:pt>
                <c:pt idx="87">
                  <c:v>0.92336982199999995</c:v>
                </c:pt>
                <c:pt idx="88">
                  <c:v>0.92325257324999999</c:v>
                </c:pt>
                <c:pt idx="89">
                  <c:v>0.92313626849999997</c:v>
                </c:pt>
                <c:pt idx="90">
                  <c:v>0.92302089850000002</c:v>
                </c:pt>
                <c:pt idx="91">
                  <c:v>0.92290645450000008</c:v>
                </c:pt>
                <c:pt idx="92">
                  <c:v>0.92279292825000003</c:v>
                </c:pt>
                <c:pt idx="93">
                  <c:v>0.92268031099999992</c:v>
                </c:pt>
                <c:pt idx="94">
                  <c:v>0.92256859499999999</c:v>
                </c:pt>
                <c:pt idx="95">
                  <c:v>0.92245777100000004</c:v>
                </c:pt>
                <c:pt idx="96">
                  <c:v>0.92234783149999999</c:v>
                </c:pt>
                <c:pt idx="97">
                  <c:v>0.92223876799999993</c:v>
                </c:pt>
                <c:pt idx="98">
                  <c:v>0.92213057274999999</c:v>
                </c:pt>
                <c:pt idx="99">
                  <c:v>0.92202323774999995</c:v>
                </c:pt>
                <c:pt idx="100">
                  <c:v>0.92191675525000005</c:v>
                </c:pt>
                <c:pt idx="101">
                  <c:v>0.92181111700000007</c:v>
                </c:pt>
                <c:pt idx="102">
                  <c:v>0.92170631575000006</c:v>
                </c:pt>
                <c:pt idx="103">
                  <c:v>0.92160234399999996</c:v>
                </c:pt>
                <c:pt idx="104">
                  <c:v>0.92149919399999991</c:v>
                </c:pt>
                <c:pt idx="105">
                  <c:v>0.92139685874999988</c:v>
                </c:pt>
                <c:pt idx="106">
                  <c:v>0.92129532999999997</c:v>
                </c:pt>
                <c:pt idx="107">
                  <c:v>0.92119460125000008</c:v>
                </c:pt>
                <c:pt idx="108">
                  <c:v>0.92109466549999996</c:v>
                </c:pt>
                <c:pt idx="109">
                  <c:v>0.92099551525000001</c:v>
                </c:pt>
                <c:pt idx="110">
                  <c:v>0.92089714299999992</c:v>
                </c:pt>
                <c:pt idx="111">
                  <c:v>0.92079954274999998</c:v>
                </c:pt>
                <c:pt idx="112">
                  <c:v>0.92070270700000001</c:v>
                </c:pt>
                <c:pt idx="113">
                  <c:v>0.92060662949999994</c:v>
                </c:pt>
                <c:pt idx="114">
                  <c:v>0.92051130275000004</c:v>
                </c:pt>
                <c:pt idx="115">
                  <c:v>0.92041672074999992</c:v>
                </c:pt>
                <c:pt idx="116">
                  <c:v>0.9203228765</c:v>
                </c:pt>
                <c:pt idx="117">
                  <c:v>0.92022976374999987</c:v>
                </c:pt>
                <c:pt idx="118">
                  <c:v>0.92013737549999997</c:v>
                </c:pt>
                <c:pt idx="119">
                  <c:v>0.92004570649999995</c:v>
                </c:pt>
                <c:pt idx="120">
                  <c:v>0.91995474925000009</c:v>
                </c:pt>
                <c:pt idx="121">
                  <c:v>0.91986449825000005</c:v>
                </c:pt>
                <c:pt idx="122">
                  <c:v>0.91977494699999995</c:v>
                </c:pt>
                <c:pt idx="123">
                  <c:v>0.91968608949999986</c:v>
                </c:pt>
                <c:pt idx="124">
                  <c:v>0.91959791950000003</c:v>
                </c:pt>
                <c:pt idx="125">
                  <c:v>0.91951043099999996</c:v>
                </c:pt>
                <c:pt idx="126">
                  <c:v>0.91942361849999998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7-4E06-A6E2-7B77F83A5864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ISF_fit!$Q$3:$Q$1004</c:f>
              <c:numCache>
                <c:formatCode>General</c:formatCode>
                <c:ptCount val="1002"/>
                <c:pt idx="0">
                  <c:v>0.86726645324999996</c:v>
                </c:pt>
                <c:pt idx="1">
                  <c:v>0.86645556749999997</c:v>
                </c:pt>
                <c:pt idx="2">
                  <c:v>0.86604300725000005</c:v>
                </c:pt>
                <c:pt idx="3">
                  <c:v>0.86563941025000002</c:v>
                </c:pt>
                <c:pt idx="4">
                  <c:v>0.86524123924999996</c:v>
                </c:pt>
                <c:pt idx="5">
                  <c:v>0.86484837400000003</c:v>
                </c:pt>
                <c:pt idx="6">
                  <c:v>0.86446073125</c:v>
                </c:pt>
                <c:pt idx="7">
                  <c:v>0.86407822825000002</c:v>
                </c:pt>
                <c:pt idx="8">
                  <c:v>0.86370078475000001</c:v>
                </c:pt>
                <c:pt idx="9">
                  <c:v>0.86332832150000005</c:v>
                </c:pt>
                <c:pt idx="10">
                  <c:v>0.86296076099999997</c:v>
                </c:pt>
                <c:pt idx="11">
                  <c:v>0.86259802649999995</c:v>
                </c:pt>
                <c:pt idx="12">
                  <c:v>0.86224004399999998</c:v>
                </c:pt>
                <c:pt idx="13">
                  <c:v>0.86188673949999994</c:v>
                </c:pt>
                <c:pt idx="14">
                  <c:v>0.86153804100000009</c:v>
                </c:pt>
                <c:pt idx="15">
                  <c:v>0.86119387775000011</c:v>
                </c:pt>
                <c:pt idx="16">
                  <c:v>0.86085418000000002</c:v>
                </c:pt>
                <c:pt idx="17">
                  <c:v>0.86051887999999999</c:v>
                </c:pt>
                <c:pt idx="18">
                  <c:v>0.86018791025000008</c:v>
                </c:pt>
                <c:pt idx="19">
                  <c:v>0.85986120524999998</c:v>
                </c:pt>
                <c:pt idx="20">
                  <c:v>0.85953869999999999</c:v>
                </c:pt>
                <c:pt idx="21">
                  <c:v>0.8592203315000001</c:v>
                </c:pt>
                <c:pt idx="22">
                  <c:v>0.8589060369999999</c:v>
                </c:pt>
                <c:pt idx="23">
                  <c:v>0.85859575574999991</c:v>
                </c:pt>
                <c:pt idx="24">
                  <c:v>0.85828942725000001</c:v>
                </c:pt>
                <c:pt idx="25">
                  <c:v>0.85798699224999997</c:v>
                </c:pt>
                <c:pt idx="26">
                  <c:v>0.85768839374999994</c:v>
                </c:pt>
                <c:pt idx="27">
                  <c:v>0.85739357350000001</c:v>
                </c:pt>
                <c:pt idx="28">
                  <c:v>0.85710247624999991</c:v>
                </c:pt>
                <c:pt idx="29">
                  <c:v>0.85681504625000005</c:v>
                </c:pt>
                <c:pt idx="30">
                  <c:v>0.85653123050000002</c:v>
                </c:pt>
                <c:pt idx="31">
                  <c:v>0.85625097524999993</c:v>
                </c:pt>
                <c:pt idx="32">
                  <c:v>0.85597422875000007</c:v>
                </c:pt>
                <c:pt idx="33">
                  <c:v>0.85570093899999988</c:v>
                </c:pt>
                <c:pt idx="34">
                  <c:v>0.85543105649999995</c:v>
                </c:pt>
                <c:pt idx="35">
                  <c:v>0.85516453100000001</c:v>
                </c:pt>
                <c:pt idx="36">
                  <c:v>0.85490131449999995</c:v>
                </c:pt>
                <c:pt idx="37">
                  <c:v>0.85464135875000014</c:v>
                </c:pt>
                <c:pt idx="38">
                  <c:v>0.85438461649999997</c:v>
                </c:pt>
                <c:pt idx="39">
                  <c:v>0.85413104225000003</c:v>
                </c:pt>
                <c:pt idx="40">
                  <c:v>0.85388058975000003</c:v>
                </c:pt>
                <c:pt idx="41">
                  <c:v>0.85363321550000004</c:v>
                </c:pt>
                <c:pt idx="42">
                  <c:v>0.85338887399999996</c:v>
                </c:pt>
                <c:pt idx="43">
                  <c:v>0.85314752425000007</c:v>
                </c:pt>
                <c:pt idx="44">
                  <c:v>0.85290912175</c:v>
                </c:pt>
                <c:pt idx="45">
                  <c:v>0.85267362600000007</c:v>
                </c:pt>
                <c:pt idx="46">
                  <c:v>0.85244099600000012</c:v>
                </c:pt>
                <c:pt idx="47">
                  <c:v>0.85221119049999994</c:v>
                </c:pt>
                <c:pt idx="48">
                  <c:v>0.85198417100000001</c:v>
                </c:pt>
                <c:pt idx="49">
                  <c:v>0.85175989750000003</c:v>
                </c:pt>
                <c:pt idx="50">
                  <c:v>0.85153833249999999</c:v>
                </c:pt>
                <c:pt idx="51">
                  <c:v>0.85131943775000007</c:v>
                </c:pt>
                <c:pt idx="52">
                  <c:v>0.8511031765</c:v>
                </c:pt>
                <c:pt idx="53">
                  <c:v>0.85088951175000005</c:v>
                </c:pt>
                <c:pt idx="54">
                  <c:v>0.85067840875</c:v>
                </c:pt>
                <c:pt idx="55">
                  <c:v>0.85046983075000004</c:v>
                </c:pt>
                <c:pt idx="56">
                  <c:v>0.85026374375000002</c:v>
                </c:pt>
                <c:pt idx="57">
                  <c:v>0.8500601137499999</c:v>
                </c:pt>
                <c:pt idx="58">
                  <c:v>0.84985890725000002</c:v>
                </c:pt>
                <c:pt idx="59">
                  <c:v>0.84966009074999993</c:v>
                </c:pt>
                <c:pt idx="60">
                  <c:v>0.84946363199999997</c:v>
                </c:pt>
                <c:pt idx="61">
                  <c:v>0.84926949824999998</c:v>
                </c:pt>
                <c:pt idx="62">
                  <c:v>0.84907765925000001</c:v>
                </c:pt>
                <c:pt idx="63">
                  <c:v>0.84888808350000011</c:v>
                </c:pt>
                <c:pt idx="64">
                  <c:v>0.84870074024999997</c:v>
                </c:pt>
                <c:pt idx="65">
                  <c:v>0.8485155995</c:v>
                </c:pt>
                <c:pt idx="66">
                  <c:v>0.84833263200000009</c:v>
                </c:pt>
                <c:pt idx="67">
                  <c:v>0.84815180875000007</c:v>
                </c:pt>
                <c:pt idx="68">
                  <c:v>0.84797310049999997</c:v>
                </c:pt>
                <c:pt idx="69">
                  <c:v>0.84779648024999998</c:v>
                </c:pt>
                <c:pt idx="70">
                  <c:v>0.84762191875000004</c:v>
                </c:pt>
                <c:pt idx="71">
                  <c:v>0.8474493902500001</c:v>
                </c:pt>
                <c:pt idx="72">
                  <c:v>0.84727886674999997</c:v>
                </c:pt>
                <c:pt idx="73">
                  <c:v>0.84711032274999998</c:v>
                </c:pt>
                <c:pt idx="74">
                  <c:v>0.84694373124999989</c:v>
                </c:pt>
                <c:pt idx="75">
                  <c:v>0.84677906749999998</c:v>
                </c:pt>
                <c:pt idx="76">
                  <c:v>0.84661630575000002</c:v>
                </c:pt>
                <c:pt idx="77">
                  <c:v>0.84645542149999997</c:v>
                </c:pt>
                <c:pt idx="78">
                  <c:v>0.84629638950000008</c:v>
                </c:pt>
                <c:pt idx="79">
                  <c:v>0.84613918649999997</c:v>
                </c:pt>
                <c:pt idx="80">
                  <c:v>0.84598378824999998</c:v>
                </c:pt>
                <c:pt idx="81">
                  <c:v>0.8458301720000001</c:v>
                </c:pt>
                <c:pt idx="82">
                  <c:v>0.84567831400000004</c:v>
                </c:pt>
                <c:pt idx="83">
                  <c:v>0.84552819224999998</c:v>
                </c:pt>
                <c:pt idx="84">
                  <c:v>0.84537978399999991</c:v>
                </c:pt>
                <c:pt idx="85">
                  <c:v>0.84523306749999993</c:v>
                </c:pt>
                <c:pt idx="86">
                  <c:v>0.84508802100000002</c:v>
                </c:pt>
                <c:pt idx="87">
                  <c:v>0.84494462299999995</c:v>
                </c:pt>
                <c:pt idx="88">
                  <c:v>0.84480285300000002</c:v>
                </c:pt>
                <c:pt idx="89">
                  <c:v>0.84466268975000003</c:v>
                </c:pt>
                <c:pt idx="90">
                  <c:v>0.84452411350000001</c:v>
                </c:pt>
                <c:pt idx="91">
                  <c:v>0.84438710299999997</c:v>
                </c:pt>
                <c:pt idx="92">
                  <c:v>0.84425163949999993</c:v>
                </c:pt>
                <c:pt idx="93">
                  <c:v>0.84411770325000002</c:v>
                </c:pt>
                <c:pt idx="94">
                  <c:v>0.84398527474999985</c:v>
                </c:pt>
                <c:pt idx="95">
                  <c:v>0.84385433574999991</c:v>
                </c:pt>
                <c:pt idx="96">
                  <c:v>0.8437248665</c:v>
                </c:pt>
                <c:pt idx="97">
                  <c:v>0.84359684950000002</c:v>
                </c:pt>
                <c:pt idx="98">
                  <c:v>0.84347026650000001</c:v>
                </c:pt>
                <c:pt idx="99">
                  <c:v>0.84334509950000003</c:v>
                </c:pt>
                <c:pt idx="100">
                  <c:v>0.84322133075000005</c:v>
                </c:pt>
                <c:pt idx="101">
                  <c:v>0.84309894299999999</c:v>
                </c:pt>
                <c:pt idx="102">
                  <c:v>0.8429779192500001</c:v>
                </c:pt>
                <c:pt idx="103">
                  <c:v>0.84285824249999997</c:v>
                </c:pt>
                <c:pt idx="104">
                  <c:v>0.84273989650000003</c:v>
                </c:pt>
                <c:pt idx="105">
                  <c:v>0.84262286450000001</c:v>
                </c:pt>
                <c:pt idx="106">
                  <c:v>0.84250713050000003</c:v>
                </c:pt>
                <c:pt idx="107">
                  <c:v>0.84239267849999999</c:v>
                </c:pt>
                <c:pt idx="108">
                  <c:v>0.84227949274999991</c:v>
                </c:pt>
                <c:pt idx="109">
                  <c:v>0.84216755799999998</c:v>
                </c:pt>
                <c:pt idx="110">
                  <c:v>0.84205685924999996</c:v>
                </c:pt>
                <c:pt idx="111">
                  <c:v>0.84194738074999997</c:v>
                </c:pt>
                <c:pt idx="112">
                  <c:v>0.84183910849999999</c:v>
                </c:pt>
                <c:pt idx="113">
                  <c:v>0.84173202699999994</c:v>
                </c:pt>
                <c:pt idx="114">
                  <c:v>0.84162612225</c:v>
                </c:pt>
                <c:pt idx="115">
                  <c:v>0.84152137999999999</c:v>
                </c:pt>
                <c:pt idx="116">
                  <c:v>0.84141778649999988</c:v>
                </c:pt>
                <c:pt idx="117">
                  <c:v>0.84131532774999995</c:v>
                </c:pt>
                <c:pt idx="118">
                  <c:v>0.84121398949999993</c:v>
                </c:pt>
                <c:pt idx="119">
                  <c:v>0.8411137595</c:v>
                </c:pt>
                <c:pt idx="120">
                  <c:v>0.84101462375000002</c:v>
                </c:pt>
                <c:pt idx="121">
                  <c:v>0.84091656950000004</c:v>
                </c:pt>
                <c:pt idx="122">
                  <c:v>0.84081958325000006</c:v>
                </c:pt>
                <c:pt idx="123">
                  <c:v>0.84072365274999994</c:v>
                </c:pt>
                <c:pt idx="124">
                  <c:v>0.84062876575000001</c:v>
                </c:pt>
                <c:pt idx="125">
                  <c:v>0.84053490899999994</c:v>
                </c:pt>
                <c:pt idx="126">
                  <c:v>0.84044207100000001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C7-4E06-A6E2-7B77F83A5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94448"/>
        <c:axId val="778795432"/>
      </c:scatterChart>
      <c:valAx>
        <c:axId val="77879444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Log(t)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5432"/>
        <c:crosses val="autoZero"/>
        <c:crossBetween val="midCat"/>
      </c:valAx>
      <c:valAx>
        <c:axId val="77879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ISF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4448"/>
        <c:crossesAt val="0.1"/>
        <c:crossBetween val="midCat"/>
      </c:valAx>
    </c:plotArea>
    <c:legend>
      <c:legendPos val="r"/>
      <c:overlay val="0"/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Q = 0.2435</c:v>
          </c:tx>
          <c:spPr>
            <a:ln>
              <a:noFill/>
            </a:ln>
          </c:spPr>
          <c:marker>
            <c:symbol val="star"/>
            <c:size val="2"/>
          </c:marker>
          <c:xVal>
            <c:numRef>
              <c:f>ISF!$A$4:$A$1005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ISF!$D$4:$D$1005</c:f>
              <c:numCache>
                <c:formatCode>General</c:formatCode>
                <c:ptCount val="1002"/>
                <c:pt idx="0">
                  <c:v>0.99031909549999997</c:v>
                </c:pt>
                <c:pt idx="1">
                  <c:v>0.99029198474999991</c:v>
                </c:pt>
                <c:pt idx="2">
                  <c:v>0.99007689325000003</c:v>
                </c:pt>
                <c:pt idx="3">
                  <c:v>0.99002819000000009</c:v>
                </c:pt>
                <c:pt idx="4">
                  <c:v>0.98996049349999993</c:v>
                </c:pt>
                <c:pt idx="5">
                  <c:v>0.98986821599999997</c:v>
                </c:pt>
                <c:pt idx="6">
                  <c:v>0.98944458449999995</c:v>
                </c:pt>
                <c:pt idx="7">
                  <c:v>0.98941526375</c:v>
                </c:pt>
                <c:pt idx="8">
                  <c:v>0.98946905800000007</c:v>
                </c:pt>
                <c:pt idx="9">
                  <c:v>0.98972459400000012</c:v>
                </c:pt>
                <c:pt idx="10">
                  <c:v>0.98938987775000009</c:v>
                </c:pt>
                <c:pt idx="11">
                  <c:v>0.98916801724999992</c:v>
                </c:pt>
                <c:pt idx="12">
                  <c:v>0.98923054450000003</c:v>
                </c:pt>
                <c:pt idx="13">
                  <c:v>0.98885187900000004</c:v>
                </c:pt>
                <c:pt idx="14">
                  <c:v>0.98904917874999998</c:v>
                </c:pt>
                <c:pt idx="15">
                  <c:v>0.98902304549999998</c:v>
                </c:pt>
                <c:pt idx="16">
                  <c:v>0.98881656225000003</c:v>
                </c:pt>
                <c:pt idx="17">
                  <c:v>0.98861663500000008</c:v>
                </c:pt>
                <c:pt idx="18">
                  <c:v>0.98876071499999996</c:v>
                </c:pt>
                <c:pt idx="19">
                  <c:v>0.98886377874999998</c:v>
                </c:pt>
                <c:pt idx="20">
                  <c:v>0.98873647850000002</c:v>
                </c:pt>
                <c:pt idx="21">
                  <c:v>0.98874991750000008</c:v>
                </c:pt>
                <c:pt idx="22">
                  <c:v>0.98845416575</c:v>
                </c:pt>
                <c:pt idx="23">
                  <c:v>0.98852695925000011</c:v>
                </c:pt>
                <c:pt idx="24">
                  <c:v>0.98847086775000004</c:v>
                </c:pt>
                <c:pt idx="25">
                  <c:v>0.98846527649999993</c:v>
                </c:pt>
                <c:pt idx="26">
                  <c:v>0.98834581850000003</c:v>
                </c:pt>
                <c:pt idx="27">
                  <c:v>0.98833488850000006</c:v>
                </c:pt>
                <c:pt idx="28">
                  <c:v>0.98829411475000006</c:v>
                </c:pt>
                <c:pt idx="29">
                  <c:v>0.98829532524999997</c:v>
                </c:pt>
                <c:pt idx="30">
                  <c:v>0.98830843774999999</c:v>
                </c:pt>
                <c:pt idx="31">
                  <c:v>0.98817968774999998</c:v>
                </c:pt>
                <c:pt idx="32">
                  <c:v>0.98826406749999995</c:v>
                </c:pt>
                <c:pt idx="33">
                  <c:v>0.98802660325000002</c:v>
                </c:pt>
                <c:pt idx="34">
                  <c:v>0.98785760600000005</c:v>
                </c:pt>
                <c:pt idx="35">
                  <c:v>0.98791375574999996</c:v>
                </c:pt>
                <c:pt idx="36">
                  <c:v>0.98816704249999998</c:v>
                </c:pt>
                <c:pt idx="37">
                  <c:v>0.9879294342499999</c:v>
                </c:pt>
                <c:pt idx="38">
                  <c:v>0.98788999750000006</c:v>
                </c:pt>
                <c:pt idx="39">
                  <c:v>0.98788319800000002</c:v>
                </c:pt>
                <c:pt idx="40">
                  <c:v>0.98768137874999995</c:v>
                </c:pt>
                <c:pt idx="41">
                  <c:v>0.98769567849999995</c:v>
                </c:pt>
                <c:pt idx="42">
                  <c:v>0.98781224774999998</c:v>
                </c:pt>
                <c:pt idx="43">
                  <c:v>0.98763911699999996</c:v>
                </c:pt>
                <c:pt idx="44">
                  <c:v>0.98761925800000006</c:v>
                </c:pt>
                <c:pt idx="45">
                  <c:v>0.98790025650000013</c:v>
                </c:pt>
                <c:pt idx="46">
                  <c:v>0.98785180799999994</c:v>
                </c:pt>
                <c:pt idx="47">
                  <c:v>0.98753631450000001</c:v>
                </c:pt>
                <c:pt idx="48">
                  <c:v>0.98771996775000004</c:v>
                </c:pt>
                <c:pt idx="49">
                  <c:v>0.98742804425000008</c:v>
                </c:pt>
                <c:pt idx="50">
                  <c:v>0.98745855950000005</c:v>
                </c:pt>
                <c:pt idx="51">
                  <c:v>0.98753364374999997</c:v>
                </c:pt>
                <c:pt idx="52">
                  <c:v>0.98739412624999989</c:v>
                </c:pt>
                <c:pt idx="53">
                  <c:v>0.98748953399999995</c:v>
                </c:pt>
                <c:pt idx="54">
                  <c:v>0.98765280825000001</c:v>
                </c:pt>
                <c:pt idx="55">
                  <c:v>0.98742789024999988</c:v>
                </c:pt>
                <c:pt idx="56">
                  <c:v>0.98716380425000005</c:v>
                </c:pt>
                <c:pt idx="57">
                  <c:v>0.98715594074999991</c:v>
                </c:pt>
                <c:pt idx="58">
                  <c:v>0.98704938075000004</c:v>
                </c:pt>
                <c:pt idx="59">
                  <c:v>0.98707431000000001</c:v>
                </c:pt>
                <c:pt idx="60">
                  <c:v>0.98702068825</c:v>
                </c:pt>
                <c:pt idx="61">
                  <c:v>0.98712298750000005</c:v>
                </c:pt>
                <c:pt idx="62">
                  <c:v>0.98712982324999998</c:v>
                </c:pt>
                <c:pt idx="63">
                  <c:v>0.98733001949999999</c:v>
                </c:pt>
                <c:pt idx="64">
                  <c:v>0.98707297349999989</c:v>
                </c:pt>
                <c:pt idx="65">
                  <c:v>0.9867515172500001</c:v>
                </c:pt>
                <c:pt idx="66">
                  <c:v>0.98690002725000003</c:v>
                </c:pt>
                <c:pt idx="67">
                  <c:v>0.98674839550000004</c:v>
                </c:pt>
                <c:pt idx="68">
                  <c:v>0.98677598050000004</c:v>
                </c:pt>
                <c:pt idx="69">
                  <c:v>0.98672857275000003</c:v>
                </c:pt>
                <c:pt idx="70">
                  <c:v>0.98652573025000001</c:v>
                </c:pt>
                <c:pt idx="71">
                  <c:v>0.98654651474999988</c:v>
                </c:pt>
                <c:pt idx="72">
                  <c:v>0.98681469349999995</c:v>
                </c:pt>
                <c:pt idx="73">
                  <c:v>0.98685079374999995</c:v>
                </c:pt>
                <c:pt idx="74">
                  <c:v>0.98661245400000008</c:v>
                </c:pt>
                <c:pt idx="75">
                  <c:v>0.98654967700000007</c:v>
                </c:pt>
                <c:pt idx="76">
                  <c:v>0.98623217525000006</c:v>
                </c:pt>
                <c:pt idx="77">
                  <c:v>0.98627704199999999</c:v>
                </c:pt>
                <c:pt idx="78">
                  <c:v>0.98633181749999999</c:v>
                </c:pt>
                <c:pt idx="79">
                  <c:v>0.98623612375000003</c:v>
                </c:pt>
                <c:pt idx="80">
                  <c:v>0.9861900117500001</c:v>
                </c:pt>
                <c:pt idx="81">
                  <c:v>0.98650623074999999</c:v>
                </c:pt>
                <c:pt idx="82">
                  <c:v>0.98630514549999992</c:v>
                </c:pt>
                <c:pt idx="83">
                  <c:v>0.98618373974999995</c:v>
                </c:pt>
                <c:pt idx="84">
                  <c:v>0.98607113400000002</c:v>
                </c:pt>
                <c:pt idx="85">
                  <c:v>0.9859192135</c:v>
                </c:pt>
                <c:pt idx="86">
                  <c:v>0.98607242124999994</c:v>
                </c:pt>
                <c:pt idx="87">
                  <c:v>0.98624548575000004</c:v>
                </c:pt>
                <c:pt idx="88">
                  <c:v>0.9861118137499999</c:v>
                </c:pt>
                <c:pt idx="89">
                  <c:v>0.98593289675000007</c:v>
                </c:pt>
                <c:pt idx="90">
                  <c:v>0.98610800975000013</c:v>
                </c:pt>
                <c:pt idx="91">
                  <c:v>0.98614324850000001</c:v>
                </c:pt>
                <c:pt idx="92">
                  <c:v>0.98600368699999996</c:v>
                </c:pt>
                <c:pt idx="93">
                  <c:v>0.98578948650000009</c:v>
                </c:pt>
                <c:pt idx="94">
                  <c:v>0.98573067974999995</c:v>
                </c:pt>
                <c:pt idx="95">
                  <c:v>0.98580290074999999</c:v>
                </c:pt>
                <c:pt idx="96">
                  <c:v>0.98565351449999994</c:v>
                </c:pt>
                <c:pt idx="97">
                  <c:v>0.98560716474999999</c:v>
                </c:pt>
                <c:pt idx="98">
                  <c:v>0.98571511675000001</c:v>
                </c:pt>
                <c:pt idx="99">
                  <c:v>0.98584930174999996</c:v>
                </c:pt>
                <c:pt idx="100">
                  <c:v>0.98583375674999996</c:v>
                </c:pt>
                <c:pt idx="101">
                  <c:v>0.98563650124999991</c:v>
                </c:pt>
                <c:pt idx="102">
                  <c:v>0.98559337899999999</c:v>
                </c:pt>
                <c:pt idx="103">
                  <c:v>0.98527065975000006</c:v>
                </c:pt>
                <c:pt idx="104">
                  <c:v>0.98543791425000005</c:v>
                </c:pt>
                <c:pt idx="105">
                  <c:v>0.98547717349999997</c:v>
                </c:pt>
                <c:pt idx="106">
                  <c:v>0.98532627449999999</c:v>
                </c:pt>
                <c:pt idx="107">
                  <c:v>0.98518048624999999</c:v>
                </c:pt>
                <c:pt idx="108">
                  <c:v>0.98545068324999996</c:v>
                </c:pt>
                <c:pt idx="109">
                  <c:v>0.9853500275</c:v>
                </c:pt>
                <c:pt idx="110">
                  <c:v>0.98531662450000002</c:v>
                </c:pt>
                <c:pt idx="111">
                  <c:v>0.98544208875000006</c:v>
                </c:pt>
                <c:pt idx="112">
                  <c:v>0.98518297700000002</c:v>
                </c:pt>
                <c:pt idx="113">
                  <c:v>0.98538324275</c:v>
                </c:pt>
                <c:pt idx="114">
                  <c:v>0.98517708450000008</c:v>
                </c:pt>
                <c:pt idx="115">
                  <c:v>0.98493471175000002</c:v>
                </c:pt>
                <c:pt idx="116">
                  <c:v>0.98499455575000006</c:v>
                </c:pt>
                <c:pt idx="117">
                  <c:v>0.98530161324999999</c:v>
                </c:pt>
                <c:pt idx="118">
                  <c:v>0.98497493074999998</c:v>
                </c:pt>
                <c:pt idx="119">
                  <c:v>0.98498809274999999</c:v>
                </c:pt>
                <c:pt idx="120">
                  <c:v>0.98495388424999997</c:v>
                </c:pt>
                <c:pt idx="121">
                  <c:v>0.98480642574999999</c:v>
                </c:pt>
                <c:pt idx="122">
                  <c:v>0.98474851224999993</c:v>
                </c:pt>
                <c:pt idx="123">
                  <c:v>0.98484161775000001</c:v>
                </c:pt>
                <c:pt idx="124">
                  <c:v>0.98463790100000004</c:v>
                </c:pt>
                <c:pt idx="125">
                  <c:v>0.98468806149999999</c:v>
                </c:pt>
                <c:pt idx="126">
                  <c:v>0.98479460699999999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628-4D58-B2A3-67D119ECA4EC}"/>
            </c:ext>
          </c:extLst>
        </c:ser>
        <c:ser>
          <c:idx val="4"/>
          <c:order val="1"/>
          <c:tx>
            <c:v>Q = 1.0108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2"/>
            <c:spPr>
              <a:ln>
                <a:solidFill>
                  <a:srgbClr val="0070C0"/>
                </a:solidFill>
              </a:ln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ISF!$I$3:$I$1004</c:f>
              <c:numCache>
                <c:formatCode>General</c:formatCode>
                <c:ptCount val="1002"/>
                <c:pt idx="0">
                  <c:v>1</c:v>
                </c:pt>
                <c:pt idx="1">
                  <c:v>0.93968718100000004</c:v>
                </c:pt>
                <c:pt idx="2">
                  <c:v>0.94055327275</c:v>
                </c:pt>
                <c:pt idx="3">
                  <c:v>0.93972087900000001</c:v>
                </c:pt>
                <c:pt idx="4">
                  <c:v>0.93935672274999993</c:v>
                </c:pt>
                <c:pt idx="5">
                  <c:v>0.9390721045</c:v>
                </c:pt>
                <c:pt idx="6">
                  <c:v>0.938788976</c:v>
                </c:pt>
                <c:pt idx="7">
                  <c:v>0.93657515125000002</c:v>
                </c:pt>
                <c:pt idx="8">
                  <c:v>0.93633618725000001</c:v>
                </c:pt>
                <c:pt idx="9">
                  <c:v>0.93656952175000008</c:v>
                </c:pt>
                <c:pt idx="10">
                  <c:v>0.93800985825000005</c:v>
                </c:pt>
                <c:pt idx="11">
                  <c:v>0.93641154525000003</c:v>
                </c:pt>
                <c:pt idx="12">
                  <c:v>0.93514932824999997</c:v>
                </c:pt>
                <c:pt idx="13">
                  <c:v>0.93559311600000006</c:v>
                </c:pt>
                <c:pt idx="14">
                  <c:v>0.93369481150000011</c:v>
                </c:pt>
                <c:pt idx="15">
                  <c:v>0.93488000849999997</c:v>
                </c:pt>
                <c:pt idx="16">
                  <c:v>0.93494774375</c:v>
                </c:pt>
                <c:pt idx="17">
                  <c:v>0.93386364699999991</c:v>
                </c:pt>
                <c:pt idx="18">
                  <c:v>0.93256446474999999</c:v>
                </c:pt>
                <c:pt idx="19">
                  <c:v>0.93324131325000004</c:v>
                </c:pt>
                <c:pt idx="20">
                  <c:v>0.93419739499999999</c:v>
                </c:pt>
                <c:pt idx="21">
                  <c:v>0.93347097899999998</c:v>
                </c:pt>
                <c:pt idx="22">
                  <c:v>0.93373044400000005</c:v>
                </c:pt>
                <c:pt idx="23">
                  <c:v>0.93224713325000008</c:v>
                </c:pt>
                <c:pt idx="24">
                  <c:v>0.93266251950000012</c:v>
                </c:pt>
                <c:pt idx="25">
                  <c:v>0.932382822</c:v>
                </c:pt>
                <c:pt idx="26">
                  <c:v>0.9323447775</c:v>
                </c:pt>
                <c:pt idx="27">
                  <c:v>0.93185700749999989</c:v>
                </c:pt>
                <c:pt idx="28">
                  <c:v>0.93174557449999995</c:v>
                </c:pt>
                <c:pt idx="29">
                  <c:v>0.93162743975000006</c:v>
                </c:pt>
                <c:pt idx="30">
                  <c:v>0.93184917700000003</c:v>
                </c:pt>
                <c:pt idx="31">
                  <c:v>0.93174004849999992</c:v>
                </c:pt>
                <c:pt idx="32">
                  <c:v>0.93123134699999999</c:v>
                </c:pt>
                <c:pt idx="33">
                  <c:v>0.93175256574999998</c:v>
                </c:pt>
                <c:pt idx="34">
                  <c:v>0.93049519474999998</c:v>
                </c:pt>
                <c:pt idx="35">
                  <c:v>0.92955619699999992</c:v>
                </c:pt>
                <c:pt idx="36">
                  <c:v>0.9301070012499999</c:v>
                </c:pt>
                <c:pt idx="37">
                  <c:v>0.93152783750000001</c:v>
                </c:pt>
                <c:pt idx="38">
                  <c:v>0.93007592049999999</c:v>
                </c:pt>
                <c:pt idx="39">
                  <c:v>0.9302657325</c:v>
                </c:pt>
                <c:pt idx="40">
                  <c:v>0.93034843349999996</c:v>
                </c:pt>
                <c:pt idx="41">
                  <c:v>0.92933268224999999</c:v>
                </c:pt>
                <c:pt idx="42">
                  <c:v>0.92931710625000008</c:v>
                </c:pt>
                <c:pt idx="43">
                  <c:v>0.93014696250000006</c:v>
                </c:pt>
                <c:pt idx="44">
                  <c:v>0.92902884725000001</c:v>
                </c:pt>
                <c:pt idx="45">
                  <c:v>0.92882239999999994</c:v>
                </c:pt>
                <c:pt idx="46">
                  <c:v>0.93037491550000007</c:v>
                </c:pt>
                <c:pt idx="47">
                  <c:v>0.93021646425000004</c:v>
                </c:pt>
                <c:pt idx="48">
                  <c:v>0.92863539974999998</c:v>
                </c:pt>
                <c:pt idx="49">
                  <c:v>0.929893937</c:v>
                </c:pt>
                <c:pt idx="50">
                  <c:v>0.92833639925</c:v>
                </c:pt>
                <c:pt idx="51">
                  <c:v>0.92859887550000009</c:v>
                </c:pt>
                <c:pt idx="52">
                  <c:v>0.92915331725000005</c:v>
                </c:pt>
                <c:pt idx="53">
                  <c:v>0.92819717000000002</c:v>
                </c:pt>
                <c:pt idx="54">
                  <c:v>0.92868616199999998</c:v>
                </c:pt>
                <c:pt idx="55">
                  <c:v>0.92950960049999987</c:v>
                </c:pt>
                <c:pt idx="56">
                  <c:v>0.92846490675000004</c:v>
                </c:pt>
                <c:pt idx="57">
                  <c:v>0.92716225225000004</c:v>
                </c:pt>
                <c:pt idx="58">
                  <c:v>0.92713829375000001</c:v>
                </c:pt>
                <c:pt idx="59">
                  <c:v>0.92686096274999996</c:v>
                </c:pt>
                <c:pt idx="60">
                  <c:v>0.92685447875000004</c:v>
                </c:pt>
                <c:pt idx="61">
                  <c:v>0.92668393449999997</c:v>
                </c:pt>
                <c:pt idx="62">
                  <c:v>0.92724832574999994</c:v>
                </c:pt>
                <c:pt idx="63">
                  <c:v>0.92724624899999997</c:v>
                </c:pt>
                <c:pt idx="64">
                  <c:v>0.92834149249999998</c:v>
                </c:pt>
                <c:pt idx="65">
                  <c:v>0.92716090449999999</c:v>
                </c:pt>
                <c:pt idx="66">
                  <c:v>0.9253405415</c:v>
                </c:pt>
                <c:pt idx="67">
                  <c:v>0.92640727425000002</c:v>
                </c:pt>
                <c:pt idx="68">
                  <c:v>0.92572652799999999</c:v>
                </c:pt>
                <c:pt idx="69">
                  <c:v>0.92613701599999998</c:v>
                </c:pt>
                <c:pt idx="70">
                  <c:v>0.92590745600000002</c:v>
                </c:pt>
                <c:pt idx="71">
                  <c:v>0.92481791049999995</c:v>
                </c:pt>
                <c:pt idx="72">
                  <c:v>0.92487153074999995</c:v>
                </c:pt>
                <c:pt idx="73">
                  <c:v>0.92631091799999998</c:v>
                </c:pt>
                <c:pt idx="74">
                  <c:v>0.92663978600000008</c:v>
                </c:pt>
                <c:pt idx="75">
                  <c:v>0.92534667549999994</c:v>
                </c:pt>
                <c:pt idx="76">
                  <c:v>0.92520391575000005</c:v>
                </c:pt>
                <c:pt idx="77">
                  <c:v>0.92357539624999996</c:v>
                </c:pt>
                <c:pt idx="78">
                  <c:v>0.92393410350000005</c:v>
                </c:pt>
                <c:pt idx="79">
                  <c:v>0.92446095375000004</c:v>
                </c:pt>
                <c:pt idx="80">
                  <c:v>0.92407618975000005</c:v>
                </c:pt>
                <c:pt idx="81">
                  <c:v>0.92355711674999996</c:v>
                </c:pt>
                <c:pt idx="82">
                  <c:v>0.92541083699999993</c:v>
                </c:pt>
                <c:pt idx="83">
                  <c:v>0.92455439549999996</c:v>
                </c:pt>
                <c:pt idx="84">
                  <c:v>0.92382797824999996</c:v>
                </c:pt>
                <c:pt idx="85">
                  <c:v>0.92336592024999997</c:v>
                </c:pt>
                <c:pt idx="86">
                  <c:v>0.92278618199999995</c:v>
                </c:pt>
                <c:pt idx="87">
                  <c:v>0.92348172875000001</c:v>
                </c:pt>
                <c:pt idx="88">
                  <c:v>0.92454322924999999</c:v>
                </c:pt>
                <c:pt idx="89">
                  <c:v>0.92402234800000005</c:v>
                </c:pt>
                <c:pt idx="90">
                  <c:v>0.92295150299999995</c:v>
                </c:pt>
                <c:pt idx="91">
                  <c:v>0.92375172549999995</c:v>
                </c:pt>
                <c:pt idx="92">
                  <c:v>0.92413508725000004</c:v>
                </c:pt>
                <c:pt idx="93">
                  <c:v>0.92349309774999999</c:v>
                </c:pt>
                <c:pt idx="94">
                  <c:v>0.92231878349999996</c:v>
                </c:pt>
                <c:pt idx="95">
                  <c:v>0.9223891005</c:v>
                </c:pt>
                <c:pt idx="96">
                  <c:v>0.92256477449999996</c:v>
                </c:pt>
                <c:pt idx="97">
                  <c:v>0.92193004950000002</c:v>
                </c:pt>
                <c:pt idx="98">
                  <c:v>0.92183373774999999</c:v>
                </c:pt>
                <c:pt idx="99">
                  <c:v>0.9224025535</c:v>
                </c:pt>
                <c:pt idx="100">
                  <c:v>0.92305510300000004</c:v>
                </c:pt>
                <c:pt idx="101">
                  <c:v>0.92329409400000007</c:v>
                </c:pt>
                <c:pt idx="102">
                  <c:v>0.92202047499999995</c:v>
                </c:pt>
                <c:pt idx="103">
                  <c:v>0.92190244475000005</c:v>
                </c:pt>
                <c:pt idx="104">
                  <c:v>0.92056119375000001</c:v>
                </c:pt>
                <c:pt idx="105">
                  <c:v>0.92138694750000005</c:v>
                </c:pt>
                <c:pt idx="106">
                  <c:v>0.92173866999999998</c:v>
                </c:pt>
                <c:pt idx="107">
                  <c:v>0.92101808024999998</c:v>
                </c:pt>
                <c:pt idx="108">
                  <c:v>0.92026694625000005</c:v>
                </c:pt>
                <c:pt idx="109">
                  <c:v>0.92159271975000001</c:v>
                </c:pt>
                <c:pt idx="110">
                  <c:v>0.92115900399999995</c:v>
                </c:pt>
                <c:pt idx="111">
                  <c:v>0.92100894874999994</c:v>
                </c:pt>
                <c:pt idx="112">
                  <c:v>0.92191457200000004</c:v>
                </c:pt>
                <c:pt idx="113">
                  <c:v>0.92070998199999998</c:v>
                </c:pt>
                <c:pt idx="114">
                  <c:v>0.9217399477499999</c:v>
                </c:pt>
                <c:pt idx="115">
                  <c:v>0.92075829075000004</c:v>
                </c:pt>
                <c:pt idx="116">
                  <c:v>0.91962689924999996</c:v>
                </c:pt>
                <c:pt idx="117">
                  <c:v>0.91987229674999993</c:v>
                </c:pt>
                <c:pt idx="118">
                  <c:v>0.92144935500000003</c:v>
                </c:pt>
                <c:pt idx="119">
                  <c:v>0.91978423175000001</c:v>
                </c:pt>
                <c:pt idx="120">
                  <c:v>0.91974768149999986</c:v>
                </c:pt>
                <c:pt idx="121">
                  <c:v>0.91977729349999993</c:v>
                </c:pt>
                <c:pt idx="122">
                  <c:v>0.91922888250000001</c:v>
                </c:pt>
                <c:pt idx="123">
                  <c:v>0.91889302900000003</c:v>
                </c:pt>
                <c:pt idx="124">
                  <c:v>0.91949068200000006</c:v>
                </c:pt>
                <c:pt idx="125">
                  <c:v>0.91853642825000004</c:v>
                </c:pt>
                <c:pt idx="126">
                  <c:v>0.91892340249999993</c:v>
                </c:pt>
                <c:pt idx="127">
                  <c:v>0.91932601799999991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628-4D58-B2A3-67D119ECA4EC}"/>
            </c:ext>
          </c:extLst>
        </c:ser>
        <c:ser>
          <c:idx val="5"/>
          <c:order val="2"/>
          <c:tx>
            <c:v>Q = 1.7982</c:v>
          </c:tx>
          <c:spPr>
            <a:ln>
              <a:noFill/>
            </a:ln>
          </c:spPr>
          <c:marker>
            <c:symbol val="x"/>
            <c:size val="2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ISF!$A$3:$A$1004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ISF!$Q$3:$Q$1004</c:f>
              <c:numCache>
                <c:formatCode>General</c:formatCode>
                <c:ptCount val="1002"/>
                <c:pt idx="0">
                  <c:v>1</c:v>
                </c:pt>
                <c:pt idx="1">
                  <c:v>0.86592901499999997</c:v>
                </c:pt>
                <c:pt idx="2">
                  <c:v>0.87064544774999997</c:v>
                </c:pt>
                <c:pt idx="3">
                  <c:v>0.86962068274999993</c:v>
                </c:pt>
                <c:pt idx="4">
                  <c:v>0.86819541524999999</c:v>
                </c:pt>
                <c:pt idx="5">
                  <c:v>0.86767868375000001</c:v>
                </c:pt>
                <c:pt idx="6">
                  <c:v>0.86769960825000003</c:v>
                </c:pt>
                <c:pt idx="7">
                  <c:v>0.86340319549999989</c:v>
                </c:pt>
                <c:pt idx="8">
                  <c:v>0.86292224974999998</c:v>
                </c:pt>
                <c:pt idx="9">
                  <c:v>0.8633453995</c:v>
                </c:pt>
                <c:pt idx="10">
                  <c:v>0.8661269869999999</c:v>
                </c:pt>
                <c:pt idx="11">
                  <c:v>0.86342767325000003</c:v>
                </c:pt>
                <c:pt idx="12">
                  <c:v>0.86107934525000007</c:v>
                </c:pt>
                <c:pt idx="13">
                  <c:v>0.86185716400000012</c:v>
                </c:pt>
                <c:pt idx="14">
                  <c:v>0.8583982025000001</c:v>
                </c:pt>
                <c:pt idx="15">
                  <c:v>0.86099000150000005</c:v>
                </c:pt>
                <c:pt idx="16">
                  <c:v>0.86131570525000012</c:v>
                </c:pt>
                <c:pt idx="17">
                  <c:v>0.85936982650000004</c:v>
                </c:pt>
                <c:pt idx="18">
                  <c:v>0.85661949799999992</c:v>
                </c:pt>
                <c:pt idx="19">
                  <c:v>0.85788151550000014</c:v>
                </c:pt>
                <c:pt idx="20">
                  <c:v>0.86011701900000004</c:v>
                </c:pt>
                <c:pt idx="21">
                  <c:v>0.858892726</c:v>
                </c:pt>
                <c:pt idx="22">
                  <c:v>0.85947224374999998</c:v>
                </c:pt>
                <c:pt idx="23">
                  <c:v>0.85663047449999996</c:v>
                </c:pt>
                <c:pt idx="24">
                  <c:v>0.85765485575</c:v>
                </c:pt>
                <c:pt idx="25">
                  <c:v>0.85697266700000008</c:v>
                </c:pt>
                <c:pt idx="26">
                  <c:v>0.85687088774999998</c:v>
                </c:pt>
                <c:pt idx="27">
                  <c:v>0.85629322575</c:v>
                </c:pt>
                <c:pt idx="28">
                  <c:v>0.85627235325000006</c:v>
                </c:pt>
                <c:pt idx="29">
                  <c:v>0.85581316075000002</c:v>
                </c:pt>
                <c:pt idx="30">
                  <c:v>0.85673303899999997</c:v>
                </c:pt>
                <c:pt idx="31">
                  <c:v>0.85615275224999998</c:v>
                </c:pt>
                <c:pt idx="32">
                  <c:v>0.85539109874999997</c:v>
                </c:pt>
                <c:pt idx="33">
                  <c:v>0.85655707424999994</c:v>
                </c:pt>
                <c:pt idx="34">
                  <c:v>0.85403551124999999</c:v>
                </c:pt>
                <c:pt idx="35">
                  <c:v>0.85229024599999992</c:v>
                </c:pt>
                <c:pt idx="36">
                  <c:v>0.85373953175000006</c:v>
                </c:pt>
                <c:pt idx="37">
                  <c:v>0.85663414375000002</c:v>
                </c:pt>
                <c:pt idx="38">
                  <c:v>0.85332078199999994</c:v>
                </c:pt>
                <c:pt idx="39">
                  <c:v>0.85460024949999991</c:v>
                </c:pt>
                <c:pt idx="40">
                  <c:v>0.85468946000000001</c:v>
                </c:pt>
                <c:pt idx="41">
                  <c:v>0.85281835075000001</c:v>
                </c:pt>
                <c:pt idx="42">
                  <c:v>0.85252443325000005</c:v>
                </c:pt>
                <c:pt idx="43">
                  <c:v>0.85423329749999988</c:v>
                </c:pt>
                <c:pt idx="44">
                  <c:v>0.85197686974999998</c:v>
                </c:pt>
                <c:pt idx="45">
                  <c:v>0.85145759274999999</c:v>
                </c:pt>
                <c:pt idx="46">
                  <c:v>0.85451331900000005</c:v>
                </c:pt>
                <c:pt idx="47">
                  <c:v>0.85418845349999994</c:v>
                </c:pt>
                <c:pt idx="48">
                  <c:v>0.85160967499999995</c:v>
                </c:pt>
                <c:pt idx="49">
                  <c:v>0.85433125499999996</c:v>
                </c:pt>
                <c:pt idx="50">
                  <c:v>0.85120383224999996</c:v>
                </c:pt>
                <c:pt idx="51">
                  <c:v>0.85211545774999997</c:v>
                </c:pt>
                <c:pt idx="52">
                  <c:v>0.85310949125000002</c:v>
                </c:pt>
                <c:pt idx="53">
                  <c:v>0.85104505075000003</c:v>
                </c:pt>
                <c:pt idx="54">
                  <c:v>0.85193892374999991</c:v>
                </c:pt>
                <c:pt idx="55">
                  <c:v>0.85350842999999998</c:v>
                </c:pt>
                <c:pt idx="56">
                  <c:v>0.85159847750000006</c:v>
                </c:pt>
                <c:pt idx="57">
                  <c:v>0.84964529749999995</c:v>
                </c:pt>
                <c:pt idx="58">
                  <c:v>0.84948451349999998</c:v>
                </c:pt>
                <c:pt idx="59">
                  <c:v>0.84931832025000009</c:v>
                </c:pt>
                <c:pt idx="60">
                  <c:v>0.84931108325000004</c:v>
                </c:pt>
                <c:pt idx="61">
                  <c:v>0.84887562974999997</c:v>
                </c:pt>
                <c:pt idx="62">
                  <c:v>0.84994372625000003</c:v>
                </c:pt>
                <c:pt idx="63">
                  <c:v>0.84990957425000002</c:v>
                </c:pt>
                <c:pt idx="64">
                  <c:v>0.85223838474999991</c:v>
                </c:pt>
                <c:pt idx="65">
                  <c:v>0.84996109925000007</c:v>
                </c:pt>
                <c:pt idx="66">
                  <c:v>0.84678040575000013</c:v>
                </c:pt>
                <c:pt idx="67">
                  <c:v>0.84893632024999999</c:v>
                </c:pt>
                <c:pt idx="68">
                  <c:v>0.84774690149999987</c:v>
                </c:pt>
                <c:pt idx="69">
                  <c:v>0.84913390350000006</c:v>
                </c:pt>
                <c:pt idx="70">
                  <c:v>0.84852856425000001</c:v>
                </c:pt>
                <c:pt idx="71">
                  <c:v>0.84648895750000008</c:v>
                </c:pt>
                <c:pt idx="72">
                  <c:v>0.84665155849999996</c:v>
                </c:pt>
                <c:pt idx="73">
                  <c:v>0.84927751475000002</c:v>
                </c:pt>
                <c:pt idx="74">
                  <c:v>0.84996155274999996</c:v>
                </c:pt>
                <c:pt idx="75">
                  <c:v>0.84773706650000002</c:v>
                </c:pt>
                <c:pt idx="76">
                  <c:v>0.84763206424999993</c:v>
                </c:pt>
                <c:pt idx="77">
                  <c:v>0.84424781550000005</c:v>
                </c:pt>
                <c:pt idx="78">
                  <c:v>0.84526998099999995</c:v>
                </c:pt>
                <c:pt idx="79">
                  <c:v>0.84675355850000011</c:v>
                </c:pt>
                <c:pt idx="80">
                  <c:v>0.8459249820000001</c:v>
                </c:pt>
                <c:pt idx="81">
                  <c:v>0.84458036125000002</c:v>
                </c:pt>
                <c:pt idx="82">
                  <c:v>0.84856645325000002</c:v>
                </c:pt>
                <c:pt idx="83">
                  <c:v>0.84689872249999998</c:v>
                </c:pt>
                <c:pt idx="84">
                  <c:v>0.84577545100000007</c:v>
                </c:pt>
                <c:pt idx="85">
                  <c:v>0.84519144874999996</c:v>
                </c:pt>
                <c:pt idx="86">
                  <c:v>0.84387586599999997</c:v>
                </c:pt>
                <c:pt idx="87">
                  <c:v>0.84508213524999998</c:v>
                </c:pt>
                <c:pt idx="88">
                  <c:v>0.84722909425000004</c:v>
                </c:pt>
                <c:pt idx="89">
                  <c:v>0.84631820174999994</c:v>
                </c:pt>
                <c:pt idx="90">
                  <c:v>0.84413292400000006</c:v>
                </c:pt>
                <c:pt idx="91">
                  <c:v>0.84566960025000004</c:v>
                </c:pt>
                <c:pt idx="92">
                  <c:v>0.84647596474999998</c:v>
                </c:pt>
                <c:pt idx="93">
                  <c:v>0.84568040749999995</c:v>
                </c:pt>
                <c:pt idx="94">
                  <c:v>0.84327507825000003</c:v>
                </c:pt>
                <c:pt idx="95">
                  <c:v>0.84374545424999992</c:v>
                </c:pt>
                <c:pt idx="96">
                  <c:v>0.84399163750000006</c:v>
                </c:pt>
                <c:pt idx="97">
                  <c:v>0.84286660724999996</c:v>
                </c:pt>
                <c:pt idx="98">
                  <c:v>0.84263733475000002</c:v>
                </c:pt>
                <c:pt idx="99">
                  <c:v>0.84382491449999997</c:v>
                </c:pt>
                <c:pt idx="100">
                  <c:v>0.84513842949999995</c:v>
                </c:pt>
                <c:pt idx="101">
                  <c:v>0.84584975299999998</c:v>
                </c:pt>
                <c:pt idx="102">
                  <c:v>0.84341586049999995</c:v>
                </c:pt>
                <c:pt idx="103">
                  <c:v>0.84326199000000002</c:v>
                </c:pt>
                <c:pt idx="104">
                  <c:v>0.84086847425000011</c:v>
                </c:pt>
                <c:pt idx="105">
                  <c:v>0.84256387900000007</c:v>
                </c:pt>
                <c:pt idx="106">
                  <c:v>0.84336591900000002</c:v>
                </c:pt>
                <c:pt idx="107">
                  <c:v>0.84179586299999998</c:v>
                </c:pt>
                <c:pt idx="108">
                  <c:v>0.84060284424999998</c:v>
                </c:pt>
                <c:pt idx="109">
                  <c:v>0.843250732</c:v>
                </c:pt>
                <c:pt idx="110">
                  <c:v>0.84221887025000008</c:v>
                </c:pt>
                <c:pt idx="111">
                  <c:v>0.84219899300000001</c:v>
                </c:pt>
                <c:pt idx="112">
                  <c:v>0.84419999475000007</c:v>
                </c:pt>
                <c:pt idx="113">
                  <c:v>0.84179687424999994</c:v>
                </c:pt>
                <c:pt idx="114">
                  <c:v>0.84397667724999992</c:v>
                </c:pt>
                <c:pt idx="115">
                  <c:v>0.84232099599999999</c:v>
                </c:pt>
                <c:pt idx="116">
                  <c:v>0.83976702849999996</c:v>
                </c:pt>
                <c:pt idx="117">
                  <c:v>0.84047424025000006</c:v>
                </c:pt>
                <c:pt idx="118">
                  <c:v>0.84362499600000007</c:v>
                </c:pt>
                <c:pt idx="119">
                  <c:v>0.84038399800000008</c:v>
                </c:pt>
                <c:pt idx="120">
                  <c:v>0.84030750999999992</c:v>
                </c:pt>
                <c:pt idx="121">
                  <c:v>0.84055319900000003</c:v>
                </c:pt>
                <c:pt idx="122">
                  <c:v>0.83951194574999999</c:v>
                </c:pt>
                <c:pt idx="123">
                  <c:v>0.83887551199999999</c:v>
                </c:pt>
                <c:pt idx="124">
                  <c:v>0.84030633924999998</c:v>
                </c:pt>
                <c:pt idx="125">
                  <c:v>0.8383466732499999</c:v>
                </c:pt>
                <c:pt idx="126">
                  <c:v>0.83951885400000004</c:v>
                </c:pt>
                <c:pt idx="127">
                  <c:v>0.84005835124999995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628-4D58-B2A3-67D119ECA4EC}"/>
            </c:ext>
          </c:extLst>
        </c:ser>
        <c:ser>
          <c:idx val="1"/>
          <c:order val="3"/>
          <c:tx>
            <c:v>0.24 fit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ISF_fit!$A$4:$A$1005</c:f>
              <c:numCache>
                <c:formatCode>General</c:formatCode>
                <c:ptCount val="100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</c:numCache>
            </c:numRef>
          </c:xVal>
          <c:yVal>
            <c:numRef>
              <c:f>ISF_fit!$D$4:$D$1005</c:f>
              <c:numCache>
                <c:formatCode>General</c:formatCode>
                <c:ptCount val="1002"/>
                <c:pt idx="0">
                  <c:v>0.9898352237500001</c:v>
                </c:pt>
                <c:pt idx="1">
                  <c:v>0.98974421675000002</c:v>
                </c:pt>
                <c:pt idx="2">
                  <c:v>0.98968749150000002</c:v>
                </c:pt>
                <c:pt idx="3">
                  <c:v>0.98963403700000008</c:v>
                </c:pt>
                <c:pt idx="4">
                  <c:v>0.98958115000000002</c:v>
                </c:pt>
                <c:pt idx="5">
                  <c:v>0.98952857625000001</c:v>
                </c:pt>
                <c:pt idx="6">
                  <c:v>0.98947628899999995</c:v>
                </c:pt>
                <c:pt idx="7">
                  <c:v>0.9894242835</c:v>
                </c:pt>
                <c:pt idx="8">
                  <c:v>0.98937255750000008</c:v>
                </c:pt>
                <c:pt idx="9">
                  <c:v>0.98932110824999997</c:v>
                </c:pt>
                <c:pt idx="10">
                  <c:v>0.98926993374999994</c:v>
                </c:pt>
                <c:pt idx="11">
                  <c:v>0.98921903150000001</c:v>
                </c:pt>
                <c:pt idx="12">
                  <c:v>0.98916839899999998</c:v>
                </c:pt>
                <c:pt idx="13">
                  <c:v>0.98911803500000006</c:v>
                </c:pt>
                <c:pt idx="14">
                  <c:v>0.98906793674999993</c:v>
                </c:pt>
                <c:pt idx="15">
                  <c:v>0.98901810174999993</c:v>
                </c:pt>
                <c:pt idx="16">
                  <c:v>0.98896852874999996</c:v>
                </c:pt>
                <c:pt idx="17">
                  <c:v>0.98891921449999998</c:v>
                </c:pt>
                <c:pt idx="18">
                  <c:v>0.98887015774999998</c:v>
                </c:pt>
                <c:pt idx="19">
                  <c:v>0.98882135599999998</c:v>
                </c:pt>
                <c:pt idx="20">
                  <c:v>0.98877280774999987</c:v>
                </c:pt>
                <c:pt idx="21">
                  <c:v>0.98872451075000001</c:v>
                </c:pt>
                <c:pt idx="22">
                  <c:v>0.98867646274999998</c:v>
                </c:pt>
                <c:pt idx="23">
                  <c:v>0.9886286620000001</c:v>
                </c:pt>
                <c:pt idx="24">
                  <c:v>0.98858110625000006</c:v>
                </c:pt>
                <c:pt idx="25">
                  <c:v>0.98853379424999988</c:v>
                </c:pt>
                <c:pt idx="26">
                  <c:v>0.98848672325000009</c:v>
                </c:pt>
                <c:pt idx="27">
                  <c:v>0.98843989224999995</c:v>
                </c:pt>
                <c:pt idx="28">
                  <c:v>0.98839329850000002</c:v>
                </c:pt>
                <c:pt idx="29">
                  <c:v>0.98834694099999987</c:v>
                </c:pt>
                <c:pt idx="30">
                  <c:v>0.98830081724999996</c:v>
                </c:pt>
                <c:pt idx="31">
                  <c:v>0.98825492599999998</c:v>
                </c:pt>
                <c:pt idx="32">
                  <c:v>0.98820926525000008</c:v>
                </c:pt>
                <c:pt idx="33">
                  <c:v>0.98816383325000001</c:v>
                </c:pt>
                <c:pt idx="34">
                  <c:v>0.98811862774999992</c:v>
                </c:pt>
                <c:pt idx="35">
                  <c:v>0.98807364799999997</c:v>
                </c:pt>
                <c:pt idx="36">
                  <c:v>0.98802889149999995</c:v>
                </c:pt>
                <c:pt idx="37">
                  <c:v>0.98798435725</c:v>
                </c:pt>
                <c:pt idx="38">
                  <c:v>0.98794004300000005</c:v>
                </c:pt>
                <c:pt idx="39">
                  <c:v>0.98789594700000005</c:v>
                </c:pt>
                <c:pt idx="40">
                  <c:v>0.98785206825000005</c:v>
                </c:pt>
                <c:pt idx="41">
                  <c:v>0.98780840475000009</c:v>
                </c:pt>
                <c:pt idx="42">
                  <c:v>0.98776495549999987</c:v>
                </c:pt>
                <c:pt idx="43">
                  <c:v>0.98772171774999995</c:v>
                </c:pt>
                <c:pt idx="44">
                  <c:v>0.98767869075000003</c:v>
                </c:pt>
                <c:pt idx="45">
                  <c:v>0.987635873</c:v>
                </c:pt>
                <c:pt idx="46">
                  <c:v>0.98759326299999994</c:v>
                </c:pt>
                <c:pt idx="47">
                  <c:v>0.98755085875000004</c:v>
                </c:pt>
                <c:pt idx="48">
                  <c:v>0.98750865900000007</c:v>
                </c:pt>
                <c:pt idx="49">
                  <c:v>0.98746666250000004</c:v>
                </c:pt>
                <c:pt idx="50">
                  <c:v>0.98742486799999996</c:v>
                </c:pt>
                <c:pt idx="51">
                  <c:v>0.98738327325000008</c:v>
                </c:pt>
                <c:pt idx="52">
                  <c:v>0.98734187699999998</c:v>
                </c:pt>
                <c:pt idx="53">
                  <c:v>0.98730067849999992</c:v>
                </c:pt>
                <c:pt idx="54">
                  <c:v>0.98725967599999997</c:v>
                </c:pt>
                <c:pt idx="55">
                  <c:v>0.98721886800000003</c:v>
                </c:pt>
                <c:pt idx="56">
                  <c:v>0.98717825324999997</c:v>
                </c:pt>
                <c:pt idx="57">
                  <c:v>0.98713782975000008</c:v>
                </c:pt>
                <c:pt idx="58">
                  <c:v>0.98709759750000003</c:v>
                </c:pt>
                <c:pt idx="59">
                  <c:v>0.98705755399999995</c:v>
                </c:pt>
                <c:pt idx="60">
                  <c:v>0.98701769874999989</c:v>
                </c:pt>
                <c:pt idx="61">
                  <c:v>0.98697802975000004</c:v>
                </c:pt>
                <c:pt idx="62">
                  <c:v>0.98693854574999995</c:v>
                </c:pt>
                <c:pt idx="63">
                  <c:v>0.98689924649999994</c:v>
                </c:pt>
                <c:pt idx="64">
                  <c:v>0.98686012950000002</c:v>
                </c:pt>
                <c:pt idx="65">
                  <c:v>0.98682119400000001</c:v>
                </c:pt>
                <c:pt idx="66">
                  <c:v>0.98678243875000005</c:v>
                </c:pt>
                <c:pt idx="67">
                  <c:v>0.98674386275000003</c:v>
                </c:pt>
                <c:pt idx="68">
                  <c:v>0.98670546399999992</c:v>
                </c:pt>
                <c:pt idx="69">
                  <c:v>0.98666724300000008</c:v>
                </c:pt>
                <c:pt idx="70">
                  <c:v>0.98662919650000003</c:v>
                </c:pt>
                <c:pt idx="71">
                  <c:v>0.98659132450000009</c:v>
                </c:pt>
                <c:pt idx="72">
                  <c:v>0.98655362575000005</c:v>
                </c:pt>
                <c:pt idx="73">
                  <c:v>0.98651609875000013</c:v>
                </c:pt>
                <c:pt idx="74">
                  <c:v>0.98647874299999994</c:v>
                </c:pt>
                <c:pt idx="75">
                  <c:v>0.98644155649999998</c:v>
                </c:pt>
                <c:pt idx="76">
                  <c:v>0.98640453875</c:v>
                </c:pt>
                <c:pt idx="77">
                  <c:v>0.98636768874999992</c:v>
                </c:pt>
                <c:pt idx="78">
                  <c:v>0.98633100475000002</c:v>
                </c:pt>
                <c:pt idx="79">
                  <c:v>0.98629448624999994</c:v>
                </c:pt>
                <c:pt idx="80">
                  <c:v>0.9862581319999999</c:v>
                </c:pt>
                <c:pt idx="81">
                  <c:v>0.98622194050000012</c:v>
                </c:pt>
                <c:pt idx="82">
                  <c:v>0.98618591174999992</c:v>
                </c:pt>
                <c:pt idx="83">
                  <c:v>0.98615004400000006</c:v>
                </c:pt>
                <c:pt idx="84">
                  <c:v>0.98611433599999998</c:v>
                </c:pt>
                <c:pt idx="85">
                  <c:v>0.98607878725000009</c:v>
                </c:pt>
                <c:pt idx="86">
                  <c:v>0.98604339625000004</c:v>
                </c:pt>
                <c:pt idx="87">
                  <c:v>0.98600816275000003</c:v>
                </c:pt>
                <c:pt idx="88">
                  <c:v>0.98597308500000003</c:v>
                </c:pt>
                <c:pt idx="89">
                  <c:v>0.98593816224999997</c:v>
                </c:pt>
                <c:pt idx="90">
                  <c:v>0.98590339375000002</c:v>
                </c:pt>
                <c:pt idx="91">
                  <c:v>0.98586877800000006</c:v>
                </c:pt>
                <c:pt idx="92">
                  <c:v>0.98583431449999992</c:v>
                </c:pt>
                <c:pt idx="93">
                  <c:v>0.98580000275000002</c:v>
                </c:pt>
                <c:pt idx="94">
                  <c:v>0.98576584075000007</c:v>
                </c:pt>
                <c:pt idx="95">
                  <c:v>0.98573182824999994</c:v>
                </c:pt>
                <c:pt idx="96">
                  <c:v>0.98569796425</c:v>
                </c:pt>
                <c:pt idx="97">
                  <c:v>0.98566424774999994</c:v>
                </c:pt>
                <c:pt idx="98">
                  <c:v>0.98563067775000002</c:v>
                </c:pt>
                <c:pt idx="99">
                  <c:v>0.98559725349999994</c:v>
                </c:pt>
                <c:pt idx="100">
                  <c:v>0.98556397399999995</c:v>
                </c:pt>
                <c:pt idx="101">
                  <c:v>0.98553083849999989</c:v>
                </c:pt>
                <c:pt idx="102">
                  <c:v>0.98549784649999994</c:v>
                </c:pt>
                <c:pt idx="103">
                  <c:v>0.98546499625000006</c:v>
                </c:pt>
                <c:pt idx="104">
                  <c:v>0.98543228775000002</c:v>
                </c:pt>
                <c:pt idx="105">
                  <c:v>0.98539971924999992</c:v>
                </c:pt>
                <c:pt idx="106">
                  <c:v>0.98536729099999998</c:v>
                </c:pt>
                <c:pt idx="107">
                  <c:v>0.98533500124999995</c:v>
                </c:pt>
                <c:pt idx="108">
                  <c:v>0.98530284974999993</c:v>
                </c:pt>
                <c:pt idx="109">
                  <c:v>0.98527083524999992</c:v>
                </c:pt>
                <c:pt idx="110">
                  <c:v>0.98523895750000001</c:v>
                </c:pt>
                <c:pt idx="111">
                  <c:v>0.98520721524999999</c:v>
                </c:pt>
                <c:pt idx="112">
                  <c:v>0.9851756077499999</c:v>
                </c:pt>
                <c:pt idx="113">
                  <c:v>0.98514413425000003</c:v>
                </c:pt>
                <c:pt idx="114">
                  <c:v>0.98511279399999996</c:v>
                </c:pt>
                <c:pt idx="115">
                  <c:v>0.98508158624999997</c:v>
                </c:pt>
                <c:pt idx="116">
                  <c:v>0.98505051025000001</c:v>
                </c:pt>
                <c:pt idx="117">
                  <c:v>0.98501956525000012</c:v>
                </c:pt>
                <c:pt idx="118">
                  <c:v>0.98498875050000001</c:v>
                </c:pt>
                <c:pt idx="119">
                  <c:v>0.98495806524999996</c:v>
                </c:pt>
                <c:pt idx="120">
                  <c:v>0.98492750849999999</c:v>
                </c:pt>
                <c:pt idx="121">
                  <c:v>0.98489707974999996</c:v>
                </c:pt>
                <c:pt idx="122">
                  <c:v>0.98486677850000004</c:v>
                </c:pt>
                <c:pt idx="123">
                  <c:v>0.98483660375000004</c:v>
                </c:pt>
                <c:pt idx="124">
                  <c:v>0.98480655475000001</c:v>
                </c:pt>
                <c:pt idx="125">
                  <c:v>0.9847766307500001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28-4D58-B2A3-67D119ECA4EC}"/>
            </c:ext>
          </c:extLst>
        </c:ser>
        <c:ser>
          <c:idx val="0"/>
          <c:order val="4"/>
          <c:tx>
            <c:v>1.01 fit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ISF_fit!$I$3:$I$1004</c:f>
              <c:numCache>
                <c:formatCode>General</c:formatCode>
                <c:ptCount val="1002"/>
                <c:pt idx="0">
                  <c:v>0.93987058624999997</c:v>
                </c:pt>
                <c:pt idx="1">
                  <c:v>0.9383226752499999</c:v>
                </c:pt>
                <c:pt idx="2">
                  <c:v>0.93802390724999996</c:v>
                </c:pt>
                <c:pt idx="3">
                  <c:v>0.93777725249999988</c:v>
                </c:pt>
                <c:pt idx="4">
                  <c:v>0.93753493374999997</c:v>
                </c:pt>
                <c:pt idx="5">
                  <c:v>0.93729494749999986</c:v>
                </c:pt>
                <c:pt idx="6">
                  <c:v>0.93705718525000004</c:v>
                </c:pt>
                <c:pt idx="7">
                  <c:v>0.93682161799999997</c:v>
                </c:pt>
                <c:pt idx="8">
                  <c:v>0.93658822124999996</c:v>
                </c:pt>
                <c:pt idx="9">
                  <c:v>0.93635697000000007</c:v>
                </c:pt>
                <c:pt idx="10">
                  <c:v>0.93612784049999997</c:v>
                </c:pt>
                <c:pt idx="11">
                  <c:v>0.93590080899999994</c:v>
                </c:pt>
                <c:pt idx="12">
                  <c:v>0.93567585149999999</c:v>
                </c:pt>
                <c:pt idx="13">
                  <c:v>0.93545294550000002</c:v>
                </c:pt>
                <c:pt idx="14">
                  <c:v>0.93523206800000003</c:v>
                </c:pt>
                <c:pt idx="15">
                  <c:v>0.9350131962499999</c:v>
                </c:pt>
                <c:pt idx="16">
                  <c:v>0.93479630799999991</c:v>
                </c:pt>
                <c:pt idx="17">
                  <c:v>0.93458138174999994</c:v>
                </c:pt>
                <c:pt idx="18">
                  <c:v>0.93436839550000006</c:v>
                </c:pt>
                <c:pt idx="19">
                  <c:v>0.93415732799999995</c:v>
                </c:pt>
                <c:pt idx="20">
                  <c:v>0.93394815850000001</c:v>
                </c:pt>
                <c:pt idx="21">
                  <c:v>0.93374086575000004</c:v>
                </c:pt>
                <c:pt idx="22">
                  <c:v>0.93353542975000003</c:v>
                </c:pt>
                <c:pt idx="23">
                  <c:v>0.93333183024999999</c:v>
                </c:pt>
                <c:pt idx="24">
                  <c:v>0.93313004700000002</c:v>
                </c:pt>
                <c:pt idx="25">
                  <c:v>0.93293006049999994</c:v>
                </c:pt>
                <c:pt idx="26">
                  <c:v>0.93273185125000002</c:v>
                </c:pt>
                <c:pt idx="27">
                  <c:v>0.93253540074999997</c:v>
                </c:pt>
                <c:pt idx="28">
                  <c:v>0.93234068924999991</c:v>
                </c:pt>
                <c:pt idx="29">
                  <c:v>0.93214769874999992</c:v>
                </c:pt>
                <c:pt idx="30">
                  <c:v>0.93195641075000002</c:v>
                </c:pt>
                <c:pt idx="31">
                  <c:v>0.93176680675000001</c:v>
                </c:pt>
                <c:pt idx="32">
                  <c:v>0.93157886925</c:v>
                </c:pt>
                <c:pt idx="33">
                  <c:v>0.93139258050000007</c:v>
                </c:pt>
                <c:pt idx="34">
                  <c:v>0.9312079232499999</c:v>
                </c:pt>
                <c:pt idx="35">
                  <c:v>0.93102487924999999</c:v>
                </c:pt>
                <c:pt idx="36">
                  <c:v>0.93084343275000014</c:v>
                </c:pt>
                <c:pt idx="37">
                  <c:v>0.93066356675000006</c:v>
                </c:pt>
                <c:pt idx="38">
                  <c:v>0.93048526425</c:v>
                </c:pt>
                <c:pt idx="39">
                  <c:v>0.93030850900000006</c:v>
                </c:pt>
                <c:pt idx="40">
                  <c:v>0.93013328525000005</c:v>
                </c:pt>
                <c:pt idx="41">
                  <c:v>0.92995957674999996</c:v>
                </c:pt>
                <c:pt idx="42">
                  <c:v>0.92978736849999999</c:v>
                </c:pt>
                <c:pt idx="43">
                  <c:v>0.92961664349999995</c:v>
                </c:pt>
                <c:pt idx="44">
                  <c:v>0.92944738775000002</c:v>
                </c:pt>
                <c:pt idx="45">
                  <c:v>0.92927958600000005</c:v>
                </c:pt>
                <c:pt idx="46">
                  <c:v>0.92911322274999997</c:v>
                </c:pt>
                <c:pt idx="47">
                  <c:v>0.92894828374999994</c:v>
                </c:pt>
                <c:pt idx="48">
                  <c:v>0.92878475400000005</c:v>
                </c:pt>
                <c:pt idx="49">
                  <c:v>0.92862261975000004</c:v>
                </c:pt>
                <c:pt idx="50">
                  <c:v>0.92846186600000002</c:v>
                </c:pt>
                <c:pt idx="51">
                  <c:v>0.92830248000000004</c:v>
                </c:pt>
                <c:pt idx="52">
                  <c:v>0.92814444649999994</c:v>
                </c:pt>
                <c:pt idx="53">
                  <c:v>0.92798775275000001</c:v>
                </c:pt>
                <c:pt idx="54">
                  <c:v>0.92783238475000007</c:v>
                </c:pt>
                <c:pt idx="55">
                  <c:v>0.92767832949999995</c:v>
                </c:pt>
                <c:pt idx="56">
                  <c:v>0.92752557349999998</c:v>
                </c:pt>
                <c:pt idx="57">
                  <c:v>0.92737410450000013</c:v>
                </c:pt>
                <c:pt idx="58">
                  <c:v>0.92722390899999996</c:v>
                </c:pt>
                <c:pt idx="59">
                  <c:v>0.92707497449999998</c:v>
                </c:pt>
                <c:pt idx="60">
                  <c:v>0.92692728850000006</c:v>
                </c:pt>
                <c:pt idx="61">
                  <c:v>0.92678083850000004</c:v>
                </c:pt>
                <c:pt idx="62">
                  <c:v>0.92663561225000002</c:v>
                </c:pt>
                <c:pt idx="63">
                  <c:v>0.92649159800000003</c:v>
                </c:pt>
                <c:pt idx="64">
                  <c:v>0.92634878350000005</c:v>
                </c:pt>
                <c:pt idx="65">
                  <c:v>0.92620715725000002</c:v>
                </c:pt>
                <c:pt idx="66">
                  <c:v>0.92606670775</c:v>
                </c:pt>
                <c:pt idx="67">
                  <c:v>0.92592742250000004</c:v>
                </c:pt>
                <c:pt idx="68">
                  <c:v>0.92578929124999998</c:v>
                </c:pt>
                <c:pt idx="69">
                  <c:v>0.92565230274999999</c:v>
                </c:pt>
                <c:pt idx="70">
                  <c:v>0.92551644500000008</c:v>
                </c:pt>
                <c:pt idx="71">
                  <c:v>0.92538170800000008</c:v>
                </c:pt>
                <c:pt idx="72">
                  <c:v>0.92524808024999994</c:v>
                </c:pt>
                <c:pt idx="73">
                  <c:v>0.92511555150000002</c:v>
                </c:pt>
                <c:pt idx="74">
                  <c:v>0.92498411049999996</c:v>
                </c:pt>
                <c:pt idx="75">
                  <c:v>0.92485374800000009</c:v>
                </c:pt>
                <c:pt idx="76">
                  <c:v>0.92472445250000002</c:v>
                </c:pt>
                <c:pt idx="77">
                  <c:v>0.92459621449999996</c:v>
                </c:pt>
                <c:pt idx="78">
                  <c:v>0.92446902374999995</c:v>
                </c:pt>
                <c:pt idx="79">
                  <c:v>0.92434286975000002</c:v>
                </c:pt>
                <c:pt idx="80">
                  <c:v>0.92421774400000001</c:v>
                </c:pt>
                <c:pt idx="81">
                  <c:v>0.92409363499999997</c:v>
                </c:pt>
                <c:pt idx="82">
                  <c:v>0.92397053424999998</c:v>
                </c:pt>
                <c:pt idx="83">
                  <c:v>0.92384843225000002</c:v>
                </c:pt>
                <c:pt idx="84">
                  <c:v>0.92372731899999994</c:v>
                </c:pt>
                <c:pt idx="85">
                  <c:v>0.92360718600000002</c:v>
                </c:pt>
                <c:pt idx="86">
                  <c:v>0.92348802299999999</c:v>
                </c:pt>
                <c:pt idx="87">
                  <c:v>0.92336982199999995</c:v>
                </c:pt>
                <c:pt idx="88">
                  <c:v>0.92325257324999999</c:v>
                </c:pt>
                <c:pt idx="89">
                  <c:v>0.92313626849999997</c:v>
                </c:pt>
                <c:pt idx="90">
                  <c:v>0.92302089850000002</c:v>
                </c:pt>
                <c:pt idx="91">
                  <c:v>0.92290645450000008</c:v>
                </c:pt>
                <c:pt idx="92">
                  <c:v>0.92279292825000003</c:v>
                </c:pt>
                <c:pt idx="93">
                  <c:v>0.92268031099999992</c:v>
                </c:pt>
                <c:pt idx="94">
                  <c:v>0.92256859499999999</c:v>
                </c:pt>
                <c:pt idx="95">
                  <c:v>0.92245777100000004</c:v>
                </c:pt>
                <c:pt idx="96">
                  <c:v>0.92234783149999999</c:v>
                </c:pt>
                <c:pt idx="97">
                  <c:v>0.92223876799999993</c:v>
                </c:pt>
                <c:pt idx="98">
                  <c:v>0.92213057274999999</c:v>
                </c:pt>
                <c:pt idx="99">
                  <c:v>0.92202323774999995</c:v>
                </c:pt>
                <c:pt idx="100">
                  <c:v>0.92191675525000005</c:v>
                </c:pt>
                <c:pt idx="101">
                  <c:v>0.92181111700000007</c:v>
                </c:pt>
                <c:pt idx="102">
                  <c:v>0.92170631575000006</c:v>
                </c:pt>
                <c:pt idx="103">
                  <c:v>0.92160234399999996</c:v>
                </c:pt>
                <c:pt idx="104">
                  <c:v>0.92149919399999991</c:v>
                </c:pt>
                <c:pt idx="105">
                  <c:v>0.92139685874999988</c:v>
                </c:pt>
                <c:pt idx="106">
                  <c:v>0.92129532999999997</c:v>
                </c:pt>
                <c:pt idx="107">
                  <c:v>0.92119460125000008</c:v>
                </c:pt>
                <c:pt idx="108">
                  <c:v>0.92109466549999996</c:v>
                </c:pt>
                <c:pt idx="109">
                  <c:v>0.92099551525000001</c:v>
                </c:pt>
                <c:pt idx="110">
                  <c:v>0.92089714299999992</c:v>
                </c:pt>
                <c:pt idx="111">
                  <c:v>0.92079954274999998</c:v>
                </c:pt>
                <c:pt idx="112">
                  <c:v>0.92070270700000001</c:v>
                </c:pt>
                <c:pt idx="113">
                  <c:v>0.92060662949999994</c:v>
                </c:pt>
                <c:pt idx="114">
                  <c:v>0.92051130275000004</c:v>
                </c:pt>
                <c:pt idx="115">
                  <c:v>0.92041672074999992</c:v>
                </c:pt>
                <c:pt idx="116">
                  <c:v>0.9203228765</c:v>
                </c:pt>
                <c:pt idx="117">
                  <c:v>0.92022976374999987</c:v>
                </c:pt>
                <c:pt idx="118">
                  <c:v>0.92013737549999997</c:v>
                </c:pt>
                <c:pt idx="119">
                  <c:v>0.92004570649999995</c:v>
                </c:pt>
                <c:pt idx="120">
                  <c:v>0.91995474925000009</c:v>
                </c:pt>
                <c:pt idx="121">
                  <c:v>0.91986449825000005</c:v>
                </c:pt>
                <c:pt idx="122">
                  <c:v>0.91977494699999995</c:v>
                </c:pt>
                <c:pt idx="123">
                  <c:v>0.91968608949999986</c:v>
                </c:pt>
                <c:pt idx="124">
                  <c:v>0.91959791950000003</c:v>
                </c:pt>
                <c:pt idx="125">
                  <c:v>0.91951043099999996</c:v>
                </c:pt>
                <c:pt idx="126">
                  <c:v>0.91942361849999998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628-4D58-B2A3-67D119ECA4EC}"/>
            </c:ext>
          </c:extLst>
        </c:ser>
        <c:ser>
          <c:idx val="2"/>
          <c:order val="5"/>
          <c:tx>
            <c:v>1.80 fit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ISF_fit!$A$3:$A$1004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ISF_fit!$Q$3:$Q$1004</c:f>
              <c:numCache>
                <c:formatCode>General</c:formatCode>
                <c:ptCount val="1002"/>
                <c:pt idx="0">
                  <c:v>0.86726645324999996</c:v>
                </c:pt>
                <c:pt idx="1">
                  <c:v>0.86645556749999997</c:v>
                </c:pt>
                <c:pt idx="2">
                  <c:v>0.86604300725000005</c:v>
                </c:pt>
                <c:pt idx="3">
                  <c:v>0.86563941025000002</c:v>
                </c:pt>
                <c:pt idx="4">
                  <c:v>0.86524123924999996</c:v>
                </c:pt>
                <c:pt idx="5">
                  <c:v>0.86484837400000003</c:v>
                </c:pt>
                <c:pt idx="6">
                  <c:v>0.86446073125</c:v>
                </c:pt>
                <c:pt idx="7">
                  <c:v>0.86407822825000002</c:v>
                </c:pt>
                <c:pt idx="8">
                  <c:v>0.86370078475000001</c:v>
                </c:pt>
                <c:pt idx="9">
                  <c:v>0.86332832150000005</c:v>
                </c:pt>
                <c:pt idx="10">
                  <c:v>0.86296076099999997</c:v>
                </c:pt>
                <c:pt idx="11">
                  <c:v>0.86259802649999995</c:v>
                </c:pt>
                <c:pt idx="12">
                  <c:v>0.86224004399999998</c:v>
                </c:pt>
                <c:pt idx="13">
                  <c:v>0.86188673949999994</c:v>
                </c:pt>
                <c:pt idx="14">
                  <c:v>0.86153804100000009</c:v>
                </c:pt>
                <c:pt idx="15">
                  <c:v>0.86119387775000011</c:v>
                </c:pt>
                <c:pt idx="16">
                  <c:v>0.86085418000000002</c:v>
                </c:pt>
                <c:pt idx="17">
                  <c:v>0.86051887999999999</c:v>
                </c:pt>
                <c:pt idx="18">
                  <c:v>0.86018791025000008</c:v>
                </c:pt>
                <c:pt idx="19">
                  <c:v>0.85986120524999998</c:v>
                </c:pt>
                <c:pt idx="20">
                  <c:v>0.85953869999999999</c:v>
                </c:pt>
                <c:pt idx="21">
                  <c:v>0.8592203315000001</c:v>
                </c:pt>
                <c:pt idx="22">
                  <c:v>0.8589060369999999</c:v>
                </c:pt>
                <c:pt idx="23">
                  <c:v>0.85859575574999991</c:v>
                </c:pt>
                <c:pt idx="24">
                  <c:v>0.85828942725000001</c:v>
                </c:pt>
                <c:pt idx="25">
                  <c:v>0.85798699224999997</c:v>
                </c:pt>
                <c:pt idx="26">
                  <c:v>0.85768839374999994</c:v>
                </c:pt>
                <c:pt idx="27">
                  <c:v>0.85739357350000001</c:v>
                </c:pt>
                <c:pt idx="28">
                  <c:v>0.85710247624999991</c:v>
                </c:pt>
                <c:pt idx="29">
                  <c:v>0.85681504625000005</c:v>
                </c:pt>
                <c:pt idx="30">
                  <c:v>0.85653123050000002</c:v>
                </c:pt>
                <c:pt idx="31">
                  <c:v>0.85625097524999993</c:v>
                </c:pt>
                <c:pt idx="32">
                  <c:v>0.85597422875000007</c:v>
                </c:pt>
                <c:pt idx="33">
                  <c:v>0.85570093899999988</c:v>
                </c:pt>
                <c:pt idx="34">
                  <c:v>0.85543105649999995</c:v>
                </c:pt>
                <c:pt idx="35">
                  <c:v>0.85516453100000001</c:v>
                </c:pt>
                <c:pt idx="36">
                  <c:v>0.85490131449999995</c:v>
                </c:pt>
                <c:pt idx="37">
                  <c:v>0.85464135875000014</c:v>
                </c:pt>
                <c:pt idx="38">
                  <c:v>0.85438461649999997</c:v>
                </c:pt>
                <c:pt idx="39">
                  <c:v>0.85413104225000003</c:v>
                </c:pt>
                <c:pt idx="40">
                  <c:v>0.85388058975000003</c:v>
                </c:pt>
                <c:pt idx="41">
                  <c:v>0.85363321550000004</c:v>
                </c:pt>
                <c:pt idx="42">
                  <c:v>0.85338887399999996</c:v>
                </c:pt>
                <c:pt idx="43">
                  <c:v>0.85314752425000007</c:v>
                </c:pt>
                <c:pt idx="44">
                  <c:v>0.85290912175</c:v>
                </c:pt>
                <c:pt idx="45">
                  <c:v>0.85267362600000007</c:v>
                </c:pt>
                <c:pt idx="46">
                  <c:v>0.85244099600000012</c:v>
                </c:pt>
                <c:pt idx="47">
                  <c:v>0.85221119049999994</c:v>
                </c:pt>
                <c:pt idx="48">
                  <c:v>0.85198417100000001</c:v>
                </c:pt>
                <c:pt idx="49">
                  <c:v>0.85175989750000003</c:v>
                </c:pt>
                <c:pt idx="50">
                  <c:v>0.85153833249999999</c:v>
                </c:pt>
                <c:pt idx="51">
                  <c:v>0.85131943775000007</c:v>
                </c:pt>
                <c:pt idx="52">
                  <c:v>0.8511031765</c:v>
                </c:pt>
                <c:pt idx="53">
                  <c:v>0.85088951175000005</c:v>
                </c:pt>
                <c:pt idx="54">
                  <c:v>0.85067840875</c:v>
                </c:pt>
                <c:pt idx="55">
                  <c:v>0.85046983075000004</c:v>
                </c:pt>
                <c:pt idx="56">
                  <c:v>0.85026374375000002</c:v>
                </c:pt>
                <c:pt idx="57">
                  <c:v>0.8500601137499999</c:v>
                </c:pt>
                <c:pt idx="58">
                  <c:v>0.84985890725000002</c:v>
                </c:pt>
                <c:pt idx="59">
                  <c:v>0.84966009074999993</c:v>
                </c:pt>
                <c:pt idx="60">
                  <c:v>0.84946363199999997</c:v>
                </c:pt>
                <c:pt idx="61">
                  <c:v>0.84926949824999998</c:v>
                </c:pt>
                <c:pt idx="62">
                  <c:v>0.84907765925000001</c:v>
                </c:pt>
                <c:pt idx="63">
                  <c:v>0.84888808350000011</c:v>
                </c:pt>
                <c:pt idx="64">
                  <c:v>0.84870074024999997</c:v>
                </c:pt>
                <c:pt idx="65">
                  <c:v>0.8485155995</c:v>
                </c:pt>
                <c:pt idx="66">
                  <c:v>0.84833263200000009</c:v>
                </c:pt>
                <c:pt idx="67">
                  <c:v>0.84815180875000007</c:v>
                </c:pt>
                <c:pt idx="68">
                  <c:v>0.84797310049999997</c:v>
                </c:pt>
                <c:pt idx="69">
                  <c:v>0.84779648024999998</c:v>
                </c:pt>
                <c:pt idx="70">
                  <c:v>0.84762191875000004</c:v>
                </c:pt>
                <c:pt idx="71">
                  <c:v>0.8474493902500001</c:v>
                </c:pt>
                <c:pt idx="72">
                  <c:v>0.84727886674999997</c:v>
                </c:pt>
                <c:pt idx="73">
                  <c:v>0.84711032274999998</c:v>
                </c:pt>
                <c:pt idx="74">
                  <c:v>0.84694373124999989</c:v>
                </c:pt>
                <c:pt idx="75">
                  <c:v>0.84677906749999998</c:v>
                </c:pt>
                <c:pt idx="76">
                  <c:v>0.84661630575000002</c:v>
                </c:pt>
                <c:pt idx="77">
                  <c:v>0.84645542149999997</c:v>
                </c:pt>
                <c:pt idx="78">
                  <c:v>0.84629638950000008</c:v>
                </c:pt>
                <c:pt idx="79">
                  <c:v>0.84613918649999997</c:v>
                </c:pt>
                <c:pt idx="80">
                  <c:v>0.84598378824999998</c:v>
                </c:pt>
                <c:pt idx="81">
                  <c:v>0.8458301720000001</c:v>
                </c:pt>
                <c:pt idx="82">
                  <c:v>0.84567831400000004</c:v>
                </c:pt>
                <c:pt idx="83">
                  <c:v>0.84552819224999998</c:v>
                </c:pt>
                <c:pt idx="84">
                  <c:v>0.84537978399999991</c:v>
                </c:pt>
                <c:pt idx="85">
                  <c:v>0.84523306749999993</c:v>
                </c:pt>
                <c:pt idx="86">
                  <c:v>0.84508802100000002</c:v>
                </c:pt>
                <c:pt idx="87">
                  <c:v>0.84494462299999995</c:v>
                </c:pt>
                <c:pt idx="88">
                  <c:v>0.84480285300000002</c:v>
                </c:pt>
                <c:pt idx="89">
                  <c:v>0.84466268975000003</c:v>
                </c:pt>
                <c:pt idx="90">
                  <c:v>0.84452411350000001</c:v>
                </c:pt>
                <c:pt idx="91">
                  <c:v>0.84438710299999997</c:v>
                </c:pt>
                <c:pt idx="92">
                  <c:v>0.84425163949999993</c:v>
                </c:pt>
                <c:pt idx="93">
                  <c:v>0.84411770325000002</c:v>
                </c:pt>
                <c:pt idx="94">
                  <c:v>0.84398527474999985</c:v>
                </c:pt>
                <c:pt idx="95">
                  <c:v>0.84385433574999991</c:v>
                </c:pt>
                <c:pt idx="96">
                  <c:v>0.8437248665</c:v>
                </c:pt>
                <c:pt idx="97">
                  <c:v>0.84359684950000002</c:v>
                </c:pt>
                <c:pt idx="98">
                  <c:v>0.84347026650000001</c:v>
                </c:pt>
                <c:pt idx="99">
                  <c:v>0.84334509950000003</c:v>
                </c:pt>
                <c:pt idx="100">
                  <c:v>0.84322133075000005</c:v>
                </c:pt>
                <c:pt idx="101">
                  <c:v>0.84309894299999999</c:v>
                </c:pt>
                <c:pt idx="102">
                  <c:v>0.8429779192500001</c:v>
                </c:pt>
                <c:pt idx="103">
                  <c:v>0.84285824249999997</c:v>
                </c:pt>
                <c:pt idx="104">
                  <c:v>0.84273989650000003</c:v>
                </c:pt>
                <c:pt idx="105">
                  <c:v>0.84262286450000001</c:v>
                </c:pt>
                <c:pt idx="106">
                  <c:v>0.84250713050000003</c:v>
                </c:pt>
                <c:pt idx="107">
                  <c:v>0.84239267849999999</c:v>
                </c:pt>
                <c:pt idx="108">
                  <c:v>0.84227949274999991</c:v>
                </c:pt>
                <c:pt idx="109">
                  <c:v>0.84216755799999998</c:v>
                </c:pt>
                <c:pt idx="110">
                  <c:v>0.84205685924999996</c:v>
                </c:pt>
                <c:pt idx="111">
                  <c:v>0.84194738074999997</c:v>
                </c:pt>
                <c:pt idx="112">
                  <c:v>0.84183910849999999</c:v>
                </c:pt>
                <c:pt idx="113">
                  <c:v>0.84173202699999994</c:v>
                </c:pt>
                <c:pt idx="114">
                  <c:v>0.84162612225</c:v>
                </c:pt>
                <c:pt idx="115">
                  <c:v>0.84152137999999999</c:v>
                </c:pt>
                <c:pt idx="116">
                  <c:v>0.84141778649999988</c:v>
                </c:pt>
                <c:pt idx="117">
                  <c:v>0.84131532774999995</c:v>
                </c:pt>
                <c:pt idx="118">
                  <c:v>0.84121398949999993</c:v>
                </c:pt>
                <c:pt idx="119">
                  <c:v>0.8411137595</c:v>
                </c:pt>
                <c:pt idx="120">
                  <c:v>0.84101462375000002</c:v>
                </c:pt>
                <c:pt idx="121">
                  <c:v>0.84091656950000004</c:v>
                </c:pt>
                <c:pt idx="122">
                  <c:v>0.84081958325000006</c:v>
                </c:pt>
                <c:pt idx="123">
                  <c:v>0.84072365274999994</c:v>
                </c:pt>
                <c:pt idx="124">
                  <c:v>0.84062876575000001</c:v>
                </c:pt>
                <c:pt idx="125">
                  <c:v>0.84053490899999994</c:v>
                </c:pt>
                <c:pt idx="126">
                  <c:v>0.84044207100000001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628-4D58-B2A3-67D119EC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94448"/>
        <c:axId val="778795432"/>
      </c:scatterChart>
      <c:valAx>
        <c:axId val="77879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5432"/>
        <c:crosses val="autoZero"/>
        <c:crossBetween val="midCat"/>
      </c:valAx>
      <c:valAx>
        <c:axId val="778795432"/>
        <c:scaling>
          <c:orientation val="minMax"/>
          <c:min val="0.8"/>
        </c:scaling>
        <c:delete val="0"/>
        <c:axPos val="l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ISF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4448"/>
        <c:crossesAt val="0.1"/>
        <c:crossBetween val="midCat"/>
      </c:valAx>
    </c:plotArea>
    <c:legend>
      <c:legendPos val="r"/>
      <c:layout>
        <c:manualLayout>
          <c:xMode val="edge"/>
          <c:yMode val="edge"/>
          <c:x val="0.850921782746209"/>
          <c:y val="0.299601466784161"/>
          <c:w val="0.14134127334663438"/>
          <c:h val="0.16734339615490304"/>
        </c:manualLayout>
      </c:layout>
      <c:overlay val="0"/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FWHM_1!$A$5:$A$18</c:f>
              <c:numCache>
                <c:formatCode>General</c:formatCode>
                <c:ptCount val="14"/>
                <c:pt idx="0">
                  <c:v>0.24349999999999999</c:v>
                </c:pt>
                <c:pt idx="1">
                  <c:v>0.40550000000000003</c:v>
                </c:pt>
                <c:pt idx="2">
                  <c:v>0.56440000000000001</c:v>
                </c:pt>
                <c:pt idx="3">
                  <c:v>0.71899999999999997</c:v>
                </c:pt>
                <c:pt idx="4">
                  <c:v>0.86819999999999997</c:v>
                </c:pt>
                <c:pt idx="5">
                  <c:v>1.0107999999999999</c:v>
                </c:pt>
                <c:pt idx="6">
                  <c:v>1.1456999999999999</c:v>
                </c:pt>
                <c:pt idx="7">
                  <c:v>1.2719</c:v>
                </c:pt>
                <c:pt idx="8">
                  <c:v>1.3884000000000001</c:v>
                </c:pt>
                <c:pt idx="9">
                  <c:v>1.4944</c:v>
                </c:pt>
                <c:pt idx="10">
                  <c:v>1.5891</c:v>
                </c:pt>
                <c:pt idx="11">
                  <c:v>1.6717</c:v>
                </c:pt>
                <c:pt idx="12">
                  <c:v>1.7417</c:v>
                </c:pt>
                <c:pt idx="13">
                  <c:v>1.7982</c:v>
                </c:pt>
              </c:numCache>
            </c:numRef>
          </c:xVal>
          <c:yVal>
            <c:numRef>
              <c:f>FWHM_1!$C$5:$C$18</c:f>
              <c:numCache>
                <c:formatCode>General</c:formatCode>
                <c:ptCount val="14"/>
                <c:pt idx="0">
                  <c:v>0.65120509959794004</c:v>
                </c:pt>
                <c:pt idx="1">
                  <c:v>0.67856975599690195</c:v>
                </c:pt>
                <c:pt idx="2">
                  <c:v>0.70739776651162201</c:v>
                </c:pt>
                <c:pt idx="3">
                  <c:v>0.76266538462809796</c:v>
                </c:pt>
                <c:pt idx="4">
                  <c:v>0.84199679947695605</c:v>
                </c:pt>
                <c:pt idx="5">
                  <c:v>0.93104043575587503</c:v>
                </c:pt>
                <c:pt idx="6">
                  <c:v>0.98507588680292502</c:v>
                </c:pt>
                <c:pt idx="7">
                  <c:v>1.04692008866515</c:v>
                </c:pt>
                <c:pt idx="8">
                  <c:v>1.11522190699057</c:v>
                </c:pt>
                <c:pt idx="9">
                  <c:v>1.1845981526551601</c:v>
                </c:pt>
                <c:pt idx="10">
                  <c:v>1.25168686162069</c:v>
                </c:pt>
                <c:pt idx="11">
                  <c:v>1.31340851586267</c:v>
                </c:pt>
                <c:pt idx="12">
                  <c:v>1.36703460234055</c:v>
                </c:pt>
                <c:pt idx="13">
                  <c:v>1.4105352936787201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B-42B1-A2B3-A0722A0E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024480"/>
        <c:axId val="670487976"/>
      </c:scatterChart>
      <c:valAx>
        <c:axId val="67002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87976"/>
        <c:crosses val="autoZero"/>
        <c:crossBetween val="midCat"/>
      </c:valAx>
      <c:valAx>
        <c:axId val="67048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2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98505614401119"/>
          <c:y val="5.1758704074847221E-2"/>
          <c:w val="0.61493650836061342"/>
          <c:h val="0.72442279528349274"/>
        </c:manualLayout>
      </c:layout>
      <c:scatterChart>
        <c:scatterStyle val="lineMarker"/>
        <c:varyColors val="0"/>
        <c:ser>
          <c:idx val="2"/>
          <c:order val="0"/>
          <c:tx>
            <c:v>Experimental</c:v>
          </c:tx>
          <c:spPr>
            <a:ln>
              <a:noFill/>
            </a:ln>
          </c:spPr>
          <c:xVal>
            <c:numRef>
              <c:f>FWHM_2!$B$4:$B$27</c:f>
              <c:numCache>
                <c:formatCode>General</c:formatCode>
                <c:ptCount val="24"/>
                <c:pt idx="0">
                  <c:v>5.9292249999999998E-2</c:v>
                </c:pt>
                <c:pt idx="1">
                  <c:v>0.16443025000000003</c:v>
                </c:pt>
                <c:pt idx="2">
                  <c:v>0.31854736</c:v>
                </c:pt>
                <c:pt idx="3">
                  <c:v>0.516961</c:v>
                </c:pt>
                <c:pt idx="4">
                  <c:v>0.75377123999999995</c:v>
                </c:pt>
                <c:pt idx="5">
                  <c:v>1.0217166399999997</c:v>
                </c:pt>
                <c:pt idx="6">
                  <c:v>1.3126284899999998</c:v>
                </c:pt>
                <c:pt idx="7">
                  <c:v>1.61772961</c:v>
                </c:pt>
                <c:pt idx="8">
                  <c:v>1.9276545600000001</c:v>
                </c:pt>
                <c:pt idx="9">
                  <c:v>2.23323136</c:v>
                </c:pt>
                <c:pt idx="10">
                  <c:v>2.5252388099999998</c:v>
                </c:pt>
                <c:pt idx="11">
                  <c:v>2.7945808899999998</c:v>
                </c:pt>
                <c:pt idx="12">
                  <c:v>3.0335188900000003</c:v>
                </c:pt>
                <c:pt idx="13">
                  <c:v>3.2335232400000002</c:v>
                </c:pt>
              </c:numCache>
            </c:numRef>
          </c:xVal>
          <c:yVal>
            <c:numRef>
              <c:f>FWHM_2!$C$4:$C$27</c:f>
              <c:numCache>
                <c:formatCode>General</c:formatCode>
                <c:ptCount val="24"/>
                <c:pt idx="0">
                  <c:v>0.10234367755672499</c:v>
                </c:pt>
                <c:pt idx="1">
                  <c:v>7.7236188732966699E-2</c:v>
                </c:pt>
                <c:pt idx="2">
                  <c:v>8.2987502232868396E-2</c:v>
                </c:pt>
                <c:pt idx="3">
                  <c:v>8.8619429875175598E-2</c:v>
                </c:pt>
                <c:pt idx="4">
                  <c:v>9.0844342272748499E-2</c:v>
                </c:pt>
                <c:pt idx="5">
                  <c:v>9.6155374176080902E-2</c:v>
                </c:pt>
                <c:pt idx="6">
                  <c:v>0.101498182830491</c:v>
                </c:pt>
                <c:pt idx="7">
                  <c:v>0.108571689035795</c:v>
                </c:pt>
                <c:pt idx="8">
                  <c:v>0.11151517499448101</c:v>
                </c:pt>
                <c:pt idx="9">
                  <c:v>0.11694310008276899</c:v>
                </c:pt>
                <c:pt idx="10">
                  <c:v>0.119140125716776</c:v>
                </c:pt>
                <c:pt idx="11">
                  <c:v>0.12083467484506601</c:v>
                </c:pt>
                <c:pt idx="12">
                  <c:v>0.122300874748889</c:v>
                </c:pt>
                <c:pt idx="13">
                  <c:v>0.123777591090143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23-4F34-808F-979B52948228}"/>
            </c:ext>
          </c:extLst>
        </c:ser>
        <c:ser>
          <c:idx val="3"/>
          <c:order val="1"/>
          <c:tx>
            <c:strRef>
              <c:f>FWHM_2!$S$2</c:f>
              <c:strCache>
                <c:ptCount val="1"/>
                <c:pt idx="0">
                  <c:v>Chudley-Elliot 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pPr>
              <a:ln w="25400">
                <a:solidFill>
                  <a:srgbClr val="00B050"/>
                </a:solidFill>
              </a:ln>
            </c:spPr>
          </c:marker>
          <c:xVal>
            <c:numRef>
              <c:f>FWHM_2!$B$5:$B$20</c:f>
              <c:numCache>
                <c:formatCode>General</c:formatCode>
                <c:ptCount val="16"/>
                <c:pt idx="0">
                  <c:v>0.16443025000000003</c:v>
                </c:pt>
                <c:pt idx="1">
                  <c:v>0.31854736</c:v>
                </c:pt>
                <c:pt idx="2">
                  <c:v>0.516961</c:v>
                </c:pt>
                <c:pt idx="3">
                  <c:v>0.75377123999999995</c:v>
                </c:pt>
                <c:pt idx="4">
                  <c:v>1.0217166399999997</c:v>
                </c:pt>
                <c:pt idx="5">
                  <c:v>1.3126284899999998</c:v>
                </c:pt>
                <c:pt idx="6">
                  <c:v>1.61772961</c:v>
                </c:pt>
                <c:pt idx="7">
                  <c:v>1.9276545600000001</c:v>
                </c:pt>
                <c:pt idx="8">
                  <c:v>2.23323136</c:v>
                </c:pt>
                <c:pt idx="9">
                  <c:v>2.5252388099999998</c:v>
                </c:pt>
                <c:pt idx="10">
                  <c:v>2.7945808899999998</c:v>
                </c:pt>
                <c:pt idx="11">
                  <c:v>3.0335188900000003</c:v>
                </c:pt>
                <c:pt idx="12">
                  <c:v>3.2335232400000002</c:v>
                </c:pt>
              </c:numCache>
            </c:numRef>
          </c:xVal>
          <c:yVal>
            <c:numRef>
              <c:f>FWHM_2!$S$4:$S$19</c:f>
              <c:numCache>
                <c:formatCode>General</c:formatCode>
                <c:ptCount val="16"/>
                <c:pt idx="0">
                  <c:v>1.1637915479640602E-2</c:v>
                </c:pt>
                <c:pt idx="1">
                  <c:v>3.0127547627489135E-2</c:v>
                </c:pt>
                <c:pt idx="2">
                  <c:v>5.2745936208079325E-2</c:v>
                </c:pt>
                <c:pt idx="3">
                  <c:v>7.5105086616207767E-2</c:v>
                </c:pt>
                <c:pt idx="4">
                  <c:v>9.3645119362903831E-2</c:v>
                </c:pt>
                <c:pt idx="5">
                  <c:v>0.10633791588089943</c:v>
                </c:pt>
                <c:pt idx="6">
                  <c:v>0.11283385675880413</c:v>
                </c:pt>
                <c:pt idx="7">
                  <c:v>0.11406831460892793</c:v>
                </c:pt>
                <c:pt idx="8">
                  <c:v>0.1116414714737306</c:v>
                </c:pt>
                <c:pt idx="9">
                  <c:v>0.10723480030732241</c:v>
                </c:pt>
                <c:pt idx="10">
                  <c:v>0.10222764483716272</c:v>
                </c:pt>
                <c:pt idx="11">
                  <c:v>9.7545761301450401E-2</c:v>
                </c:pt>
                <c:pt idx="12">
                  <c:v>9.366125208264614E-2</c:v>
                </c:pt>
                <c:pt idx="13">
                  <c:v>9.0741640374651725E-2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23-4F34-808F-979B52948228}"/>
            </c:ext>
          </c:extLst>
        </c:ser>
        <c:ser>
          <c:idx val="0"/>
          <c:order val="2"/>
          <c:tx>
            <c:strRef>
              <c:f>FWHM_2!$AB$2</c:f>
              <c:strCache>
                <c:ptCount val="1"/>
                <c:pt idx="0">
                  <c:v>Singwi-Sjölander 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FWHM_2!$B$4:$B$22</c:f>
              <c:numCache>
                <c:formatCode>General</c:formatCode>
                <c:ptCount val="19"/>
                <c:pt idx="0">
                  <c:v>5.9292249999999998E-2</c:v>
                </c:pt>
                <c:pt idx="1">
                  <c:v>0.16443025000000003</c:v>
                </c:pt>
                <c:pt idx="2">
                  <c:v>0.31854736</c:v>
                </c:pt>
                <c:pt idx="3">
                  <c:v>0.516961</c:v>
                </c:pt>
                <c:pt idx="4">
                  <c:v>0.75377123999999995</c:v>
                </c:pt>
                <c:pt idx="5">
                  <c:v>1.0217166399999997</c:v>
                </c:pt>
                <c:pt idx="6">
                  <c:v>1.3126284899999998</c:v>
                </c:pt>
                <c:pt idx="7">
                  <c:v>1.61772961</c:v>
                </c:pt>
                <c:pt idx="8">
                  <c:v>1.9276545600000001</c:v>
                </c:pt>
                <c:pt idx="9">
                  <c:v>2.23323136</c:v>
                </c:pt>
                <c:pt idx="10">
                  <c:v>2.5252388099999998</c:v>
                </c:pt>
                <c:pt idx="11">
                  <c:v>2.7945808899999998</c:v>
                </c:pt>
                <c:pt idx="12">
                  <c:v>3.0335188900000003</c:v>
                </c:pt>
                <c:pt idx="13">
                  <c:v>3.2335232400000002</c:v>
                </c:pt>
              </c:numCache>
            </c:numRef>
          </c:xVal>
          <c:yVal>
            <c:numRef>
              <c:f>FWHM_2!$AB$4:$AB$22</c:f>
              <c:numCache>
                <c:formatCode>General</c:formatCode>
                <c:ptCount val="19"/>
                <c:pt idx="0">
                  <c:v>9.3516334601650829E-3</c:v>
                </c:pt>
                <c:pt idx="1">
                  <c:v>2.3581393364824527E-2</c:v>
                </c:pt>
                <c:pt idx="2">
                  <c:v>4.0321738730795101E-2</c:v>
                </c:pt>
                <c:pt idx="3">
                  <c:v>5.6846934069556952E-2</c:v>
                </c:pt>
                <c:pt idx="4">
                  <c:v>7.1660111755715239E-2</c:v>
                </c:pt>
                <c:pt idx="5">
                  <c:v>8.4224888358752553E-2</c:v>
                </c:pt>
                <c:pt idx="6">
                  <c:v>9.456220245751247E-2</c:v>
                </c:pt>
                <c:pt idx="7">
                  <c:v>0.10293010484060741</c:v>
                </c:pt>
                <c:pt idx="8">
                  <c:v>0.10964127841343062</c:v>
                </c:pt>
                <c:pt idx="9">
                  <c:v>0.11499649080036668</c:v>
                </c:pt>
                <c:pt idx="10">
                  <c:v>0.11924506625613085</c:v>
                </c:pt>
                <c:pt idx="11">
                  <c:v>0.12258330493542502</c:v>
                </c:pt>
                <c:pt idx="12">
                  <c:v>0.12517102650373857</c:v>
                </c:pt>
                <c:pt idx="13">
                  <c:v>0.12711221823526356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23-4F34-808F-979B52948228}"/>
            </c:ext>
          </c:extLst>
        </c:ser>
        <c:ser>
          <c:idx val="1"/>
          <c:order val="3"/>
          <c:spPr>
            <a:ln w="25400">
              <a:solidFill>
                <a:schemeClr val="accent2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FWHM_2!$B$4:$B$9</c:f>
              <c:numCache>
                <c:formatCode>General</c:formatCode>
                <c:ptCount val="6"/>
                <c:pt idx="0">
                  <c:v>5.9292249999999998E-2</c:v>
                </c:pt>
                <c:pt idx="1">
                  <c:v>0.16443025000000003</c:v>
                </c:pt>
                <c:pt idx="2">
                  <c:v>0.31854736</c:v>
                </c:pt>
                <c:pt idx="3">
                  <c:v>0.516961</c:v>
                </c:pt>
                <c:pt idx="4">
                  <c:v>0.75377123999999995</c:v>
                </c:pt>
                <c:pt idx="5">
                  <c:v>1.0217166399999997</c:v>
                </c:pt>
              </c:numCache>
            </c:numRef>
          </c:xVal>
          <c:yVal>
            <c:numRef>
              <c:f>FWHM_2!$U$4:$U$10</c:f>
              <c:numCache>
                <c:formatCode>General</c:formatCode>
                <c:ptCount val="7"/>
                <c:pt idx="0">
                  <c:v>8.9556836686721861E-2</c:v>
                </c:pt>
                <c:pt idx="1">
                  <c:v>8.9556836686721861E-2</c:v>
                </c:pt>
                <c:pt idx="2">
                  <c:v>8.9556836686721861E-2</c:v>
                </c:pt>
                <c:pt idx="3">
                  <c:v>8.9556836686721861E-2</c:v>
                </c:pt>
                <c:pt idx="4">
                  <c:v>8.9556836686721861E-2</c:v>
                </c:pt>
                <c:pt idx="5">
                  <c:v>8.9556836686721861E-2</c:v>
                </c:pt>
                <c:pt idx="6">
                  <c:v>8.9556836686721861E-2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9-4E8E-8C75-48541D0A2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024480"/>
        <c:axId val="670487976"/>
      </c:scatterChart>
      <c:valAx>
        <c:axId val="67002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GB" sz="1600"/>
                  <a:t>Q</a:t>
                </a:r>
                <a:r>
                  <a:rPr lang="en-GB" sz="1600" baseline="30000"/>
                  <a:t>2</a:t>
                </a:r>
                <a:r>
                  <a:rPr lang="en-GB" sz="1600"/>
                  <a:t> / Å</a:t>
                </a:r>
                <a:r>
                  <a:rPr lang="en-GB" sz="1600" baseline="30000"/>
                  <a:t>-2</a:t>
                </a:r>
              </a:p>
            </c:rich>
          </c:tx>
          <c:layout>
            <c:manualLayout>
              <c:xMode val="edge"/>
              <c:yMode val="edge"/>
              <c:x val="0.45699421405758361"/>
              <c:y val="0.8927873838489485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87976"/>
        <c:crosses val="autoZero"/>
        <c:crossBetween val="midCat"/>
      </c:valAx>
      <c:valAx>
        <c:axId val="670487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/>
                </a:pPr>
                <a:r>
                  <a:rPr lang="en-GB" sz="1400"/>
                  <a:t>HWHM / ps</a:t>
                </a:r>
                <a:r>
                  <a:rPr lang="en-GB" sz="1400" baseline="30000"/>
                  <a:t>-1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1.224498465764186E-2"/>
              <c:y val="0.245009319860180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24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266013763588758"/>
          <c:y val="0.17398295806443187"/>
          <c:w val="0.23733986236411245"/>
          <c:h val="0.38499074296662211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5.5972222222222236E-2"/>
          <c:w val="0.84153018372703414"/>
          <c:h val="0.78843394575678039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12700">
                <a:solidFill>
                  <a:srgbClr val="7030A0"/>
                </a:solidFill>
              </a:ln>
              <a:effectLst/>
            </c:spPr>
          </c:marker>
          <c:xVal>
            <c:numRef>
              <c:f>FWHM_2!$B$4:$B$27</c:f>
              <c:numCache>
                <c:formatCode>General</c:formatCode>
                <c:ptCount val="24"/>
                <c:pt idx="0">
                  <c:v>5.9292249999999998E-2</c:v>
                </c:pt>
                <c:pt idx="1">
                  <c:v>0.16443025000000003</c:v>
                </c:pt>
                <c:pt idx="2">
                  <c:v>0.31854736</c:v>
                </c:pt>
                <c:pt idx="3">
                  <c:v>0.516961</c:v>
                </c:pt>
                <c:pt idx="4">
                  <c:v>0.75377123999999995</c:v>
                </c:pt>
                <c:pt idx="5">
                  <c:v>1.0217166399999997</c:v>
                </c:pt>
                <c:pt idx="6">
                  <c:v>1.3126284899999998</c:v>
                </c:pt>
                <c:pt idx="7">
                  <c:v>1.61772961</c:v>
                </c:pt>
                <c:pt idx="8">
                  <c:v>1.9276545600000001</c:v>
                </c:pt>
                <c:pt idx="9">
                  <c:v>2.23323136</c:v>
                </c:pt>
                <c:pt idx="10">
                  <c:v>2.5252388099999998</c:v>
                </c:pt>
                <c:pt idx="11">
                  <c:v>2.7945808899999998</c:v>
                </c:pt>
                <c:pt idx="12">
                  <c:v>3.0335188900000003</c:v>
                </c:pt>
                <c:pt idx="13">
                  <c:v>3.2335232400000002</c:v>
                </c:pt>
              </c:numCache>
            </c:numRef>
          </c:xVal>
          <c:yVal>
            <c:numRef>
              <c:f>FWHM_2!$C$4:$C$27</c:f>
              <c:numCache>
                <c:formatCode>General</c:formatCode>
                <c:ptCount val="24"/>
                <c:pt idx="0">
                  <c:v>0.10234367755672499</c:v>
                </c:pt>
                <c:pt idx="1">
                  <c:v>7.7236188732966699E-2</c:v>
                </c:pt>
                <c:pt idx="2">
                  <c:v>8.2987502232868396E-2</c:v>
                </c:pt>
                <c:pt idx="3">
                  <c:v>8.8619429875175598E-2</c:v>
                </c:pt>
                <c:pt idx="4">
                  <c:v>9.0844342272748499E-2</c:v>
                </c:pt>
                <c:pt idx="5">
                  <c:v>9.6155374176080902E-2</c:v>
                </c:pt>
                <c:pt idx="6">
                  <c:v>0.101498182830491</c:v>
                </c:pt>
                <c:pt idx="7">
                  <c:v>0.108571689035795</c:v>
                </c:pt>
                <c:pt idx="8">
                  <c:v>0.11151517499448101</c:v>
                </c:pt>
                <c:pt idx="9">
                  <c:v>0.11694310008276899</c:v>
                </c:pt>
                <c:pt idx="10">
                  <c:v>0.119140125716776</c:v>
                </c:pt>
                <c:pt idx="11">
                  <c:v>0.12083467484506601</c:v>
                </c:pt>
                <c:pt idx="12">
                  <c:v>0.122300874748889</c:v>
                </c:pt>
                <c:pt idx="13">
                  <c:v>0.123777591090143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0-43E0-92D4-681DD939EF42}"/>
            </c:ext>
          </c:extLst>
        </c:ser>
        <c:ser>
          <c:idx val="1"/>
          <c:order val="1"/>
          <c:tx>
            <c:v>Singwi-Sjolander 1</c:v>
          </c:tx>
          <c:spPr>
            <a:ln w="254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FWHM_2!$B$4:$B$22</c:f>
              <c:numCache>
                <c:formatCode>General</c:formatCode>
                <c:ptCount val="19"/>
                <c:pt idx="0">
                  <c:v>5.9292249999999998E-2</c:v>
                </c:pt>
                <c:pt idx="1">
                  <c:v>0.16443025000000003</c:v>
                </c:pt>
                <c:pt idx="2">
                  <c:v>0.31854736</c:v>
                </c:pt>
                <c:pt idx="3">
                  <c:v>0.516961</c:v>
                </c:pt>
                <c:pt idx="4">
                  <c:v>0.75377123999999995</c:v>
                </c:pt>
                <c:pt idx="5">
                  <c:v>1.0217166399999997</c:v>
                </c:pt>
                <c:pt idx="6">
                  <c:v>1.3126284899999998</c:v>
                </c:pt>
                <c:pt idx="7">
                  <c:v>1.61772961</c:v>
                </c:pt>
                <c:pt idx="8">
                  <c:v>1.9276545600000001</c:v>
                </c:pt>
                <c:pt idx="9">
                  <c:v>2.23323136</c:v>
                </c:pt>
                <c:pt idx="10">
                  <c:v>2.5252388099999998</c:v>
                </c:pt>
                <c:pt idx="11">
                  <c:v>2.7945808899999998</c:v>
                </c:pt>
                <c:pt idx="12">
                  <c:v>3.0335188900000003</c:v>
                </c:pt>
                <c:pt idx="13">
                  <c:v>3.2335232400000002</c:v>
                </c:pt>
              </c:numCache>
            </c:numRef>
          </c:xVal>
          <c:yVal>
            <c:numRef>
              <c:f>FWHM_2!$AB$4:$AB$10</c:f>
              <c:numCache>
                <c:formatCode>General</c:formatCode>
                <c:ptCount val="7"/>
                <c:pt idx="0">
                  <c:v>9.3516334601650829E-3</c:v>
                </c:pt>
                <c:pt idx="1">
                  <c:v>2.3581393364824527E-2</c:v>
                </c:pt>
                <c:pt idx="2">
                  <c:v>4.0321738730795101E-2</c:v>
                </c:pt>
                <c:pt idx="3">
                  <c:v>5.6846934069556952E-2</c:v>
                </c:pt>
                <c:pt idx="4">
                  <c:v>7.1660111755715239E-2</c:v>
                </c:pt>
                <c:pt idx="5">
                  <c:v>8.4224888358752553E-2</c:v>
                </c:pt>
                <c:pt idx="6">
                  <c:v>9.456220245751247E-2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0-4C79-AC3A-C07C351F3E25}"/>
            </c:ext>
          </c:extLst>
        </c:ser>
        <c:ser>
          <c:idx val="2"/>
          <c:order val="2"/>
          <c:tx>
            <c:v>Y intercept</c:v>
          </c:tx>
          <c:spPr>
            <a:ln w="158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FWHM_2!$B$4:$B$27</c:f>
              <c:numCache>
                <c:formatCode>General</c:formatCode>
                <c:ptCount val="24"/>
                <c:pt idx="0">
                  <c:v>5.9292249999999998E-2</c:v>
                </c:pt>
                <c:pt idx="1">
                  <c:v>0.16443025000000003</c:v>
                </c:pt>
                <c:pt idx="2">
                  <c:v>0.31854736</c:v>
                </c:pt>
                <c:pt idx="3">
                  <c:v>0.516961</c:v>
                </c:pt>
                <c:pt idx="4">
                  <c:v>0.75377123999999995</c:v>
                </c:pt>
                <c:pt idx="5">
                  <c:v>1.0217166399999997</c:v>
                </c:pt>
                <c:pt idx="6">
                  <c:v>1.3126284899999998</c:v>
                </c:pt>
                <c:pt idx="7">
                  <c:v>1.61772961</c:v>
                </c:pt>
                <c:pt idx="8">
                  <c:v>1.9276545600000001</c:v>
                </c:pt>
                <c:pt idx="9">
                  <c:v>2.23323136</c:v>
                </c:pt>
                <c:pt idx="10">
                  <c:v>2.5252388099999998</c:v>
                </c:pt>
                <c:pt idx="11">
                  <c:v>2.7945808899999998</c:v>
                </c:pt>
                <c:pt idx="12">
                  <c:v>3.0335188900000003</c:v>
                </c:pt>
                <c:pt idx="13">
                  <c:v>3.2335232400000002</c:v>
                </c:pt>
              </c:numCache>
            </c:numRef>
          </c:xVal>
          <c:yVal>
            <c:numRef>
              <c:f>FWHM_2!$U$4:$U$10</c:f>
              <c:numCache>
                <c:formatCode>General</c:formatCode>
                <c:ptCount val="7"/>
                <c:pt idx="0">
                  <c:v>8.9556836686721861E-2</c:v>
                </c:pt>
                <c:pt idx="1">
                  <c:v>8.9556836686721861E-2</c:v>
                </c:pt>
                <c:pt idx="2">
                  <c:v>8.9556836686721861E-2</c:v>
                </c:pt>
                <c:pt idx="3">
                  <c:v>8.9556836686721861E-2</c:v>
                </c:pt>
                <c:pt idx="4">
                  <c:v>8.9556836686721861E-2</c:v>
                </c:pt>
                <c:pt idx="5">
                  <c:v>8.9556836686721861E-2</c:v>
                </c:pt>
                <c:pt idx="6">
                  <c:v>8.9556836686721861E-2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5-4CAA-B46C-1E39EE1A98F4}"/>
            </c:ext>
          </c:extLst>
        </c:ser>
        <c:ser>
          <c:idx val="3"/>
          <c:order val="3"/>
          <c:tx>
            <c:v>Singwi-Sjolander 2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FWHM_2!$B$10:$B$22</c:f>
              <c:numCache>
                <c:formatCode>General</c:formatCode>
                <c:ptCount val="13"/>
                <c:pt idx="0">
                  <c:v>1.3126284899999998</c:v>
                </c:pt>
                <c:pt idx="1">
                  <c:v>1.61772961</c:v>
                </c:pt>
                <c:pt idx="2">
                  <c:v>1.9276545600000001</c:v>
                </c:pt>
                <c:pt idx="3">
                  <c:v>2.23323136</c:v>
                </c:pt>
                <c:pt idx="4">
                  <c:v>2.5252388099999998</c:v>
                </c:pt>
                <c:pt idx="5">
                  <c:v>2.7945808899999998</c:v>
                </c:pt>
                <c:pt idx="6">
                  <c:v>3.0335188900000003</c:v>
                </c:pt>
                <c:pt idx="7">
                  <c:v>3.2335232400000002</c:v>
                </c:pt>
              </c:numCache>
            </c:numRef>
          </c:xVal>
          <c:yVal>
            <c:numRef>
              <c:f>FWHM_2!$AB$10:$AB$22</c:f>
              <c:numCache>
                <c:formatCode>General</c:formatCode>
                <c:ptCount val="13"/>
                <c:pt idx="0">
                  <c:v>9.456220245751247E-2</c:v>
                </c:pt>
                <c:pt idx="1">
                  <c:v>0.10293010484060741</c:v>
                </c:pt>
                <c:pt idx="2">
                  <c:v>0.10964127841343062</c:v>
                </c:pt>
                <c:pt idx="3">
                  <c:v>0.11499649080036668</c:v>
                </c:pt>
                <c:pt idx="4">
                  <c:v>0.11924506625613085</c:v>
                </c:pt>
                <c:pt idx="5">
                  <c:v>0.12258330493542502</c:v>
                </c:pt>
                <c:pt idx="6">
                  <c:v>0.12517102650373857</c:v>
                </c:pt>
                <c:pt idx="7">
                  <c:v>0.12711221823526356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D5-4CAA-B46C-1E39EE1A9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761776"/>
        <c:axId val="1521762192"/>
      </c:scatterChart>
      <c:valAx>
        <c:axId val="152176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Q</a:t>
                </a:r>
                <a:r>
                  <a:rPr lang="en-GB" sz="1000" b="1" i="0" baseline="30000">
                    <a:effectLst/>
                  </a:rPr>
                  <a:t>2</a:t>
                </a:r>
                <a:r>
                  <a:rPr lang="en-GB" sz="1000" b="1" i="0" baseline="0">
                    <a:effectLst/>
                  </a:rPr>
                  <a:t> / Å</a:t>
                </a:r>
                <a:r>
                  <a:rPr lang="en-GB" sz="1000" b="1" i="0" baseline="30000">
                    <a:effectLst/>
                  </a:rPr>
                  <a:t>-2</a:t>
                </a:r>
                <a:endParaRPr lang="en-GB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7771391076115488"/>
              <c:y val="0.92402777777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62192"/>
        <c:crosses val="autoZero"/>
        <c:crossBetween val="midCat"/>
      </c:valAx>
      <c:valAx>
        <c:axId val="1521762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HWHM / ps</a:t>
                </a:r>
                <a:r>
                  <a:rPr lang="en-GB" sz="1000" b="1" i="0" baseline="30000">
                    <a:effectLst/>
                  </a:rPr>
                  <a:t>-1</a:t>
                </a:r>
                <a:endParaRPr lang="en-GB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6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[2]ISF_trans_test_64_parm!$C$2:$C$15</c:f>
              <c:numCache>
                <c:formatCode>General</c:formatCode>
                <c:ptCount val="14"/>
                <c:pt idx="0">
                  <c:v>0.10234367755672499</c:v>
                </c:pt>
                <c:pt idx="1">
                  <c:v>7.7236188732966699E-2</c:v>
                </c:pt>
                <c:pt idx="2">
                  <c:v>8.2987502232868396E-2</c:v>
                </c:pt>
                <c:pt idx="3">
                  <c:v>8.8619429875175598E-2</c:v>
                </c:pt>
                <c:pt idx="4">
                  <c:v>9.0844342272748499E-2</c:v>
                </c:pt>
                <c:pt idx="5">
                  <c:v>9.6155374176080902E-2</c:v>
                </c:pt>
                <c:pt idx="6">
                  <c:v>0.101498182830491</c:v>
                </c:pt>
                <c:pt idx="7">
                  <c:v>0.108571689035795</c:v>
                </c:pt>
                <c:pt idx="8">
                  <c:v>0.11151517499448101</c:v>
                </c:pt>
                <c:pt idx="9">
                  <c:v>0.11694310008276899</c:v>
                </c:pt>
                <c:pt idx="10">
                  <c:v>0.119140125716776</c:v>
                </c:pt>
                <c:pt idx="11">
                  <c:v>0.12083467484506601</c:v>
                </c:pt>
                <c:pt idx="12">
                  <c:v>0.122300874748889</c:v>
                </c:pt>
                <c:pt idx="13">
                  <c:v>0.123777591090143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8-4B7C-816D-717890425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16560"/>
        <c:axId val="1863290831"/>
      </c:scatterChart>
      <c:valAx>
        <c:axId val="4732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90831"/>
        <c:crosses val="autoZero"/>
        <c:crossBetween val="midCat"/>
      </c:valAx>
      <c:valAx>
        <c:axId val="18632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1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620311240622483E-2"/>
          <c:y val="4.0348458180570472E-2"/>
          <c:w val="0.86123082646165294"/>
          <c:h val="0.79677836190458584"/>
        </c:manualLayout>
      </c:layout>
      <c:scatterChart>
        <c:scatterStyle val="lineMarker"/>
        <c:varyColors val="0"/>
        <c:ser>
          <c:idx val="1"/>
          <c:order val="0"/>
          <c:tx>
            <c:v>Current</c:v>
          </c:tx>
          <c:spPr>
            <a:ln>
              <a:noFill/>
            </a:ln>
          </c:spPr>
          <c:xVal>
            <c:numRef>
              <c:f>EISF!$B$4:$B$20</c:f>
              <c:numCache>
                <c:formatCode>General</c:formatCode>
                <c:ptCount val="17"/>
                <c:pt idx="0">
                  <c:v>0.191</c:v>
                </c:pt>
                <c:pt idx="1">
                  <c:v>0.29270000000000002</c:v>
                </c:pt>
                <c:pt idx="2">
                  <c:v>0.44340000000000002</c:v>
                </c:pt>
                <c:pt idx="3">
                  <c:v>0.63870000000000005</c:v>
                </c:pt>
                <c:pt idx="4">
                  <c:v>0.85050000000000003</c:v>
                </c:pt>
                <c:pt idx="5">
                  <c:v>0.94350000000000001</c:v>
                </c:pt>
                <c:pt idx="6">
                  <c:v>1.0367</c:v>
                </c:pt>
                <c:pt idx="7">
                  <c:v>1.1294</c:v>
                </c:pt>
                <c:pt idx="8">
                  <c:v>1.2202999999999999</c:v>
                </c:pt>
                <c:pt idx="9">
                  <c:v>1.3084</c:v>
                </c:pt>
                <c:pt idx="10">
                  <c:v>1.3928</c:v>
                </c:pt>
                <c:pt idx="11">
                  <c:v>1.4728000000000001</c:v>
                </c:pt>
                <c:pt idx="12">
                  <c:v>1.5477000000000001</c:v>
                </c:pt>
                <c:pt idx="13">
                  <c:v>1.6171</c:v>
                </c:pt>
                <c:pt idx="14">
                  <c:v>1.6803999999999999</c:v>
                </c:pt>
                <c:pt idx="15">
                  <c:v>1.7373000000000001</c:v>
                </c:pt>
                <c:pt idx="16">
                  <c:v>1.7875000000000001</c:v>
                </c:pt>
              </c:numCache>
            </c:numRef>
          </c:xVal>
          <c:yVal>
            <c:numRef>
              <c:f>EISF!$C$4:$C$20</c:f>
              <c:numCache>
                <c:formatCode>General</c:formatCode>
                <c:ptCount val="17"/>
                <c:pt idx="0">
                  <c:v>0.99498885100000001</c:v>
                </c:pt>
                <c:pt idx="1">
                  <c:v>0.98876678150000008</c:v>
                </c:pt>
                <c:pt idx="2">
                  <c:v>0.97663453924999999</c:v>
                </c:pt>
                <c:pt idx="3">
                  <c:v>0.95829900725000006</c:v>
                </c:pt>
                <c:pt idx="4">
                  <c:v>0.93717098775000007</c:v>
                </c:pt>
                <c:pt idx="5">
                  <c:v>0.92757613825000007</c:v>
                </c:pt>
                <c:pt idx="6">
                  <c:v>0.91767174475000002</c:v>
                </c:pt>
                <c:pt idx="7">
                  <c:v>0.90749181724999994</c:v>
                </c:pt>
                <c:pt idx="8">
                  <c:v>0.89714522200000002</c:v>
                </c:pt>
                <c:pt idx="9">
                  <c:v>0.88674669574999998</c:v>
                </c:pt>
                <c:pt idx="10">
                  <c:v>0.8764510875</c:v>
                </c:pt>
                <c:pt idx="11">
                  <c:v>0.86640568100000004</c:v>
                </c:pt>
                <c:pt idx="12">
                  <c:v>0.8567679104999999</c:v>
                </c:pt>
                <c:pt idx="13">
                  <c:v>0.84765694474999997</c:v>
                </c:pt>
                <c:pt idx="14">
                  <c:v>0.83921108450000004</c:v>
                </c:pt>
                <c:pt idx="15">
                  <c:v>0.83152061500000007</c:v>
                </c:pt>
                <c:pt idx="16">
                  <c:v>0.824648363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56-4052-AEBE-12D5F706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226696"/>
        <c:axId val="751224400"/>
      </c:scatterChart>
      <c:valAx>
        <c:axId val="75122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24400"/>
        <c:crosses val="autoZero"/>
        <c:crossBetween val="midCat"/>
      </c:valAx>
      <c:valAx>
        <c:axId val="751224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EISF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266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495612457891565"/>
          <c:y val="7.4203038524834952E-2"/>
          <c:w val="0.1204506995680658"/>
          <c:h val="0.13265775900561991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Q / Å</a:t>
            </a:r>
            <a:r>
              <a:rPr lang="en-GB" sz="1800" b="1" i="0" baseline="30000">
                <a:effectLst/>
              </a:rPr>
              <a:t>-1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45699631371344729"/>
          <c:y val="0.92682619093273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14595909971754"/>
          <c:y val="0.16919267088185402"/>
          <c:w val="0.85876217102496288"/>
          <c:h val="0.6902685881297278"/>
        </c:manualLayout>
      </c:layout>
      <c:scatterChart>
        <c:scatterStyle val="lineMarker"/>
        <c:varyColors val="0"/>
        <c:ser>
          <c:idx val="0"/>
          <c:order val="0"/>
          <c:tx>
            <c:strRef>
              <c:f>EISF_Fitting!$C$5</c:f>
              <c:strCache>
                <c:ptCount val="1"/>
                <c:pt idx="0">
                  <c:v>Calculated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plus>
            <c:min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EISF_Fitting!$B$7:$B$25</c:f>
              <c:numCache>
                <c:formatCode>General</c:formatCode>
                <c:ptCount val="19"/>
                <c:pt idx="0">
                  <c:v>0.24349999999999999</c:v>
                </c:pt>
                <c:pt idx="1">
                  <c:v>0.40550000000000003</c:v>
                </c:pt>
                <c:pt idx="2">
                  <c:v>0.56440000000000001</c:v>
                </c:pt>
                <c:pt idx="3">
                  <c:v>0.71899999999999997</c:v>
                </c:pt>
                <c:pt idx="4">
                  <c:v>0.86819999999999997</c:v>
                </c:pt>
                <c:pt idx="5">
                  <c:v>1.0107999999999999</c:v>
                </c:pt>
                <c:pt idx="6">
                  <c:v>1.1456999999999999</c:v>
                </c:pt>
                <c:pt idx="7">
                  <c:v>1.2719</c:v>
                </c:pt>
                <c:pt idx="8">
                  <c:v>1.3884000000000001</c:v>
                </c:pt>
                <c:pt idx="9">
                  <c:v>1.4944</c:v>
                </c:pt>
                <c:pt idx="10">
                  <c:v>1.5891</c:v>
                </c:pt>
                <c:pt idx="11">
                  <c:v>1.6717</c:v>
                </c:pt>
                <c:pt idx="12">
                  <c:v>1.7417</c:v>
                </c:pt>
                <c:pt idx="13">
                  <c:v>1.7982</c:v>
                </c:pt>
              </c:numCache>
            </c:numRef>
          </c:xVal>
          <c:yVal>
            <c:numRef>
              <c:f>EISF_Fitting!$C$7:$C$25</c:f>
              <c:numCache>
                <c:formatCode>General</c:formatCode>
                <c:ptCount val="19"/>
                <c:pt idx="0">
                  <c:v>0.99494876834995305</c:v>
                </c:pt>
                <c:pt idx="1">
                  <c:v>0.98624833682233204</c:v>
                </c:pt>
                <c:pt idx="2">
                  <c:v>0.97409553836211604</c:v>
                </c:pt>
                <c:pt idx="3">
                  <c:v>0.95935615506078298</c:v>
                </c:pt>
                <c:pt idx="4">
                  <c:v>0.94289776811185699</c:v>
                </c:pt>
                <c:pt idx="5">
                  <c:v>0.92552902583090102</c:v>
                </c:pt>
                <c:pt idx="6">
                  <c:v>0.90790976611760699</c:v>
                </c:pt>
                <c:pt idx="7">
                  <c:v>0.89057590146309396</c:v>
                </c:pt>
                <c:pt idx="8">
                  <c:v>0.87395765677892701</c:v>
                </c:pt>
                <c:pt idx="9">
                  <c:v>0.858409145199868</c:v>
                </c:pt>
                <c:pt idx="10">
                  <c:v>0.84421579718219297</c:v>
                </c:pt>
                <c:pt idx="11">
                  <c:v>0.83163608352785001</c:v>
                </c:pt>
                <c:pt idx="12">
                  <c:v>0.820850716786232</c:v>
                </c:pt>
                <c:pt idx="13">
                  <c:v>0.81207284081086595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BF-4D1A-8F5B-EB1787EBD6AA}"/>
            </c:ext>
          </c:extLst>
        </c:ser>
        <c:ser>
          <c:idx val="1"/>
          <c:order val="1"/>
          <c:tx>
            <c:strRef>
              <c:f>EISF_Fitting!$E$5</c:f>
              <c:strCache>
                <c:ptCount val="1"/>
                <c:pt idx="0">
                  <c:v>Isotropic Rotation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EISF_Fitting!$E$6:$E$20</c:f>
              <c:numCache>
                <c:formatCode>General</c:formatCode>
                <c:ptCount val="15"/>
                <c:pt idx="0">
                  <c:v>1</c:v>
                </c:pt>
                <c:pt idx="1">
                  <c:v>0.98077869133942763</c:v>
                </c:pt>
                <c:pt idx="2">
                  <c:v>0.94742175242957982</c:v>
                </c:pt>
                <c:pt idx="3">
                  <c:v>0.90016747320216983</c:v>
                </c:pt>
                <c:pt idx="4">
                  <c:v>0.84211476050412992</c:v>
                </c:pt>
                <c:pt idx="5">
                  <c:v>0.77676102800107349</c:v>
                </c:pt>
                <c:pt idx="6">
                  <c:v>0.70772262559763488</c:v>
                </c:pt>
                <c:pt idx="7">
                  <c:v>0.63833648026252532</c:v>
                </c:pt>
                <c:pt idx="8">
                  <c:v>0.57141439413084127</c:v>
                </c:pt>
                <c:pt idx="9">
                  <c:v>0.50916698492989687</c:v>
                </c:pt>
                <c:pt idx="10">
                  <c:v>0.45307228914313924</c:v>
                </c:pt>
                <c:pt idx="11">
                  <c:v>0.40404024656855902</c:v>
                </c:pt>
                <c:pt idx="12">
                  <c:v>0.36251941140722777</c:v>
                </c:pt>
                <c:pt idx="13">
                  <c:v>0.32848179349666062</c:v>
                </c:pt>
                <c:pt idx="14">
                  <c:v>0.3019018019214898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BF-4D1A-8F5B-EB1787EBD6AA}"/>
            </c:ext>
          </c:extLst>
        </c:ser>
        <c:ser>
          <c:idx val="2"/>
          <c:order val="2"/>
          <c:tx>
            <c:strRef>
              <c:f>EISF_Fitting!$I$5</c:f>
              <c:strCache>
                <c:ptCount val="1"/>
                <c:pt idx="0">
                  <c:v>3-site Rotation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EISF_Fitting!$I$6:$I$20</c:f>
              <c:numCache>
                <c:formatCode>General</c:formatCode>
                <c:ptCount val="15"/>
                <c:pt idx="0" formatCode="0">
                  <c:v>1</c:v>
                </c:pt>
                <c:pt idx="1">
                  <c:v>0.98707018103648636</c:v>
                </c:pt>
                <c:pt idx="2">
                  <c:v>0.964636861347271</c:v>
                </c:pt>
                <c:pt idx="3">
                  <c:v>0.93287199477314608</c:v>
                </c:pt>
                <c:pt idx="4">
                  <c:v>0.89388036954811168</c:v>
                </c:pt>
                <c:pt idx="5">
                  <c:v>0.85004376857025354</c:v>
                </c:pt>
                <c:pt idx="6">
                  <c:v>0.8038303216689402</c:v>
                </c:pt>
                <c:pt idx="7">
                  <c:v>0.75752083829320749</c:v>
                </c:pt>
                <c:pt idx="8">
                  <c:v>0.71303566658524453</c:v>
                </c:pt>
                <c:pt idx="9">
                  <c:v>0.67187477295227405</c:v>
                </c:pt>
                <c:pt idx="10">
                  <c:v>0.63502401594806446</c:v>
                </c:pt>
                <c:pt idx="11">
                  <c:v>0.60306195531263973</c:v>
                </c:pt>
                <c:pt idx="12">
                  <c:v>0.57623212283711323</c:v>
                </c:pt>
                <c:pt idx="13">
                  <c:v>0.55444234700855122</c:v>
                </c:pt>
                <c:pt idx="14">
                  <c:v>0.53758437760817701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BF-4D1A-8F5B-EB1787EBD6AA}"/>
            </c:ext>
          </c:extLst>
        </c:ser>
        <c:ser>
          <c:idx val="3"/>
          <c:order val="3"/>
          <c:tx>
            <c:strRef>
              <c:f>EISF_Fitting!$S$5</c:f>
              <c:strCache>
                <c:ptCount val="1"/>
                <c:pt idx="0">
                  <c:v>Confined volume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EISF_Fitting!$S$6:$S$20</c:f>
              <c:numCache>
                <c:formatCode>General</c:formatCode>
                <c:ptCount val="15"/>
                <c:pt idx="0">
                  <c:v>1</c:v>
                </c:pt>
                <c:pt idx="1">
                  <c:v>0.98544130114676065</c:v>
                </c:pt>
                <c:pt idx="2">
                  <c:v>0.96007178542564819</c:v>
                </c:pt>
                <c:pt idx="3">
                  <c:v>0.92389514146835194</c:v>
                </c:pt>
                <c:pt idx="4">
                  <c:v>0.87904215590036006</c:v>
                </c:pt>
                <c:pt idx="5">
                  <c:v>0.82795568949262499</c:v>
                </c:pt>
                <c:pt idx="6">
                  <c:v>0.77322610172604578</c:v>
                </c:pt>
                <c:pt idx="7">
                  <c:v>0.71732165778465062</c:v>
                </c:pt>
                <c:pt idx="8">
                  <c:v>0.66241605657701896</c:v>
                </c:pt>
                <c:pt idx="9">
                  <c:v>0.61033048200334439</c:v>
                </c:pt>
                <c:pt idx="10">
                  <c:v>0.56240777747605664</c:v>
                </c:pt>
                <c:pt idx="11">
                  <c:v>0.51961729958379965</c:v>
                </c:pt>
                <c:pt idx="12">
                  <c:v>0.48260929021480448</c:v>
                </c:pt>
                <c:pt idx="13">
                  <c:v>0.45165531747753207</c:v>
                </c:pt>
                <c:pt idx="14">
                  <c:v>0.42703998764725498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BF-4D1A-8F5B-EB1787EBD6AA}"/>
            </c:ext>
          </c:extLst>
        </c:ser>
        <c:ser>
          <c:idx val="4"/>
          <c:order val="4"/>
          <c:tx>
            <c:strRef>
              <c:f>EISF_Fitting!$M$5</c:f>
              <c:strCache>
                <c:ptCount val="1"/>
                <c:pt idx="0">
                  <c:v>Uniaxial Rotation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EISF_Fitting!$N$6:$N$20</c:f>
              <c:numCache>
                <c:formatCode>General</c:formatCode>
                <c:ptCount val="15"/>
                <c:pt idx="0">
                  <c:v>1</c:v>
                </c:pt>
                <c:pt idx="1">
                  <c:v>0.98704485058974145</c:v>
                </c:pt>
                <c:pt idx="2">
                  <c:v>0.96444397263629122</c:v>
                </c:pt>
                <c:pt idx="3">
                  <c:v>0.93215852050696091</c:v>
                </c:pt>
                <c:pt idx="4">
                  <c:v>0.89203616022543175</c:v>
                </c:pt>
                <c:pt idx="5">
                  <c:v>0.84620976995139552</c:v>
                </c:pt>
                <c:pt idx="6">
                  <c:v>0.79696251024708953</c:v>
                </c:pt>
                <c:pt idx="7">
                  <c:v>0.74649369082624417</c:v>
                </c:pt>
                <c:pt idx="8">
                  <c:v>0.69676486493000267</c:v>
                </c:pt>
                <c:pt idx="9">
                  <c:v>0.64944354624395861</c:v>
                </c:pt>
                <c:pt idx="10">
                  <c:v>0.60578124031915626</c:v>
                </c:pt>
                <c:pt idx="11">
                  <c:v>0.56669933425516295</c:v>
                </c:pt>
                <c:pt idx="12">
                  <c:v>0.53283051227580613</c:v>
                </c:pt>
                <c:pt idx="13">
                  <c:v>0.50445765356676497</c:v>
                </c:pt>
                <c:pt idx="14">
                  <c:v>0.48186895604375435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BF-4D1A-8F5B-EB1787EBD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81104"/>
        <c:axId val="611501112"/>
      </c:scatterChart>
      <c:valAx>
        <c:axId val="61148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01112"/>
        <c:crosses val="autoZero"/>
        <c:crossBetween val="midCat"/>
      </c:valAx>
      <c:valAx>
        <c:axId val="6115011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EISF</a:t>
                </a:r>
              </a:p>
              <a:p>
                <a:pPr>
                  <a:defRPr sz="2000" b="1"/>
                </a:pPr>
                <a:endParaRPr lang="en-GB" sz="2000" b="1"/>
              </a:p>
            </c:rich>
          </c:tx>
          <c:layout>
            <c:manualLayout>
              <c:xMode val="edge"/>
              <c:yMode val="edge"/>
              <c:x val="2.9501319538868219E-3"/>
              <c:y val="0.39840502940843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204061997830378"/>
          <c:y val="1.1198075548660379E-2"/>
          <c:w val="0.44065322362283432"/>
          <c:h val="0.287088727798543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Q / Å</a:t>
            </a:r>
            <a:r>
              <a:rPr lang="en-GB" sz="1800" b="1" i="0" baseline="30000">
                <a:effectLst/>
              </a:rPr>
              <a:t>-1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44833806537159759"/>
          <c:y val="0.9383682837145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23402721025676"/>
          <c:y val="0.13549403373192753"/>
          <c:w val="0.82085707825524734"/>
          <c:h val="0.7555141732831302"/>
        </c:manualLayout>
      </c:layout>
      <c:scatterChart>
        <c:scatterStyle val="lineMarker"/>
        <c:varyColors val="0"/>
        <c:ser>
          <c:idx val="0"/>
          <c:order val="0"/>
          <c:tx>
            <c:strRef>
              <c:f>EISF_Fitting!$C$5</c:f>
              <c:strCache>
                <c:ptCount val="1"/>
                <c:pt idx="0">
                  <c:v>Calculated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plus>
            <c:minus>
              <c:numRef>
                <c:f>EISF_Fitting!$D$6:$D$19</c:f>
                <c:numCache>
                  <c:formatCode>General</c:formatCode>
                  <c:ptCount val="14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EISF_Fitting!$B$6:$B$25</c:f>
              <c:numCache>
                <c:formatCode>General</c:formatCode>
                <c:ptCount val="20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EISF_Fitting!$C$6:$C$25</c:f>
              <c:numCache>
                <c:formatCode>General</c:formatCode>
                <c:ptCount val="20"/>
                <c:pt idx="0">
                  <c:v>1</c:v>
                </c:pt>
                <c:pt idx="1">
                  <c:v>0.99494876834995305</c:v>
                </c:pt>
                <c:pt idx="2">
                  <c:v>0.98624833682233204</c:v>
                </c:pt>
                <c:pt idx="3">
                  <c:v>0.97409553836211604</c:v>
                </c:pt>
                <c:pt idx="4">
                  <c:v>0.95935615506078298</c:v>
                </c:pt>
                <c:pt idx="5">
                  <c:v>0.94289776811185699</c:v>
                </c:pt>
                <c:pt idx="6">
                  <c:v>0.92552902583090102</c:v>
                </c:pt>
                <c:pt idx="7">
                  <c:v>0.90790976611760699</c:v>
                </c:pt>
                <c:pt idx="8">
                  <c:v>0.89057590146309396</c:v>
                </c:pt>
                <c:pt idx="9">
                  <c:v>0.87395765677892701</c:v>
                </c:pt>
                <c:pt idx="10">
                  <c:v>0.858409145199868</c:v>
                </c:pt>
                <c:pt idx="11">
                  <c:v>0.84421579718219297</c:v>
                </c:pt>
                <c:pt idx="12">
                  <c:v>0.83163608352785001</c:v>
                </c:pt>
                <c:pt idx="13">
                  <c:v>0.820850716786232</c:v>
                </c:pt>
                <c:pt idx="14">
                  <c:v>0.81207284081086595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4-43AB-B4A9-EA3F2AC76918}"/>
            </c:ext>
          </c:extLst>
        </c:ser>
        <c:ser>
          <c:idx val="1"/>
          <c:order val="1"/>
          <c:tx>
            <c:strRef>
              <c:f>EISF_Fitting!$M$62</c:f>
              <c:strCache>
                <c:ptCount val="1"/>
                <c:pt idx="0">
                  <c:v>Confined volume &amp; Isotropic rotation (1)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EISF_Fitting!$B$6:$B$20</c:f>
              <c:numCache>
                <c:formatCode>General</c:formatCode>
                <c:ptCount val="15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EISF_Fitting!$M$66:$M$80</c:f>
              <c:numCache>
                <c:formatCode>General</c:formatCode>
                <c:ptCount val="15"/>
                <c:pt idx="0">
                  <c:v>1</c:v>
                </c:pt>
                <c:pt idx="1">
                  <c:v>0.59778098494137577</c:v>
                </c:pt>
                <c:pt idx="2">
                  <c:v>0.40723352683210995</c:v>
                </c:pt>
                <c:pt idx="3">
                  <c:v>0.3809354642222329</c:v>
                </c:pt>
                <c:pt idx="4">
                  <c:v>0.35498991291096582</c:v>
                </c:pt>
                <c:pt idx="5">
                  <c:v>0.32603311020935677</c:v>
                </c:pt>
                <c:pt idx="6">
                  <c:v>0.29751498204814136</c:v>
                </c:pt>
                <c:pt idx="7">
                  <c:v>0.26778165824650718</c:v>
                </c:pt>
                <c:pt idx="8">
                  <c:v>0.23988787921684518</c:v>
                </c:pt>
                <c:pt idx="9">
                  <c:v>0.21372283400182857</c:v>
                </c:pt>
                <c:pt idx="10">
                  <c:v>0.19005709052846204</c:v>
                </c:pt>
                <c:pt idx="11">
                  <c:v>0.16954722804950018</c:v>
                </c:pt>
                <c:pt idx="12">
                  <c:v>0.15215787493554422</c:v>
                </c:pt>
                <c:pt idx="13">
                  <c:v>0.13783663962425702</c:v>
                </c:pt>
                <c:pt idx="14">
                  <c:v>0.12665076085175508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F4-43AB-B4A9-EA3F2AC76918}"/>
            </c:ext>
          </c:extLst>
        </c:ser>
        <c:ser>
          <c:idx val="4"/>
          <c:order val="4"/>
          <c:tx>
            <c:strRef>
              <c:f>EISF_Fitting!$U$5</c:f>
              <c:strCache>
                <c:ptCount val="1"/>
                <c:pt idx="0">
                  <c:v>Confined volume (0.86)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EISF_Fitting!$B$6:$B$25</c:f>
              <c:numCache>
                <c:formatCode>General</c:formatCode>
                <c:ptCount val="20"/>
                <c:pt idx="0">
                  <c:v>0</c:v>
                </c:pt>
                <c:pt idx="1">
                  <c:v>0.24349999999999999</c:v>
                </c:pt>
                <c:pt idx="2">
                  <c:v>0.40550000000000003</c:v>
                </c:pt>
                <c:pt idx="3">
                  <c:v>0.56440000000000001</c:v>
                </c:pt>
                <c:pt idx="4">
                  <c:v>0.71899999999999997</c:v>
                </c:pt>
                <c:pt idx="5">
                  <c:v>0.86819999999999997</c:v>
                </c:pt>
                <c:pt idx="6">
                  <c:v>1.0107999999999999</c:v>
                </c:pt>
                <c:pt idx="7">
                  <c:v>1.1456999999999999</c:v>
                </c:pt>
                <c:pt idx="8">
                  <c:v>1.2719</c:v>
                </c:pt>
                <c:pt idx="9">
                  <c:v>1.3884000000000001</c:v>
                </c:pt>
                <c:pt idx="10">
                  <c:v>1.4944</c:v>
                </c:pt>
                <c:pt idx="11">
                  <c:v>1.5891</c:v>
                </c:pt>
                <c:pt idx="12">
                  <c:v>1.6717</c:v>
                </c:pt>
                <c:pt idx="13">
                  <c:v>1.7417</c:v>
                </c:pt>
                <c:pt idx="14">
                  <c:v>1.7982</c:v>
                </c:pt>
              </c:numCache>
            </c:numRef>
          </c:xVal>
          <c:yVal>
            <c:numRef>
              <c:f>EISF_Fitting!$U$6:$U$25</c:f>
              <c:numCache>
                <c:formatCode>General</c:formatCode>
                <c:ptCount val="20"/>
                <c:pt idx="0">
                  <c:v>1</c:v>
                </c:pt>
                <c:pt idx="1">
                  <c:v>0.99525554798312799</c:v>
                </c:pt>
                <c:pt idx="2">
                  <c:v>0.98698802000940955</c:v>
                </c:pt>
                <c:pt idx="3">
                  <c:v>0.97519861814616093</c:v>
                </c:pt>
                <c:pt idx="4">
                  <c:v>0.96058173239380262</c:v>
                </c:pt>
                <c:pt idx="5">
                  <c:v>0.94393345283074848</c:v>
                </c:pt>
                <c:pt idx="6">
                  <c:v>0.92609793705565946</c:v>
                </c:pt>
                <c:pt idx="7">
                  <c:v>0.90787955404742482</c:v>
                </c:pt>
                <c:pt idx="8">
                  <c:v>0.88998667824766486</c:v>
                </c:pt>
                <c:pt idx="9">
                  <c:v>0.87301280497594569</c:v>
                </c:pt>
                <c:pt idx="10">
                  <c:v>0.85739554587604594</c:v>
                </c:pt>
                <c:pt idx="11">
                  <c:v>0.84345079908339793</c:v>
                </c:pt>
                <c:pt idx="12">
                  <c:v>0.8313904682488138</c:v>
                </c:pt>
                <c:pt idx="13">
                  <c:v>0.82130305316701357</c:v>
                </c:pt>
                <c:pt idx="14">
                  <c:v>0.81328130256714859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3F4-43AB-B4A9-EA3F2AC76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81104"/>
        <c:axId val="6115011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EISF_Fitting!$J$5</c15:sqref>
                        </c15:formulaRef>
                      </c:ext>
                    </c:extLst>
                    <c:strCache>
                      <c:ptCount val="1"/>
                      <c:pt idx="0">
                        <c:v>3-site rotation (1)</c:v>
                      </c:pt>
                    </c:strCache>
                  </c:strRef>
                </c:tx>
                <c:spPr>
                  <a:ln w="15875" cap="rnd">
                    <a:solidFill>
                      <a:schemeClr val="tx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EISF_Fitting!$B$6:$B$20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0.24349999999999999</c:v>
                      </c:pt>
                      <c:pt idx="2">
                        <c:v>0.40550000000000003</c:v>
                      </c:pt>
                      <c:pt idx="3">
                        <c:v>0.56440000000000001</c:v>
                      </c:pt>
                      <c:pt idx="4">
                        <c:v>0.71899999999999997</c:v>
                      </c:pt>
                      <c:pt idx="5">
                        <c:v>0.86819999999999997</c:v>
                      </c:pt>
                      <c:pt idx="6">
                        <c:v>1.0107999999999999</c:v>
                      </c:pt>
                      <c:pt idx="7">
                        <c:v>1.1456999999999999</c:v>
                      </c:pt>
                      <c:pt idx="8">
                        <c:v>1.2719</c:v>
                      </c:pt>
                      <c:pt idx="9">
                        <c:v>1.3884000000000001</c:v>
                      </c:pt>
                      <c:pt idx="10">
                        <c:v>1.4944</c:v>
                      </c:pt>
                      <c:pt idx="11">
                        <c:v>1.5891</c:v>
                      </c:pt>
                      <c:pt idx="12">
                        <c:v>1.6717</c:v>
                      </c:pt>
                      <c:pt idx="13">
                        <c:v>1.7417</c:v>
                      </c:pt>
                      <c:pt idx="14">
                        <c:v>1.7982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EISF_Fitting!$J$6:$J$20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 formatCode="0">
                        <c:v>1</c:v>
                      </c:pt>
                      <c:pt idx="1">
                        <c:v>0.98707018103648636</c:v>
                      </c:pt>
                      <c:pt idx="2">
                        <c:v>0.964636861347271</c:v>
                      </c:pt>
                      <c:pt idx="3">
                        <c:v>0.93287199477314608</c:v>
                      </c:pt>
                      <c:pt idx="4">
                        <c:v>0.89388036954811168</c:v>
                      </c:pt>
                      <c:pt idx="5">
                        <c:v>0.85004376857025354</c:v>
                      </c:pt>
                      <c:pt idx="6">
                        <c:v>0.8038303216689402</c:v>
                      </c:pt>
                      <c:pt idx="7">
                        <c:v>0.75752083829320749</c:v>
                      </c:pt>
                      <c:pt idx="8">
                        <c:v>0.71303566658524453</c:v>
                      </c:pt>
                      <c:pt idx="9">
                        <c:v>0.67187477295227405</c:v>
                      </c:pt>
                      <c:pt idx="10">
                        <c:v>0.63502401594806446</c:v>
                      </c:pt>
                      <c:pt idx="11">
                        <c:v>0.60306195531263973</c:v>
                      </c:pt>
                      <c:pt idx="12">
                        <c:v>0.57623212283711323</c:v>
                      </c:pt>
                      <c:pt idx="13">
                        <c:v>0.55444234700855122</c:v>
                      </c:pt>
                      <c:pt idx="14">
                        <c:v>0.53758437760817701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3F4-43AB-B4A9-EA3F2AC7691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EISF_Fitting!$M$85</c15:sqref>
                        </c15:formulaRef>
                      </c:ext>
                    </c:extLst>
                    <c:strCache>
                      <c:ptCount val="1"/>
                      <c:pt idx="0">
                        <c:v>3 Comb Vol+Uni+iso (Mobile Fraction)</c:v>
                      </c:pt>
                    </c:strCache>
                  </c:strRef>
                </c:tx>
                <c:spPr>
                  <a:ln w="158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EISF_Fitting!$B$6:$B$20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0.24349999999999999</c:v>
                      </c:pt>
                      <c:pt idx="2">
                        <c:v>0.40550000000000003</c:v>
                      </c:pt>
                      <c:pt idx="3">
                        <c:v>0.56440000000000001</c:v>
                      </c:pt>
                      <c:pt idx="4">
                        <c:v>0.71899999999999997</c:v>
                      </c:pt>
                      <c:pt idx="5">
                        <c:v>0.86819999999999997</c:v>
                      </c:pt>
                      <c:pt idx="6">
                        <c:v>1.0107999999999999</c:v>
                      </c:pt>
                      <c:pt idx="7">
                        <c:v>1.1456999999999999</c:v>
                      </c:pt>
                      <c:pt idx="8">
                        <c:v>1.2719</c:v>
                      </c:pt>
                      <c:pt idx="9">
                        <c:v>1.3884000000000001</c:v>
                      </c:pt>
                      <c:pt idx="10">
                        <c:v>1.4944</c:v>
                      </c:pt>
                      <c:pt idx="11">
                        <c:v>1.5891</c:v>
                      </c:pt>
                      <c:pt idx="12">
                        <c:v>1.6717</c:v>
                      </c:pt>
                      <c:pt idx="13">
                        <c:v>1.7417</c:v>
                      </c:pt>
                      <c:pt idx="14">
                        <c:v>1.7982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EISF_Fitting!$M$90:$M$104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0.8861697632358212</c:v>
                      </c:pt>
                      <c:pt idx="2">
                        <c:v>0.72465457579452397</c:v>
                      </c:pt>
                      <c:pt idx="3">
                        <c:v>0.55901794861581922</c:v>
                      </c:pt>
                      <c:pt idx="4">
                        <c:v>0.42882231698702677</c:v>
                      </c:pt>
                      <c:pt idx="5">
                        <c:v>0.34363527932620314</c:v>
                      </c:pt>
                      <c:pt idx="6">
                        <c:v>0.29181192122797023</c:v>
                      </c:pt>
                      <c:pt idx="7">
                        <c:v>0.2566113795243446</c:v>
                      </c:pt>
                      <c:pt idx="8">
                        <c:v>0.2268176434918896</c:v>
                      </c:pt>
                      <c:pt idx="9">
                        <c:v>0.19848185802743781</c:v>
                      </c:pt>
                      <c:pt idx="10">
                        <c:v>0.17186206952437838</c:v>
                      </c:pt>
                      <c:pt idx="11">
                        <c:v>0.14829582937172137</c:v>
                      </c:pt>
                      <c:pt idx="12">
                        <c:v>0.12865390202536106</c:v>
                      </c:pt>
                      <c:pt idx="13">
                        <c:v>0.11304549631776038</c:v>
                      </c:pt>
                      <c:pt idx="14">
                        <c:v>0.10126437247862825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3F4-43AB-B4A9-EA3F2AC76918}"/>
                  </c:ext>
                </c:extLst>
              </c15:ser>
            </c15:filteredScatterSeries>
          </c:ext>
        </c:extLst>
      </c:scatterChart>
      <c:valAx>
        <c:axId val="61148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01112"/>
        <c:crosses val="autoZero"/>
        <c:crossBetween val="midCat"/>
      </c:valAx>
      <c:valAx>
        <c:axId val="6115011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EISF</a:t>
                </a:r>
              </a:p>
              <a:p>
                <a:pPr>
                  <a:defRPr sz="1800" b="1"/>
                </a:pPr>
                <a:endParaRPr lang="en-GB" sz="1800" b="1"/>
              </a:p>
            </c:rich>
          </c:tx>
          <c:layout>
            <c:manualLayout>
              <c:xMode val="edge"/>
              <c:yMode val="edge"/>
              <c:x val="1.0344554982851426E-2"/>
              <c:y val="0.429159389567216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29342475860995"/>
          <c:y val="7.9048648726765605E-3"/>
          <c:w val="0.52765123962374594"/>
          <c:h val="0.261417651410253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266700</xdr:colOff>
      <xdr:row>3</xdr:row>
      <xdr:rowOff>0</xdr:rowOff>
    </xdr:from>
    <xdr:to>
      <xdr:col>37</xdr:col>
      <xdr:colOff>361950</xdr:colOff>
      <xdr:row>30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FE08C2-975D-483C-8407-BB842D1EB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447675</xdr:colOff>
      <xdr:row>3</xdr:row>
      <xdr:rowOff>19050</xdr:rowOff>
    </xdr:from>
    <xdr:to>
      <xdr:col>34</xdr:col>
      <xdr:colOff>542925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658AF-1959-4161-9654-829074078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38100</xdr:rowOff>
    </xdr:from>
    <xdr:to>
      <xdr:col>18</xdr:col>
      <xdr:colOff>104775</xdr:colOff>
      <xdr:row>29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885457-0B4E-4431-B525-B5D37E748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109537</xdr:rowOff>
    </xdr:from>
    <xdr:to>
      <xdr:col>14</xdr:col>
      <xdr:colOff>571500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E6048-4F5D-4A5B-8B65-4116CCA69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3</xdr:row>
      <xdr:rowOff>171450</xdr:rowOff>
    </xdr:from>
    <xdr:to>
      <xdr:col>17</xdr:col>
      <xdr:colOff>447675</xdr:colOff>
      <xdr:row>19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1713E-80C7-40B2-B7BC-C11309211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504265</xdr:colOff>
      <xdr:row>29</xdr:row>
      <xdr:rowOff>12606</xdr:rowOff>
    </xdr:from>
    <xdr:to>
      <xdr:col>8</xdr:col>
      <xdr:colOff>318247</xdr:colOff>
      <xdr:row>43</xdr:row>
      <xdr:rowOff>88806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1F4ED-4204-FEFE-6602-D1DCEB5C1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22412</xdr:colOff>
      <xdr:row>11</xdr:row>
      <xdr:rowOff>156882</xdr:rowOff>
    </xdr:from>
    <xdr:to>
      <xdr:col>24</xdr:col>
      <xdr:colOff>504265</xdr:colOff>
      <xdr:row>26</xdr:row>
      <xdr:rowOff>42582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27B201-5AA4-409F-AD09-F04053C27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180974</xdr:colOff>
      <xdr:row>1</xdr:row>
      <xdr:rowOff>185737</xdr:rowOff>
    </xdr:from>
    <xdr:to>
      <xdr:col>14</xdr:col>
      <xdr:colOff>133349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12100-850E-44D4-80E7-D64F755DF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29</xdr:row>
      <xdr:rowOff>5228</xdr:rowOff>
    </xdr:from>
    <xdr:to>
      <xdr:col>8</xdr:col>
      <xdr:colOff>806823</xdr:colOff>
      <xdr:row>60</xdr:row>
      <xdr:rowOff>123263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7C17D-674B-44B8-94B5-513C0FB69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1080615</xdr:colOff>
      <xdr:row>29</xdr:row>
      <xdr:rowOff>145676</xdr:rowOff>
    </xdr:from>
    <xdr:to>
      <xdr:col>13</xdr:col>
      <xdr:colOff>963705</xdr:colOff>
      <xdr:row>58</xdr:row>
      <xdr:rowOff>156881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5405E-17D5-4D2E-A68B-6E5DDB5DA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hD\FER\MD\Super-super-cells\6wt%25\short\300_0\ISF_workup_300K_0_v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d478\Documents\phd_yr1\bea4%25\2ns_post_5ns\6pshistory\ISF_trans_test_64_parm.csv" TargetMode="External"/><Relationship Id="rId1" Type="http://schemas.openxmlformats.org/officeDocument/2006/relationships/externalLinkPath" Target="/Users/gd478/Documents/phd_yr1/bea4%25/2ns_post_5ns/6pshistory/ISF_trans_test_64_par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F"/>
      <sheetName val="ISF_fit"/>
      <sheetName val="FWHM"/>
      <sheetName val="FWHM (2)"/>
      <sheetName val="EISF"/>
      <sheetName val="EISF_Fitting"/>
      <sheetName val="ISF Comparison"/>
    </sheetNames>
    <sheetDataSet>
      <sheetData sheetId="0"/>
      <sheetData sheetId="1"/>
      <sheetData sheetId="2"/>
      <sheetData sheetId="3">
        <row r="23">
          <cell r="K23">
            <v>1675934910190.9236</v>
          </cell>
        </row>
      </sheetData>
      <sheetData sheetId="4">
        <row r="6">
          <cell r="B6">
            <v>0.24349999999999999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F_trans_test_64_parm"/>
    </sheetNames>
    <sheetDataSet>
      <sheetData sheetId="0">
        <row r="2">
          <cell r="C2">
            <v>0.10234367755672499</v>
          </cell>
        </row>
        <row r="3">
          <cell r="C3">
            <v>7.7236188732966699E-2</v>
          </cell>
        </row>
        <row r="4">
          <cell r="C4">
            <v>8.2987502232868396E-2</v>
          </cell>
        </row>
        <row r="5">
          <cell r="C5">
            <v>8.8619429875175598E-2</v>
          </cell>
        </row>
        <row r="6">
          <cell r="C6">
            <v>9.0844342272748499E-2</v>
          </cell>
        </row>
        <row r="7">
          <cell r="C7">
            <v>9.6155374176080902E-2</v>
          </cell>
        </row>
        <row r="8">
          <cell r="C8">
            <v>0.101498182830491</v>
          </cell>
        </row>
        <row r="9">
          <cell r="C9">
            <v>0.108571689035795</v>
          </cell>
        </row>
        <row r="10">
          <cell r="C10">
            <v>0.11151517499448101</v>
          </cell>
        </row>
        <row r="11">
          <cell r="C11">
            <v>0.11694310008276899</v>
          </cell>
        </row>
        <row r="12">
          <cell r="C12">
            <v>0.119140125716776</v>
          </cell>
        </row>
        <row r="13">
          <cell r="C13">
            <v>0.12083467484506601</v>
          </cell>
        </row>
        <row r="14">
          <cell r="C14">
            <v>0.122300874748889</v>
          </cell>
        </row>
        <row r="15">
          <cell r="C15">
            <v>0.123777591090143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zoomScale="70" zoomScaleNormal="70" workbookViewId="0">
      <selection activeCell="A2" sqref="A2:T13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</row>
    <row r="2" spans="1:20" x14ac:dyDescent="0.25">
      <c r="A2" t="s">
        <v>3</v>
      </c>
      <c r="B2">
        <v>0.191</v>
      </c>
      <c r="C2">
        <v>0.29270000000000002</v>
      </c>
      <c r="D2">
        <v>0.44340000000000002</v>
      </c>
      <c r="E2">
        <v>0.63870000000000005</v>
      </c>
      <c r="F2">
        <v>0.85050000000000003</v>
      </c>
      <c r="G2">
        <v>0.94350000000000001</v>
      </c>
      <c r="H2">
        <v>1.0367</v>
      </c>
      <c r="I2">
        <v>1.1294</v>
      </c>
      <c r="J2">
        <v>1.2202999999999999</v>
      </c>
      <c r="K2">
        <v>1.3084</v>
      </c>
      <c r="L2">
        <v>1.3928</v>
      </c>
      <c r="M2">
        <v>1.4728000000000001</v>
      </c>
      <c r="N2">
        <v>1.5477000000000001</v>
      </c>
      <c r="O2">
        <v>1.6171</v>
      </c>
      <c r="P2">
        <v>1.6803999999999999</v>
      </c>
      <c r="Q2">
        <v>1.7373000000000001</v>
      </c>
      <c r="R2">
        <v>1.7875000000000001</v>
      </c>
      <c r="S2">
        <v>1.8411</v>
      </c>
      <c r="T2">
        <v>1.8797999999999999</v>
      </c>
    </row>
    <row r="3" spans="1:20" x14ac:dyDescent="0.2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1</v>
      </c>
      <c r="B4">
        <v>0.99819257149999996</v>
      </c>
      <c r="C4">
        <v>0.99576339424999993</v>
      </c>
      <c r="D4">
        <v>0.99031909549999997</v>
      </c>
      <c r="E4">
        <v>0.98007412800000004</v>
      </c>
      <c r="F4">
        <v>0.96508643500000002</v>
      </c>
      <c r="G4">
        <v>0.95730146024999996</v>
      </c>
      <c r="H4">
        <v>0.94880251074999999</v>
      </c>
      <c r="I4">
        <v>0.93968718100000004</v>
      </c>
      <c r="J4">
        <v>0.93013861274999998</v>
      </c>
      <c r="K4">
        <v>0.92033744599999989</v>
      </c>
      <c r="L4">
        <v>0.91047084325000005</v>
      </c>
      <c r="M4">
        <v>0.90071224399999994</v>
      </c>
      <c r="N4">
        <v>0.89123820949999999</v>
      </c>
      <c r="O4">
        <v>0.88218564675</v>
      </c>
      <c r="P4">
        <v>0.87371215950000003</v>
      </c>
      <c r="Q4">
        <v>0.86592901499999997</v>
      </c>
      <c r="R4">
        <v>0.85893861149999995</v>
      </c>
      <c r="S4">
        <v>0.85135359249999998</v>
      </c>
      <c r="T4">
        <v>0.84580320675000009</v>
      </c>
    </row>
    <row r="5" spans="1:20" x14ac:dyDescent="0.25">
      <c r="A5">
        <v>2</v>
      </c>
      <c r="B5">
        <v>0.99818230275000008</v>
      </c>
      <c r="C5">
        <v>0.99574311575000007</v>
      </c>
      <c r="D5">
        <v>0.99029198474999991</v>
      </c>
      <c r="E5">
        <v>0.98009131550000006</v>
      </c>
      <c r="F5">
        <v>0.96529754624999997</v>
      </c>
      <c r="G5">
        <v>0.95767113299999995</v>
      </c>
      <c r="H5">
        <v>0.94938844750000007</v>
      </c>
      <c r="I5">
        <v>0.94055327275</v>
      </c>
      <c r="J5">
        <v>0.93134947875000007</v>
      </c>
      <c r="K5">
        <v>0.92195435524999991</v>
      </c>
      <c r="L5">
        <v>0.91254731249999999</v>
      </c>
      <c r="M5">
        <v>0.90329086075000009</v>
      </c>
      <c r="N5">
        <v>0.89434727999999997</v>
      </c>
      <c r="O5">
        <v>0.88583901499999995</v>
      </c>
      <c r="P5">
        <v>0.87790640949999998</v>
      </c>
      <c r="Q5">
        <v>0.87064544774999997</v>
      </c>
      <c r="R5">
        <v>0.86414371550000002</v>
      </c>
      <c r="S5">
        <v>0.85710894474999999</v>
      </c>
      <c r="T5">
        <v>0.85197378324999995</v>
      </c>
    </row>
    <row r="6" spans="1:20" x14ac:dyDescent="0.25">
      <c r="A6">
        <v>3</v>
      </c>
      <c r="B6">
        <v>0.99813890124999993</v>
      </c>
      <c r="C6">
        <v>0.99564380024999999</v>
      </c>
      <c r="D6">
        <v>0.99007689325000003</v>
      </c>
      <c r="E6">
        <v>0.97969067600000004</v>
      </c>
      <c r="F6">
        <v>0.9646892102500001</v>
      </c>
      <c r="G6">
        <v>0.95697940100000001</v>
      </c>
      <c r="H6">
        <v>0.94862137599999996</v>
      </c>
      <c r="I6">
        <v>0.93972087900000001</v>
      </c>
      <c r="J6">
        <v>0.93046302299999994</v>
      </c>
      <c r="K6">
        <v>0.921025011</v>
      </c>
      <c r="L6">
        <v>0.91158531175000002</v>
      </c>
      <c r="M6">
        <v>0.90230497050000003</v>
      </c>
      <c r="N6">
        <v>0.89334466025000003</v>
      </c>
      <c r="O6">
        <v>0.88482522325000001</v>
      </c>
      <c r="P6">
        <v>0.87688563024999999</v>
      </c>
      <c r="Q6">
        <v>0.86962068274999993</v>
      </c>
      <c r="R6">
        <v>0.86311702599999995</v>
      </c>
      <c r="S6">
        <v>0.85608165400000003</v>
      </c>
      <c r="T6">
        <v>0.85094688875000013</v>
      </c>
    </row>
    <row r="7" spans="1:20" x14ac:dyDescent="0.25">
      <c r="A7">
        <v>4</v>
      </c>
      <c r="B7">
        <v>0.99812900800000004</v>
      </c>
      <c r="C7">
        <v>0.99562130324999998</v>
      </c>
      <c r="D7">
        <v>0.99002819000000009</v>
      </c>
      <c r="E7">
        <v>0.97959527349999997</v>
      </c>
      <c r="F7">
        <v>0.96451672050000004</v>
      </c>
      <c r="G7">
        <v>0.95675771274999999</v>
      </c>
      <c r="H7">
        <v>0.94833664925000005</v>
      </c>
      <c r="I7">
        <v>0.93935672274999993</v>
      </c>
      <c r="J7">
        <v>0.93000214199999998</v>
      </c>
      <c r="K7">
        <v>0.92045066625000005</v>
      </c>
      <c r="L7">
        <v>0.91088292199999998</v>
      </c>
      <c r="M7">
        <v>0.90146324524999999</v>
      </c>
      <c r="N7">
        <v>0.89235659275000001</v>
      </c>
      <c r="O7">
        <v>0.88368803525000006</v>
      </c>
      <c r="P7">
        <v>0.87560135249999993</v>
      </c>
      <c r="Q7">
        <v>0.86819541524999999</v>
      </c>
      <c r="R7">
        <v>0.86156066349999993</v>
      </c>
      <c r="S7">
        <v>0.8543785625000001</v>
      </c>
      <c r="T7">
        <v>0.84913362150000005</v>
      </c>
    </row>
    <row r="8" spans="1:20" x14ac:dyDescent="0.25">
      <c r="A8">
        <v>5</v>
      </c>
      <c r="B8">
        <v>0.99811492425000004</v>
      </c>
      <c r="C8">
        <v>0.99558942599999989</v>
      </c>
      <c r="D8">
        <v>0.98996049349999993</v>
      </c>
      <c r="E8">
        <v>0.97947156099999999</v>
      </c>
      <c r="F8">
        <v>0.96432692949999999</v>
      </c>
      <c r="G8">
        <v>0.95653750724999997</v>
      </c>
      <c r="H8">
        <v>0.94808481599999994</v>
      </c>
      <c r="I8">
        <v>0.9390721045</v>
      </c>
      <c r="J8">
        <v>0.92968406600000009</v>
      </c>
      <c r="K8">
        <v>0.92009909675000001</v>
      </c>
      <c r="L8">
        <v>0.91049859</v>
      </c>
      <c r="M8">
        <v>0.90104760225000002</v>
      </c>
      <c r="N8">
        <v>0.89191172575</v>
      </c>
      <c r="O8">
        <v>0.88321641124999994</v>
      </c>
      <c r="P8">
        <v>0.87510574625000004</v>
      </c>
      <c r="Q8">
        <v>0.86767868375000001</v>
      </c>
      <c r="R8">
        <v>0.86102567875000002</v>
      </c>
      <c r="S8">
        <v>0.85382451424999994</v>
      </c>
      <c r="T8">
        <v>0.84856609475000011</v>
      </c>
    </row>
    <row r="9" spans="1:20" x14ac:dyDescent="0.25">
      <c r="A9">
        <v>6</v>
      </c>
      <c r="B9">
        <v>0.99809603624999998</v>
      </c>
      <c r="C9">
        <v>0.99554638499999992</v>
      </c>
      <c r="D9">
        <v>0.98986821599999997</v>
      </c>
      <c r="E9">
        <v>0.97930362524999992</v>
      </c>
      <c r="F9">
        <v>0.96408441225000008</v>
      </c>
      <c r="G9">
        <v>0.95627172499999991</v>
      </c>
      <c r="H9">
        <v>0.94780481299999997</v>
      </c>
      <c r="I9">
        <v>0.938788976</v>
      </c>
      <c r="J9">
        <v>0.92941006625</v>
      </c>
      <c r="K9">
        <v>0.91984639550000002</v>
      </c>
      <c r="L9">
        <v>0.91027812175</v>
      </c>
      <c r="M9">
        <v>0.90086822100000008</v>
      </c>
      <c r="N9">
        <v>0.89177964649999997</v>
      </c>
      <c r="O9">
        <v>0.88313520099999998</v>
      </c>
      <c r="P9">
        <v>0.87507627625000006</v>
      </c>
      <c r="Q9">
        <v>0.86769960825000003</v>
      </c>
      <c r="R9">
        <v>0.86109378174999995</v>
      </c>
      <c r="S9">
        <v>0.85394548474999998</v>
      </c>
      <c r="T9">
        <v>0.84872666400000008</v>
      </c>
    </row>
    <row r="10" spans="1:20" x14ac:dyDescent="0.25">
      <c r="A10">
        <v>7</v>
      </c>
      <c r="B10">
        <v>0.99801368000000001</v>
      </c>
      <c r="C10">
        <v>0.99535583000000005</v>
      </c>
      <c r="D10">
        <v>0.98944458449999995</v>
      </c>
      <c r="E10">
        <v>0.97847102850000001</v>
      </c>
      <c r="F10">
        <v>0.96270561450000003</v>
      </c>
      <c r="G10">
        <v>0.95462712124999993</v>
      </c>
      <c r="H10">
        <v>0.94588065249999997</v>
      </c>
      <c r="I10">
        <v>0.93657515125000002</v>
      </c>
      <c r="J10">
        <v>0.92690227349999998</v>
      </c>
      <c r="K10">
        <v>0.91704554599999999</v>
      </c>
      <c r="L10">
        <v>0.90719020025000008</v>
      </c>
      <c r="M10">
        <v>0.89750361425000003</v>
      </c>
      <c r="N10">
        <v>0.88815297400000004</v>
      </c>
      <c r="O10">
        <v>0.87926396550000008</v>
      </c>
      <c r="P10">
        <v>0.87098119699999998</v>
      </c>
      <c r="Q10">
        <v>0.86340319549999989</v>
      </c>
      <c r="R10">
        <v>0.85661999999999994</v>
      </c>
      <c r="S10">
        <v>0.84928292350000001</v>
      </c>
      <c r="T10">
        <v>0.84392837450000002</v>
      </c>
    </row>
    <row r="11" spans="1:20" x14ac:dyDescent="0.25">
      <c r="A11">
        <v>8</v>
      </c>
      <c r="B11">
        <v>0.99800899175000002</v>
      </c>
      <c r="C11">
        <v>0.99534421200000001</v>
      </c>
      <c r="D11">
        <v>0.98941526375</v>
      </c>
      <c r="E11">
        <v>0.97840278699999994</v>
      </c>
      <c r="F11">
        <v>0.96257420475</v>
      </c>
      <c r="G11">
        <v>0.9544621915</v>
      </c>
      <c r="H11">
        <v>0.94567952649999998</v>
      </c>
      <c r="I11">
        <v>0.93633618725000001</v>
      </c>
      <c r="J11">
        <v>0.92662516124999994</v>
      </c>
      <c r="K11">
        <v>0.91673114649999998</v>
      </c>
      <c r="L11">
        <v>0.9068403787499999</v>
      </c>
      <c r="M11">
        <v>0.89712097875000008</v>
      </c>
      <c r="N11">
        <v>0.8877406697500001</v>
      </c>
      <c r="O11">
        <v>0.87882535124999994</v>
      </c>
      <c r="P11">
        <v>0.87051974700000001</v>
      </c>
      <c r="Q11">
        <v>0.86292224974999998</v>
      </c>
      <c r="R11">
        <v>0.85612269974999999</v>
      </c>
      <c r="S11">
        <v>0.84876903999999997</v>
      </c>
      <c r="T11">
        <v>0.84340306825</v>
      </c>
    </row>
    <row r="12" spans="1:20" x14ac:dyDescent="0.25">
      <c r="A12">
        <v>9</v>
      </c>
      <c r="B12">
        <v>0.99802019624999994</v>
      </c>
      <c r="C12">
        <v>0.99536955299999996</v>
      </c>
      <c r="D12">
        <v>0.98946905800000007</v>
      </c>
      <c r="E12">
        <v>0.97850142424999997</v>
      </c>
      <c r="F12">
        <v>0.96272713450000003</v>
      </c>
      <c r="G12">
        <v>0.95464071750000001</v>
      </c>
      <c r="H12">
        <v>0.94588492950000003</v>
      </c>
      <c r="I12">
        <v>0.93656952175000008</v>
      </c>
      <c r="J12">
        <v>0.92688685199999998</v>
      </c>
      <c r="K12">
        <v>0.91702091075000003</v>
      </c>
      <c r="L12">
        <v>0.90715721699999996</v>
      </c>
      <c r="M12">
        <v>0.89746332574999998</v>
      </c>
      <c r="N12">
        <v>0.88810654675</v>
      </c>
      <c r="O12">
        <v>0.87921260449999994</v>
      </c>
      <c r="P12">
        <v>0.8709260887500001</v>
      </c>
      <c r="Q12">
        <v>0.8633453995</v>
      </c>
      <c r="R12">
        <v>0.85656039399999995</v>
      </c>
      <c r="S12">
        <v>0.84922195450000004</v>
      </c>
      <c r="T12">
        <v>0.84386675774999997</v>
      </c>
    </row>
    <row r="13" spans="1:20" x14ac:dyDescent="0.25">
      <c r="A13">
        <v>10</v>
      </c>
      <c r="B13">
        <v>0.99806859500000011</v>
      </c>
      <c r="C13">
        <v>0.99548250949999995</v>
      </c>
      <c r="D13">
        <v>0.98972459400000012</v>
      </c>
      <c r="E13">
        <v>0.97901708649999997</v>
      </c>
      <c r="F13">
        <v>0.96360405000000005</v>
      </c>
      <c r="G13">
        <v>0.95569656850000007</v>
      </c>
      <c r="H13">
        <v>0.94712970900000004</v>
      </c>
      <c r="I13">
        <v>0.93800985825000005</v>
      </c>
      <c r="J13">
        <v>0.92852458074999999</v>
      </c>
      <c r="K13">
        <v>0.91885365549999998</v>
      </c>
      <c r="L13">
        <v>0.90917874825</v>
      </c>
      <c r="M13">
        <v>0.89966427424999995</v>
      </c>
      <c r="N13">
        <v>0.89047477399999997</v>
      </c>
      <c r="O13">
        <v>0.88173430274999998</v>
      </c>
      <c r="P13">
        <v>0.87358577550000005</v>
      </c>
      <c r="Q13">
        <v>0.8661269869999999</v>
      </c>
      <c r="R13">
        <v>0.85944750400000003</v>
      </c>
      <c r="S13">
        <v>0.85221933075</v>
      </c>
      <c r="T13">
        <v>0.84694204725</v>
      </c>
    </row>
    <row r="14" spans="1:20" x14ac:dyDescent="0.25">
      <c r="A14">
        <v>11</v>
      </c>
      <c r="B14">
        <v>0.99800221574999992</v>
      </c>
      <c r="C14">
        <v>0.99532991375000002</v>
      </c>
      <c r="D14">
        <v>0.98938987775000009</v>
      </c>
      <c r="E14">
        <v>0.97837353049999998</v>
      </c>
      <c r="F14">
        <v>0.96256668175000004</v>
      </c>
      <c r="G14">
        <v>0.95447493524999993</v>
      </c>
      <c r="H14">
        <v>0.94571983124999992</v>
      </c>
      <c r="I14">
        <v>0.93641154525000003</v>
      </c>
      <c r="J14">
        <v>0.92674271224999993</v>
      </c>
      <c r="K14">
        <v>0.91689730550000004</v>
      </c>
      <c r="L14">
        <v>0.90706035874999991</v>
      </c>
      <c r="M14">
        <v>0.89739841924999997</v>
      </c>
      <c r="N14">
        <v>0.88807726850000002</v>
      </c>
      <c r="O14">
        <v>0.87922093224999998</v>
      </c>
      <c r="P14">
        <v>0.87097212424999992</v>
      </c>
      <c r="Q14">
        <v>0.86342767325000003</v>
      </c>
      <c r="R14">
        <v>0.85667613100000006</v>
      </c>
      <c r="S14">
        <v>0.84937460775000007</v>
      </c>
      <c r="T14">
        <v>0.84404662725000001</v>
      </c>
    </row>
    <row r="15" spans="1:20" x14ac:dyDescent="0.25">
      <c r="A15">
        <v>12</v>
      </c>
      <c r="B15">
        <v>0.99796135824999999</v>
      </c>
      <c r="C15">
        <v>0.99523357899999998</v>
      </c>
      <c r="D15">
        <v>0.98916801724999992</v>
      </c>
      <c r="E15">
        <v>0.97791716100000003</v>
      </c>
      <c r="F15">
        <v>0.96178582550000002</v>
      </c>
      <c r="G15">
        <v>0.95353741074999998</v>
      </c>
      <c r="H15">
        <v>0.94462075224999997</v>
      </c>
      <c r="I15">
        <v>0.93514932824999997</v>
      </c>
      <c r="J15">
        <v>0.92531935500000007</v>
      </c>
      <c r="K15">
        <v>0.9153171417499999</v>
      </c>
      <c r="L15">
        <v>0.90532945474999993</v>
      </c>
      <c r="M15">
        <v>0.89552414025000004</v>
      </c>
      <c r="N15">
        <v>0.88606841025000005</v>
      </c>
      <c r="O15">
        <v>0.87708733574999997</v>
      </c>
      <c r="P15">
        <v>0.86872509099999995</v>
      </c>
      <c r="Q15">
        <v>0.86107934525000007</v>
      </c>
      <c r="R15">
        <v>0.8542393155000001</v>
      </c>
      <c r="S15">
        <v>0.84684461300000002</v>
      </c>
      <c r="T15">
        <v>0.84145042849999996</v>
      </c>
    </row>
    <row r="16" spans="1:20" x14ac:dyDescent="0.25">
      <c r="A16">
        <v>13</v>
      </c>
      <c r="B16">
        <v>0.99797156349999994</v>
      </c>
      <c r="C16">
        <v>0.99525870299999997</v>
      </c>
      <c r="D16">
        <v>0.98923054450000003</v>
      </c>
      <c r="E16">
        <v>0.97805899024999998</v>
      </c>
      <c r="F16">
        <v>0.96204823525000005</v>
      </c>
      <c r="G16">
        <v>0.95385960424999994</v>
      </c>
      <c r="H16">
        <v>0.94500416600000003</v>
      </c>
      <c r="I16">
        <v>0.93559311600000006</v>
      </c>
      <c r="J16">
        <v>0.92582052199999998</v>
      </c>
      <c r="K16">
        <v>0.91587146024999999</v>
      </c>
      <c r="L16">
        <v>0.90593217550000005</v>
      </c>
      <c r="M16">
        <v>0.89617051874999998</v>
      </c>
      <c r="N16">
        <v>0.88675387500000002</v>
      </c>
      <c r="O16">
        <v>0.87780763724999999</v>
      </c>
      <c r="P16">
        <v>0.86947611300000005</v>
      </c>
      <c r="Q16">
        <v>0.86185716400000012</v>
      </c>
      <c r="R16">
        <v>0.85504013300000004</v>
      </c>
      <c r="S16">
        <v>0.84766929175000005</v>
      </c>
      <c r="T16">
        <v>0.84229185924999994</v>
      </c>
    </row>
    <row r="17" spans="1:20" x14ac:dyDescent="0.25">
      <c r="A17">
        <v>14</v>
      </c>
      <c r="B17">
        <v>0.99789673899999998</v>
      </c>
      <c r="C17">
        <v>0.99508654000000007</v>
      </c>
      <c r="D17">
        <v>0.98885187900000004</v>
      </c>
      <c r="E17">
        <v>0.97732554449999998</v>
      </c>
      <c r="F17">
        <v>0.96084912575000003</v>
      </c>
      <c r="G17">
        <v>0.95243594475000004</v>
      </c>
      <c r="H17">
        <v>0.94334606200000004</v>
      </c>
      <c r="I17">
        <v>0.93369481150000011</v>
      </c>
      <c r="J17">
        <v>0.92368247675000004</v>
      </c>
      <c r="K17">
        <v>0.91349969099999995</v>
      </c>
      <c r="L17">
        <v>0.90333754924999998</v>
      </c>
      <c r="M17">
        <v>0.89336740874999998</v>
      </c>
      <c r="N17">
        <v>0.88375922574999999</v>
      </c>
      <c r="O17">
        <v>0.87463938875000002</v>
      </c>
      <c r="P17">
        <v>0.86615313875000011</v>
      </c>
      <c r="Q17">
        <v>0.8583982025000001</v>
      </c>
      <c r="R17">
        <v>0.85146367850000004</v>
      </c>
      <c r="S17">
        <v>0.84396997299999987</v>
      </c>
      <c r="T17">
        <v>0.83850549350000003</v>
      </c>
    </row>
    <row r="18" spans="1:20" x14ac:dyDescent="0.25">
      <c r="A18">
        <v>15</v>
      </c>
      <c r="B18">
        <v>0.9979337960000001</v>
      </c>
      <c r="C18">
        <v>0.99517326825000008</v>
      </c>
      <c r="D18">
        <v>0.98904917874999998</v>
      </c>
      <c r="E18">
        <v>0.97772760274999992</v>
      </c>
      <c r="F18">
        <v>0.96154415874999999</v>
      </c>
      <c r="G18">
        <v>0.95328143074999994</v>
      </c>
      <c r="H18">
        <v>0.94435540800000006</v>
      </c>
      <c r="I18">
        <v>0.93488000849999997</v>
      </c>
      <c r="J18">
        <v>0.92505224975000011</v>
      </c>
      <c r="K18">
        <v>0.91505916674999999</v>
      </c>
      <c r="L18">
        <v>0.9050877705</v>
      </c>
      <c r="M18">
        <v>0.89530543174999999</v>
      </c>
      <c r="N18">
        <v>0.88587814825</v>
      </c>
      <c r="O18">
        <v>0.87692937474999999</v>
      </c>
      <c r="P18">
        <v>0.86860135924999993</v>
      </c>
      <c r="Q18">
        <v>0.86099000150000005</v>
      </c>
      <c r="R18">
        <v>0.85418293125</v>
      </c>
      <c r="S18">
        <v>0.84682589600000002</v>
      </c>
      <c r="T18">
        <v>0.84146036224999998</v>
      </c>
    </row>
    <row r="19" spans="1:20" x14ac:dyDescent="0.25">
      <c r="A19">
        <v>16</v>
      </c>
      <c r="B19">
        <v>0.99792732200000001</v>
      </c>
      <c r="C19">
        <v>0.99515928200000003</v>
      </c>
      <c r="D19">
        <v>0.98902304549999998</v>
      </c>
      <c r="E19">
        <v>0.97769431574999999</v>
      </c>
      <c r="F19">
        <v>0.96152998624999997</v>
      </c>
      <c r="G19">
        <v>0.95328747674999992</v>
      </c>
      <c r="H19">
        <v>0.94438910249999997</v>
      </c>
      <c r="I19">
        <v>0.93494774375</v>
      </c>
      <c r="J19">
        <v>0.92515833175000006</v>
      </c>
      <c r="K19">
        <v>0.91520541150000001</v>
      </c>
      <c r="L19">
        <v>0.90527352150000007</v>
      </c>
      <c r="M19">
        <v>0.89552803449999996</v>
      </c>
      <c r="N19">
        <v>0.88613355574999997</v>
      </c>
      <c r="O19">
        <v>0.87721292449999999</v>
      </c>
      <c r="P19">
        <v>0.86890822899999998</v>
      </c>
      <c r="Q19">
        <v>0.86131570525000012</v>
      </c>
      <c r="R19">
        <v>0.85452350374999997</v>
      </c>
      <c r="S19">
        <v>0.84718053524999992</v>
      </c>
      <c r="T19">
        <v>0.84182402649999988</v>
      </c>
    </row>
    <row r="20" spans="1:20" x14ac:dyDescent="0.25">
      <c r="A20">
        <v>17</v>
      </c>
      <c r="B20">
        <v>0.99788782774999996</v>
      </c>
      <c r="C20">
        <v>0.99506736375000004</v>
      </c>
      <c r="D20">
        <v>0.98881656225000003</v>
      </c>
      <c r="E20">
        <v>0.97728380525000003</v>
      </c>
      <c r="F20">
        <v>0.96084733624999996</v>
      </c>
      <c r="G20">
        <v>0.9524745335</v>
      </c>
      <c r="H20">
        <v>0.94344148949999995</v>
      </c>
      <c r="I20">
        <v>0.93386364699999991</v>
      </c>
      <c r="J20">
        <v>0.92393934975000003</v>
      </c>
      <c r="K20">
        <v>0.91385599925000005</v>
      </c>
      <c r="L20">
        <v>0.90380058224999993</v>
      </c>
      <c r="M20">
        <v>0.89394021199999996</v>
      </c>
      <c r="N20">
        <v>0.88444073700000003</v>
      </c>
      <c r="O20">
        <v>0.8754253432500001</v>
      </c>
      <c r="P20">
        <v>0.86703639749999994</v>
      </c>
      <c r="Q20">
        <v>0.85936982650000004</v>
      </c>
      <c r="R20">
        <v>0.85251347024999991</v>
      </c>
      <c r="S20">
        <v>0.84510299675000011</v>
      </c>
      <c r="T20">
        <v>0.83969823375000008</v>
      </c>
    </row>
    <row r="21" spans="1:20" x14ac:dyDescent="0.25">
      <c r="A21">
        <v>18</v>
      </c>
      <c r="B21">
        <v>0.99785121599999993</v>
      </c>
      <c r="C21">
        <v>0.99498097424999998</v>
      </c>
      <c r="D21">
        <v>0.98861663500000008</v>
      </c>
      <c r="E21">
        <v>0.97686504600000001</v>
      </c>
      <c r="F21">
        <v>0.96010221799999995</v>
      </c>
      <c r="G21">
        <v>0.95155897425000002</v>
      </c>
      <c r="H21">
        <v>0.94234021174999993</v>
      </c>
      <c r="I21">
        <v>0.93256446474999999</v>
      </c>
      <c r="J21">
        <v>0.92243527125000002</v>
      </c>
      <c r="K21">
        <v>0.91214524500000005</v>
      </c>
      <c r="L21">
        <v>0.90188655925000005</v>
      </c>
      <c r="M21">
        <v>0.89183081224999994</v>
      </c>
      <c r="N21">
        <v>0.88214778175000008</v>
      </c>
      <c r="O21">
        <v>0.87296312399999998</v>
      </c>
      <c r="P21">
        <v>0.86442142924999998</v>
      </c>
      <c r="Q21">
        <v>0.85661949799999992</v>
      </c>
      <c r="R21">
        <v>0.84964560374999998</v>
      </c>
      <c r="S21">
        <v>0.84211184924999993</v>
      </c>
      <c r="T21">
        <v>0.83661961425000009</v>
      </c>
    </row>
    <row r="22" spans="1:20" x14ac:dyDescent="0.25">
      <c r="A22">
        <v>19</v>
      </c>
      <c r="B22">
        <v>0.99788068575</v>
      </c>
      <c r="C22">
        <v>0.99504800324999998</v>
      </c>
      <c r="D22">
        <v>0.98876071499999996</v>
      </c>
      <c r="E22">
        <v>0.97713517599999999</v>
      </c>
      <c r="F22">
        <v>0.96053261774999998</v>
      </c>
      <c r="G22">
        <v>0.95206711124999999</v>
      </c>
      <c r="H22">
        <v>0.9429308314999999</v>
      </c>
      <c r="I22">
        <v>0.93324131325000004</v>
      </c>
      <c r="J22">
        <v>0.92319991349999997</v>
      </c>
      <c r="K22">
        <v>0.91299689275000007</v>
      </c>
      <c r="L22">
        <v>0.90282210024999998</v>
      </c>
      <c r="M22">
        <v>0.89284529200000007</v>
      </c>
      <c r="N22">
        <v>0.88323487050000005</v>
      </c>
      <c r="O22">
        <v>0.87411588125000006</v>
      </c>
      <c r="P22">
        <v>0.86563247450000003</v>
      </c>
      <c r="Q22">
        <v>0.85788151550000014</v>
      </c>
      <c r="R22">
        <v>0.85095143075000002</v>
      </c>
      <c r="S22">
        <v>0.84346323200000006</v>
      </c>
      <c r="T22">
        <v>0.83800309825000008</v>
      </c>
    </row>
    <row r="23" spans="1:20" x14ac:dyDescent="0.25">
      <c r="A23">
        <v>20</v>
      </c>
      <c r="B23">
        <v>0.99789649499999999</v>
      </c>
      <c r="C23">
        <v>0.99508776475000005</v>
      </c>
      <c r="D23">
        <v>0.98886377874999998</v>
      </c>
      <c r="E23">
        <v>0.97738400324999997</v>
      </c>
      <c r="F23">
        <v>0.96103098374999996</v>
      </c>
      <c r="G23">
        <v>0.95270356750000007</v>
      </c>
      <c r="H23">
        <v>0.94372090649999996</v>
      </c>
      <c r="I23">
        <v>0.93419739499999999</v>
      </c>
      <c r="J23">
        <v>0.92432969499999995</v>
      </c>
      <c r="K23">
        <v>0.91430361974999996</v>
      </c>
      <c r="L23">
        <v>0.90430475774999997</v>
      </c>
      <c r="M23">
        <v>0.89449917975000004</v>
      </c>
      <c r="N23">
        <v>0.88505190075000006</v>
      </c>
      <c r="O23">
        <v>0.87608562050000005</v>
      </c>
      <c r="P23">
        <v>0.86774213524999999</v>
      </c>
      <c r="Q23">
        <v>0.86011701900000004</v>
      </c>
      <c r="R23">
        <v>0.85329774149999993</v>
      </c>
      <c r="S23">
        <v>0.84592741625000001</v>
      </c>
      <c r="T23">
        <v>0.84055201625000009</v>
      </c>
    </row>
    <row r="24" spans="1:20" x14ac:dyDescent="0.25">
      <c r="A24">
        <v>21</v>
      </c>
      <c r="B24">
        <v>0.99787273649999997</v>
      </c>
      <c r="C24">
        <v>0.99503203824999997</v>
      </c>
      <c r="D24">
        <v>0.98873647850000002</v>
      </c>
      <c r="E24">
        <v>0.97712369249999997</v>
      </c>
      <c r="F24">
        <v>0.96058443874999999</v>
      </c>
      <c r="G24">
        <v>0.95216587550000009</v>
      </c>
      <c r="H24">
        <v>0.94308894974999991</v>
      </c>
      <c r="I24">
        <v>0.93347097899999998</v>
      </c>
      <c r="J24">
        <v>0.92351214049999997</v>
      </c>
      <c r="K24">
        <v>0.91340107500000001</v>
      </c>
      <c r="L24">
        <v>0.90332544950000004</v>
      </c>
      <c r="M24">
        <v>0.89345246499999997</v>
      </c>
      <c r="N24">
        <v>0.88394753625</v>
      </c>
      <c r="O24">
        <v>0.87493294875000005</v>
      </c>
      <c r="P24">
        <v>0.86654983974999999</v>
      </c>
      <c r="Q24">
        <v>0.858892726</v>
      </c>
      <c r="R24">
        <v>0.85204800424999994</v>
      </c>
      <c r="S24">
        <v>0.84465328075000001</v>
      </c>
      <c r="T24">
        <v>0.83926195424999994</v>
      </c>
    </row>
    <row r="25" spans="1:20" x14ac:dyDescent="0.25">
      <c r="A25">
        <v>22</v>
      </c>
      <c r="B25">
        <v>0.99787376299999997</v>
      </c>
      <c r="C25">
        <v>0.99503556250000003</v>
      </c>
      <c r="D25">
        <v>0.98874991750000008</v>
      </c>
      <c r="E25">
        <v>0.97716950299999994</v>
      </c>
      <c r="F25">
        <v>0.96070024850000002</v>
      </c>
      <c r="G25">
        <v>0.95232424550000006</v>
      </c>
      <c r="H25">
        <v>0.94329589125000002</v>
      </c>
      <c r="I25">
        <v>0.93373044400000005</v>
      </c>
      <c r="J25">
        <v>0.92382527400000003</v>
      </c>
      <c r="K25">
        <v>0.91376643375</v>
      </c>
      <c r="L25">
        <v>0.90373952074999997</v>
      </c>
      <c r="M25">
        <v>0.89391043225</v>
      </c>
      <c r="N25">
        <v>0.88444391200000005</v>
      </c>
      <c r="O25">
        <v>0.8754622152499999</v>
      </c>
      <c r="P25">
        <v>0.86710666025000005</v>
      </c>
      <c r="Q25">
        <v>0.85947224374999998</v>
      </c>
      <c r="R25">
        <v>0.85264588200000002</v>
      </c>
      <c r="S25">
        <v>0.84526901350000005</v>
      </c>
      <c r="T25">
        <v>0.83988944100000007</v>
      </c>
    </row>
    <row r="26" spans="1:20" x14ac:dyDescent="0.25">
      <c r="A26">
        <v>23</v>
      </c>
      <c r="B26">
        <v>0.99781497674999997</v>
      </c>
      <c r="C26">
        <v>0.99490058449999996</v>
      </c>
      <c r="D26">
        <v>0.98845416575</v>
      </c>
      <c r="E26">
        <v>0.97659911474999994</v>
      </c>
      <c r="F26">
        <v>0.95976895299999998</v>
      </c>
      <c r="G26">
        <v>0.95121748574999998</v>
      </c>
      <c r="H26">
        <v>0.94200427549999999</v>
      </c>
      <c r="I26">
        <v>0.93224713325000008</v>
      </c>
      <c r="J26">
        <v>0.92214766700000006</v>
      </c>
      <c r="K26">
        <v>0.91189579799999998</v>
      </c>
      <c r="L26">
        <v>0.90168070499999997</v>
      </c>
      <c r="M26">
        <v>0.89167116149999992</v>
      </c>
      <c r="N26">
        <v>0.88203447875000007</v>
      </c>
      <c r="O26">
        <v>0.87289453675000006</v>
      </c>
      <c r="P26">
        <v>0.86439452825000007</v>
      </c>
      <c r="Q26">
        <v>0.85663047449999996</v>
      </c>
      <c r="R26">
        <v>0.84969016050000001</v>
      </c>
      <c r="S26">
        <v>0.84219235175000007</v>
      </c>
      <c r="T26">
        <v>0.83672612000000002</v>
      </c>
    </row>
    <row r="27" spans="1:20" x14ac:dyDescent="0.25">
      <c r="A27">
        <v>24</v>
      </c>
      <c r="B27">
        <v>0.99782895699999996</v>
      </c>
      <c r="C27">
        <v>0.99493304500000002</v>
      </c>
      <c r="D27">
        <v>0.98852695925000011</v>
      </c>
      <c r="E27">
        <v>0.97674474975000014</v>
      </c>
      <c r="F27">
        <v>0.96001642074999993</v>
      </c>
      <c r="G27">
        <v>0.95151652850000001</v>
      </c>
      <c r="H27">
        <v>0.94235927725000002</v>
      </c>
      <c r="I27">
        <v>0.93266251950000012</v>
      </c>
      <c r="J27">
        <v>0.92262774300000006</v>
      </c>
      <c r="K27">
        <v>0.91244499850000005</v>
      </c>
      <c r="L27">
        <v>0.90230346724999999</v>
      </c>
      <c r="M27">
        <v>0.89237159900000007</v>
      </c>
      <c r="N27">
        <v>0.88281567699999997</v>
      </c>
      <c r="O27">
        <v>0.87375814375000005</v>
      </c>
      <c r="P27">
        <v>0.86533994224999999</v>
      </c>
      <c r="Q27">
        <v>0.85765485575</v>
      </c>
      <c r="R27">
        <v>0.85078836599999996</v>
      </c>
      <c r="S27">
        <v>0.84337344600000008</v>
      </c>
      <c r="T27">
        <v>0.83796948075000011</v>
      </c>
    </row>
    <row r="28" spans="1:20" x14ac:dyDescent="0.25">
      <c r="A28">
        <v>25</v>
      </c>
      <c r="B28">
        <v>0.99781848875000001</v>
      </c>
      <c r="C28">
        <v>0.99490842900000009</v>
      </c>
      <c r="D28">
        <v>0.98847086775000004</v>
      </c>
      <c r="E28">
        <v>0.97663286075</v>
      </c>
      <c r="F28">
        <v>0.95983455600000012</v>
      </c>
      <c r="G28">
        <v>0.95130308199999991</v>
      </c>
      <c r="H28">
        <v>0.94211351224999995</v>
      </c>
      <c r="I28">
        <v>0.932382822</v>
      </c>
      <c r="J28">
        <v>0.9223112994999999</v>
      </c>
      <c r="K28">
        <v>0.91208767599999996</v>
      </c>
      <c r="L28">
        <v>0.9019003027500001</v>
      </c>
      <c r="M28">
        <v>0.89191757199999999</v>
      </c>
      <c r="N28">
        <v>0.88230664699999994</v>
      </c>
      <c r="O28">
        <v>0.87319139400000001</v>
      </c>
      <c r="P28">
        <v>0.86471481049999999</v>
      </c>
      <c r="Q28">
        <v>0.85697266700000008</v>
      </c>
      <c r="R28">
        <v>0.85005238324999999</v>
      </c>
      <c r="S28">
        <v>0.84257664324999992</v>
      </c>
      <c r="T28">
        <v>0.83712672025000001</v>
      </c>
    </row>
    <row r="29" spans="1:20" x14ac:dyDescent="0.25">
      <c r="A29">
        <v>26</v>
      </c>
      <c r="B29">
        <v>0.99781751974999999</v>
      </c>
      <c r="C29">
        <v>0.99490610574999994</v>
      </c>
      <c r="D29">
        <v>0.98846527649999993</v>
      </c>
      <c r="E29">
        <v>0.97662036650000006</v>
      </c>
      <c r="F29">
        <v>0.95981141150000004</v>
      </c>
      <c r="G29">
        <v>0.95127479049999997</v>
      </c>
      <c r="H29">
        <v>0.94208018525000004</v>
      </c>
      <c r="I29">
        <v>0.9323447775</v>
      </c>
      <c r="J29">
        <v>0.92226882375000008</v>
      </c>
      <c r="K29">
        <v>0.91204068324999998</v>
      </c>
      <c r="L29">
        <v>0.90184810550000005</v>
      </c>
      <c r="M29">
        <v>0.89185884800000004</v>
      </c>
      <c r="N29">
        <v>0.88223964174999991</v>
      </c>
      <c r="O29">
        <v>0.87311422775000003</v>
      </c>
      <c r="P29">
        <v>0.86462587525000001</v>
      </c>
      <c r="Q29">
        <v>0.85687088774999998</v>
      </c>
      <c r="R29">
        <v>0.8499373950000001</v>
      </c>
      <c r="S29">
        <v>0.84244558199999997</v>
      </c>
      <c r="T29">
        <v>0.83698280975000006</v>
      </c>
    </row>
    <row r="30" spans="1:20" x14ac:dyDescent="0.25">
      <c r="A30">
        <v>27</v>
      </c>
      <c r="B30">
        <v>0.99779291349999999</v>
      </c>
      <c r="C30">
        <v>0.99485024600000005</v>
      </c>
      <c r="D30">
        <v>0.98834581850000003</v>
      </c>
      <c r="E30">
        <v>0.97639950074999993</v>
      </c>
      <c r="F30">
        <v>0.959471081</v>
      </c>
      <c r="G30">
        <v>0.95088246774999996</v>
      </c>
      <c r="H30">
        <v>0.9416380245</v>
      </c>
      <c r="I30">
        <v>0.93185700749999989</v>
      </c>
      <c r="J30">
        <v>0.92174197525000001</v>
      </c>
      <c r="K30">
        <v>0.91148295149999992</v>
      </c>
      <c r="L30">
        <v>0.90126853375000004</v>
      </c>
      <c r="M30">
        <v>0.89126639949999997</v>
      </c>
      <c r="N30">
        <v>0.88164243774999995</v>
      </c>
      <c r="O30">
        <v>0.87251900699999996</v>
      </c>
      <c r="P30">
        <v>0.86403772975000004</v>
      </c>
      <c r="Q30">
        <v>0.85629322575</v>
      </c>
      <c r="R30">
        <v>0.84937205900000001</v>
      </c>
      <c r="S30">
        <v>0.8418963932500001</v>
      </c>
      <c r="T30">
        <v>0.83644707075000013</v>
      </c>
    </row>
    <row r="31" spans="1:20" x14ac:dyDescent="0.25">
      <c r="A31">
        <v>28</v>
      </c>
      <c r="B31">
        <v>0.99779270850000001</v>
      </c>
      <c r="C31">
        <v>0.99484821600000006</v>
      </c>
      <c r="D31">
        <v>0.98833488850000006</v>
      </c>
      <c r="E31">
        <v>0.9763624982500001</v>
      </c>
      <c r="F31">
        <v>0.95939493549999999</v>
      </c>
      <c r="G31">
        <v>0.95079066450000005</v>
      </c>
      <c r="H31">
        <v>0.94153401850000007</v>
      </c>
      <c r="I31">
        <v>0.93174557449999995</v>
      </c>
      <c r="J31">
        <v>0.92162852674999995</v>
      </c>
      <c r="K31">
        <v>0.91137280900000006</v>
      </c>
      <c r="L31">
        <v>0.90116646124999999</v>
      </c>
      <c r="M31">
        <v>0.89117637075</v>
      </c>
      <c r="N31">
        <v>0.88156750724999999</v>
      </c>
      <c r="O31">
        <v>0.87246129675000006</v>
      </c>
      <c r="P31">
        <v>0.86399834974999989</v>
      </c>
      <c r="Q31">
        <v>0.85627235325000006</v>
      </c>
      <c r="R31">
        <v>0.84936900324999998</v>
      </c>
      <c r="S31">
        <v>0.84191376100000004</v>
      </c>
      <c r="T31">
        <v>0.83647998424999992</v>
      </c>
    </row>
    <row r="32" spans="1:20" x14ac:dyDescent="0.25">
      <c r="A32">
        <v>29</v>
      </c>
      <c r="B32">
        <v>0.99778304650000005</v>
      </c>
      <c r="C32">
        <v>0.99482719649999996</v>
      </c>
      <c r="D32">
        <v>0.98829411475000006</v>
      </c>
      <c r="E32">
        <v>0.976299425</v>
      </c>
      <c r="F32">
        <v>0.95931474224999991</v>
      </c>
      <c r="G32">
        <v>0.95070206424999992</v>
      </c>
      <c r="H32">
        <v>0.94143349874999993</v>
      </c>
      <c r="I32">
        <v>0.93162743975000006</v>
      </c>
      <c r="J32">
        <v>0.92148557424999999</v>
      </c>
      <c r="K32">
        <v>0.91119730800000009</v>
      </c>
      <c r="L32">
        <v>0.9009512447500001</v>
      </c>
      <c r="M32">
        <v>0.89091568450000003</v>
      </c>
      <c r="N32">
        <v>0.88125761399999991</v>
      </c>
      <c r="O32">
        <v>0.87210053050000003</v>
      </c>
      <c r="P32">
        <v>0.86358722799999998</v>
      </c>
      <c r="Q32">
        <v>0.85581316075000002</v>
      </c>
      <c r="R32">
        <v>0.84886550475</v>
      </c>
      <c r="S32">
        <v>0.84136130525000008</v>
      </c>
      <c r="T32">
        <v>0.83589129674999996</v>
      </c>
    </row>
    <row r="33" spans="1:20" x14ac:dyDescent="0.25">
      <c r="A33">
        <v>30</v>
      </c>
      <c r="B33">
        <v>0.99778138300000008</v>
      </c>
      <c r="C33">
        <v>0.9948247912499999</v>
      </c>
      <c r="D33">
        <v>0.98829532524999997</v>
      </c>
      <c r="E33">
        <v>0.97632238550000006</v>
      </c>
      <c r="F33">
        <v>0.95939347499999994</v>
      </c>
      <c r="G33">
        <v>0.95081844850000008</v>
      </c>
      <c r="H33">
        <v>0.94159723125000006</v>
      </c>
      <c r="I33">
        <v>0.93184917700000003</v>
      </c>
      <c r="J33">
        <v>0.92177609900000002</v>
      </c>
      <c r="K33">
        <v>0.91156677450000001</v>
      </c>
      <c r="L33">
        <v>0.90140814025000005</v>
      </c>
      <c r="M33">
        <v>0.89146598100000007</v>
      </c>
      <c r="N33">
        <v>0.88190404249999998</v>
      </c>
      <c r="O33">
        <v>0.87284267174999997</v>
      </c>
      <c r="P33">
        <v>0.86442135824999999</v>
      </c>
      <c r="Q33">
        <v>0.85673303899999997</v>
      </c>
      <c r="R33">
        <v>0.84986287700000007</v>
      </c>
      <c r="S33">
        <v>0.84244278274999995</v>
      </c>
      <c r="T33">
        <v>0.83703408099999999</v>
      </c>
    </row>
    <row r="34" spans="1:20" x14ac:dyDescent="0.25">
      <c r="A34">
        <v>31</v>
      </c>
      <c r="B34">
        <v>0.99778559825000002</v>
      </c>
      <c r="C34">
        <v>0.9948332795</v>
      </c>
      <c r="D34">
        <v>0.98830843774999999</v>
      </c>
      <c r="E34">
        <v>0.97633018800000004</v>
      </c>
      <c r="F34">
        <v>0.95937195700000011</v>
      </c>
      <c r="G34">
        <v>0.95077461050000001</v>
      </c>
      <c r="H34">
        <v>0.94152438324999999</v>
      </c>
      <c r="I34">
        <v>0.93174004849999992</v>
      </c>
      <c r="J34">
        <v>0.92162325675000001</v>
      </c>
      <c r="K34">
        <v>0.91136299899999995</v>
      </c>
      <c r="L34">
        <v>0.90114704475000007</v>
      </c>
      <c r="M34">
        <v>0.89114260049999994</v>
      </c>
      <c r="N34">
        <v>0.88151542875000011</v>
      </c>
      <c r="O34">
        <v>0.87238798674999996</v>
      </c>
      <c r="P34">
        <v>0.86390213299999996</v>
      </c>
      <c r="Q34">
        <v>0.85615275224999998</v>
      </c>
      <c r="R34">
        <v>0.84922667474999991</v>
      </c>
      <c r="S34">
        <v>0.84174512599999995</v>
      </c>
      <c r="T34">
        <v>0.83629113499999996</v>
      </c>
    </row>
    <row r="35" spans="1:20" x14ac:dyDescent="0.25">
      <c r="A35">
        <v>32</v>
      </c>
      <c r="B35">
        <v>0.99775878799999995</v>
      </c>
      <c r="C35">
        <v>0.99477259875000001</v>
      </c>
      <c r="D35">
        <v>0.98817968774999998</v>
      </c>
      <c r="E35">
        <v>0.97609603225000008</v>
      </c>
      <c r="F35">
        <v>0.95901795724999994</v>
      </c>
      <c r="G35">
        <v>0.950368353</v>
      </c>
      <c r="H35">
        <v>0.94106633399999995</v>
      </c>
      <c r="I35">
        <v>0.93123134699999999</v>
      </c>
      <c r="J35">
        <v>0.92106625025</v>
      </c>
      <c r="K35">
        <v>0.91076122824999994</v>
      </c>
      <c r="L35">
        <v>0.90050515425</v>
      </c>
      <c r="M35">
        <v>0.89046598050000003</v>
      </c>
      <c r="N35">
        <v>0.88080980525000008</v>
      </c>
      <c r="O35">
        <v>0.871658881</v>
      </c>
      <c r="P35">
        <v>0.86315460124999999</v>
      </c>
      <c r="Q35">
        <v>0.85539109874999997</v>
      </c>
      <c r="R35">
        <v>0.84845441774999997</v>
      </c>
      <c r="S35">
        <v>0.84096334649999993</v>
      </c>
      <c r="T35">
        <v>0.83550354324999998</v>
      </c>
    </row>
    <row r="36" spans="1:20" x14ac:dyDescent="0.25">
      <c r="A36">
        <v>33</v>
      </c>
      <c r="B36">
        <v>0.99777434975000001</v>
      </c>
      <c r="C36">
        <v>0.99480924925000003</v>
      </c>
      <c r="D36">
        <v>0.98826406749999995</v>
      </c>
      <c r="E36">
        <v>0.97627068399999994</v>
      </c>
      <c r="F36">
        <v>0.95932315049999994</v>
      </c>
      <c r="G36">
        <v>0.95074029874999999</v>
      </c>
      <c r="H36">
        <v>0.94151050749999998</v>
      </c>
      <c r="I36">
        <v>0.93175256574999998</v>
      </c>
      <c r="J36">
        <v>0.921668127</v>
      </c>
      <c r="K36">
        <v>0.91144627199999995</v>
      </c>
      <c r="L36">
        <v>0.90127466774999998</v>
      </c>
      <c r="M36">
        <v>0.89132004399999998</v>
      </c>
      <c r="N36">
        <v>0.88174709024999998</v>
      </c>
      <c r="O36">
        <v>0.87267684825000003</v>
      </c>
      <c r="P36">
        <v>0.86424919550000001</v>
      </c>
      <c r="Q36">
        <v>0.85655707424999994</v>
      </c>
      <c r="R36">
        <v>0.84968535699999992</v>
      </c>
      <c r="S36">
        <v>0.84226573275000005</v>
      </c>
      <c r="T36">
        <v>0.83685886874999993</v>
      </c>
    </row>
    <row r="37" spans="1:20" x14ac:dyDescent="0.25">
      <c r="A37">
        <v>34</v>
      </c>
      <c r="B37">
        <v>0.99772857000000004</v>
      </c>
      <c r="C37">
        <v>0.99470301724999999</v>
      </c>
      <c r="D37">
        <v>0.98802660325000002</v>
      </c>
      <c r="E37">
        <v>0.97580069224999999</v>
      </c>
      <c r="F37">
        <v>0.95854119625</v>
      </c>
      <c r="G37">
        <v>0.94980682375000003</v>
      </c>
      <c r="H37">
        <v>0.94041796875000006</v>
      </c>
      <c r="I37">
        <v>0.93049519474999998</v>
      </c>
      <c r="J37">
        <v>0.92024277475000016</v>
      </c>
      <c r="K37">
        <v>0.90985181149999994</v>
      </c>
      <c r="L37">
        <v>0.89951191224999993</v>
      </c>
      <c r="M37">
        <v>0.88939163049999992</v>
      </c>
      <c r="N37">
        <v>0.87965785124999996</v>
      </c>
      <c r="O37">
        <v>0.87043351699999993</v>
      </c>
      <c r="P37">
        <v>0.86186108699999997</v>
      </c>
      <c r="Q37">
        <v>0.85403551124999999</v>
      </c>
      <c r="R37">
        <v>0.84704360925</v>
      </c>
      <c r="S37">
        <v>0.83949335199999997</v>
      </c>
      <c r="T37">
        <v>0.83399084325000006</v>
      </c>
    </row>
    <row r="38" spans="1:20" x14ac:dyDescent="0.25">
      <c r="A38">
        <v>35</v>
      </c>
      <c r="B38">
        <v>0.99769707475000002</v>
      </c>
      <c r="C38">
        <v>0.99462905300000004</v>
      </c>
      <c r="D38">
        <v>0.98785760600000005</v>
      </c>
      <c r="E38">
        <v>0.97545698525000002</v>
      </c>
      <c r="F38">
        <v>0.95795865925000001</v>
      </c>
      <c r="G38">
        <v>0.94910897650000003</v>
      </c>
      <c r="H38">
        <v>0.93960059650000005</v>
      </c>
      <c r="I38">
        <v>0.92955619699999992</v>
      </c>
      <c r="J38">
        <v>0.91918269224999993</v>
      </c>
      <c r="K38">
        <v>0.90867328525000002</v>
      </c>
      <c r="L38">
        <v>0.89821949625000008</v>
      </c>
      <c r="M38">
        <v>0.88799149700000002</v>
      </c>
      <c r="N38">
        <v>0.87815770175000007</v>
      </c>
      <c r="O38">
        <v>0.86884199124999995</v>
      </c>
      <c r="P38">
        <v>0.86018776450000001</v>
      </c>
      <c r="Q38">
        <v>0.85229024599999992</v>
      </c>
      <c r="R38">
        <v>0.84523631625000006</v>
      </c>
      <c r="S38">
        <v>0.83762147750000016</v>
      </c>
      <c r="T38">
        <v>0.83207346174999997</v>
      </c>
    </row>
    <row r="39" spans="1:20" x14ac:dyDescent="0.25">
      <c r="A39">
        <v>36</v>
      </c>
      <c r="B39">
        <v>0.99770535024999996</v>
      </c>
      <c r="C39">
        <v>0.99465020500000001</v>
      </c>
      <c r="D39">
        <v>0.98791375574999996</v>
      </c>
      <c r="E39">
        <v>0.97559557549999998</v>
      </c>
      <c r="F39">
        <v>0.95824011600000003</v>
      </c>
      <c r="G39">
        <v>0.94947033749999998</v>
      </c>
      <c r="H39">
        <v>0.94005203250000002</v>
      </c>
      <c r="I39">
        <v>0.9301070012499999</v>
      </c>
      <c r="J39">
        <v>0.91984050175000009</v>
      </c>
      <c r="K39">
        <v>0.90944407774999991</v>
      </c>
      <c r="L39">
        <v>0.89910728549999996</v>
      </c>
      <c r="M39">
        <v>0.88899811549999996</v>
      </c>
      <c r="N39">
        <v>0.87928236799999993</v>
      </c>
      <c r="O39">
        <v>0.87008152275000006</v>
      </c>
      <c r="P39">
        <v>0.86153621224999988</v>
      </c>
      <c r="Q39">
        <v>0.85373953175000006</v>
      </c>
      <c r="R39">
        <v>0.84677650849999997</v>
      </c>
      <c r="S39">
        <v>0.83926035350000006</v>
      </c>
      <c r="T39">
        <v>0.83378439549999994</v>
      </c>
    </row>
    <row r="40" spans="1:20" x14ac:dyDescent="0.25">
      <c r="A40">
        <v>37</v>
      </c>
      <c r="B40">
        <v>0.99775381924999995</v>
      </c>
      <c r="C40">
        <v>0.99476292975000002</v>
      </c>
      <c r="D40">
        <v>0.98816704249999998</v>
      </c>
      <c r="E40">
        <v>0.97610220275000004</v>
      </c>
      <c r="F40">
        <v>0.95909769</v>
      </c>
      <c r="G40">
        <v>0.95050377550000009</v>
      </c>
      <c r="H40">
        <v>0.94127394524999997</v>
      </c>
      <c r="I40">
        <v>0.93152783750000001</v>
      </c>
      <c r="J40">
        <v>0.92146663374999993</v>
      </c>
      <c r="K40">
        <v>0.91127767950000005</v>
      </c>
      <c r="L40">
        <v>0.90114598850000005</v>
      </c>
      <c r="M40">
        <v>0.89123524075000005</v>
      </c>
      <c r="N40">
        <v>0.88170705900000002</v>
      </c>
      <c r="O40">
        <v>0.87267995224999995</v>
      </c>
      <c r="P40">
        <v>0.86429173650000002</v>
      </c>
      <c r="Q40">
        <v>0.85663414375000002</v>
      </c>
      <c r="R40">
        <v>0.84979145850000004</v>
      </c>
      <c r="S40">
        <v>0.84240067799999996</v>
      </c>
      <c r="T40">
        <v>0.83701288699999998</v>
      </c>
    </row>
    <row r="41" spans="1:20" x14ac:dyDescent="0.25">
      <c r="A41">
        <v>38</v>
      </c>
      <c r="B41">
        <v>0.99770970349999999</v>
      </c>
      <c r="C41">
        <v>0.99465926549999994</v>
      </c>
      <c r="D41">
        <v>0.9879294342499999</v>
      </c>
      <c r="E41">
        <v>0.97561345425000012</v>
      </c>
      <c r="F41">
        <v>0.95824791050000002</v>
      </c>
      <c r="G41">
        <v>0.9494691005</v>
      </c>
      <c r="H41">
        <v>0.94003820724999998</v>
      </c>
      <c r="I41">
        <v>0.93007592049999999</v>
      </c>
      <c r="J41">
        <v>0.91978610849999998</v>
      </c>
      <c r="K41">
        <v>0.90935889375000001</v>
      </c>
      <c r="L41">
        <v>0.89898288250000002</v>
      </c>
      <c r="M41">
        <v>0.88882592874999999</v>
      </c>
      <c r="N41">
        <v>0.87905477350000005</v>
      </c>
      <c r="O41">
        <v>0.86979260950000004</v>
      </c>
      <c r="P41">
        <v>0.86118267150000005</v>
      </c>
      <c r="Q41">
        <v>0.85332078199999994</v>
      </c>
      <c r="R41">
        <v>0.84629474674999994</v>
      </c>
      <c r="S41">
        <v>0.8387058664999999</v>
      </c>
      <c r="T41">
        <v>0.83317408825000006</v>
      </c>
    </row>
    <row r="42" spans="1:20" x14ac:dyDescent="0.25">
      <c r="A42">
        <v>39</v>
      </c>
      <c r="B42">
        <v>0.99769890075000012</v>
      </c>
      <c r="C42">
        <v>0.99463660700000001</v>
      </c>
      <c r="D42">
        <v>0.98788999750000006</v>
      </c>
      <c r="E42">
        <v>0.97557205674999992</v>
      </c>
      <c r="F42">
        <v>0.95825485649999997</v>
      </c>
      <c r="G42">
        <v>0.94951985350000001</v>
      </c>
      <c r="H42">
        <v>0.94014941575000011</v>
      </c>
      <c r="I42">
        <v>0.9302657325</v>
      </c>
      <c r="J42">
        <v>0.92007291525000001</v>
      </c>
      <c r="K42">
        <v>0.90976033625000008</v>
      </c>
      <c r="L42">
        <v>0.89951455800000002</v>
      </c>
      <c r="M42">
        <v>0.88950029799999997</v>
      </c>
      <c r="N42">
        <v>0.87987999600000011</v>
      </c>
      <c r="O42">
        <v>0.8707723624999999</v>
      </c>
      <c r="P42">
        <v>0.86231536625000005</v>
      </c>
      <c r="Q42">
        <v>0.85460024949999991</v>
      </c>
      <c r="R42">
        <v>0.84771056774999998</v>
      </c>
      <c r="S42">
        <v>0.8402738567500001</v>
      </c>
      <c r="T42">
        <v>0.83485583399999996</v>
      </c>
    </row>
    <row r="43" spans="1:20" x14ac:dyDescent="0.25">
      <c r="A43">
        <v>40</v>
      </c>
      <c r="B43">
        <v>0.99769635874999996</v>
      </c>
      <c r="C43">
        <v>0.99463162400000005</v>
      </c>
      <c r="D43">
        <v>0.98788319800000002</v>
      </c>
      <c r="E43">
        <v>0.97557278850000007</v>
      </c>
      <c r="F43">
        <v>0.95828250100000001</v>
      </c>
      <c r="G43">
        <v>0.94956474199999996</v>
      </c>
      <c r="H43">
        <v>0.94021327200000004</v>
      </c>
      <c r="I43">
        <v>0.93034843349999996</v>
      </c>
      <c r="J43">
        <v>0.92017226949999997</v>
      </c>
      <c r="K43">
        <v>0.90987245475</v>
      </c>
      <c r="L43">
        <v>0.89963446749999998</v>
      </c>
      <c r="M43">
        <v>0.88962264650000011</v>
      </c>
      <c r="N43">
        <v>0.87999967074999996</v>
      </c>
      <c r="O43">
        <v>0.87088494100000002</v>
      </c>
      <c r="P43">
        <v>0.86241741999999999</v>
      </c>
      <c r="Q43">
        <v>0.85468946000000001</v>
      </c>
      <c r="R43">
        <v>0.84778575099999998</v>
      </c>
      <c r="S43">
        <v>0.84033124874999998</v>
      </c>
      <c r="T43">
        <v>0.83489856600000001</v>
      </c>
    </row>
    <row r="44" spans="1:20" x14ac:dyDescent="0.25">
      <c r="A44">
        <v>41</v>
      </c>
      <c r="B44">
        <v>0.99765645975000006</v>
      </c>
      <c r="C44">
        <v>0.99453983150000003</v>
      </c>
      <c r="D44">
        <v>0.98768137874999995</v>
      </c>
      <c r="E44">
        <v>0.97518212550000005</v>
      </c>
      <c r="F44">
        <v>0.95764364899999999</v>
      </c>
      <c r="G44">
        <v>0.94880560449999995</v>
      </c>
      <c r="H44">
        <v>0.93932783199999992</v>
      </c>
      <c r="I44">
        <v>0.92933268224999999</v>
      </c>
      <c r="J44">
        <v>0.91902550675000005</v>
      </c>
      <c r="K44">
        <v>0.90859716925000011</v>
      </c>
      <c r="L44">
        <v>0.89823615050000005</v>
      </c>
      <c r="M44">
        <v>0.8881091445</v>
      </c>
      <c r="N44">
        <v>0.87838063900000007</v>
      </c>
      <c r="O44">
        <v>0.86917084774999998</v>
      </c>
      <c r="P44">
        <v>0.86061934424999986</v>
      </c>
      <c r="Q44">
        <v>0.85281835075000001</v>
      </c>
      <c r="R44">
        <v>0.84585225675000009</v>
      </c>
      <c r="S44">
        <v>0.83833333899999996</v>
      </c>
      <c r="T44">
        <v>0.83285558250000014</v>
      </c>
    </row>
    <row r="45" spans="1:20" x14ac:dyDescent="0.25">
      <c r="A45">
        <v>42</v>
      </c>
      <c r="B45">
        <v>0.99766006075000013</v>
      </c>
      <c r="C45">
        <v>0.99454752600000007</v>
      </c>
      <c r="D45">
        <v>0.98769567849999995</v>
      </c>
      <c r="E45">
        <v>0.97520185950000005</v>
      </c>
      <c r="F45">
        <v>0.95766013224999991</v>
      </c>
      <c r="G45">
        <v>0.94881593225000005</v>
      </c>
      <c r="H45">
        <v>0.93932782150000005</v>
      </c>
      <c r="I45">
        <v>0.92931710625000008</v>
      </c>
      <c r="J45">
        <v>0.91898843500000005</v>
      </c>
      <c r="K45">
        <v>0.90853252100000004</v>
      </c>
      <c r="L45">
        <v>0.89813842175000003</v>
      </c>
      <c r="M45">
        <v>0.88797403375000006</v>
      </c>
      <c r="N45">
        <v>0.87820552499999993</v>
      </c>
      <c r="O45">
        <v>0.86895481999999991</v>
      </c>
      <c r="P45">
        <v>0.86036325775</v>
      </c>
      <c r="Q45">
        <v>0.85252443325000005</v>
      </c>
      <c r="R45">
        <v>0.84552382925000003</v>
      </c>
      <c r="S45">
        <v>0.83796717524999997</v>
      </c>
      <c r="T45">
        <v>0.83246175325000005</v>
      </c>
    </row>
    <row r="46" spans="1:20" x14ac:dyDescent="0.25">
      <c r="A46">
        <v>43</v>
      </c>
      <c r="B46">
        <v>0.99767996874999998</v>
      </c>
      <c r="C46">
        <v>0.99459570074999992</v>
      </c>
      <c r="D46">
        <v>0.98781224774999998</v>
      </c>
      <c r="E46">
        <v>0.97545911775000005</v>
      </c>
      <c r="F46">
        <v>0.95813329650000001</v>
      </c>
      <c r="G46">
        <v>0.94940078149999996</v>
      </c>
      <c r="H46">
        <v>0.94003242399999998</v>
      </c>
      <c r="I46">
        <v>0.93014696250000006</v>
      </c>
      <c r="J46">
        <v>0.91994571000000003</v>
      </c>
      <c r="K46">
        <v>0.90961653425</v>
      </c>
      <c r="L46">
        <v>0.89934589399999998</v>
      </c>
      <c r="M46">
        <v>0.88929947750000005</v>
      </c>
      <c r="N46">
        <v>0.87964138949999993</v>
      </c>
      <c r="O46">
        <v>0.87049216949999997</v>
      </c>
      <c r="P46">
        <v>0.86199179600000009</v>
      </c>
      <c r="Q46">
        <v>0.85423329749999988</v>
      </c>
      <c r="R46">
        <v>0.84730190775000003</v>
      </c>
      <c r="S46">
        <v>0.83981711575000006</v>
      </c>
      <c r="T46">
        <v>0.83436210225000007</v>
      </c>
    </row>
    <row r="47" spans="1:20" x14ac:dyDescent="0.25">
      <c r="A47">
        <v>44</v>
      </c>
      <c r="B47">
        <v>0.99764881724999999</v>
      </c>
      <c r="C47">
        <v>0.99452171600000006</v>
      </c>
      <c r="D47">
        <v>0.98763911699999996</v>
      </c>
      <c r="E47">
        <v>0.97509252400000002</v>
      </c>
      <c r="F47">
        <v>0.95748060424999992</v>
      </c>
      <c r="G47">
        <v>0.9486019349999999</v>
      </c>
      <c r="H47">
        <v>0.93907737400000002</v>
      </c>
      <c r="I47">
        <v>0.92902884725000001</v>
      </c>
      <c r="J47">
        <v>0.91866199675000004</v>
      </c>
      <c r="K47">
        <v>0.90816844099999994</v>
      </c>
      <c r="L47">
        <v>0.89773802174999995</v>
      </c>
      <c r="M47">
        <v>0.88753919749999999</v>
      </c>
      <c r="N47">
        <v>0.877738558</v>
      </c>
      <c r="O47">
        <v>0.86845822425000008</v>
      </c>
      <c r="P47">
        <v>0.85983976649999994</v>
      </c>
      <c r="Q47">
        <v>0.85197686974999998</v>
      </c>
      <c r="R47">
        <v>0.84495511150000002</v>
      </c>
      <c r="S47">
        <v>0.83737596424999994</v>
      </c>
      <c r="T47">
        <v>0.83185437174999999</v>
      </c>
    </row>
    <row r="48" spans="1:20" x14ac:dyDescent="0.25">
      <c r="A48">
        <v>45</v>
      </c>
      <c r="B48">
        <v>0.99764548824999999</v>
      </c>
      <c r="C48">
        <v>0.9945136739999999</v>
      </c>
      <c r="D48">
        <v>0.98761925800000006</v>
      </c>
      <c r="E48">
        <v>0.97504491400000004</v>
      </c>
      <c r="F48">
        <v>0.95738039975</v>
      </c>
      <c r="G48">
        <v>0.94847046825000003</v>
      </c>
      <c r="H48">
        <v>0.93891012374999994</v>
      </c>
      <c r="I48">
        <v>0.92882239999999994</v>
      </c>
      <c r="J48">
        <v>0.91841447374999996</v>
      </c>
      <c r="K48">
        <v>0.90787924725000002</v>
      </c>
      <c r="L48">
        <v>0.89740746949999994</v>
      </c>
      <c r="M48">
        <v>0.88716808975000006</v>
      </c>
      <c r="N48">
        <v>0.87732802524999998</v>
      </c>
      <c r="O48">
        <v>0.86800957700000003</v>
      </c>
      <c r="P48">
        <v>0.85935473224999992</v>
      </c>
      <c r="Q48">
        <v>0.85145759274999999</v>
      </c>
      <c r="R48">
        <v>0.84440428174999993</v>
      </c>
      <c r="S48">
        <v>0.83678994500000003</v>
      </c>
      <c r="T48">
        <v>0.83124193224999998</v>
      </c>
    </row>
    <row r="49" spans="1:20" x14ac:dyDescent="0.25">
      <c r="A49">
        <v>46</v>
      </c>
      <c r="B49">
        <v>0.99769958400000003</v>
      </c>
      <c r="C49">
        <v>0.99463920425000008</v>
      </c>
      <c r="D49">
        <v>0.98790025650000013</v>
      </c>
      <c r="E49">
        <v>0.9756047095</v>
      </c>
      <c r="F49">
        <v>0.95832497550000006</v>
      </c>
      <c r="G49">
        <v>0.94960671024999999</v>
      </c>
      <c r="H49">
        <v>0.94025012274999997</v>
      </c>
      <c r="I49">
        <v>0.93037491550000007</v>
      </c>
      <c r="J49">
        <v>0.92018309425</v>
      </c>
      <c r="K49">
        <v>0.90986282825000009</v>
      </c>
      <c r="L49">
        <v>0.89960048700000006</v>
      </c>
      <c r="M49">
        <v>0.88956148700000004</v>
      </c>
      <c r="N49">
        <v>0.87990967575000001</v>
      </c>
      <c r="O49">
        <v>0.87076549874999998</v>
      </c>
      <c r="P49">
        <v>0.8622689805</v>
      </c>
      <c r="Q49">
        <v>0.85451331900000005</v>
      </c>
      <c r="R49">
        <v>0.84758395200000003</v>
      </c>
      <c r="S49">
        <v>0.84010085325000006</v>
      </c>
      <c r="T49">
        <v>0.83464678249999991</v>
      </c>
    </row>
    <row r="50" spans="1:20" x14ac:dyDescent="0.25">
      <c r="A50">
        <v>47</v>
      </c>
      <c r="B50">
        <v>0.9976891267500001</v>
      </c>
      <c r="C50">
        <v>0.99461576825000009</v>
      </c>
      <c r="D50">
        <v>0.98785180799999994</v>
      </c>
      <c r="E50">
        <v>0.97552156875000007</v>
      </c>
      <c r="F50">
        <v>0.95820918599999994</v>
      </c>
      <c r="G50">
        <v>0.94947778999999999</v>
      </c>
      <c r="H50">
        <v>0.94010736775000003</v>
      </c>
      <c r="I50">
        <v>0.93021646425000004</v>
      </c>
      <c r="J50">
        <v>0.92000636024999993</v>
      </c>
      <c r="K50">
        <v>0.90966515000000003</v>
      </c>
      <c r="L50">
        <v>0.89937986724999996</v>
      </c>
      <c r="M50">
        <v>0.88931707874999999</v>
      </c>
      <c r="N50">
        <v>0.87964197249999998</v>
      </c>
      <c r="O50">
        <v>0.87047611725000007</v>
      </c>
      <c r="P50">
        <v>0.86196040775000005</v>
      </c>
      <c r="Q50">
        <v>0.85418845349999994</v>
      </c>
      <c r="R50">
        <v>0.84724578500000003</v>
      </c>
      <c r="S50">
        <v>0.8397498767499999</v>
      </c>
      <c r="T50">
        <v>0.83428759750000003</v>
      </c>
    </row>
    <row r="51" spans="1:20" x14ac:dyDescent="0.25">
      <c r="A51">
        <v>48</v>
      </c>
      <c r="B51">
        <v>0.99762818100000006</v>
      </c>
      <c r="C51">
        <v>0.99447440674999998</v>
      </c>
      <c r="D51">
        <v>0.98753631450000001</v>
      </c>
      <c r="E51">
        <v>0.97490033324999992</v>
      </c>
      <c r="F51">
        <v>0.95718874575000001</v>
      </c>
      <c r="G51">
        <v>0.94827084625000002</v>
      </c>
      <c r="H51">
        <v>0.93871193600000002</v>
      </c>
      <c r="I51">
        <v>0.92863539974999998</v>
      </c>
      <c r="J51">
        <v>0.91824803700000013</v>
      </c>
      <c r="K51">
        <v>0.90774196475000002</v>
      </c>
      <c r="L51">
        <v>0.89730696849999991</v>
      </c>
      <c r="M51">
        <v>0.88711094324999995</v>
      </c>
      <c r="N51">
        <v>0.87731948549999994</v>
      </c>
      <c r="O51">
        <v>0.86805342050000001</v>
      </c>
      <c r="P51">
        <v>0.85945277425</v>
      </c>
      <c r="Q51">
        <v>0.85160967499999995</v>
      </c>
      <c r="R51">
        <v>0.84460820850000007</v>
      </c>
      <c r="S51">
        <v>0.83705344025000006</v>
      </c>
      <c r="T51">
        <v>0.83155104175000005</v>
      </c>
    </row>
    <row r="52" spans="1:20" x14ac:dyDescent="0.25">
      <c r="A52">
        <v>49</v>
      </c>
      <c r="B52">
        <v>0.99766093850000004</v>
      </c>
      <c r="C52">
        <v>0.99455242399999988</v>
      </c>
      <c r="D52">
        <v>0.98771996775000004</v>
      </c>
      <c r="E52">
        <v>0.97529344925000006</v>
      </c>
      <c r="F52">
        <v>0.95790060674999999</v>
      </c>
      <c r="G52">
        <v>0.94915037150000003</v>
      </c>
      <c r="H52">
        <v>0.93977466649999997</v>
      </c>
      <c r="I52">
        <v>0.929893937</v>
      </c>
      <c r="J52">
        <v>0.91971006899999996</v>
      </c>
      <c r="K52">
        <v>0.9094102367500001</v>
      </c>
      <c r="L52">
        <v>0.899179175</v>
      </c>
      <c r="M52">
        <v>0.8891802325</v>
      </c>
      <c r="N52">
        <v>0.87957483349999999</v>
      </c>
      <c r="O52">
        <v>0.87048099175000004</v>
      </c>
      <c r="P52">
        <v>0.86203614475000001</v>
      </c>
      <c r="Q52">
        <v>0.85433125499999996</v>
      </c>
      <c r="R52">
        <v>0.84744977875000005</v>
      </c>
      <c r="S52">
        <v>0.84002069325000006</v>
      </c>
      <c r="T52">
        <v>0.83460727175000005</v>
      </c>
    </row>
    <row r="53" spans="1:20" x14ac:dyDescent="0.25">
      <c r="A53">
        <v>50</v>
      </c>
      <c r="B53">
        <v>0.997603986</v>
      </c>
      <c r="C53">
        <v>0.99442083349999999</v>
      </c>
      <c r="D53">
        <v>0.98742804425000008</v>
      </c>
      <c r="E53">
        <v>0.97472004925</v>
      </c>
      <c r="F53">
        <v>0.9569461777499999</v>
      </c>
      <c r="G53">
        <v>0.94800689299999996</v>
      </c>
      <c r="H53">
        <v>0.93842937500000001</v>
      </c>
      <c r="I53">
        <v>0.92833639925</v>
      </c>
      <c r="J53">
        <v>0.91793428025000012</v>
      </c>
      <c r="K53">
        <v>0.90741465050000003</v>
      </c>
      <c r="L53">
        <v>0.89696683025000001</v>
      </c>
      <c r="M53">
        <v>0.8867582395000001</v>
      </c>
      <c r="N53">
        <v>0.87695407499999989</v>
      </c>
      <c r="O53">
        <v>0.86767488349999999</v>
      </c>
      <c r="P53">
        <v>0.85906069149999997</v>
      </c>
      <c r="Q53">
        <v>0.85120383224999996</v>
      </c>
      <c r="R53">
        <v>0.84418880500000004</v>
      </c>
      <c r="S53">
        <v>0.8366179695</v>
      </c>
      <c r="T53">
        <v>0.83110291775</v>
      </c>
    </row>
    <row r="54" spans="1:20" x14ac:dyDescent="0.25">
      <c r="A54">
        <v>51</v>
      </c>
      <c r="B54">
        <v>0.99761045575000007</v>
      </c>
      <c r="C54">
        <v>0.99443527975000001</v>
      </c>
      <c r="D54">
        <v>0.98745855950000005</v>
      </c>
      <c r="E54">
        <v>0.97478022725000002</v>
      </c>
      <c r="F54">
        <v>0.95706250000000004</v>
      </c>
      <c r="G54">
        <v>0.9481612479999999</v>
      </c>
      <c r="H54">
        <v>0.93863231375</v>
      </c>
      <c r="I54">
        <v>0.92859887550000009</v>
      </c>
      <c r="J54">
        <v>0.91826615325000005</v>
      </c>
      <c r="K54">
        <v>0.90782388224999999</v>
      </c>
      <c r="L54">
        <v>0.89745900600000006</v>
      </c>
      <c r="M54">
        <v>0.88733656800000005</v>
      </c>
      <c r="N54">
        <v>0.87761940100000002</v>
      </c>
      <c r="O54">
        <v>0.86842610374999996</v>
      </c>
      <c r="P54">
        <v>0.85989457825000004</v>
      </c>
      <c r="Q54">
        <v>0.85211545774999997</v>
      </c>
      <c r="R54">
        <v>0.84517162374999999</v>
      </c>
      <c r="S54">
        <v>0.83767937649999991</v>
      </c>
      <c r="T54">
        <v>0.83222261800000008</v>
      </c>
    </row>
    <row r="55" spans="1:20" x14ac:dyDescent="0.25">
      <c r="A55">
        <v>52</v>
      </c>
      <c r="B55">
        <v>0.99762307574999998</v>
      </c>
      <c r="C55">
        <v>0.99446598850000001</v>
      </c>
      <c r="D55">
        <v>0.98753364374999997</v>
      </c>
      <c r="E55">
        <v>0.97494839049999993</v>
      </c>
      <c r="F55">
        <v>0.95737634025000007</v>
      </c>
      <c r="G55">
        <v>0.94855101275000009</v>
      </c>
      <c r="H55">
        <v>0.93910317649999997</v>
      </c>
      <c r="I55">
        <v>0.92915331725000005</v>
      </c>
      <c r="J55">
        <v>0.91890310500000005</v>
      </c>
      <c r="K55">
        <v>0.90853898349999995</v>
      </c>
      <c r="L55">
        <v>0.89824505599999993</v>
      </c>
      <c r="M55">
        <v>0.88818436574999993</v>
      </c>
      <c r="N55">
        <v>0.87851860474999999</v>
      </c>
      <c r="O55">
        <v>0.86936631900000005</v>
      </c>
      <c r="P55">
        <v>0.86086597999999992</v>
      </c>
      <c r="Q55">
        <v>0.85310949125000002</v>
      </c>
      <c r="R55">
        <v>0.84618125275</v>
      </c>
      <c r="S55">
        <v>0.83870112050000012</v>
      </c>
      <c r="T55">
        <v>0.83325024174999995</v>
      </c>
    </row>
    <row r="56" spans="1:20" x14ac:dyDescent="0.25">
      <c r="A56">
        <v>53</v>
      </c>
      <c r="B56">
        <v>0.99759790125000003</v>
      </c>
      <c r="C56">
        <v>0.99440631224999998</v>
      </c>
      <c r="D56">
        <v>0.98739412624999989</v>
      </c>
      <c r="E56">
        <v>0.97465104724999996</v>
      </c>
      <c r="F56">
        <v>0.95683705574999989</v>
      </c>
      <c r="G56">
        <v>0.9478837685</v>
      </c>
      <c r="H56">
        <v>0.93829608774999995</v>
      </c>
      <c r="I56">
        <v>0.92819717000000002</v>
      </c>
      <c r="J56">
        <v>0.91779276774999996</v>
      </c>
      <c r="K56">
        <v>0.90727312900000001</v>
      </c>
      <c r="L56">
        <v>0.89682589975000004</v>
      </c>
      <c r="M56">
        <v>0.88661706574999999</v>
      </c>
      <c r="N56">
        <v>0.87681097050000001</v>
      </c>
      <c r="O56">
        <v>0.86752794624999996</v>
      </c>
      <c r="P56">
        <v>0.85890833374999997</v>
      </c>
      <c r="Q56">
        <v>0.85104505075000003</v>
      </c>
      <c r="R56">
        <v>0.84402325174999993</v>
      </c>
      <c r="S56">
        <v>0.83644423349999997</v>
      </c>
      <c r="T56">
        <v>0.83092279825000004</v>
      </c>
    </row>
    <row r="57" spans="1:20" x14ac:dyDescent="0.25">
      <c r="A57">
        <v>54</v>
      </c>
      <c r="B57">
        <v>0.99761621700000003</v>
      </c>
      <c r="C57">
        <v>0.99444887125000003</v>
      </c>
      <c r="D57">
        <v>0.98748953399999995</v>
      </c>
      <c r="E57">
        <v>0.97484045699999999</v>
      </c>
      <c r="F57">
        <v>0.95715077500000001</v>
      </c>
      <c r="G57">
        <v>0.94825572299999994</v>
      </c>
      <c r="H57">
        <v>0.93872688950000005</v>
      </c>
      <c r="I57">
        <v>0.92868616199999998</v>
      </c>
      <c r="J57">
        <v>0.91833821474999999</v>
      </c>
      <c r="K57">
        <v>0.90787303350000004</v>
      </c>
      <c r="L57">
        <v>0.89747847925000002</v>
      </c>
      <c r="M57">
        <v>0.88732094875</v>
      </c>
      <c r="N57">
        <v>0.87756494099999993</v>
      </c>
      <c r="O57">
        <v>0.86833072175000003</v>
      </c>
      <c r="P57">
        <v>0.85975799099999994</v>
      </c>
      <c r="Q57">
        <v>0.85193892374999991</v>
      </c>
      <c r="R57">
        <v>0.84495777950000006</v>
      </c>
      <c r="S57">
        <v>0.83742380525000004</v>
      </c>
      <c r="T57">
        <v>0.83193586799999997</v>
      </c>
    </row>
    <row r="58" spans="1:20" x14ac:dyDescent="0.25">
      <c r="A58">
        <v>55</v>
      </c>
      <c r="B58">
        <v>0.99764849899999997</v>
      </c>
      <c r="C58">
        <v>0.9945231484999999</v>
      </c>
      <c r="D58">
        <v>0.98765280825000001</v>
      </c>
      <c r="E58">
        <v>0.97515609724999996</v>
      </c>
      <c r="F58">
        <v>0.9576662602499999</v>
      </c>
      <c r="G58">
        <v>0.94886851150000007</v>
      </c>
      <c r="H58">
        <v>0.93944270149999998</v>
      </c>
      <c r="I58">
        <v>0.92950960049999987</v>
      </c>
      <c r="J58">
        <v>0.9192715535</v>
      </c>
      <c r="K58">
        <v>0.90891601</v>
      </c>
      <c r="L58">
        <v>0.89862810424999995</v>
      </c>
      <c r="M58">
        <v>0.88857177850000002</v>
      </c>
      <c r="N58">
        <v>0.87890940900000003</v>
      </c>
      <c r="O58">
        <v>0.86976001474999998</v>
      </c>
      <c r="P58">
        <v>0.86126234275000002</v>
      </c>
      <c r="Q58">
        <v>0.85350842999999998</v>
      </c>
      <c r="R58">
        <v>0.84658270475000008</v>
      </c>
      <c r="S58">
        <v>0.83910559000000007</v>
      </c>
      <c r="T58">
        <v>0.83365715074999991</v>
      </c>
    </row>
    <row r="59" spans="1:20" x14ac:dyDescent="0.25">
      <c r="A59">
        <v>56</v>
      </c>
      <c r="B59">
        <v>0.99760353574999994</v>
      </c>
      <c r="C59">
        <v>0.99442003450000005</v>
      </c>
      <c r="D59">
        <v>0.98742789024999988</v>
      </c>
      <c r="E59">
        <v>0.97472808649999998</v>
      </c>
      <c r="F59">
        <v>0.95698463599999994</v>
      </c>
      <c r="G59">
        <v>0.94806895149999992</v>
      </c>
      <c r="H59">
        <v>0.9385217775000001</v>
      </c>
      <c r="I59">
        <v>0.92846490675000004</v>
      </c>
      <c r="J59">
        <v>0.91810251325000003</v>
      </c>
      <c r="K59">
        <v>0.90762369899999995</v>
      </c>
      <c r="L59">
        <v>0.89721542650000008</v>
      </c>
      <c r="M59">
        <v>0.88704345600000001</v>
      </c>
      <c r="N59">
        <v>0.87727211524999993</v>
      </c>
      <c r="O59">
        <v>0.86802188899999999</v>
      </c>
      <c r="P59">
        <v>0.85943306575</v>
      </c>
      <c r="Q59">
        <v>0.85159847750000006</v>
      </c>
      <c r="R59">
        <v>0.84460301425000006</v>
      </c>
      <c r="S59">
        <v>0.8370533765</v>
      </c>
      <c r="T59">
        <v>0.83155407125000003</v>
      </c>
    </row>
    <row r="60" spans="1:20" x14ac:dyDescent="0.25">
      <c r="A60">
        <v>57</v>
      </c>
      <c r="B60">
        <v>0.99755272174999998</v>
      </c>
      <c r="C60">
        <v>0.99430198975000006</v>
      </c>
      <c r="D60">
        <v>0.98716380425000005</v>
      </c>
      <c r="E60">
        <v>0.97420743325000003</v>
      </c>
      <c r="F60">
        <v>0.95613220599999993</v>
      </c>
      <c r="G60">
        <v>0.94706404924999998</v>
      </c>
      <c r="H60">
        <v>0.93736524025000001</v>
      </c>
      <c r="I60">
        <v>0.92716225225000004</v>
      </c>
      <c r="J60">
        <v>0.91666435025000004</v>
      </c>
      <c r="K60">
        <v>0.90606427325000005</v>
      </c>
      <c r="L60">
        <v>0.89555124325000002</v>
      </c>
      <c r="M60">
        <v>0.88529172450000004</v>
      </c>
      <c r="N60">
        <v>0.87544955700000004</v>
      </c>
      <c r="O60">
        <v>0.86614355874999993</v>
      </c>
      <c r="P60">
        <v>0.85751199875000006</v>
      </c>
      <c r="Q60">
        <v>0.84964529749999995</v>
      </c>
      <c r="R60">
        <v>0.84262609899999996</v>
      </c>
      <c r="S60">
        <v>0.83505542174999992</v>
      </c>
      <c r="T60">
        <v>0.82954338925000004</v>
      </c>
    </row>
    <row r="61" spans="1:20" x14ac:dyDescent="0.25">
      <c r="A61">
        <v>58</v>
      </c>
      <c r="B61">
        <v>0.99755087874999993</v>
      </c>
      <c r="C61">
        <v>0.99429797475000004</v>
      </c>
      <c r="D61">
        <v>0.98715594074999991</v>
      </c>
      <c r="E61">
        <v>0.9741948682499999</v>
      </c>
      <c r="F61">
        <v>0.95611559875000007</v>
      </c>
      <c r="G61">
        <v>0.94704567800000006</v>
      </c>
      <c r="H61">
        <v>0.93734462175</v>
      </c>
      <c r="I61">
        <v>0.92713829375000001</v>
      </c>
      <c r="J61">
        <v>0.91663514825000003</v>
      </c>
      <c r="K61">
        <v>0.90602701174999989</v>
      </c>
      <c r="L61">
        <v>0.89550230475000003</v>
      </c>
      <c r="M61">
        <v>0.88522701250000002</v>
      </c>
      <c r="N61">
        <v>0.8753650182499999</v>
      </c>
      <c r="O61">
        <v>0.86603565950000005</v>
      </c>
      <c r="P61">
        <v>0.85737826250000004</v>
      </c>
      <c r="Q61">
        <v>0.84948451349999998</v>
      </c>
      <c r="R61">
        <v>0.84243843924999995</v>
      </c>
      <c r="S61">
        <v>0.83483601800000007</v>
      </c>
      <c r="T61">
        <v>0.82929918775</v>
      </c>
    </row>
    <row r="62" spans="1:20" x14ac:dyDescent="0.25">
      <c r="A62">
        <v>59</v>
      </c>
      <c r="B62">
        <v>0.99752814125</v>
      </c>
      <c r="C62">
        <v>0.99424681824999994</v>
      </c>
      <c r="D62">
        <v>0.98704938075000004</v>
      </c>
      <c r="E62">
        <v>0.97401097699999994</v>
      </c>
      <c r="F62">
        <v>0.95586713099999998</v>
      </c>
      <c r="G62">
        <v>0.94678012475000006</v>
      </c>
      <c r="H62">
        <v>0.93706955599999997</v>
      </c>
      <c r="I62">
        <v>0.92686096274999996</v>
      </c>
      <c r="J62">
        <v>0.91636184175000002</v>
      </c>
      <c r="K62">
        <v>0.90576270749999999</v>
      </c>
      <c r="L62">
        <v>0.89525067124999991</v>
      </c>
      <c r="M62">
        <v>0.88499060725000001</v>
      </c>
      <c r="N62">
        <v>0.87514547674999998</v>
      </c>
      <c r="O62">
        <v>0.86583389575000003</v>
      </c>
      <c r="P62">
        <v>0.85719448325000003</v>
      </c>
      <c r="Q62">
        <v>0.84931832025000009</v>
      </c>
      <c r="R62">
        <v>0.84228885399999998</v>
      </c>
      <c r="S62">
        <v>0.83470525649999994</v>
      </c>
      <c r="T62">
        <v>0.82918268124999994</v>
      </c>
    </row>
    <row r="63" spans="1:20" x14ac:dyDescent="0.25">
      <c r="A63">
        <v>60</v>
      </c>
      <c r="B63">
        <v>0.99753460550000006</v>
      </c>
      <c r="C63">
        <v>0.99426054575</v>
      </c>
      <c r="D63">
        <v>0.98707431000000001</v>
      </c>
      <c r="E63">
        <v>0.97404287024999991</v>
      </c>
      <c r="F63">
        <v>0.95589024524999999</v>
      </c>
      <c r="G63">
        <v>0.94679462650000001</v>
      </c>
      <c r="H63">
        <v>0.93707377049999996</v>
      </c>
      <c r="I63">
        <v>0.92685447875000004</v>
      </c>
      <c r="J63">
        <v>0.91634561624999999</v>
      </c>
      <c r="K63">
        <v>0.90573884675000005</v>
      </c>
      <c r="L63">
        <v>0.89522208150000004</v>
      </c>
      <c r="M63">
        <v>0.88496058625000007</v>
      </c>
      <c r="N63">
        <v>0.87511732274999998</v>
      </c>
      <c r="O63">
        <v>0.86581057949999995</v>
      </c>
      <c r="P63">
        <v>0.8571783825</v>
      </c>
      <c r="Q63">
        <v>0.84931108325000004</v>
      </c>
      <c r="R63">
        <v>0.84229133474999995</v>
      </c>
      <c r="S63">
        <v>0.83472007049999997</v>
      </c>
      <c r="T63">
        <v>0.82920763475000003</v>
      </c>
    </row>
    <row r="64" spans="1:20" x14ac:dyDescent="0.25">
      <c r="A64">
        <v>61</v>
      </c>
      <c r="B64">
        <v>0.99752203350000013</v>
      </c>
      <c r="C64">
        <v>0.99423315000000001</v>
      </c>
      <c r="D64">
        <v>0.98702068825</v>
      </c>
      <c r="E64">
        <v>0.97395708800000003</v>
      </c>
      <c r="F64">
        <v>0.95577409600000007</v>
      </c>
      <c r="G64">
        <v>0.94666367749999991</v>
      </c>
      <c r="H64">
        <v>0.93692503024999996</v>
      </c>
      <c r="I64">
        <v>0.92668393449999997</v>
      </c>
      <c r="J64">
        <v>0.91614900674999988</v>
      </c>
      <c r="K64">
        <v>0.90551228024999997</v>
      </c>
      <c r="L64">
        <v>0.89496249800000005</v>
      </c>
      <c r="M64">
        <v>0.88466592674999989</v>
      </c>
      <c r="N64">
        <v>0.87478660424999999</v>
      </c>
      <c r="O64">
        <v>0.86544374199999996</v>
      </c>
      <c r="P64">
        <v>0.85677636199999996</v>
      </c>
      <c r="Q64">
        <v>0.84887562974999997</v>
      </c>
      <c r="R64">
        <v>0.84182497849999993</v>
      </c>
      <c r="S64">
        <v>0.83421928575000004</v>
      </c>
      <c r="T64">
        <v>0.82868109475000007</v>
      </c>
    </row>
    <row r="65" spans="1:20" x14ac:dyDescent="0.25">
      <c r="A65">
        <v>62</v>
      </c>
      <c r="B65">
        <v>0.99754221449999991</v>
      </c>
      <c r="C65">
        <v>0.99427956099999992</v>
      </c>
      <c r="D65">
        <v>0.98712298750000005</v>
      </c>
      <c r="E65">
        <v>0.97415790950000003</v>
      </c>
      <c r="F65">
        <v>0.95611271599999992</v>
      </c>
      <c r="G65">
        <v>0.9470726677500001</v>
      </c>
      <c r="H65">
        <v>0.93740985250000008</v>
      </c>
      <c r="I65">
        <v>0.92724832574999994</v>
      </c>
      <c r="J65">
        <v>0.91679390700000007</v>
      </c>
      <c r="K65">
        <v>0.906235876</v>
      </c>
      <c r="L65">
        <v>0.89576054024999996</v>
      </c>
      <c r="M65">
        <v>0.88553243625</v>
      </c>
      <c r="N65">
        <v>0.87571450224999992</v>
      </c>
      <c r="O65">
        <v>0.86642565299999996</v>
      </c>
      <c r="P65">
        <v>0.85780486550000001</v>
      </c>
      <c r="Q65">
        <v>0.84994372625000003</v>
      </c>
      <c r="R65">
        <v>0.84292617925000002</v>
      </c>
      <c r="S65">
        <v>0.83535395449999994</v>
      </c>
      <c r="T65">
        <v>0.82983874599999996</v>
      </c>
    </row>
    <row r="66" spans="1:20" x14ac:dyDescent="0.25">
      <c r="A66">
        <v>63</v>
      </c>
      <c r="B66">
        <v>0.99754351750000003</v>
      </c>
      <c r="C66">
        <v>0.99428263025000008</v>
      </c>
      <c r="D66">
        <v>0.98712982324999998</v>
      </c>
      <c r="E66">
        <v>0.97416988699999996</v>
      </c>
      <c r="F66">
        <v>0.95612542099999998</v>
      </c>
      <c r="G66">
        <v>0.94708255649999995</v>
      </c>
      <c r="H66">
        <v>0.93741470850000008</v>
      </c>
      <c r="I66">
        <v>0.92724624899999997</v>
      </c>
      <c r="J66">
        <v>0.91678379575000002</v>
      </c>
      <c r="K66">
        <v>0.90621766500000001</v>
      </c>
      <c r="L66">
        <v>0.89573517349999998</v>
      </c>
      <c r="M66">
        <v>0.88550159274999996</v>
      </c>
      <c r="N66">
        <v>0.87568021025000009</v>
      </c>
      <c r="O66">
        <v>0.86638990049999998</v>
      </c>
      <c r="P66">
        <v>0.85776931849999993</v>
      </c>
      <c r="Q66">
        <v>0.84990957425000002</v>
      </c>
      <c r="R66">
        <v>0.84289410899999995</v>
      </c>
      <c r="S66">
        <v>0.83532482850000001</v>
      </c>
      <c r="T66">
        <v>0.82981208824999997</v>
      </c>
    </row>
    <row r="67" spans="1:20" x14ac:dyDescent="0.25">
      <c r="A67">
        <v>64</v>
      </c>
      <c r="B67">
        <v>0.99758224525000005</v>
      </c>
      <c r="C67">
        <v>0.99437237799999989</v>
      </c>
      <c r="D67">
        <v>0.98733001949999999</v>
      </c>
      <c r="E67">
        <v>0.97456590599999993</v>
      </c>
      <c r="F67">
        <v>0.95678889050000004</v>
      </c>
      <c r="G67">
        <v>0.94787984924999991</v>
      </c>
      <c r="H67">
        <v>0.93835620125000008</v>
      </c>
      <c r="I67">
        <v>0.92834149249999998</v>
      </c>
      <c r="J67">
        <v>0.91804001150000003</v>
      </c>
      <c r="K67">
        <v>0.90763943449999995</v>
      </c>
      <c r="L67">
        <v>0.89732384849999991</v>
      </c>
      <c r="M67">
        <v>0.88725513599999994</v>
      </c>
      <c r="N67">
        <v>0.87759297975000006</v>
      </c>
      <c r="O67">
        <v>0.86845339774999997</v>
      </c>
      <c r="P67">
        <v>0.85997210724999995</v>
      </c>
      <c r="Q67">
        <v>0.85223838474999991</v>
      </c>
      <c r="R67">
        <v>0.84533428725000004</v>
      </c>
      <c r="S67">
        <v>0.83788369949999997</v>
      </c>
      <c r="T67">
        <v>0.83245630775000001</v>
      </c>
    </row>
    <row r="68" spans="1:20" x14ac:dyDescent="0.25">
      <c r="A68">
        <v>65</v>
      </c>
      <c r="B68">
        <v>0.99753092174999991</v>
      </c>
      <c r="C68">
        <v>0.99425459975000008</v>
      </c>
      <c r="D68">
        <v>0.98707297349999989</v>
      </c>
      <c r="E68">
        <v>0.97407753925000007</v>
      </c>
      <c r="F68">
        <v>0.95601507900000005</v>
      </c>
      <c r="G68">
        <v>0.94697437524999994</v>
      </c>
      <c r="H68">
        <v>0.93731511200000006</v>
      </c>
      <c r="I68">
        <v>0.92716090449999999</v>
      </c>
      <c r="J68">
        <v>0.91671680450000004</v>
      </c>
      <c r="K68">
        <v>0.90617120524999994</v>
      </c>
      <c r="L68">
        <v>0.89570956299999993</v>
      </c>
      <c r="M68">
        <v>0.88549571674999994</v>
      </c>
      <c r="N68">
        <v>0.8756920614999999</v>
      </c>
      <c r="O68">
        <v>0.86641716699999993</v>
      </c>
      <c r="P68">
        <v>0.85780971475000001</v>
      </c>
      <c r="Q68">
        <v>0.84996109925000007</v>
      </c>
      <c r="R68">
        <v>0.84295507675000003</v>
      </c>
      <c r="S68">
        <v>0.83539571774999999</v>
      </c>
      <c r="T68">
        <v>0.82989019999999991</v>
      </c>
    </row>
    <row r="69" spans="1:20" x14ac:dyDescent="0.25">
      <c r="A69">
        <v>66</v>
      </c>
      <c r="B69">
        <v>0.99747087525</v>
      </c>
      <c r="C69">
        <v>0.99411377625000008</v>
      </c>
      <c r="D69">
        <v>0.9867515172500001</v>
      </c>
      <c r="E69">
        <v>0.97342170775000003</v>
      </c>
      <c r="F69">
        <v>0.9548940159999999</v>
      </c>
      <c r="G69">
        <v>0.94562622949999997</v>
      </c>
      <c r="H69">
        <v>0.93573174675000004</v>
      </c>
      <c r="I69">
        <v>0.9253405415</v>
      </c>
      <c r="J69">
        <v>0.91466535625000001</v>
      </c>
      <c r="K69">
        <v>0.90390071275000006</v>
      </c>
      <c r="L69">
        <v>0.8932367255</v>
      </c>
      <c r="M69">
        <v>0.88284004650000003</v>
      </c>
      <c r="N69">
        <v>0.87287459624999997</v>
      </c>
      <c r="O69">
        <v>0.86345876825000001</v>
      </c>
      <c r="P69">
        <v>0.85473074724999998</v>
      </c>
      <c r="Q69">
        <v>0.84678040575000013</v>
      </c>
      <c r="R69">
        <v>0.83968986675000001</v>
      </c>
      <c r="S69">
        <v>0.83204558649999993</v>
      </c>
      <c r="T69">
        <v>0.82648207475000002</v>
      </c>
    </row>
    <row r="70" spans="1:20" x14ac:dyDescent="0.25">
      <c r="A70">
        <v>67</v>
      </c>
      <c r="B70">
        <v>0.99749664550000006</v>
      </c>
      <c r="C70">
        <v>0.99417572825</v>
      </c>
      <c r="D70">
        <v>0.98690002725000003</v>
      </c>
      <c r="E70">
        <v>0.97374773724999997</v>
      </c>
      <c r="F70">
        <v>0.95549631349999997</v>
      </c>
      <c r="G70">
        <v>0.94637341500000005</v>
      </c>
      <c r="H70">
        <v>0.93663510724999999</v>
      </c>
      <c r="I70">
        <v>0.92640727425000002</v>
      </c>
      <c r="J70">
        <v>0.91589729649999996</v>
      </c>
      <c r="K70">
        <v>0.90529508275000004</v>
      </c>
      <c r="L70">
        <v>0.89478688649999993</v>
      </c>
      <c r="M70">
        <v>0.88453654525000003</v>
      </c>
      <c r="N70">
        <v>0.87470580575000001</v>
      </c>
      <c r="O70">
        <v>0.86541197324999997</v>
      </c>
      <c r="P70">
        <v>0.85679222875000005</v>
      </c>
      <c r="Q70">
        <v>0.84893632024999999</v>
      </c>
      <c r="R70">
        <v>0.84192649674999998</v>
      </c>
      <c r="S70">
        <v>0.83436540149999994</v>
      </c>
      <c r="T70">
        <v>0.82885985274999996</v>
      </c>
    </row>
    <row r="71" spans="1:20" x14ac:dyDescent="0.25">
      <c r="A71">
        <v>68</v>
      </c>
      <c r="B71">
        <v>0.99746592774999998</v>
      </c>
      <c r="C71">
        <v>0.99410559474999993</v>
      </c>
      <c r="D71">
        <v>0.98674839550000004</v>
      </c>
      <c r="E71">
        <v>0.97346286849999997</v>
      </c>
      <c r="F71">
        <v>0.95504785599999997</v>
      </c>
      <c r="G71">
        <v>0.94584930649999999</v>
      </c>
      <c r="H71">
        <v>0.93603329550000003</v>
      </c>
      <c r="I71">
        <v>0.92572652799999999</v>
      </c>
      <c r="J71">
        <v>0.91513791950000001</v>
      </c>
      <c r="K71">
        <v>0.90445889700000004</v>
      </c>
      <c r="L71">
        <v>0.89387727250000004</v>
      </c>
      <c r="M71">
        <v>0.88355823</v>
      </c>
      <c r="N71">
        <v>0.87366465974999996</v>
      </c>
      <c r="O71">
        <v>0.86431447224999991</v>
      </c>
      <c r="P71">
        <v>0.85564531624999995</v>
      </c>
      <c r="Q71">
        <v>0.84774690149999987</v>
      </c>
      <c r="R71">
        <v>0.84070125924999994</v>
      </c>
      <c r="S71">
        <v>0.83310381374999998</v>
      </c>
      <c r="T71">
        <v>0.82757331025000003</v>
      </c>
    </row>
    <row r="72" spans="1:20" x14ac:dyDescent="0.25">
      <c r="A72">
        <v>69</v>
      </c>
      <c r="B72">
        <v>0.99747034424999992</v>
      </c>
      <c r="C72">
        <v>0.99411641125000005</v>
      </c>
      <c r="D72">
        <v>0.98677598050000004</v>
      </c>
      <c r="E72">
        <v>0.97353357699999998</v>
      </c>
      <c r="F72">
        <v>0.95521367949999991</v>
      </c>
      <c r="G72">
        <v>0.94607978574999996</v>
      </c>
      <c r="H72">
        <v>0.93634527374999998</v>
      </c>
      <c r="I72">
        <v>0.92613701599999998</v>
      </c>
      <c r="J72">
        <v>0.91566175299999997</v>
      </c>
      <c r="K72">
        <v>0.90510734274999993</v>
      </c>
      <c r="L72">
        <v>0.89465702574999995</v>
      </c>
      <c r="M72">
        <v>0.88447125500000001</v>
      </c>
      <c r="N72">
        <v>0.87470832375000007</v>
      </c>
      <c r="O72">
        <v>0.86548259375000003</v>
      </c>
      <c r="P72">
        <v>0.85692852450000001</v>
      </c>
      <c r="Q72">
        <v>0.84913390350000006</v>
      </c>
      <c r="R72">
        <v>0.84217947525000003</v>
      </c>
      <c r="S72">
        <v>0.83467847499999992</v>
      </c>
      <c r="T72">
        <v>0.82921669425</v>
      </c>
    </row>
    <row r="73" spans="1:20" x14ac:dyDescent="0.25">
      <c r="A73">
        <v>70</v>
      </c>
      <c r="B73">
        <v>0.99745961599999999</v>
      </c>
      <c r="C73">
        <v>0.99409283524999992</v>
      </c>
      <c r="D73">
        <v>0.98672857275000003</v>
      </c>
      <c r="E73">
        <v>0.97345155724999999</v>
      </c>
      <c r="F73">
        <v>0.95508486775000012</v>
      </c>
      <c r="G73">
        <v>0.94592353650000005</v>
      </c>
      <c r="H73">
        <v>0.93615553524999995</v>
      </c>
      <c r="I73">
        <v>0.92590745600000002</v>
      </c>
      <c r="J73">
        <v>0.91538693000000004</v>
      </c>
      <c r="K73">
        <v>0.90478336675000004</v>
      </c>
      <c r="L73">
        <v>0.89428191000000001</v>
      </c>
      <c r="M73">
        <v>0.88404484724999999</v>
      </c>
      <c r="N73">
        <v>0.87423213649999998</v>
      </c>
      <c r="O73">
        <v>0.86495934549999998</v>
      </c>
      <c r="P73">
        <v>0.85636201350000007</v>
      </c>
      <c r="Q73">
        <v>0.84852856425000001</v>
      </c>
      <c r="R73">
        <v>0.84154017250000002</v>
      </c>
      <c r="S73">
        <v>0.83400346450000007</v>
      </c>
      <c r="T73">
        <v>0.82851640874999999</v>
      </c>
    </row>
    <row r="74" spans="1:20" x14ac:dyDescent="0.25">
      <c r="A74">
        <v>71</v>
      </c>
      <c r="B74">
        <v>0.99742103299999996</v>
      </c>
      <c r="C74">
        <v>0.99400288375000012</v>
      </c>
      <c r="D74">
        <v>0.98652573025000001</v>
      </c>
      <c r="E74">
        <v>0.97304555874999998</v>
      </c>
      <c r="F74">
        <v>0.95440450124999998</v>
      </c>
      <c r="G74">
        <v>0.94511088649999997</v>
      </c>
      <c r="H74">
        <v>0.93520567775000008</v>
      </c>
      <c r="I74">
        <v>0.92481791049999995</v>
      </c>
      <c r="J74">
        <v>0.91415827524999993</v>
      </c>
      <c r="K74">
        <v>0.90341847850000001</v>
      </c>
      <c r="L74">
        <v>0.8927855375</v>
      </c>
      <c r="M74">
        <v>0.88242313125000005</v>
      </c>
      <c r="N74">
        <v>0.87249253100000002</v>
      </c>
      <c r="O74">
        <v>0.86311012475000004</v>
      </c>
      <c r="P74">
        <v>0.85441257925000003</v>
      </c>
      <c r="Q74">
        <v>0.84648895750000008</v>
      </c>
      <c r="R74">
        <v>0.83942103749999997</v>
      </c>
      <c r="S74">
        <v>0.8317995680000001</v>
      </c>
      <c r="T74">
        <v>0.82625150125000002</v>
      </c>
    </row>
    <row r="75" spans="1:20" x14ac:dyDescent="0.25">
      <c r="A75">
        <v>72</v>
      </c>
      <c r="B75">
        <v>0.99742574849999999</v>
      </c>
      <c r="C75">
        <v>0.99401327625000002</v>
      </c>
      <c r="D75">
        <v>0.98654651474999988</v>
      </c>
      <c r="E75">
        <v>0.97307947174999998</v>
      </c>
      <c r="F75">
        <v>0.95444875475000002</v>
      </c>
      <c r="G75">
        <v>0.94515839899999998</v>
      </c>
      <c r="H75">
        <v>0.93525612200000008</v>
      </c>
      <c r="I75">
        <v>0.92487153074999995</v>
      </c>
      <c r="J75">
        <v>0.9142160722499999</v>
      </c>
      <c r="K75">
        <v>0.90348232175000009</v>
      </c>
      <c r="L75">
        <v>0.89285811224999989</v>
      </c>
      <c r="M75">
        <v>0.88250771249999982</v>
      </c>
      <c r="N75">
        <v>0.87259257700000004</v>
      </c>
      <c r="O75">
        <v>0.86322886250000008</v>
      </c>
      <c r="P75">
        <v>0.85455250225000001</v>
      </c>
      <c r="Q75">
        <v>0.84665155849999996</v>
      </c>
      <c r="R75">
        <v>0.83960662174999989</v>
      </c>
      <c r="S75">
        <v>0.83201281049999998</v>
      </c>
      <c r="T75">
        <v>0.82648669600000002</v>
      </c>
    </row>
    <row r="76" spans="1:20" x14ac:dyDescent="0.25">
      <c r="A76">
        <v>73</v>
      </c>
      <c r="B76">
        <v>0.99747682749999989</v>
      </c>
      <c r="C76">
        <v>0.99413231175000005</v>
      </c>
      <c r="D76">
        <v>0.98681469349999995</v>
      </c>
      <c r="E76">
        <v>0.97361546099999996</v>
      </c>
      <c r="F76">
        <v>0.95534621199999992</v>
      </c>
      <c r="G76">
        <v>0.94623056974999997</v>
      </c>
      <c r="H76">
        <v>0.93651002775000003</v>
      </c>
      <c r="I76">
        <v>0.92631091799999998</v>
      </c>
      <c r="J76">
        <v>0.91584019000000005</v>
      </c>
      <c r="K76">
        <v>0.905286488</v>
      </c>
      <c r="L76">
        <v>0.89483397774999995</v>
      </c>
      <c r="M76">
        <v>0.88464389249999997</v>
      </c>
      <c r="N76">
        <v>0.87487509050000001</v>
      </c>
      <c r="O76">
        <v>0.86564232350000014</v>
      </c>
      <c r="P76">
        <v>0.85708041525000001</v>
      </c>
      <c r="Q76">
        <v>0.84927751475000002</v>
      </c>
      <c r="R76">
        <v>0.84231476625000001</v>
      </c>
      <c r="S76">
        <v>0.83480381599999998</v>
      </c>
      <c r="T76">
        <v>0.82933417475000004</v>
      </c>
    </row>
    <row r="77" spans="1:20" x14ac:dyDescent="0.25">
      <c r="A77">
        <v>74</v>
      </c>
      <c r="B77">
        <v>0.99748285325000008</v>
      </c>
      <c r="C77">
        <v>0.9941469477499999</v>
      </c>
      <c r="D77">
        <v>0.98685079374999995</v>
      </c>
      <c r="E77">
        <v>0.97369971524999999</v>
      </c>
      <c r="F77">
        <v>0.95551534100000002</v>
      </c>
      <c r="G77">
        <v>0.94644793500000002</v>
      </c>
      <c r="H77">
        <v>0.93678129525000009</v>
      </c>
      <c r="I77">
        <v>0.92663978600000008</v>
      </c>
      <c r="J77">
        <v>0.91622758249999992</v>
      </c>
      <c r="K77">
        <v>0.90573075525000002</v>
      </c>
      <c r="L77">
        <v>0.89533141350000012</v>
      </c>
      <c r="M77">
        <v>0.885189526</v>
      </c>
      <c r="N77">
        <v>0.87546333800000009</v>
      </c>
      <c r="O77">
        <v>0.86626765100000003</v>
      </c>
      <c r="P77">
        <v>0.85773751149999988</v>
      </c>
      <c r="Q77">
        <v>0.84996155274999996</v>
      </c>
      <c r="R77">
        <v>0.84302138474999999</v>
      </c>
      <c r="S77">
        <v>0.83553341024999994</v>
      </c>
      <c r="T77">
        <v>0.83007969100000012</v>
      </c>
    </row>
    <row r="78" spans="1:20" x14ac:dyDescent="0.25">
      <c r="A78">
        <v>75</v>
      </c>
      <c r="B78">
        <v>0.99743815624999999</v>
      </c>
      <c r="C78">
        <v>0.99404221824999994</v>
      </c>
      <c r="D78">
        <v>0.98661245400000008</v>
      </c>
      <c r="E78">
        <v>0.97321739699999998</v>
      </c>
      <c r="F78">
        <v>0.95470234925000008</v>
      </c>
      <c r="G78">
        <v>0.94547716650000002</v>
      </c>
      <c r="H78">
        <v>0.93564917324999997</v>
      </c>
      <c r="I78">
        <v>0.92534667549999994</v>
      </c>
      <c r="J78">
        <v>0.91477835974999999</v>
      </c>
      <c r="K78">
        <v>0.90413365175000004</v>
      </c>
      <c r="L78">
        <v>0.89359718975000002</v>
      </c>
      <c r="M78">
        <v>0.88333052974999993</v>
      </c>
      <c r="N78">
        <v>0.87349294999999993</v>
      </c>
      <c r="O78">
        <v>0.86419934949999999</v>
      </c>
      <c r="P78">
        <v>0.855584754</v>
      </c>
      <c r="Q78">
        <v>0.84773706650000002</v>
      </c>
      <c r="R78">
        <v>0.84073702125000005</v>
      </c>
      <c r="S78">
        <v>0.83318869350000002</v>
      </c>
      <c r="T78">
        <v>0.82769369525000003</v>
      </c>
    </row>
    <row r="79" spans="1:20" x14ac:dyDescent="0.25">
      <c r="A79">
        <v>76</v>
      </c>
      <c r="B79">
        <v>0.99742366049999998</v>
      </c>
      <c r="C79">
        <v>0.99401043799999989</v>
      </c>
      <c r="D79">
        <v>0.98654967700000007</v>
      </c>
      <c r="E79">
        <v>0.97311735475000005</v>
      </c>
      <c r="F79">
        <v>0.95457572899999998</v>
      </c>
      <c r="G79">
        <v>0.94534329650000004</v>
      </c>
      <c r="H79">
        <v>0.93551002674999995</v>
      </c>
      <c r="I79">
        <v>0.92520391575000005</v>
      </c>
      <c r="J79">
        <v>0.91463364549999993</v>
      </c>
      <c r="K79">
        <v>0.90398885800000006</v>
      </c>
      <c r="L79">
        <v>0.89345445549999991</v>
      </c>
      <c r="M79">
        <v>0.88319210924999991</v>
      </c>
      <c r="N79">
        <v>0.87336094025</v>
      </c>
      <c r="O79">
        <v>0.864075449</v>
      </c>
      <c r="P79">
        <v>0.85547006474999998</v>
      </c>
      <c r="Q79">
        <v>0.84763206424999993</v>
      </c>
      <c r="R79">
        <v>0.84064158300000003</v>
      </c>
      <c r="S79">
        <v>0.83310440900000005</v>
      </c>
      <c r="T79">
        <v>0.82761799749999998</v>
      </c>
    </row>
    <row r="80" spans="1:20" x14ac:dyDescent="0.25">
      <c r="A80">
        <v>77</v>
      </c>
      <c r="B80">
        <v>0.99736075099999999</v>
      </c>
      <c r="C80">
        <v>0.99386582125</v>
      </c>
      <c r="D80">
        <v>0.98623217525000006</v>
      </c>
      <c r="E80">
        <v>0.97250353950000001</v>
      </c>
      <c r="F80">
        <v>0.95356949624999998</v>
      </c>
      <c r="G80">
        <v>0.94414331600000001</v>
      </c>
      <c r="H80">
        <v>0.9341022605</v>
      </c>
      <c r="I80">
        <v>0.92357539624999996</v>
      </c>
      <c r="J80">
        <v>0.91277474450000007</v>
      </c>
      <c r="K80">
        <v>0.90189372800000001</v>
      </c>
      <c r="L80">
        <v>0.89112177300000006</v>
      </c>
      <c r="M80">
        <v>0.88062517899999992</v>
      </c>
      <c r="N80">
        <v>0.87056794500000001</v>
      </c>
      <c r="O80">
        <v>0.86106841525000011</v>
      </c>
      <c r="P80">
        <v>0.85226508050000005</v>
      </c>
      <c r="Q80">
        <v>0.84424781550000005</v>
      </c>
      <c r="R80">
        <v>0.83709879050000002</v>
      </c>
      <c r="S80">
        <v>0.82939258424999995</v>
      </c>
      <c r="T80">
        <v>0.82378465825000002</v>
      </c>
    </row>
    <row r="81" spans="1:20" x14ac:dyDescent="0.25">
      <c r="A81">
        <v>78</v>
      </c>
      <c r="B81">
        <v>0.99736946925000003</v>
      </c>
      <c r="C81">
        <v>0.99388591725000008</v>
      </c>
      <c r="D81">
        <v>0.98627704199999999</v>
      </c>
      <c r="E81">
        <v>0.97259607824999994</v>
      </c>
      <c r="F81">
        <v>0.95374385225000013</v>
      </c>
      <c r="G81">
        <v>0.94436809499999996</v>
      </c>
      <c r="H81">
        <v>0.93438845074999999</v>
      </c>
      <c r="I81">
        <v>0.92393410350000005</v>
      </c>
      <c r="J81">
        <v>0.91321539600000001</v>
      </c>
      <c r="K81">
        <v>0.90242298524999998</v>
      </c>
      <c r="L81">
        <v>0.89174279600000006</v>
      </c>
      <c r="M81">
        <v>0.88133761450000003</v>
      </c>
      <c r="N81">
        <v>0.87136821225000005</v>
      </c>
      <c r="O81">
        <v>0.86195064749999994</v>
      </c>
      <c r="P81">
        <v>0.85322156975000008</v>
      </c>
      <c r="Q81">
        <v>0.84526998099999995</v>
      </c>
      <c r="R81">
        <v>0.83817764750000001</v>
      </c>
      <c r="S81">
        <v>0.83053033524999997</v>
      </c>
      <c r="T81">
        <v>0.82496371474999997</v>
      </c>
    </row>
    <row r="82" spans="1:20" x14ac:dyDescent="0.25">
      <c r="A82">
        <v>79</v>
      </c>
      <c r="B82">
        <v>0.99737837699999998</v>
      </c>
      <c r="C82">
        <v>0.99390779024999998</v>
      </c>
      <c r="D82">
        <v>0.98633181749999999</v>
      </c>
      <c r="E82">
        <v>0.97272529725000001</v>
      </c>
      <c r="F82">
        <v>0.95400492125000003</v>
      </c>
      <c r="G82">
        <v>0.9447058412499999</v>
      </c>
      <c r="H82">
        <v>0.93481498325000012</v>
      </c>
      <c r="I82">
        <v>0.92446095375000004</v>
      </c>
      <c r="J82">
        <v>0.91385236724999996</v>
      </c>
      <c r="K82">
        <v>0.90317790549999999</v>
      </c>
      <c r="L82">
        <v>0.89262114500000012</v>
      </c>
      <c r="M82">
        <v>0.88234235250000004</v>
      </c>
      <c r="N82">
        <v>0.87249940025000006</v>
      </c>
      <c r="O82">
        <v>0.86320571574999994</v>
      </c>
      <c r="P82">
        <v>0.8545949035</v>
      </c>
      <c r="Q82">
        <v>0.84675355850000011</v>
      </c>
      <c r="R82">
        <v>0.83976127450000004</v>
      </c>
      <c r="S82">
        <v>0.83222333625000011</v>
      </c>
      <c r="T82">
        <v>0.82673711674999995</v>
      </c>
    </row>
    <row r="83" spans="1:20" x14ac:dyDescent="0.25">
      <c r="A83">
        <v>80</v>
      </c>
      <c r="B83">
        <v>0.99735800925000007</v>
      </c>
      <c r="C83">
        <v>0.99386202675000002</v>
      </c>
      <c r="D83">
        <v>0.98623612375000003</v>
      </c>
      <c r="E83">
        <v>0.97255463874999992</v>
      </c>
      <c r="F83">
        <v>0.95374885900000006</v>
      </c>
      <c r="G83">
        <v>0.944410101</v>
      </c>
      <c r="H83">
        <v>0.93447663974999995</v>
      </c>
      <c r="I83">
        <v>0.92407618975000005</v>
      </c>
      <c r="J83">
        <v>0.91341713000000002</v>
      </c>
      <c r="K83">
        <v>0.90268838574999988</v>
      </c>
      <c r="L83">
        <v>0.89207436974999987</v>
      </c>
      <c r="M83">
        <v>0.88173658474999994</v>
      </c>
      <c r="N83">
        <v>0.871834475</v>
      </c>
      <c r="O83">
        <v>0.86248293825</v>
      </c>
      <c r="P83">
        <v>0.85381717574999993</v>
      </c>
      <c r="Q83">
        <v>0.8459249820000001</v>
      </c>
      <c r="R83">
        <v>0.83888694725000001</v>
      </c>
      <c r="S83">
        <v>0.83129949849999996</v>
      </c>
      <c r="T83">
        <v>0.82577725875000008</v>
      </c>
    </row>
    <row r="84" spans="1:20" x14ac:dyDescent="0.25">
      <c r="A84">
        <v>81</v>
      </c>
      <c r="B84">
        <v>0.99735144500000006</v>
      </c>
      <c r="C84">
        <v>0.99384505625000008</v>
      </c>
      <c r="D84">
        <v>0.9861900117500001</v>
      </c>
      <c r="E84">
        <v>0.97243633924999995</v>
      </c>
      <c r="F84">
        <v>0.95349705274999996</v>
      </c>
      <c r="G84">
        <v>0.94408034474999991</v>
      </c>
      <c r="H84">
        <v>0.93405731174999995</v>
      </c>
      <c r="I84">
        <v>0.92355711674999996</v>
      </c>
      <c r="J84">
        <v>0.91279091150000002</v>
      </c>
      <c r="K84">
        <v>0.90195064125000002</v>
      </c>
      <c r="L84">
        <v>0.89122388800000008</v>
      </c>
      <c r="M84">
        <v>0.880775054</v>
      </c>
      <c r="N84">
        <v>0.87076625175</v>
      </c>
      <c r="O84">
        <v>0.86131425625000002</v>
      </c>
      <c r="P84">
        <v>0.85255603449999984</v>
      </c>
      <c r="Q84">
        <v>0.84458036125000002</v>
      </c>
      <c r="R84">
        <v>0.83746854100000001</v>
      </c>
      <c r="S84">
        <v>0.82980225750000014</v>
      </c>
      <c r="T84">
        <v>0.82422307925000005</v>
      </c>
    </row>
    <row r="85" spans="1:20" x14ac:dyDescent="0.25">
      <c r="A85">
        <v>82</v>
      </c>
      <c r="B85">
        <v>0.99741216524999998</v>
      </c>
      <c r="C85">
        <v>0.99398602274999992</v>
      </c>
      <c r="D85">
        <v>0.98650623074999999</v>
      </c>
      <c r="E85">
        <v>0.97307099699999999</v>
      </c>
      <c r="F85">
        <v>0.95458591225</v>
      </c>
      <c r="G85">
        <v>0.94540367950000004</v>
      </c>
      <c r="H85">
        <v>0.93563658299999997</v>
      </c>
      <c r="I85">
        <v>0.92541083699999993</v>
      </c>
      <c r="J85">
        <v>0.91493150999999995</v>
      </c>
      <c r="K85">
        <v>0.90438410800000002</v>
      </c>
      <c r="L85">
        <v>0.89394945525000002</v>
      </c>
      <c r="M85">
        <v>0.88378582000000006</v>
      </c>
      <c r="N85">
        <v>0.87404955875000001</v>
      </c>
      <c r="O85">
        <v>0.86485339925000004</v>
      </c>
      <c r="P85">
        <v>0.85633022024999994</v>
      </c>
      <c r="Q85">
        <v>0.84856645325000002</v>
      </c>
      <c r="R85">
        <v>0.84164159375000003</v>
      </c>
      <c r="S85">
        <v>0.83417450250000003</v>
      </c>
      <c r="T85">
        <v>0.82873864099999994</v>
      </c>
    </row>
    <row r="86" spans="1:20" x14ac:dyDescent="0.25">
      <c r="A86">
        <v>83</v>
      </c>
      <c r="B86">
        <v>0.99737036700000004</v>
      </c>
      <c r="C86">
        <v>0.9938913975</v>
      </c>
      <c r="D86">
        <v>0.98630514549999992</v>
      </c>
      <c r="E86">
        <v>0.97270282575</v>
      </c>
      <c r="F86">
        <v>0.95401916824999999</v>
      </c>
      <c r="G86">
        <v>0.94474482474999999</v>
      </c>
      <c r="H86">
        <v>0.93488125350000006</v>
      </c>
      <c r="I86">
        <v>0.92455439549999996</v>
      </c>
      <c r="J86">
        <v>0.91397013950000006</v>
      </c>
      <c r="K86">
        <v>0.903315164</v>
      </c>
      <c r="L86">
        <v>0.89277196800000003</v>
      </c>
      <c r="M86">
        <v>0.88250068474999999</v>
      </c>
      <c r="N86">
        <v>0.87265978124999999</v>
      </c>
      <c r="O86">
        <v>0.86336374724999998</v>
      </c>
      <c r="P86">
        <v>0.85474744950000003</v>
      </c>
      <c r="Q86">
        <v>0.84689872249999998</v>
      </c>
      <c r="R86">
        <v>0.83989824950000003</v>
      </c>
      <c r="S86">
        <v>0.832350119</v>
      </c>
      <c r="T86">
        <v>0.82685579025</v>
      </c>
    </row>
    <row r="87" spans="1:20" x14ac:dyDescent="0.25">
      <c r="A87">
        <v>84</v>
      </c>
      <c r="B87">
        <v>0.99734874424999997</v>
      </c>
      <c r="C87">
        <v>0.99383982449999997</v>
      </c>
      <c r="D87">
        <v>0.98618373974999995</v>
      </c>
      <c r="E87">
        <v>0.97244558749999999</v>
      </c>
      <c r="F87">
        <v>0.95356882700000001</v>
      </c>
      <c r="G87">
        <v>0.94420181875000009</v>
      </c>
      <c r="H87">
        <v>0.93424497925000005</v>
      </c>
      <c r="I87">
        <v>0.92382797824999996</v>
      </c>
      <c r="J87">
        <v>0.91316041999999997</v>
      </c>
      <c r="K87">
        <v>0.90243139550000007</v>
      </c>
      <c r="L87">
        <v>0.89182463675000001</v>
      </c>
      <c r="M87">
        <v>0.88150041074999996</v>
      </c>
      <c r="N87">
        <v>0.87161663150000002</v>
      </c>
      <c r="O87">
        <v>0.86228664799999999</v>
      </c>
      <c r="P87">
        <v>0.85364410349999997</v>
      </c>
      <c r="Q87">
        <v>0.84577545100000007</v>
      </c>
      <c r="R87">
        <v>0.83876010900000009</v>
      </c>
      <c r="S87">
        <v>0.83119869525000001</v>
      </c>
      <c r="T87">
        <v>0.825696298</v>
      </c>
    </row>
    <row r="88" spans="1:20" x14ac:dyDescent="0.25">
      <c r="A88">
        <v>85</v>
      </c>
      <c r="B88">
        <v>0.99732673150000006</v>
      </c>
      <c r="C88">
        <v>0.99378889924999991</v>
      </c>
      <c r="D88">
        <v>0.98607113400000002</v>
      </c>
      <c r="E88">
        <v>0.97222993475000008</v>
      </c>
      <c r="F88">
        <v>0.95323419825</v>
      </c>
      <c r="G88">
        <v>0.94381927924999998</v>
      </c>
      <c r="H88">
        <v>0.93381955650000004</v>
      </c>
      <c r="I88">
        <v>0.92336592024999997</v>
      </c>
      <c r="J88">
        <v>0.91266850599999993</v>
      </c>
      <c r="K88">
        <v>0.90191596024999998</v>
      </c>
      <c r="L88">
        <v>0.89129100424999996</v>
      </c>
      <c r="M88">
        <v>0.88095265150000002</v>
      </c>
      <c r="N88">
        <v>0.87105762725000002</v>
      </c>
      <c r="O88">
        <v>0.86171827349999996</v>
      </c>
      <c r="P88">
        <v>0.85306754375000005</v>
      </c>
      <c r="Q88">
        <v>0.84519144874999996</v>
      </c>
      <c r="R88">
        <v>0.83816921474999995</v>
      </c>
      <c r="S88">
        <v>0.83059986150000009</v>
      </c>
      <c r="T88">
        <v>0.82509122699999993</v>
      </c>
    </row>
    <row r="89" spans="1:20" x14ac:dyDescent="0.25">
      <c r="A89">
        <v>86</v>
      </c>
      <c r="B89">
        <v>0.99729362275</v>
      </c>
      <c r="C89">
        <v>0.99371504524999998</v>
      </c>
      <c r="D89">
        <v>0.9859192135</v>
      </c>
      <c r="E89">
        <v>0.97196668125000008</v>
      </c>
      <c r="F89">
        <v>0.95284999949999993</v>
      </c>
      <c r="G89">
        <v>0.94337780174999986</v>
      </c>
      <c r="H89">
        <v>0.93331375375000003</v>
      </c>
      <c r="I89">
        <v>0.92278618199999995</v>
      </c>
      <c r="J89">
        <v>0.91200453525000003</v>
      </c>
      <c r="K89">
        <v>0.90115859875000004</v>
      </c>
      <c r="L89">
        <v>0.89043403124999998</v>
      </c>
      <c r="M89">
        <v>0.87999376500000004</v>
      </c>
      <c r="N89">
        <v>0.86999878949999998</v>
      </c>
      <c r="O89">
        <v>0.86056493100000009</v>
      </c>
      <c r="P89">
        <v>0.85182808499999996</v>
      </c>
      <c r="Q89">
        <v>0.84387586599999997</v>
      </c>
      <c r="R89">
        <v>0.83678828124999993</v>
      </c>
      <c r="S89">
        <v>0.82915171274999999</v>
      </c>
      <c r="T89">
        <v>0.82359652899999991</v>
      </c>
    </row>
    <row r="90" spans="1:20" x14ac:dyDescent="0.25">
      <c r="A90">
        <v>87</v>
      </c>
      <c r="B90">
        <v>0.99732459799999995</v>
      </c>
      <c r="C90">
        <v>0.99378580824999996</v>
      </c>
      <c r="D90">
        <v>0.98607242124999994</v>
      </c>
      <c r="E90">
        <v>0.97225531700000012</v>
      </c>
      <c r="F90">
        <v>0.95330613724999991</v>
      </c>
      <c r="G90">
        <v>0.94391178975000001</v>
      </c>
      <c r="H90">
        <v>0.93392785824999991</v>
      </c>
      <c r="I90">
        <v>0.92348172875000001</v>
      </c>
      <c r="J90">
        <v>0.91278114350000006</v>
      </c>
      <c r="K90">
        <v>0.90201417849999999</v>
      </c>
      <c r="L90">
        <v>0.89136472300000003</v>
      </c>
      <c r="M90">
        <v>0.88099415749999999</v>
      </c>
      <c r="N90">
        <v>0.87106214800000004</v>
      </c>
      <c r="O90">
        <v>0.86168380350000007</v>
      </c>
      <c r="P90">
        <v>0.85299454549999998</v>
      </c>
      <c r="Q90">
        <v>0.84508213524999998</v>
      </c>
      <c r="R90">
        <v>0.83802701424999992</v>
      </c>
      <c r="S90">
        <v>0.8304220739999999</v>
      </c>
      <c r="T90">
        <v>0.8248876369999999</v>
      </c>
    </row>
    <row r="91" spans="1:20" x14ac:dyDescent="0.25">
      <c r="A91">
        <v>88</v>
      </c>
      <c r="B91">
        <v>0.99735655724999994</v>
      </c>
      <c r="C91">
        <v>0.99386103600000009</v>
      </c>
      <c r="D91">
        <v>0.98624548575000004</v>
      </c>
      <c r="E91">
        <v>0.97261338925000007</v>
      </c>
      <c r="F91">
        <v>0.95393166775000005</v>
      </c>
      <c r="G91">
        <v>0.94467349149999991</v>
      </c>
      <c r="H91">
        <v>0.93483570699999996</v>
      </c>
      <c r="I91">
        <v>0.92454322924999999</v>
      </c>
      <c r="J91">
        <v>0.91399993400000012</v>
      </c>
      <c r="K91">
        <v>0.90339016424999996</v>
      </c>
      <c r="L91">
        <v>0.89289411550000009</v>
      </c>
      <c r="M91">
        <v>0.8826699509999999</v>
      </c>
      <c r="N91">
        <v>0.8728744825000001</v>
      </c>
      <c r="O91">
        <v>0.86362103899999998</v>
      </c>
      <c r="P91">
        <v>0.85504348650000006</v>
      </c>
      <c r="Q91">
        <v>0.84722909425000004</v>
      </c>
      <c r="R91">
        <v>0.84025820624999992</v>
      </c>
      <c r="S91">
        <v>0.83274058649999994</v>
      </c>
      <c r="T91">
        <v>0.82726737824999996</v>
      </c>
    </row>
    <row r="92" spans="1:20" x14ac:dyDescent="0.25">
      <c r="A92">
        <v>89</v>
      </c>
      <c r="B92">
        <v>0.99732848225000004</v>
      </c>
      <c r="C92">
        <v>0.99379765725000002</v>
      </c>
      <c r="D92">
        <v>0.9861118137499999</v>
      </c>
      <c r="E92">
        <v>0.97237288325000004</v>
      </c>
      <c r="F92">
        <v>0.95357185425000002</v>
      </c>
      <c r="G92">
        <v>0.94426115425000001</v>
      </c>
      <c r="H92">
        <v>0.9343698035000001</v>
      </c>
      <c r="I92">
        <v>0.92402234800000005</v>
      </c>
      <c r="J92">
        <v>0.91342300374999996</v>
      </c>
      <c r="K92">
        <v>0.90275686199999994</v>
      </c>
      <c r="L92">
        <v>0.89220533249999989</v>
      </c>
      <c r="M92">
        <v>0.88192794525000007</v>
      </c>
      <c r="N92">
        <v>0.87208286575000005</v>
      </c>
      <c r="O92">
        <v>0.86278434599999998</v>
      </c>
      <c r="P92">
        <v>0.854166969</v>
      </c>
      <c r="Q92">
        <v>0.84631820174999994</v>
      </c>
      <c r="R92">
        <v>0.83931833599999994</v>
      </c>
      <c r="S92">
        <v>0.83177136350000003</v>
      </c>
      <c r="T92">
        <v>0.82627807349999993</v>
      </c>
    </row>
    <row r="93" spans="1:20" x14ac:dyDescent="0.25">
      <c r="A93">
        <v>90</v>
      </c>
      <c r="B93">
        <v>0.99729497175000004</v>
      </c>
      <c r="C93">
        <v>0.99371917925000008</v>
      </c>
      <c r="D93">
        <v>0.98593289675000007</v>
      </c>
      <c r="E93">
        <v>0.97200663649999997</v>
      </c>
      <c r="F93">
        <v>0.95293694075000002</v>
      </c>
      <c r="G93">
        <v>0.94348982100000001</v>
      </c>
      <c r="H93">
        <v>0.93345231274999996</v>
      </c>
      <c r="I93">
        <v>0.92295150299999995</v>
      </c>
      <c r="J93">
        <v>0.91219540174999991</v>
      </c>
      <c r="K93">
        <v>0.90137249524999996</v>
      </c>
      <c r="L93">
        <v>0.89066729624999996</v>
      </c>
      <c r="M93">
        <v>0.88024184674999995</v>
      </c>
      <c r="N93">
        <v>0.87025656374999993</v>
      </c>
      <c r="O93">
        <v>0.86082714974999996</v>
      </c>
      <c r="P93">
        <v>0.8520898134999999</v>
      </c>
      <c r="Q93">
        <v>0.84413292400000006</v>
      </c>
      <c r="R93">
        <v>0.83703755174999994</v>
      </c>
      <c r="S93">
        <v>0.82938858999999998</v>
      </c>
      <c r="T93">
        <v>0.82382171324999998</v>
      </c>
    </row>
    <row r="94" spans="1:20" x14ac:dyDescent="0.25">
      <c r="A94">
        <v>91</v>
      </c>
      <c r="B94">
        <v>0.99733118575000002</v>
      </c>
      <c r="C94">
        <v>0.99380126025000004</v>
      </c>
      <c r="D94">
        <v>0.98610800975000013</v>
      </c>
      <c r="E94">
        <v>0.97233096875000002</v>
      </c>
      <c r="F94">
        <v>0.95344772124999999</v>
      </c>
      <c r="G94">
        <v>0.94409103699999997</v>
      </c>
      <c r="H94">
        <v>0.934150233</v>
      </c>
      <c r="I94">
        <v>0.92375172549999995</v>
      </c>
      <c r="J94">
        <v>0.91310125900000005</v>
      </c>
      <c r="K94">
        <v>0.90238458075000005</v>
      </c>
      <c r="L94">
        <v>0.89178327749999997</v>
      </c>
      <c r="M94">
        <v>0.8814569295000001</v>
      </c>
      <c r="N94">
        <v>0.87156404099999996</v>
      </c>
      <c r="O94">
        <v>0.86221938374999996</v>
      </c>
      <c r="P94">
        <v>0.85355847024999998</v>
      </c>
      <c r="Q94">
        <v>0.84566960025000004</v>
      </c>
      <c r="R94">
        <v>0.83863383874999997</v>
      </c>
      <c r="S94">
        <v>0.83104831575000004</v>
      </c>
      <c r="T94">
        <v>0.82552724799999999</v>
      </c>
    </row>
    <row r="95" spans="1:20" x14ac:dyDescent="0.25">
      <c r="A95">
        <v>92</v>
      </c>
      <c r="B95">
        <v>0.99733509474999993</v>
      </c>
      <c r="C95">
        <v>0.99381259249999998</v>
      </c>
      <c r="D95">
        <v>0.98614324850000001</v>
      </c>
      <c r="E95">
        <v>0.97242875499999992</v>
      </c>
      <c r="F95">
        <v>0.95365324624999992</v>
      </c>
      <c r="G95">
        <v>0.94435311</v>
      </c>
      <c r="H95">
        <v>0.93447218599999993</v>
      </c>
      <c r="I95">
        <v>0.92413508725000004</v>
      </c>
      <c r="J95">
        <v>0.91354584249999993</v>
      </c>
      <c r="K95">
        <v>0.90288915925000002</v>
      </c>
      <c r="L95">
        <v>0.892345948</v>
      </c>
      <c r="M95">
        <v>0.88207530899999997</v>
      </c>
      <c r="N95">
        <v>0.87223517875000001</v>
      </c>
      <c r="O95">
        <v>0.86293985424999997</v>
      </c>
      <c r="P95">
        <v>0.85432416750000006</v>
      </c>
      <c r="Q95">
        <v>0.84647596474999998</v>
      </c>
      <c r="R95">
        <v>0.83947593149999999</v>
      </c>
      <c r="S95">
        <v>0.83192821850000009</v>
      </c>
      <c r="T95">
        <v>0.82643412149999995</v>
      </c>
    </row>
    <row r="96" spans="1:20" x14ac:dyDescent="0.25">
      <c r="A96">
        <v>93</v>
      </c>
      <c r="B96">
        <v>0.9973084029999999</v>
      </c>
      <c r="C96">
        <v>0.99375042174999995</v>
      </c>
      <c r="D96">
        <v>0.98600368699999996</v>
      </c>
      <c r="E96">
        <v>0.97215397275000004</v>
      </c>
      <c r="F96">
        <v>0.95321058775</v>
      </c>
      <c r="G96">
        <v>0.94383823224999996</v>
      </c>
      <c r="H96">
        <v>0.93388991899999996</v>
      </c>
      <c r="I96">
        <v>0.92349309774999999</v>
      </c>
      <c r="J96">
        <v>0.91285406199999997</v>
      </c>
      <c r="K96">
        <v>0.90215838450000008</v>
      </c>
      <c r="L96">
        <v>0.89158669099999999</v>
      </c>
      <c r="M96">
        <v>0.88129690950000006</v>
      </c>
      <c r="N96">
        <v>0.87144533749999997</v>
      </c>
      <c r="O96">
        <v>0.86214444175000005</v>
      </c>
      <c r="P96">
        <v>0.85352734525000007</v>
      </c>
      <c r="Q96">
        <v>0.84568040749999995</v>
      </c>
      <c r="R96">
        <v>0.83868313999999999</v>
      </c>
      <c r="S96">
        <v>0.83113975149999997</v>
      </c>
      <c r="T96">
        <v>0.82564947075000006</v>
      </c>
    </row>
    <row r="97" spans="1:20" x14ac:dyDescent="0.25">
      <c r="A97">
        <v>94</v>
      </c>
      <c r="B97">
        <v>0.99726737700000001</v>
      </c>
      <c r="C97">
        <v>0.99365501074999996</v>
      </c>
      <c r="D97">
        <v>0.98578948650000009</v>
      </c>
      <c r="E97">
        <v>0.97172713875000005</v>
      </c>
      <c r="F97">
        <v>0.95249368425000003</v>
      </c>
      <c r="G97">
        <v>0.94297781574999995</v>
      </c>
      <c r="H97">
        <v>0.93287658725</v>
      </c>
      <c r="I97">
        <v>0.92231878349999996</v>
      </c>
      <c r="J97">
        <v>0.91151337375000008</v>
      </c>
      <c r="K97">
        <v>0.90064867074999999</v>
      </c>
      <c r="L97">
        <v>0.88990846900000009</v>
      </c>
      <c r="M97">
        <v>0.87945393049999998</v>
      </c>
      <c r="N97">
        <v>0.86944474999999999</v>
      </c>
      <c r="O97">
        <v>0.85999601324999997</v>
      </c>
      <c r="P97">
        <v>0.85124349624999995</v>
      </c>
      <c r="Q97">
        <v>0.84327507825000003</v>
      </c>
      <c r="R97">
        <v>0.83617131750000007</v>
      </c>
      <c r="S97">
        <v>0.82851535949999999</v>
      </c>
      <c r="T97">
        <v>0.82294474300000009</v>
      </c>
    </row>
    <row r="98" spans="1:20" x14ac:dyDescent="0.25">
      <c r="A98">
        <v>95</v>
      </c>
      <c r="B98">
        <v>0.99725206300000002</v>
      </c>
      <c r="C98">
        <v>0.99362248949999998</v>
      </c>
      <c r="D98">
        <v>0.98573067974999995</v>
      </c>
      <c r="E98">
        <v>0.97165434849999999</v>
      </c>
      <c r="F98">
        <v>0.95245234000000001</v>
      </c>
      <c r="G98">
        <v>0.94296619674999993</v>
      </c>
      <c r="H98">
        <v>0.9329028182500001</v>
      </c>
      <c r="I98">
        <v>0.9223891005</v>
      </c>
      <c r="J98">
        <v>0.9116318550000001</v>
      </c>
      <c r="K98">
        <v>0.90081771225000007</v>
      </c>
      <c r="L98">
        <v>0.89012926749999999</v>
      </c>
      <c r="M98">
        <v>0.87972688050000003</v>
      </c>
      <c r="N98">
        <v>0.86976949675000004</v>
      </c>
      <c r="O98">
        <v>0.86037155099999996</v>
      </c>
      <c r="P98">
        <v>0.85166786374999992</v>
      </c>
      <c r="Q98">
        <v>0.84374545424999992</v>
      </c>
      <c r="R98">
        <v>0.83668396825000002</v>
      </c>
      <c r="S98">
        <v>0.82907488550000008</v>
      </c>
      <c r="T98">
        <v>0.82353921599999991</v>
      </c>
    </row>
    <row r="99" spans="1:20" x14ac:dyDescent="0.25">
      <c r="A99">
        <v>96</v>
      </c>
      <c r="B99">
        <v>0.99726871574999998</v>
      </c>
      <c r="C99">
        <v>0.99365901950000002</v>
      </c>
      <c r="D99">
        <v>0.98580290074999999</v>
      </c>
      <c r="E99">
        <v>0.97176956575000006</v>
      </c>
      <c r="F99">
        <v>0.95259920374999996</v>
      </c>
      <c r="G99">
        <v>0.9431230559999999</v>
      </c>
      <c r="H99">
        <v>0.93306893724999995</v>
      </c>
      <c r="I99">
        <v>0.92256477449999996</v>
      </c>
      <c r="J99">
        <v>0.91181788525000007</v>
      </c>
      <c r="K99">
        <v>0.90101481825000007</v>
      </c>
      <c r="L99">
        <v>0.89033760824999997</v>
      </c>
      <c r="M99">
        <v>0.87994587275000002</v>
      </c>
      <c r="N99">
        <v>0.86999788200000006</v>
      </c>
      <c r="O99">
        <v>0.86060766224999996</v>
      </c>
      <c r="P99">
        <v>0.85190987449999989</v>
      </c>
      <c r="Q99">
        <v>0.84399163750000006</v>
      </c>
      <c r="R99">
        <v>0.83693283974999999</v>
      </c>
      <c r="S99">
        <v>0.82932552625</v>
      </c>
      <c r="T99">
        <v>0.82379039599999992</v>
      </c>
    </row>
    <row r="100" spans="1:20" x14ac:dyDescent="0.25">
      <c r="A100">
        <v>97</v>
      </c>
      <c r="B100">
        <v>0.99723779825000003</v>
      </c>
      <c r="C100">
        <v>0.9935889337499999</v>
      </c>
      <c r="D100">
        <v>0.98565351449999994</v>
      </c>
      <c r="E100">
        <v>0.97149467049999993</v>
      </c>
      <c r="F100">
        <v>0.95217465525</v>
      </c>
      <c r="G100">
        <v>0.9426300165</v>
      </c>
      <c r="H100">
        <v>0.93250564749999998</v>
      </c>
      <c r="I100">
        <v>0.92193004950000002</v>
      </c>
      <c r="J100">
        <v>0.91111175450000004</v>
      </c>
      <c r="K100">
        <v>0.90023844124999997</v>
      </c>
      <c r="L100">
        <v>0.88949322824999988</v>
      </c>
      <c r="M100">
        <v>0.87903659574999993</v>
      </c>
      <c r="N100">
        <v>0.86902759274999997</v>
      </c>
      <c r="O100">
        <v>0.85958071750000009</v>
      </c>
      <c r="P100">
        <v>0.85083123574999997</v>
      </c>
      <c r="Q100">
        <v>0.84286660724999996</v>
      </c>
      <c r="R100">
        <v>0.83576703424999998</v>
      </c>
      <c r="S100">
        <v>0.82811647050000003</v>
      </c>
      <c r="T100">
        <v>0.82255039050000001</v>
      </c>
    </row>
    <row r="101" spans="1:20" x14ac:dyDescent="0.25">
      <c r="A101">
        <v>98</v>
      </c>
      <c r="B101">
        <v>0.99722616975</v>
      </c>
      <c r="C101">
        <v>0.99356408374999994</v>
      </c>
      <c r="D101">
        <v>0.98560716474999999</v>
      </c>
      <c r="E101">
        <v>0.9714278957500001</v>
      </c>
      <c r="F101">
        <v>0.9520976807499999</v>
      </c>
      <c r="G101">
        <v>0.94254906900000002</v>
      </c>
      <c r="H101">
        <v>0.93241866075000002</v>
      </c>
      <c r="I101">
        <v>0.92183373774999999</v>
      </c>
      <c r="J101">
        <v>0.91100245575000005</v>
      </c>
      <c r="K101">
        <v>0.90011295499999999</v>
      </c>
      <c r="L101">
        <v>0.88934941649999999</v>
      </c>
      <c r="M101">
        <v>0.87887359325000003</v>
      </c>
      <c r="N101">
        <v>0.86884573450000002</v>
      </c>
      <c r="O101">
        <v>0.85938119925000001</v>
      </c>
      <c r="P101">
        <v>0.85061583749999992</v>
      </c>
      <c r="Q101">
        <v>0.84263733475000002</v>
      </c>
      <c r="R101">
        <v>0.8355259264999999</v>
      </c>
      <c r="S101">
        <v>0.82786317124999997</v>
      </c>
      <c r="T101">
        <v>0.82228855624999997</v>
      </c>
    </row>
    <row r="102" spans="1:20" x14ac:dyDescent="0.25">
      <c r="A102">
        <v>99</v>
      </c>
      <c r="B102">
        <v>0.99724738674999991</v>
      </c>
      <c r="C102">
        <v>0.99361298125000008</v>
      </c>
      <c r="D102">
        <v>0.98571511675000001</v>
      </c>
      <c r="E102">
        <v>0.97163855175000002</v>
      </c>
      <c r="F102">
        <v>0.95244642625000009</v>
      </c>
      <c r="G102">
        <v>0.94296636100000009</v>
      </c>
      <c r="H102">
        <v>0.93290947025000004</v>
      </c>
      <c r="I102">
        <v>0.9224025535</v>
      </c>
      <c r="J102">
        <v>0.91165256150000007</v>
      </c>
      <c r="K102">
        <v>0.90084634299999999</v>
      </c>
      <c r="L102">
        <v>0.89016654325000011</v>
      </c>
      <c r="M102">
        <v>0.87977331599999997</v>
      </c>
      <c r="N102">
        <v>0.86982517325000008</v>
      </c>
      <c r="O102">
        <v>0.86043607550000001</v>
      </c>
      <c r="P102">
        <v>0.85174040249999994</v>
      </c>
      <c r="Q102">
        <v>0.84382491449999997</v>
      </c>
      <c r="R102">
        <v>0.83676915175</v>
      </c>
      <c r="S102">
        <v>0.82916564675000004</v>
      </c>
      <c r="T102">
        <v>0.82363359675000003</v>
      </c>
    </row>
    <row r="103" spans="1:20" x14ac:dyDescent="0.25">
      <c r="A103">
        <v>100</v>
      </c>
      <c r="B103">
        <v>0.9972756599999999</v>
      </c>
      <c r="C103">
        <v>0.99367660624999998</v>
      </c>
      <c r="D103">
        <v>0.98584930174999996</v>
      </c>
      <c r="E103">
        <v>0.97188561725000011</v>
      </c>
      <c r="F103">
        <v>0.95284247</v>
      </c>
      <c r="G103">
        <v>0.94343968200000006</v>
      </c>
      <c r="H103">
        <v>0.9334686457500001</v>
      </c>
      <c r="I103">
        <v>0.92305510300000004</v>
      </c>
      <c r="J103">
        <v>0.91240300175</v>
      </c>
      <c r="K103">
        <v>0.90169557100000008</v>
      </c>
      <c r="L103">
        <v>0.89111181875000001</v>
      </c>
      <c r="M103">
        <v>0.88080900100000004</v>
      </c>
      <c r="N103">
        <v>0.87094356775000004</v>
      </c>
      <c r="O103">
        <v>0.8616285655</v>
      </c>
      <c r="P103">
        <v>0.85299786899999996</v>
      </c>
      <c r="Q103">
        <v>0.84513842949999995</v>
      </c>
      <c r="R103">
        <v>0.83813015425000004</v>
      </c>
      <c r="S103">
        <v>0.83057524549999995</v>
      </c>
      <c r="T103">
        <v>0.82507689375000004</v>
      </c>
    </row>
    <row r="104" spans="1:20" x14ac:dyDescent="0.25">
      <c r="A104">
        <v>101</v>
      </c>
      <c r="B104">
        <v>0.99726945349999996</v>
      </c>
      <c r="C104">
        <v>0.99366462025000002</v>
      </c>
      <c r="D104">
        <v>0.98583375674999996</v>
      </c>
      <c r="E104">
        <v>0.97189083625000006</v>
      </c>
      <c r="F104">
        <v>0.95291859624999997</v>
      </c>
      <c r="G104">
        <v>0.94356286975000003</v>
      </c>
      <c r="H104">
        <v>0.93364688150000008</v>
      </c>
      <c r="I104">
        <v>0.92329409400000007</v>
      </c>
      <c r="J104">
        <v>0.91270568599999991</v>
      </c>
      <c r="K104">
        <v>0.90206264474999998</v>
      </c>
      <c r="L104">
        <v>0.89154238175</v>
      </c>
      <c r="M104">
        <v>0.88130124075000005</v>
      </c>
      <c r="N104">
        <v>0.87149508149999999</v>
      </c>
      <c r="O104">
        <v>0.86223668349999993</v>
      </c>
      <c r="P104">
        <v>0.85365940474999991</v>
      </c>
      <c r="Q104">
        <v>0.84584975299999998</v>
      </c>
      <c r="R104">
        <v>0.83888702150000005</v>
      </c>
      <c r="S104">
        <v>0.83138263149999991</v>
      </c>
      <c r="T104">
        <v>0.82592208249999999</v>
      </c>
    </row>
    <row r="105" spans="1:20" x14ac:dyDescent="0.25">
      <c r="A105">
        <v>102</v>
      </c>
      <c r="B105">
        <v>0.99723326174999993</v>
      </c>
      <c r="C105">
        <v>0.99357932324999998</v>
      </c>
      <c r="D105">
        <v>0.98563650124999991</v>
      </c>
      <c r="E105">
        <v>0.97147671349999998</v>
      </c>
      <c r="F105">
        <v>0.95217955425</v>
      </c>
      <c r="G105">
        <v>0.94265570749999994</v>
      </c>
      <c r="H105">
        <v>0.93255974874999992</v>
      </c>
      <c r="I105">
        <v>0.92202047499999995</v>
      </c>
      <c r="J105">
        <v>0.91124610324999999</v>
      </c>
      <c r="K105">
        <v>0.900423635</v>
      </c>
      <c r="L105">
        <v>0.88973506724999996</v>
      </c>
      <c r="M105">
        <v>0.87933938075000007</v>
      </c>
      <c r="N105">
        <v>0.86939367075000007</v>
      </c>
      <c r="O105">
        <v>0.86001042724999999</v>
      </c>
      <c r="P105">
        <v>0.85132263400000008</v>
      </c>
      <c r="Q105">
        <v>0.84341586049999995</v>
      </c>
      <c r="R105">
        <v>0.83636871300000004</v>
      </c>
      <c r="S105">
        <v>0.82877497174999992</v>
      </c>
      <c r="T105">
        <v>0.8232500949999999</v>
      </c>
    </row>
    <row r="106" spans="1:20" x14ac:dyDescent="0.25">
      <c r="A106">
        <v>103</v>
      </c>
      <c r="B106">
        <v>0.9972241544999999</v>
      </c>
      <c r="C106">
        <v>0.99355875500000002</v>
      </c>
      <c r="D106">
        <v>0.98559337899999999</v>
      </c>
      <c r="E106">
        <v>0.97140181675000004</v>
      </c>
      <c r="F106">
        <v>0.95207790800000003</v>
      </c>
      <c r="G106">
        <v>0.94254653900000007</v>
      </c>
      <c r="H106">
        <v>0.93244536850000004</v>
      </c>
      <c r="I106">
        <v>0.92190244475000005</v>
      </c>
      <c r="J106">
        <v>0.91112499424999993</v>
      </c>
      <c r="K106">
        <v>0.90029910449999995</v>
      </c>
      <c r="L106">
        <v>0.8896062495</v>
      </c>
      <c r="M106">
        <v>0.87920538650000002</v>
      </c>
      <c r="N106">
        <v>0.86925400850000001</v>
      </c>
      <c r="O106">
        <v>0.85986519724999999</v>
      </c>
      <c r="P106">
        <v>0.85117253325000009</v>
      </c>
      <c r="Q106">
        <v>0.84326199000000002</v>
      </c>
      <c r="R106">
        <v>0.83621233299999997</v>
      </c>
      <c r="S106">
        <v>0.82861709250000004</v>
      </c>
      <c r="T106">
        <v>0.82309206975000004</v>
      </c>
    </row>
    <row r="107" spans="1:20" x14ac:dyDescent="0.25">
      <c r="A107">
        <v>104</v>
      </c>
      <c r="B107">
        <v>0.99715727450000002</v>
      </c>
      <c r="C107">
        <v>0.99340717300000003</v>
      </c>
      <c r="D107">
        <v>0.98527065975000006</v>
      </c>
      <c r="E107">
        <v>0.97081048700000006</v>
      </c>
      <c r="F107">
        <v>0.95117203049999999</v>
      </c>
      <c r="G107">
        <v>0.94149857174999996</v>
      </c>
      <c r="H107">
        <v>0.93125212725000006</v>
      </c>
      <c r="I107">
        <v>0.92056119375000001</v>
      </c>
      <c r="J107">
        <v>0.90963480175</v>
      </c>
      <c r="K107">
        <v>0.8986609525</v>
      </c>
      <c r="L107">
        <v>0.88782332524999996</v>
      </c>
      <c r="M107">
        <v>0.87728294124999995</v>
      </c>
      <c r="N107">
        <v>0.86719934349999994</v>
      </c>
      <c r="O107">
        <v>0.85768700149999999</v>
      </c>
      <c r="P107">
        <v>0.84888108400000006</v>
      </c>
      <c r="Q107">
        <v>0.84086847425000011</v>
      </c>
      <c r="R107">
        <v>0.83372872750000004</v>
      </c>
      <c r="S107">
        <v>0.82603743874999991</v>
      </c>
      <c r="T107">
        <v>0.82044328749999995</v>
      </c>
    </row>
    <row r="108" spans="1:20" x14ac:dyDescent="0.25">
      <c r="A108">
        <v>105</v>
      </c>
      <c r="B108">
        <v>0.99719133625</v>
      </c>
      <c r="C108">
        <v>0.99348474025</v>
      </c>
      <c r="D108">
        <v>0.98543791425000005</v>
      </c>
      <c r="E108">
        <v>0.97112641675</v>
      </c>
      <c r="F108">
        <v>0.95168244950000003</v>
      </c>
      <c r="G108">
        <v>0.94210615149999999</v>
      </c>
      <c r="H108">
        <v>0.93196506700000004</v>
      </c>
      <c r="I108">
        <v>0.92138694750000005</v>
      </c>
      <c r="J108">
        <v>0.91057845599999987</v>
      </c>
      <c r="K108">
        <v>0.89972480850000003</v>
      </c>
      <c r="L108">
        <v>0.88900669600000004</v>
      </c>
      <c r="M108">
        <v>0.87858252650000002</v>
      </c>
      <c r="N108">
        <v>0.8686095772500001</v>
      </c>
      <c r="O108">
        <v>0.85920090474999999</v>
      </c>
      <c r="P108">
        <v>0.85049029050000002</v>
      </c>
      <c r="Q108">
        <v>0.84256387900000007</v>
      </c>
      <c r="R108">
        <v>0.83550058050000009</v>
      </c>
      <c r="S108">
        <v>0.82789133400000003</v>
      </c>
      <c r="T108">
        <v>0.82235668249999994</v>
      </c>
    </row>
    <row r="109" spans="1:20" x14ac:dyDescent="0.25">
      <c r="A109">
        <v>106</v>
      </c>
      <c r="B109">
        <v>0.99719804849999993</v>
      </c>
      <c r="C109">
        <v>0.99350091325000001</v>
      </c>
      <c r="D109">
        <v>0.98547717349999997</v>
      </c>
      <c r="E109">
        <v>0.97121613399999995</v>
      </c>
      <c r="F109">
        <v>0.95186048050000005</v>
      </c>
      <c r="G109">
        <v>0.94233521850000002</v>
      </c>
      <c r="H109">
        <v>0.93225247950000001</v>
      </c>
      <c r="I109">
        <v>0.92173866999999998</v>
      </c>
      <c r="J109">
        <v>0.91099801150000004</v>
      </c>
      <c r="K109">
        <v>0.90021304125000001</v>
      </c>
      <c r="L109">
        <v>0.88956177624999988</v>
      </c>
      <c r="M109">
        <v>0.87920035924999995</v>
      </c>
      <c r="N109">
        <v>0.86928426550000004</v>
      </c>
      <c r="O109">
        <v>0.85992553375000003</v>
      </c>
      <c r="P109">
        <v>0.85125733849999996</v>
      </c>
      <c r="Q109">
        <v>0.84336591900000002</v>
      </c>
      <c r="R109">
        <v>0.83633064074999997</v>
      </c>
      <c r="S109">
        <v>0.82874802450000007</v>
      </c>
      <c r="T109">
        <v>0.82323032299999999</v>
      </c>
    </row>
    <row r="110" spans="1:20" x14ac:dyDescent="0.25">
      <c r="A110">
        <v>107</v>
      </c>
      <c r="B110">
        <v>0.9971665194999999</v>
      </c>
      <c r="C110">
        <v>0.99342971425000004</v>
      </c>
      <c r="D110">
        <v>0.98532627449999999</v>
      </c>
      <c r="E110">
        <v>0.97093815800000005</v>
      </c>
      <c r="F110">
        <v>0.95141924150000001</v>
      </c>
      <c r="G110">
        <v>0.94181062299999996</v>
      </c>
      <c r="H110">
        <v>0.93163486200000001</v>
      </c>
      <c r="I110">
        <v>0.92101808024999998</v>
      </c>
      <c r="J110">
        <v>0.91016625449999999</v>
      </c>
      <c r="K110">
        <v>0.89926479199999998</v>
      </c>
      <c r="L110">
        <v>0.8884954075</v>
      </c>
      <c r="M110">
        <v>0.87801796100000007</v>
      </c>
      <c r="N110">
        <v>0.86799137049999997</v>
      </c>
      <c r="O110">
        <v>0.85853006525000009</v>
      </c>
      <c r="P110">
        <v>0.84976919024999997</v>
      </c>
      <c r="Q110">
        <v>0.84179586299999998</v>
      </c>
      <c r="R110">
        <v>0.83468984224999998</v>
      </c>
      <c r="S110">
        <v>0.82703360450000007</v>
      </c>
      <c r="T110">
        <v>0.82146413249999994</v>
      </c>
    </row>
    <row r="111" spans="1:20" x14ac:dyDescent="0.25">
      <c r="A111">
        <v>108</v>
      </c>
      <c r="B111">
        <v>0.99713791500000004</v>
      </c>
      <c r="C111">
        <v>0.99336377924999997</v>
      </c>
      <c r="D111">
        <v>0.98518048624999999</v>
      </c>
      <c r="E111">
        <v>0.97065241349999998</v>
      </c>
      <c r="F111">
        <v>0.95094530500000007</v>
      </c>
      <c r="G111">
        <v>0.94124576174999985</v>
      </c>
      <c r="H111">
        <v>0.93097652750000004</v>
      </c>
      <c r="I111">
        <v>0.92026694625000005</v>
      </c>
      <c r="J111">
        <v>0.90932693600000003</v>
      </c>
      <c r="K111">
        <v>0.89834506250000001</v>
      </c>
      <c r="L111">
        <v>0.88750516050000006</v>
      </c>
      <c r="M111">
        <v>0.87696794900000008</v>
      </c>
      <c r="N111">
        <v>0.8668922535000001</v>
      </c>
      <c r="O111">
        <v>0.85739155774999998</v>
      </c>
      <c r="P111">
        <v>0.84859985024999995</v>
      </c>
      <c r="Q111">
        <v>0.84060284424999998</v>
      </c>
      <c r="R111">
        <v>0.83347898374999985</v>
      </c>
      <c r="S111">
        <v>0.82580671799999994</v>
      </c>
      <c r="T111">
        <v>0.82022752974999991</v>
      </c>
    </row>
    <row r="112" spans="1:20" x14ac:dyDescent="0.25">
      <c r="A112">
        <v>109</v>
      </c>
      <c r="B112">
        <v>0.99719286774999993</v>
      </c>
      <c r="C112">
        <v>0.99348896250000007</v>
      </c>
      <c r="D112">
        <v>0.98545068324999996</v>
      </c>
      <c r="E112">
        <v>0.97116371000000001</v>
      </c>
      <c r="F112">
        <v>0.95177147699999998</v>
      </c>
      <c r="G112">
        <v>0.94222771475</v>
      </c>
      <c r="H112">
        <v>0.93212560324999993</v>
      </c>
      <c r="I112">
        <v>0.92159271975000001</v>
      </c>
      <c r="J112">
        <v>0.91083505375000007</v>
      </c>
      <c r="K112">
        <v>0.90003709100000007</v>
      </c>
      <c r="L112">
        <v>0.88937865049999998</v>
      </c>
      <c r="M112">
        <v>0.87901714575000001</v>
      </c>
      <c r="N112">
        <v>0.86910853975000002</v>
      </c>
      <c r="O112">
        <v>0.85976451524999997</v>
      </c>
      <c r="P112">
        <v>0.85111706749999994</v>
      </c>
      <c r="Q112">
        <v>0.843250732</v>
      </c>
      <c r="R112">
        <v>0.836242861</v>
      </c>
      <c r="S112">
        <v>0.82869506874999999</v>
      </c>
      <c r="T112">
        <v>0.82320607874999996</v>
      </c>
    </row>
    <row r="113" spans="1:20" x14ac:dyDescent="0.25">
      <c r="A113">
        <v>110</v>
      </c>
      <c r="B113">
        <v>0.99717226925000002</v>
      </c>
      <c r="C113">
        <v>0.99344205649999995</v>
      </c>
      <c r="D113">
        <v>0.9853500275</v>
      </c>
      <c r="E113">
        <v>0.97097792125000004</v>
      </c>
      <c r="F113">
        <v>0.95148587849999999</v>
      </c>
      <c r="G113">
        <v>0.94189621549999991</v>
      </c>
      <c r="H113">
        <v>0.93174525225000004</v>
      </c>
      <c r="I113">
        <v>0.92115900399999995</v>
      </c>
      <c r="J113">
        <v>0.91034221750000011</v>
      </c>
      <c r="K113">
        <v>0.89947854074999989</v>
      </c>
      <c r="L113">
        <v>0.88874786149999996</v>
      </c>
      <c r="M113">
        <v>0.87830858024999992</v>
      </c>
      <c r="N113">
        <v>0.86831858375000004</v>
      </c>
      <c r="O113">
        <v>0.85889177949999995</v>
      </c>
      <c r="P113">
        <v>0.85016290274999995</v>
      </c>
      <c r="Q113">
        <v>0.84221887025000008</v>
      </c>
      <c r="R113">
        <v>0.83513921125000001</v>
      </c>
      <c r="S113">
        <v>0.82751175499999996</v>
      </c>
      <c r="T113">
        <v>0.82196351999999995</v>
      </c>
    </row>
    <row r="114" spans="1:20" x14ac:dyDescent="0.25">
      <c r="A114">
        <v>111</v>
      </c>
      <c r="B114">
        <v>0.99716626524999996</v>
      </c>
      <c r="C114">
        <v>0.99342776499999996</v>
      </c>
      <c r="D114">
        <v>0.98531662450000002</v>
      </c>
      <c r="E114">
        <v>0.97090881899999992</v>
      </c>
      <c r="F114">
        <v>0.95137229099999998</v>
      </c>
      <c r="G114">
        <v>0.94176562474999992</v>
      </c>
      <c r="H114">
        <v>0.93160188124999999</v>
      </c>
      <c r="I114">
        <v>0.92100894874999994</v>
      </c>
      <c r="J114">
        <v>0.91019278649999991</v>
      </c>
      <c r="K114">
        <v>0.89933717324999995</v>
      </c>
      <c r="L114">
        <v>0.88862107700000004</v>
      </c>
      <c r="M114">
        <v>0.87820122150000002</v>
      </c>
      <c r="N114">
        <v>0.8682334304999999</v>
      </c>
      <c r="O114">
        <v>0.85882965475000006</v>
      </c>
      <c r="P114">
        <v>0.85012291999999989</v>
      </c>
      <c r="Q114">
        <v>0.84219899300000001</v>
      </c>
      <c r="R114">
        <v>0.83513672350000001</v>
      </c>
      <c r="S114">
        <v>0.82752700899999998</v>
      </c>
      <c r="T114">
        <v>0.82199081550000008</v>
      </c>
    </row>
    <row r="115" spans="1:20" x14ac:dyDescent="0.25">
      <c r="A115">
        <v>112</v>
      </c>
      <c r="B115">
        <v>0.99718722174999996</v>
      </c>
      <c r="C115">
        <v>0.99347891924999998</v>
      </c>
      <c r="D115">
        <v>0.98544208875000006</v>
      </c>
      <c r="E115">
        <v>0.97118906549999995</v>
      </c>
      <c r="F115">
        <v>0.95188946575</v>
      </c>
      <c r="G115">
        <v>0.9424044720000001</v>
      </c>
      <c r="H115">
        <v>0.93237089849999999</v>
      </c>
      <c r="I115">
        <v>0.92191457200000004</v>
      </c>
      <c r="J115">
        <v>0.9112390170000001</v>
      </c>
      <c r="K115">
        <v>0.90052633949999994</v>
      </c>
      <c r="L115">
        <v>0.88995398775000001</v>
      </c>
      <c r="M115">
        <v>0.87967718575000009</v>
      </c>
      <c r="N115">
        <v>0.86984978825000003</v>
      </c>
      <c r="O115">
        <v>0.86058190824999992</v>
      </c>
      <c r="P115">
        <v>0.85200406549999996</v>
      </c>
      <c r="Q115">
        <v>0.84419999475000007</v>
      </c>
      <c r="R115">
        <v>0.83724655125000003</v>
      </c>
      <c r="S115">
        <v>0.82975614175000001</v>
      </c>
      <c r="T115">
        <v>0.82430802650000001</v>
      </c>
    </row>
    <row r="116" spans="1:20" x14ac:dyDescent="0.25">
      <c r="A116">
        <v>113</v>
      </c>
      <c r="B116">
        <v>0.99713444900000003</v>
      </c>
      <c r="C116">
        <v>0.9933586955</v>
      </c>
      <c r="D116">
        <v>0.98518297700000002</v>
      </c>
      <c r="E116">
        <v>0.97070246775000002</v>
      </c>
      <c r="F116">
        <v>0.95111700849999992</v>
      </c>
      <c r="G116">
        <v>0.94149538050000003</v>
      </c>
      <c r="H116">
        <v>0.93131758625000005</v>
      </c>
      <c r="I116">
        <v>0.92070998199999998</v>
      </c>
      <c r="J116">
        <v>0.90987799724999996</v>
      </c>
      <c r="K116">
        <v>0.89900574874999994</v>
      </c>
      <c r="L116">
        <v>0.88827309600000004</v>
      </c>
      <c r="M116">
        <v>0.87783776925000001</v>
      </c>
      <c r="N116">
        <v>0.86785645350000007</v>
      </c>
      <c r="O116">
        <v>0.85844162174999994</v>
      </c>
      <c r="P116">
        <v>0.84972653725000002</v>
      </c>
      <c r="Q116">
        <v>0.84179687424999994</v>
      </c>
      <c r="R116">
        <v>0.83473117375000006</v>
      </c>
      <c r="S116">
        <v>0.8271196959999999</v>
      </c>
      <c r="T116">
        <v>0.82158355724999987</v>
      </c>
    </row>
    <row r="117" spans="1:20" x14ac:dyDescent="0.25">
      <c r="A117">
        <v>114</v>
      </c>
      <c r="B117">
        <v>0.99717527049999999</v>
      </c>
      <c r="C117">
        <v>0.99345158425000002</v>
      </c>
      <c r="D117">
        <v>0.98538324275</v>
      </c>
      <c r="E117">
        <v>0.97108247650000001</v>
      </c>
      <c r="F117">
        <v>0.95173893374999996</v>
      </c>
      <c r="G117">
        <v>0.94224132775000002</v>
      </c>
      <c r="H117">
        <v>0.93219991774999988</v>
      </c>
      <c r="I117">
        <v>0.9217399477499999</v>
      </c>
      <c r="J117">
        <v>0.91106343649999999</v>
      </c>
      <c r="K117">
        <v>0.90035044875000003</v>
      </c>
      <c r="L117">
        <v>0.88977651125000001</v>
      </c>
      <c r="M117">
        <v>0.87949554749999992</v>
      </c>
      <c r="N117">
        <v>0.86966095975000002</v>
      </c>
      <c r="O117">
        <v>0.86038315350000005</v>
      </c>
      <c r="P117">
        <v>0.85179348025000001</v>
      </c>
      <c r="Q117">
        <v>0.84397667724999992</v>
      </c>
      <c r="R117">
        <v>0.83701057099999998</v>
      </c>
      <c r="S117">
        <v>0.82950544474999999</v>
      </c>
      <c r="T117">
        <v>0.82404611750000001</v>
      </c>
    </row>
    <row r="118" spans="1:20" x14ac:dyDescent="0.25">
      <c r="A118">
        <v>115</v>
      </c>
      <c r="B118">
        <v>0.99713439375000001</v>
      </c>
      <c r="C118">
        <v>0.99335759800000001</v>
      </c>
      <c r="D118">
        <v>0.98517708450000008</v>
      </c>
      <c r="E118">
        <v>0.97068639550000002</v>
      </c>
      <c r="F118">
        <v>0.95110134624999998</v>
      </c>
      <c r="G118">
        <v>0.94149082024999997</v>
      </c>
      <c r="H118">
        <v>0.93133396425000003</v>
      </c>
      <c r="I118">
        <v>0.92075829075000004</v>
      </c>
      <c r="J118">
        <v>0.90996897199999993</v>
      </c>
      <c r="K118">
        <v>0.89914877999999998</v>
      </c>
      <c r="L118">
        <v>0.88847545800000005</v>
      </c>
      <c r="M118">
        <v>0.87810431050000004</v>
      </c>
      <c r="N118">
        <v>0.86818945049999996</v>
      </c>
      <c r="O118">
        <v>0.85884110474999997</v>
      </c>
      <c r="P118">
        <v>0.85019029450000005</v>
      </c>
      <c r="Q118">
        <v>0.84232099599999999</v>
      </c>
      <c r="R118">
        <v>0.83531033199999993</v>
      </c>
      <c r="S118">
        <v>0.8277592265</v>
      </c>
      <c r="T118">
        <v>0.82226758999999994</v>
      </c>
    </row>
    <row r="119" spans="1:20" x14ac:dyDescent="0.25">
      <c r="A119">
        <v>116</v>
      </c>
      <c r="B119">
        <v>0.99708353650000003</v>
      </c>
      <c r="C119">
        <v>0.99324288499999991</v>
      </c>
      <c r="D119">
        <v>0.98493471175000002</v>
      </c>
      <c r="E119">
        <v>0.97024303200000006</v>
      </c>
      <c r="F119">
        <v>0.95040436274999995</v>
      </c>
      <c r="G119">
        <v>0.94066504350000002</v>
      </c>
      <c r="H119">
        <v>0.93036385275</v>
      </c>
      <c r="I119">
        <v>0.91962689924999996</v>
      </c>
      <c r="J119">
        <v>0.90866115799999991</v>
      </c>
      <c r="K119">
        <v>0.89765322474999987</v>
      </c>
      <c r="L119">
        <v>0.88678637575000008</v>
      </c>
      <c r="M119">
        <v>0.8762219012500001</v>
      </c>
      <c r="N119">
        <v>0.86611983225000011</v>
      </c>
      <c r="O119">
        <v>0.85659483049999996</v>
      </c>
      <c r="P119">
        <v>0.84778184725000005</v>
      </c>
      <c r="Q119">
        <v>0.83976702849999996</v>
      </c>
      <c r="R119">
        <v>0.83262886250000001</v>
      </c>
      <c r="S119">
        <v>0.82494309249999997</v>
      </c>
      <c r="T119">
        <v>0.81935543175000003</v>
      </c>
    </row>
    <row r="120" spans="1:20" x14ac:dyDescent="0.25">
      <c r="A120">
        <v>117</v>
      </c>
      <c r="B120">
        <v>0.99709671899999996</v>
      </c>
      <c r="C120">
        <v>0.99327218575000009</v>
      </c>
      <c r="D120">
        <v>0.98499455575000006</v>
      </c>
      <c r="E120">
        <v>0.97034593175000006</v>
      </c>
      <c r="F120">
        <v>0.95055596274999998</v>
      </c>
      <c r="G120">
        <v>0.94084199499999999</v>
      </c>
      <c r="H120">
        <v>0.93057148324999994</v>
      </c>
      <c r="I120">
        <v>0.91987229674999993</v>
      </c>
      <c r="J120">
        <v>0.90895212024999994</v>
      </c>
      <c r="K120">
        <v>0.89799716924999995</v>
      </c>
      <c r="L120">
        <v>0.8871892455</v>
      </c>
      <c r="M120">
        <v>0.87668748349999992</v>
      </c>
      <c r="N120">
        <v>0.86664937899999994</v>
      </c>
      <c r="O120">
        <v>0.85718732149999999</v>
      </c>
      <c r="P120">
        <v>0.84843407299999996</v>
      </c>
      <c r="Q120">
        <v>0.84047424025000006</v>
      </c>
      <c r="R120">
        <v>0.83338517000000001</v>
      </c>
      <c r="S120">
        <v>0.82575200924999992</v>
      </c>
      <c r="T120">
        <v>0.82020222450000002</v>
      </c>
    </row>
    <row r="121" spans="1:20" x14ac:dyDescent="0.25">
      <c r="A121">
        <v>118</v>
      </c>
      <c r="B121">
        <v>0.99715859500000004</v>
      </c>
      <c r="C121">
        <v>0.99341355774999984</v>
      </c>
      <c r="D121">
        <v>0.98530161324999999</v>
      </c>
      <c r="E121">
        <v>0.97093330950000001</v>
      </c>
      <c r="F121">
        <v>0.95151887599999996</v>
      </c>
      <c r="G121">
        <v>0.94199442224999996</v>
      </c>
      <c r="H121">
        <v>0.93192945749999989</v>
      </c>
      <c r="I121">
        <v>0.92144935500000003</v>
      </c>
      <c r="J121">
        <v>0.91075603175000008</v>
      </c>
      <c r="K121">
        <v>0.90002922974999999</v>
      </c>
      <c r="L121">
        <v>0.88944419375000006</v>
      </c>
      <c r="M121">
        <v>0.87915467675000003</v>
      </c>
      <c r="N121">
        <v>0.86931401225000005</v>
      </c>
      <c r="O121">
        <v>0.86003251524999991</v>
      </c>
      <c r="P121">
        <v>0.85144136900000011</v>
      </c>
      <c r="Q121">
        <v>0.84362499600000007</v>
      </c>
      <c r="R121">
        <v>0.83666078849999992</v>
      </c>
      <c r="S121">
        <v>0.82915937475000001</v>
      </c>
      <c r="T121">
        <v>0.8237038565</v>
      </c>
    </row>
    <row r="122" spans="1:20" x14ac:dyDescent="0.25">
      <c r="A122">
        <v>119</v>
      </c>
      <c r="B122">
        <v>0.99709423824999999</v>
      </c>
      <c r="C122">
        <v>0.99326531400000007</v>
      </c>
      <c r="D122">
        <v>0.98497493074999998</v>
      </c>
      <c r="E122">
        <v>0.97029908349999994</v>
      </c>
      <c r="F122">
        <v>0.95047866599999997</v>
      </c>
      <c r="G122">
        <v>0.94075637024999992</v>
      </c>
      <c r="H122">
        <v>0.93048229474999999</v>
      </c>
      <c r="I122">
        <v>0.91978423175000001</v>
      </c>
      <c r="J122">
        <v>0.90886857700000001</v>
      </c>
      <c r="K122">
        <v>0.89791946875000006</v>
      </c>
      <c r="L122">
        <v>0.88711655075000007</v>
      </c>
      <c r="M122">
        <v>0.87661732474999998</v>
      </c>
      <c r="N122">
        <v>0.86657846899999991</v>
      </c>
      <c r="O122">
        <v>0.85711236199999996</v>
      </c>
      <c r="P122">
        <v>0.84835236600000008</v>
      </c>
      <c r="Q122">
        <v>0.84038399800000008</v>
      </c>
      <c r="R122">
        <v>0.83328558799999997</v>
      </c>
      <c r="S122">
        <v>0.82564081075000006</v>
      </c>
      <c r="T122">
        <v>0.82008175375000003</v>
      </c>
    </row>
    <row r="123" spans="1:20" x14ac:dyDescent="0.25">
      <c r="A123">
        <v>120</v>
      </c>
      <c r="B123">
        <v>0.99709754500000003</v>
      </c>
      <c r="C123">
        <v>0.99327243325000003</v>
      </c>
      <c r="D123">
        <v>0.98498809274999999</v>
      </c>
      <c r="E123">
        <v>0.97031521500000006</v>
      </c>
      <c r="F123">
        <v>0.9504835517500001</v>
      </c>
      <c r="G123">
        <v>0.94075034274999991</v>
      </c>
      <c r="H123">
        <v>0.93046207749999998</v>
      </c>
      <c r="I123">
        <v>0.91974768149999986</v>
      </c>
      <c r="J123">
        <v>0.90881533749999999</v>
      </c>
      <c r="K123">
        <v>0.89785113424999996</v>
      </c>
      <c r="L123">
        <v>0.88703641350000006</v>
      </c>
      <c r="M123">
        <v>0.87652975724999993</v>
      </c>
      <c r="N123">
        <v>0.86648816950000007</v>
      </c>
      <c r="O123">
        <v>0.85702363850000007</v>
      </c>
      <c r="P123">
        <v>0.84826862650000001</v>
      </c>
      <c r="Q123">
        <v>0.84030750999999992</v>
      </c>
      <c r="R123">
        <v>0.83321746674999997</v>
      </c>
      <c r="S123">
        <v>0.82558335299999996</v>
      </c>
      <c r="T123">
        <v>0.8200328845</v>
      </c>
    </row>
    <row r="124" spans="1:20" x14ac:dyDescent="0.25">
      <c r="A124">
        <v>121</v>
      </c>
      <c r="B124">
        <v>0.99708950725000001</v>
      </c>
      <c r="C124">
        <v>0.99325483349999999</v>
      </c>
      <c r="D124">
        <v>0.98495388424999997</v>
      </c>
      <c r="E124">
        <v>0.97026578374999994</v>
      </c>
      <c r="F124">
        <v>0.95044277749999995</v>
      </c>
      <c r="G124">
        <v>0.94072539699999991</v>
      </c>
      <c r="H124">
        <v>0.930460905</v>
      </c>
      <c r="I124">
        <v>0.91977729349999993</v>
      </c>
      <c r="J124">
        <v>0.90888046499999997</v>
      </c>
      <c r="K124">
        <v>0.89795352350000002</v>
      </c>
      <c r="L124">
        <v>0.88717474899999993</v>
      </c>
      <c r="M124">
        <v>0.87670027125000005</v>
      </c>
      <c r="N124">
        <v>0.86668557400000001</v>
      </c>
      <c r="O124">
        <v>0.85724222950000006</v>
      </c>
      <c r="P124">
        <v>0.84850301875</v>
      </c>
      <c r="Q124">
        <v>0.84055319900000003</v>
      </c>
      <c r="R124">
        <v>0.83347097449999996</v>
      </c>
      <c r="S124">
        <v>0.82584324949999999</v>
      </c>
      <c r="T124">
        <v>0.82029633950000003</v>
      </c>
    </row>
    <row r="125" spans="1:20" x14ac:dyDescent="0.25">
      <c r="A125">
        <v>122</v>
      </c>
      <c r="B125">
        <v>0.99705748075</v>
      </c>
      <c r="C125">
        <v>0.99318332949999999</v>
      </c>
      <c r="D125">
        <v>0.98480642574999999</v>
      </c>
      <c r="E125">
        <v>0.97000895425</v>
      </c>
      <c r="F125">
        <v>0.95006748875000002</v>
      </c>
      <c r="G125">
        <v>0.94029629450000007</v>
      </c>
      <c r="H125">
        <v>0.92997441699999994</v>
      </c>
      <c r="I125">
        <v>0.91922888250000001</v>
      </c>
      <c r="J125">
        <v>0.90826600374999999</v>
      </c>
      <c r="K125">
        <v>0.89727025949999994</v>
      </c>
      <c r="L125">
        <v>0.88642207575000009</v>
      </c>
      <c r="M125">
        <v>0.87587988549999996</v>
      </c>
      <c r="N125">
        <v>0.86580129549999985</v>
      </c>
      <c r="O125">
        <v>0.85629927724999999</v>
      </c>
      <c r="P125">
        <v>0.84750763700000009</v>
      </c>
      <c r="Q125">
        <v>0.83951194574999999</v>
      </c>
      <c r="R125">
        <v>0.83239041999999996</v>
      </c>
      <c r="S125">
        <v>0.82472204049999998</v>
      </c>
      <c r="T125">
        <v>0.81914663700000001</v>
      </c>
    </row>
    <row r="126" spans="1:20" x14ac:dyDescent="0.25">
      <c r="A126">
        <v>123</v>
      </c>
      <c r="B126">
        <v>0.99704767224999991</v>
      </c>
      <c r="C126">
        <v>0.9931594317500001</v>
      </c>
      <c r="D126">
        <v>0.98474851224999993</v>
      </c>
      <c r="E126">
        <v>0.96988455225000003</v>
      </c>
      <c r="F126">
        <v>0.94985352899999997</v>
      </c>
      <c r="G126">
        <v>0.94004146324999993</v>
      </c>
      <c r="H126">
        <v>0.92967886799999999</v>
      </c>
      <c r="I126">
        <v>0.91889302900000003</v>
      </c>
      <c r="J126">
        <v>0.90789025150000013</v>
      </c>
      <c r="K126">
        <v>0.89685473124999993</v>
      </c>
      <c r="L126">
        <v>0.88596681100000008</v>
      </c>
      <c r="M126">
        <v>0.87538516825000001</v>
      </c>
      <c r="N126">
        <v>0.86526803375000005</v>
      </c>
      <c r="O126">
        <v>0.85572905049999992</v>
      </c>
      <c r="P126">
        <v>0.84690283175000003</v>
      </c>
      <c r="Q126">
        <v>0.83887551199999999</v>
      </c>
      <c r="R126">
        <v>0.83172575399999993</v>
      </c>
      <c r="S126">
        <v>0.82402696350000004</v>
      </c>
      <c r="T126">
        <v>0.81842945524999988</v>
      </c>
    </row>
    <row r="127" spans="1:20" x14ac:dyDescent="0.25">
      <c r="A127">
        <v>124</v>
      </c>
      <c r="B127">
        <v>0.99706509999999993</v>
      </c>
      <c r="C127">
        <v>0.99320024699999987</v>
      </c>
      <c r="D127">
        <v>0.98484161775000001</v>
      </c>
      <c r="E127">
        <v>0.97007593450000007</v>
      </c>
      <c r="F127">
        <v>0.95019055824999998</v>
      </c>
      <c r="G127">
        <v>0.94045614050000004</v>
      </c>
      <c r="H127">
        <v>0.93018048525000008</v>
      </c>
      <c r="I127">
        <v>0.91949068200000006</v>
      </c>
      <c r="J127">
        <v>0.90859158399999995</v>
      </c>
      <c r="K127">
        <v>0.89766538124999995</v>
      </c>
      <c r="L127">
        <v>0.886889755</v>
      </c>
      <c r="M127">
        <v>0.87642046900000004</v>
      </c>
      <c r="N127">
        <v>0.86641266699999997</v>
      </c>
      <c r="O127">
        <v>0.85697750149999996</v>
      </c>
      <c r="P127">
        <v>0.84824717674999994</v>
      </c>
      <c r="Q127">
        <v>0.84030633924999998</v>
      </c>
      <c r="R127">
        <v>0.83323262375000007</v>
      </c>
      <c r="S127">
        <v>0.82561431824999998</v>
      </c>
      <c r="T127">
        <v>0.82007423525000001</v>
      </c>
    </row>
    <row r="128" spans="1:20" x14ac:dyDescent="0.25">
      <c r="A128">
        <v>125</v>
      </c>
      <c r="B128">
        <v>0.99702260525000008</v>
      </c>
      <c r="C128">
        <v>0.99310423024999994</v>
      </c>
      <c r="D128">
        <v>0.98463790100000004</v>
      </c>
      <c r="E128">
        <v>0.9697004535</v>
      </c>
      <c r="F128">
        <v>0.94959672900000003</v>
      </c>
      <c r="G128">
        <v>0.93975288525</v>
      </c>
      <c r="H128">
        <v>0.92935703250000001</v>
      </c>
      <c r="I128">
        <v>0.91853642825000004</v>
      </c>
      <c r="J128">
        <v>0.90749851400000003</v>
      </c>
      <c r="K128">
        <v>0.89642922824999993</v>
      </c>
      <c r="L128">
        <v>0.88551080850000008</v>
      </c>
      <c r="M128">
        <v>0.87490344100000006</v>
      </c>
      <c r="N128">
        <v>0.86476625249999994</v>
      </c>
      <c r="O128">
        <v>0.85521304325000003</v>
      </c>
      <c r="P128">
        <v>0.84637807200000004</v>
      </c>
      <c r="Q128">
        <v>0.8383466732499999</v>
      </c>
      <c r="R128">
        <v>0.8311965</v>
      </c>
      <c r="S128">
        <v>0.82350073374999999</v>
      </c>
      <c r="T128">
        <v>0.81790772249999999</v>
      </c>
    </row>
    <row r="129" spans="1:20" x14ac:dyDescent="0.25">
      <c r="A129">
        <v>126</v>
      </c>
      <c r="B129">
        <v>0.99703226975000003</v>
      </c>
      <c r="C129">
        <v>0.99312659199999997</v>
      </c>
      <c r="D129">
        <v>0.98468806149999999</v>
      </c>
      <c r="E129">
        <v>0.96980363800000002</v>
      </c>
      <c r="F129">
        <v>0.94978798974999989</v>
      </c>
      <c r="G129">
        <v>0.93999746174999999</v>
      </c>
      <c r="H129">
        <v>0.92966655075000004</v>
      </c>
      <c r="I129">
        <v>0.91892340249999993</v>
      </c>
      <c r="J129">
        <v>0.9079746660000001</v>
      </c>
      <c r="K129">
        <v>0.89700423125000006</v>
      </c>
      <c r="L129">
        <v>0.88619108174999994</v>
      </c>
      <c r="M129">
        <v>0.87569154650000003</v>
      </c>
      <c r="N129">
        <v>0.86566062924999998</v>
      </c>
      <c r="O129">
        <v>0.85620870274999994</v>
      </c>
      <c r="P129">
        <v>0.84746694875000006</v>
      </c>
      <c r="Q129">
        <v>0.83951885400000004</v>
      </c>
      <c r="R129">
        <v>0.83244098575000003</v>
      </c>
      <c r="S129">
        <v>0.82482045700000006</v>
      </c>
      <c r="T129">
        <v>0.81928013249999998</v>
      </c>
    </row>
    <row r="130" spans="1:20" x14ac:dyDescent="0.25">
      <c r="A130">
        <v>127</v>
      </c>
      <c r="B130">
        <v>0.9970557845000001</v>
      </c>
      <c r="C130">
        <v>0.99317876024999996</v>
      </c>
      <c r="D130">
        <v>0.98479460699999999</v>
      </c>
      <c r="E130">
        <v>0.96998860525000008</v>
      </c>
      <c r="F130">
        <v>0.95006233875000001</v>
      </c>
      <c r="G130">
        <v>0.94031357474999999</v>
      </c>
      <c r="H130">
        <v>0.93002595349999995</v>
      </c>
      <c r="I130">
        <v>0.91932601799999991</v>
      </c>
      <c r="J130">
        <v>0.90841769999999999</v>
      </c>
      <c r="K130">
        <v>0.89748218725000006</v>
      </c>
      <c r="L130">
        <v>0.8866964907499999</v>
      </c>
      <c r="M130">
        <v>0.87621620974999992</v>
      </c>
      <c r="N130">
        <v>0.86619682124999997</v>
      </c>
      <c r="O130">
        <v>0.85675006674999998</v>
      </c>
      <c r="P130">
        <v>0.84800884725000003</v>
      </c>
      <c r="Q130">
        <v>0.84005835124999995</v>
      </c>
      <c r="R130">
        <v>0.83297655024999995</v>
      </c>
      <c r="S130">
        <v>0.82535041200000003</v>
      </c>
      <c r="T130">
        <v>0.81980539099999994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C30-3424-4B52-B97E-72955EEB4A09}">
  <dimension ref="A1:T129"/>
  <sheetViews>
    <sheetView workbookViewId="0">
      <selection sqref="A1:T129"/>
    </sheetView>
  </sheetViews>
  <sheetFormatPr defaultRowHeight="15" x14ac:dyDescent="0.25"/>
  <sheetData>
    <row r="1" spans="1:20" x14ac:dyDescent="0.25">
      <c r="A1" t="s">
        <v>3</v>
      </c>
      <c r="B1">
        <v>0.191</v>
      </c>
      <c r="C1">
        <v>0.29270000000000002</v>
      </c>
      <c r="D1">
        <v>0.44340000000000002</v>
      </c>
      <c r="E1">
        <v>0.63870000000000005</v>
      </c>
      <c r="F1">
        <v>0.85050000000000003</v>
      </c>
      <c r="G1">
        <v>0.94350000000000001</v>
      </c>
      <c r="H1">
        <v>1.0367</v>
      </c>
      <c r="I1">
        <v>1.1294</v>
      </c>
      <c r="J1">
        <v>1.2202999999999999</v>
      </c>
      <c r="K1">
        <v>1.3084</v>
      </c>
      <c r="L1">
        <v>1.3928</v>
      </c>
      <c r="M1">
        <v>1.4728000000000001</v>
      </c>
      <c r="N1">
        <v>1.5477000000000001</v>
      </c>
      <c r="O1">
        <v>1.6171</v>
      </c>
      <c r="P1">
        <v>1.6803999999999999</v>
      </c>
      <c r="Q1">
        <v>1.7373000000000001</v>
      </c>
      <c r="R1">
        <v>1.7875000000000001</v>
      </c>
      <c r="S1">
        <v>1.8411</v>
      </c>
      <c r="T1">
        <v>1.8797999999999999</v>
      </c>
    </row>
    <row r="2" spans="1:2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1</v>
      </c>
      <c r="B3">
        <v>0.9982008229999999</v>
      </c>
      <c r="C3">
        <v>0.99579167224999998</v>
      </c>
      <c r="D3">
        <v>0.99038085075000004</v>
      </c>
      <c r="E3">
        <v>0.98017335975000008</v>
      </c>
      <c r="F3">
        <v>0.9652076837500001</v>
      </c>
      <c r="G3">
        <v>0.95742937275000006</v>
      </c>
      <c r="H3">
        <v>0.94895531450000004</v>
      </c>
      <c r="I3">
        <v>0.93987058624999997</v>
      </c>
      <c r="J3">
        <v>0.93037074100000006</v>
      </c>
      <c r="K3">
        <v>0.92068310224999994</v>
      </c>
      <c r="L3">
        <v>0.91095182050000001</v>
      </c>
      <c r="M3">
        <v>0.9013473635</v>
      </c>
      <c r="N3">
        <v>0.89204165550000003</v>
      </c>
      <c r="O3">
        <v>0.88316644275000011</v>
      </c>
      <c r="P3">
        <v>0.87487293150000001</v>
      </c>
      <c r="Q3">
        <v>0.86726645324999996</v>
      </c>
      <c r="R3">
        <v>0.86048722099999997</v>
      </c>
      <c r="S3">
        <v>0.85320079149999994</v>
      </c>
      <c r="T3">
        <v>0.84787834549999996</v>
      </c>
    </row>
    <row r="4" spans="1:20" x14ac:dyDescent="0.25">
      <c r="A4">
        <v>2</v>
      </c>
      <c r="B4">
        <v>0.99809284825</v>
      </c>
      <c r="C4">
        <v>0.99553617300000008</v>
      </c>
      <c r="D4">
        <v>0.9898352237500001</v>
      </c>
      <c r="E4">
        <v>0.97920706350000009</v>
      </c>
      <c r="F4">
        <v>0.96386480000000008</v>
      </c>
      <c r="G4">
        <v>0.95598021325000004</v>
      </c>
      <c r="H4">
        <v>0.94743000974999991</v>
      </c>
      <c r="I4">
        <v>0.9383226752499999</v>
      </c>
      <c r="J4">
        <v>0.9288459805</v>
      </c>
      <c r="K4">
        <v>0.91917576824999991</v>
      </c>
      <c r="L4">
        <v>0.90949975925000004</v>
      </c>
      <c r="M4">
        <v>0.89998380050000004</v>
      </c>
      <c r="N4">
        <v>0.89079365475000005</v>
      </c>
      <c r="O4">
        <v>0.88205426099999995</v>
      </c>
      <c r="P4">
        <v>0.87390896824999997</v>
      </c>
      <c r="Q4">
        <v>0.86645556749999997</v>
      </c>
      <c r="R4">
        <v>0.85977896750000005</v>
      </c>
      <c r="S4">
        <v>0.8525503215000001</v>
      </c>
      <c r="T4">
        <v>0.84727387674999999</v>
      </c>
    </row>
    <row r="5" spans="1:20" x14ac:dyDescent="0.25">
      <c r="A5">
        <v>3</v>
      </c>
      <c r="B5">
        <v>0.99807354974999996</v>
      </c>
      <c r="C5">
        <v>0.99549264500000001</v>
      </c>
      <c r="D5">
        <v>0.98974421675000002</v>
      </c>
      <c r="E5">
        <v>0.97904713850000002</v>
      </c>
      <c r="F5">
        <v>0.96363629075000001</v>
      </c>
      <c r="G5">
        <v>0.95572575999999998</v>
      </c>
      <c r="H5">
        <v>0.94715222350000006</v>
      </c>
      <c r="I5">
        <v>0.93802390724999996</v>
      </c>
      <c r="J5">
        <v>0.92852827824999995</v>
      </c>
      <c r="K5">
        <v>0.91884123824999997</v>
      </c>
      <c r="L5">
        <v>0.90915000999999995</v>
      </c>
      <c r="M5">
        <v>0.89962003625000009</v>
      </c>
      <c r="N5">
        <v>0.89041676849999996</v>
      </c>
      <c r="O5">
        <v>0.88166490274999998</v>
      </c>
      <c r="P5">
        <v>0.87350771500000002</v>
      </c>
      <c r="Q5">
        <v>0.86604300725000005</v>
      </c>
      <c r="R5">
        <v>0.85935605849999996</v>
      </c>
      <c r="S5">
        <v>0.85211644974999989</v>
      </c>
      <c r="T5">
        <v>0.84683203024999998</v>
      </c>
    </row>
    <row r="6" spans="1:20" x14ac:dyDescent="0.25">
      <c r="A6">
        <v>4</v>
      </c>
      <c r="B6">
        <v>0.99806203900000001</v>
      </c>
      <c r="C6">
        <v>0.99546639300000006</v>
      </c>
      <c r="D6">
        <v>0.98968749150000002</v>
      </c>
      <c r="E6">
        <v>0.97894077625000009</v>
      </c>
      <c r="F6">
        <v>0.96347003200000003</v>
      </c>
      <c r="G6">
        <v>0.95553257024999994</v>
      </c>
      <c r="H6">
        <v>0.94693211975000002</v>
      </c>
      <c r="I6">
        <v>0.93777725249999988</v>
      </c>
      <c r="J6">
        <v>0.92825600350000004</v>
      </c>
      <c r="K6">
        <v>0.91854491475</v>
      </c>
      <c r="L6">
        <v>0.9088312515000001</v>
      </c>
      <c r="M6">
        <v>0.89928061074999999</v>
      </c>
      <c r="N6">
        <v>0.89005853724999995</v>
      </c>
      <c r="O6">
        <v>0.88128970750000002</v>
      </c>
      <c r="P6">
        <v>0.87311741575000001</v>
      </c>
      <c r="Q6">
        <v>0.86563941025000002</v>
      </c>
      <c r="R6">
        <v>0.85894111499999992</v>
      </c>
      <c r="S6">
        <v>0.85168983799999998</v>
      </c>
      <c r="T6">
        <v>0.8463971267499999</v>
      </c>
    </row>
    <row r="7" spans="1:20" x14ac:dyDescent="0.25">
      <c r="A7">
        <v>5</v>
      </c>
      <c r="B7">
        <v>0.99805135074999995</v>
      </c>
      <c r="C7">
        <v>0.99544189950000006</v>
      </c>
      <c r="D7">
        <v>0.98963403700000008</v>
      </c>
      <c r="E7">
        <v>0.97883904124999999</v>
      </c>
      <c r="F7">
        <v>0.96330867725000002</v>
      </c>
      <c r="G7">
        <v>0.95534413200000001</v>
      </c>
      <c r="H7">
        <v>0.94671655399999999</v>
      </c>
      <c r="I7">
        <v>0.93753493374999997</v>
      </c>
      <c r="J7">
        <v>0.92798793075000008</v>
      </c>
      <c r="K7">
        <v>0.91825274349999997</v>
      </c>
      <c r="L7">
        <v>0.90851669749999997</v>
      </c>
      <c r="M7">
        <v>0.89894553325000004</v>
      </c>
      <c r="N7">
        <v>0.88970487200000004</v>
      </c>
      <c r="O7">
        <v>0.88091934750000001</v>
      </c>
      <c r="P7">
        <v>0.87273224524999993</v>
      </c>
      <c r="Q7">
        <v>0.86524123924999996</v>
      </c>
      <c r="R7">
        <v>0.85853187424999999</v>
      </c>
      <c r="S7">
        <v>0.85126923349999994</v>
      </c>
      <c r="T7">
        <v>0.84596845850000002</v>
      </c>
    </row>
    <row r="8" spans="1:20" x14ac:dyDescent="0.25">
      <c r="A8">
        <v>6</v>
      </c>
      <c r="B8">
        <v>0.99804079574999993</v>
      </c>
      <c r="C8">
        <v>0.99541769499999999</v>
      </c>
      <c r="D8">
        <v>0.98958115000000002</v>
      </c>
      <c r="E8">
        <v>0.97873825675000004</v>
      </c>
      <c r="F8">
        <v>0.96314875199999994</v>
      </c>
      <c r="G8">
        <v>0.95515738350000001</v>
      </c>
      <c r="H8">
        <v>0.94650297800000005</v>
      </c>
      <c r="I8">
        <v>0.93729494749999986</v>
      </c>
      <c r="J8">
        <v>0.92772256325000002</v>
      </c>
      <c r="K8">
        <v>0.91796366475000002</v>
      </c>
      <c r="L8">
        <v>0.90820563075000005</v>
      </c>
      <c r="M8">
        <v>0.89861433774999999</v>
      </c>
      <c r="N8">
        <v>0.88935547375000001</v>
      </c>
      <c r="O8">
        <v>0.88055362375000001</v>
      </c>
      <c r="P8">
        <v>0.87235205900000001</v>
      </c>
      <c r="Q8">
        <v>0.86484837400000003</v>
      </c>
      <c r="R8">
        <v>0.85812822625000007</v>
      </c>
      <c r="S8">
        <v>0.85085452949999996</v>
      </c>
      <c r="T8">
        <v>0.84554591750000008</v>
      </c>
    </row>
    <row r="9" spans="1:20" x14ac:dyDescent="0.25">
      <c r="A9">
        <v>7</v>
      </c>
      <c r="B9">
        <v>0.99803030100000001</v>
      </c>
      <c r="C9">
        <v>0.99539362825</v>
      </c>
      <c r="D9">
        <v>0.98952857625000001</v>
      </c>
      <c r="E9">
        <v>0.97863812699999997</v>
      </c>
      <c r="F9">
        <v>0.96299002800000011</v>
      </c>
      <c r="G9">
        <v>0.95497214050000001</v>
      </c>
      <c r="H9">
        <v>0.94629124975000001</v>
      </c>
      <c r="I9">
        <v>0.93705718525000004</v>
      </c>
      <c r="J9">
        <v>0.92745981774999997</v>
      </c>
      <c r="K9">
        <v>0.91767760899999995</v>
      </c>
      <c r="L9">
        <v>0.90789798924999998</v>
      </c>
      <c r="M9">
        <v>0.89828696225000004</v>
      </c>
      <c r="N9">
        <v>0.88901027724999993</v>
      </c>
      <c r="O9">
        <v>0.88019246600000001</v>
      </c>
      <c r="P9">
        <v>0.87197678000000001</v>
      </c>
      <c r="Q9">
        <v>0.86446073125</v>
      </c>
      <c r="R9">
        <v>0.8577300805000001</v>
      </c>
      <c r="S9">
        <v>0.85044562774999999</v>
      </c>
      <c r="T9">
        <v>0.84512940000000003</v>
      </c>
    </row>
    <row r="10" spans="1:20" x14ac:dyDescent="0.25">
      <c r="A10">
        <v>8</v>
      </c>
      <c r="B10">
        <v>0.99801985724999998</v>
      </c>
      <c r="C10">
        <v>0.99536968349999988</v>
      </c>
      <c r="D10">
        <v>0.98947628899999995</v>
      </c>
      <c r="E10">
        <v>0.97853862250000001</v>
      </c>
      <c r="F10">
        <v>0.96283248025000001</v>
      </c>
      <c r="G10">
        <v>0.95478837900000002</v>
      </c>
      <c r="H10">
        <v>0.94608134399999999</v>
      </c>
      <c r="I10">
        <v>0.93682161799999997</v>
      </c>
      <c r="J10">
        <v>0.92719966049999991</v>
      </c>
      <c r="K10">
        <v>0.91739453700000007</v>
      </c>
      <c r="L10">
        <v>0.90759372699999996</v>
      </c>
      <c r="M10">
        <v>0.89796335475</v>
      </c>
      <c r="N10">
        <v>0.88866922250000002</v>
      </c>
      <c r="O10">
        <v>0.87983580674999984</v>
      </c>
      <c r="P10">
        <v>0.87160633350000005</v>
      </c>
      <c r="Q10">
        <v>0.86407822825000002</v>
      </c>
      <c r="R10">
        <v>0.85733734875000001</v>
      </c>
      <c r="S10">
        <v>0.85004243275000002</v>
      </c>
      <c r="T10">
        <v>0.84471880374999997</v>
      </c>
    </row>
    <row r="11" spans="1:20" x14ac:dyDescent="0.25">
      <c r="A11">
        <v>9</v>
      </c>
      <c r="B11">
        <v>0.99800946325000006</v>
      </c>
      <c r="C11">
        <v>0.99534585749999993</v>
      </c>
      <c r="D11">
        <v>0.9894242835</v>
      </c>
      <c r="E11">
        <v>0.97843973599999989</v>
      </c>
      <c r="F11">
        <v>0.96267609625000006</v>
      </c>
      <c r="G11">
        <v>0.95460608224999999</v>
      </c>
      <c r="H11">
        <v>0.94587324099999992</v>
      </c>
      <c r="I11">
        <v>0.93658822124999996</v>
      </c>
      <c r="J11">
        <v>0.92694206125</v>
      </c>
      <c r="K11">
        <v>0.91711441199999999</v>
      </c>
      <c r="L11">
        <v>0.90729280024999992</v>
      </c>
      <c r="M11">
        <v>0.89764346325</v>
      </c>
      <c r="N11">
        <v>0.88833225100000002</v>
      </c>
      <c r="O11">
        <v>0.8794835795</v>
      </c>
      <c r="P11">
        <v>0.87124064525</v>
      </c>
      <c r="Q11">
        <v>0.86370078475000001</v>
      </c>
      <c r="R11">
        <v>0.85694994250000001</v>
      </c>
      <c r="S11">
        <v>0.84964484924999994</v>
      </c>
      <c r="T11">
        <v>0.84431402924999999</v>
      </c>
    </row>
    <row r="12" spans="1:20" x14ac:dyDescent="0.25">
      <c r="A12">
        <v>10</v>
      </c>
      <c r="B12">
        <v>0.99799911925000007</v>
      </c>
      <c r="C12">
        <v>0.99532214900000004</v>
      </c>
      <c r="D12">
        <v>0.98937255750000008</v>
      </c>
      <c r="E12">
        <v>0.97834146224999996</v>
      </c>
      <c r="F12">
        <v>0.96252086525000013</v>
      </c>
      <c r="G12">
        <v>0.95442523599999995</v>
      </c>
      <c r="H12">
        <v>0.9456669204999999</v>
      </c>
      <c r="I12">
        <v>0.93635697000000007</v>
      </c>
      <c r="J12">
        <v>0.92668698925000004</v>
      </c>
      <c r="K12">
        <v>0.91683719750000003</v>
      </c>
      <c r="L12">
        <v>0.90699516525000001</v>
      </c>
      <c r="M12">
        <v>0.89732723724999996</v>
      </c>
      <c r="N12">
        <v>0.88799930475</v>
      </c>
      <c r="O12">
        <v>0.87913571899999998</v>
      </c>
      <c r="P12">
        <v>0.87087964374999993</v>
      </c>
      <c r="Q12">
        <v>0.86332832150000005</v>
      </c>
      <c r="R12">
        <v>0.85656777824999997</v>
      </c>
      <c r="S12">
        <v>0.84925278525000003</v>
      </c>
      <c r="T12">
        <v>0.84391497849999997</v>
      </c>
    </row>
    <row r="13" spans="1:20" x14ac:dyDescent="0.25">
      <c r="A13">
        <v>11</v>
      </c>
      <c r="B13">
        <v>0.997988824</v>
      </c>
      <c r="C13">
        <v>0.99529855749999996</v>
      </c>
      <c r="D13">
        <v>0.98932110824999997</v>
      </c>
      <c r="E13">
        <v>0.97824379475000001</v>
      </c>
      <c r="F13">
        <v>0.96236677525000014</v>
      </c>
      <c r="G13">
        <v>0.95424582525000001</v>
      </c>
      <c r="H13">
        <v>0.94546236399999994</v>
      </c>
      <c r="I13">
        <v>0.93612784049999997</v>
      </c>
      <c r="J13">
        <v>0.92643441474999999</v>
      </c>
      <c r="K13">
        <v>0.91656285674999993</v>
      </c>
      <c r="L13">
        <v>0.90670077999999998</v>
      </c>
      <c r="M13">
        <v>0.89701462725000014</v>
      </c>
      <c r="N13">
        <v>0.88767032675000002</v>
      </c>
      <c r="O13">
        <v>0.87879216199999999</v>
      </c>
      <c r="P13">
        <v>0.87052325774999995</v>
      </c>
      <c r="Q13">
        <v>0.86296076099999997</v>
      </c>
      <c r="R13">
        <v>0.85619077049999992</v>
      </c>
      <c r="S13">
        <v>0.84886614999999999</v>
      </c>
      <c r="T13">
        <v>0.84352155600000001</v>
      </c>
    </row>
    <row r="14" spans="1:20" x14ac:dyDescent="0.25">
      <c r="A14">
        <v>12</v>
      </c>
      <c r="B14">
        <v>0.99797857750000007</v>
      </c>
      <c r="C14">
        <v>0.99527508099999995</v>
      </c>
      <c r="D14">
        <v>0.98926993374999994</v>
      </c>
      <c r="E14">
        <v>0.9781467292499999</v>
      </c>
      <c r="F14">
        <v>0.962213816</v>
      </c>
      <c r="G14">
        <v>0.95406783600000011</v>
      </c>
      <c r="H14">
        <v>0.94525955300000009</v>
      </c>
      <c r="I14">
        <v>0.93590080899999994</v>
      </c>
      <c r="J14">
        <v>0.92618430774999994</v>
      </c>
      <c r="K14">
        <v>0.91629135500000003</v>
      </c>
      <c r="L14">
        <v>0.90640960175000007</v>
      </c>
      <c r="M14">
        <v>0.89670558425000002</v>
      </c>
      <c r="N14">
        <v>0.88734526125000002</v>
      </c>
      <c r="O14">
        <v>0.87845284474999996</v>
      </c>
      <c r="P14">
        <v>0.87017141725000002</v>
      </c>
      <c r="Q14">
        <v>0.86259802649999995</v>
      </c>
      <c r="R14">
        <v>0.85581883749999998</v>
      </c>
      <c r="S14">
        <v>0.84848485425000009</v>
      </c>
      <c r="T14">
        <v>0.84313366725000005</v>
      </c>
    </row>
    <row r="15" spans="1:20" x14ac:dyDescent="0.25">
      <c r="A15">
        <v>13</v>
      </c>
      <c r="B15">
        <v>0.99796837950000006</v>
      </c>
      <c r="C15">
        <v>0.99525172000000006</v>
      </c>
      <c r="D15">
        <v>0.98921903150000001</v>
      </c>
      <c r="E15">
        <v>0.97805026000000006</v>
      </c>
      <c r="F15">
        <v>0.96206197625000012</v>
      </c>
      <c r="G15">
        <v>0.95389125325000002</v>
      </c>
      <c r="H15">
        <v>0.94505846874999999</v>
      </c>
      <c r="I15">
        <v>0.93567585149999999</v>
      </c>
      <c r="J15">
        <v>0.92593663974999996</v>
      </c>
      <c r="K15">
        <v>0.91602265625000001</v>
      </c>
      <c r="L15">
        <v>0.90612158899999995</v>
      </c>
      <c r="M15">
        <v>0.89640006024999996</v>
      </c>
      <c r="N15">
        <v>0.88702405325</v>
      </c>
      <c r="O15">
        <v>0.87811770600000005</v>
      </c>
      <c r="P15">
        <v>0.86982405449999989</v>
      </c>
      <c r="Q15">
        <v>0.86224004399999998</v>
      </c>
      <c r="R15">
        <v>0.85545189874999994</v>
      </c>
      <c r="S15">
        <v>0.84810881150000006</v>
      </c>
      <c r="T15">
        <v>0.84275122050000006</v>
      </c>
    </row>
    <row r="16" spans="1:20" x14ac:dyDescent="0.25">
      <c r="A16">
        <v>14</v>
      </c>
      <c r="B16">
        <v>0.99795822925</v>
      </c>
      <c r="C16">
        <v>0.99522847299999995</v>
      </c>
      <c r="D16">
        <v>0.98916839899999998</v>
      </c>
      <c r="E16">
        <v>0.97795438174999993</v>
      </c>
      <c r="F16">
        <v>0.96191124500000003</v>
      </c>
      <c r="G16">
        <v>0.95371606375000006</v>
      </c>
      <c r="H16">
        <v>0.94485909300000004</v>
      </c>
      <c r="I16">
        <v>0.93545294550000002</v>
      </c>
      <c r="J16">
        <v>0.92569138200000001</v>
      </c>
      <c r="K16">
        <v>0.91575672624999993</v>
      </c>
      <c r="L16">
        <v>0.90583670074999989</v>
      </c>
      <c r="M16">
        <v>0.89609800750000002</v>
      </c>
      <c r="N16">
        <v>0.88670664874999994</v>
      </c>
      <c r="O16">
        <v>0.87778668474999999</v>
      </c>
      <c r="P16">
        <v>0.86948110124999989</v>
      </c>
      <c r="Q16">
        <v>0.86188673949999994</v>
      </c>
      <c r="R16">
        <v>0.855089875</v>
      </c>
      <c r="S16">
        <v>0.84773793524999996</v>
      </c>
      <c r="T16">
        <v>0.84237412550000013</v>
      </c>
    </row>
    <row r="17" spans="1:20" x14ac:dyDescent="0.25">
      <c r="A17">
        <v>15</v>
      </c>
      <c r="B17">
        <v>0.99794812625000007</v>
      </c>
      <c r="C17">
        <v>0.99520533849999993</v>
      </c>
      <c r="D17">
        <v>0.98911803500000006</v>
      </c>
      <c r="E17">
        <v>0.97785908974999991</v>
      </c>
      <c r="F17">
        <v>0.96176161199999999</v>
      </c>
      <c r="G17">
        <v>0.95354225249999991</v>
      </c>
      <c r="H17">
        <v>0.94466140724999992</v>
      </c>
      <c r="I17">
        <v>0.93523206800000003</v>
      </c>
      <c r="J17">
        <v>0.92544850624999997</v>
      </c>
      <c r="K17">
        <v>0.91549353099999997</v>
      </c>
      <c r="L17">
        <v>0.90555489749999996</v>
      </c>
      <c r="M17">
        <v>0.89579937924999997</v>
      </c>
      <c r="N17">
        <v>0.88639299475</v>
      </c>
      <c r="O17">
        <v>0.87745972174999998</v>
      </c>
      <c r="P17">
        <v>0.86914249250000009</v>
      </c>
      <c r="Q17">
        <v>0.86153804100000009</v>
      </c>
      <c r="R17">
        <v>0.85473268874999997</v>
      </c>
      <c r="S17">
        <v>0.84737214250000004</v>
      </c>
      <c r="T17">
        <v>0.84200229375000002</v>
      </c>
    </row>
    <row r="18" spans="1:20" x14ac:dyDescent="0.25">
      <c r="A18">
        <v>16</v>
      </c>
      <c r="B18">
        <v>0.99793807075000007</v>
      </c>
      <c r="C18">
        <v>0.9951823165</v>
      </c>
      <c r="D18">
        <v>0.98906793674999993</v>
      </c>
      <c r="E18">
        <v>0.97776437849999998</v>
      </c>
      <c r="F18">
        <v>0.96161306675000002</v>
      </c>
      <c r="G18">
        <v>0.95336980675000005</v>
      </c>
      <c r="H18">
        <v>0.94446539425000009</v>
      </c>
      <c r="I18">
        <v>0.9350131962499999</v>
      </c>
      <c r="J18">
        <v>0.92520798425000006</v>
      </c>
      <c r="K18">
        <v>0.91523303750000007</v>
      </c>
      <c r="L18">
        <v>0.90527613924999994</v>
      </c>
      <c r="M18">
        <v>0.8955041305</v>
      </c>
      <c r="N18">
        <v>0.88608303899999996</v>
      </c>
      <c r="O18">
        <v>0.87713675849999995</v>
      </c>
      <c r="P18">
        <v>0.86880816300000008</v>
      </c>
      <c r="Q18">
        <v>0.86119387775000011</v>
      </c>
      <c r="R18">
        <v>0.85438026325000005</v>
      </c>
      <c r="S18">
        <v>0.84701135025000007</v>
      </c>
      <c r="T18">
        <v>0.8416356372499999</v>
      </c>
    </row>
    <row r="19" spans="1:20" x14ac:dyDescent="0.25">
      <c r="A19">
        <v>17</v>
      </c>
      <c r="B19">
        <v>0.99792806200000006</v>
      </c>
      <c r="C19">
        <v>0.99515940550000004</v>
      </c>
      <c r="D19">
        <v>0.98901810174999993</v>
      </c>
      <c r="E19">
        <v>0.97767024349999998</v>
      </c>
      <c r="F19">
        <v>0.96146559924999997</v>
      </c>
      <c r="G19">
        <v>0.95319871150000002</v>
      </c>
      <c r="H19">
        <v>0.94427103624999997</v>
      </c>
      <c r="I19">
        <v>0.93479630799999991</v>
      </c>
      <c r="J19">
        <v>0.92496978874999991</v>
      </c>
      <c r="K19">
        <v>0.91497521174999996</v>
      </c>
      <c r="L19">
        <v>0.90500038674999994</v>
      </c>
      <c r="M19">
        <v>0.89521221524999994</v>
      </c>
      <c r="N19">
        <v>0.88577672974999999</v>
      </c>
      <c r="O19">
        <v>0.87681773650000006</v>
      </c>
      <c r="P19">
        <v>0.86847804900000003</v>
      </c>
      <c r="Q19">
        <v>0.86085418000000002</v>
      </c>
      <c r="R19">
        <v>0.85403252349999992</v>
      </c>
      <c r="S19">
        <v>0.84665547824999998</v>
      </c>
      <c r="T19">
        <v>0.84127407224999995</v>
      </c>
    </row>
    <row r="20" spans="1:20" x14ac:dyDescent="0.25">
      <c r="A20">
        <v>18</v>
      </c>
      <c r="B20">
        <v>0.99791809975000001</v>
      </c>
      <c r="C20">
        <v>0.99513660500000001</v>
      </c>
      <c r="D20">
        <v>0.98896852874999996</v>
      </c>
      <c r="E20">
        <v>0.97757667925000002</v>
      </c>
      <c r="F20">
        <v>0.96131919850000003</v>
      </c>
      <c r="G20">
        <v>0.95302895450000003</v>
      </c>
      <c r="H20">
        <v>0.94407831625000005</v>
      </c>
      <c r="I20">
        <v>0.93458138174999994</v>
      </c>
      <c r="J20">
        <v>0.92473389299999997</v>
      </c>
      <c r="K20">
        <v>0.91472002200000002</v>
      </c>
      <c r="L20">
        <v>0.90472760225000004</v>
      </c>
      <c r="M20">
        <v>0.89492358974999997</v>
      </c>
      <c r="N20">
        <v>0.88547401674999993</v>
      </c>
      <c r="O20">
        <v>0.87650260025000004</v>
      </c>
      <c r="P20">
        <v>0.86815208799999999</v>
      </c>
      <c r="Q20">
        <v>0.86051887999999999</v>
      </c>
      <c r="R20">
        <v>0.85368939724999993</v>
      </c>
      <c r="S20">
        <v>0.84630444675000005</v>
      </c>
      <c r="T20">
        <v>0.84091751474999998</v>
      </c>
    </row>
    <row r="21" spans="1:20" x14ac:dyDescent="0.25">
      <c r="A21">
        <v>19</v>
      </c>
      <c r="B21">
        <v>0.9979081837499999</v>
      </c>
      <c r="C21">
        <v>0.99511391400000004</v>
      </c>
      <c r="D21">
        <v>0.98891921449999998</v>
      </c>
      <c r="E21">
        <v>0.97748368100000005</v>
      </c>
      <c r="F21">
        <v>0.96117385550000001</v>
      </c>
      <c r="G21">
        <v>0.95286052224999995</v>
      </c>
      <c r="H21">
        <v>0.94388721674999998</v>
      </c>
      <c r="I21">
        <v>0.93436839550000006</v>
      </c>
      <c r="J21">
        <v>0.92450026974999999</v>
      </c>
      <c r="K21">
        <v>0.91446743575</v>
      </c>
      <c r="L21">
        <v>0.90445774725000005</v>
      </c>
      <c r="M21">
        <v>0.89463820974999997</v>
      </c>
      <c r="N21">
        <v>0.88517485049999989</v>
      </c>
      <c r="O21">
        <v>0.87619129299999998</v>
      </c>
      <c r="P21">
        <v>0.86783021825000006</v>
      </c>
      <c r="Q21">
        <v>0.86018791025000008</v>
      </c>
      <c r="R21">
        <v>0.85335081099999999</v>
      </c>
      <c r="S21">
        <v>0.84595817899999992</v>
      </c>
      <c r="T21">
        <v>0.84056588300000001</v>
      </c>
    </row>
    <row r="22" spans="1:20" x14ac:dyDescent="0.25">
      <c r="A22">
        <v>20</v>
      </c>
      <c r="B22">
        <v>0.99789831325</v>
      </c>
      <c r="C22">
        <v>0.99509133174999997</v>
      </c>
      <c r="D22">
        <v>0.98887015774999998</v>
      </c>
      <c r="E22">
        <v>0.97739124399999999</v>
      </c>
      <c r="F22">
        <v>0.96102955875000007</v>
      </c>
      <c r="G22">
        <v>0.95269340125000002</v>
      </c>
      <c r="H22">
        <v>0.9436977205</v>
      </c>
      <c r="I22">
        <v>0.93415732799999995</v>
      </c>
      <c r="J22">
        <v>0.92426889349999997</v>
      </c>
      <c r="K22">
        <v>0.91421742125000005</v>
      </c>
      <c r="L22">
        <v>0.90419078524999996</v>
      </c>
      <c r="M22">
        <v>0.89435603275000009</v>
      </c>
      <c r="N22">
        <v>0.88487918149999989</v>
      </c>
      <c r="O22">
        <v>0.87588376050000005</v>
      </c>
      <c r="P22">
        <v>0.86751237949999993</v>
      </c>
      <c r="Q22">
        <v>0.85986120524999998</v>
      </c>
      <c r="R22">
        <v>0.85301669499999999</v>
      </c>
      <c r="S22">
        <v>0.84561659750000007</v>
      </c>
      <c r="T22">
        <v>0.84021909625000002</v>
      </c>
    </row>
    <row r="23" spans="1:20" x14ac:dyDescent="0.25">
      <c r="A23">
        <v>21</v>
      </c>
      <c r="B23">
        <v>0.99788848799999996</v>
      </c>
      <c r="C23">
        <v>0.99506885675000001</v>
      </c>
      <c r="D23">
        <v>0.98882135599999998</v>
      </c>
      <c r="E23">
        <v>0.97729936325</v>
      </c>
      <c r="F23">
        <v>0.96088629999999997</v>
      </c>
      <c r="G23">
        <v>0.95252757899999996</v>
      </c>
      <c r="H23">
        <v>0.94350981150000002</v>
      </c>
      <c r="I23">
        <v>0.93394815850000001</v>
      </c>
      <c r="J23">
        <v>0.92403973724999999</v>
      </c>
      <c r="K23">
        <v>0.91396994774999996</v>
      </c>
      <c r="L23">
        <v>0.90392667925000003</v>
      </c>
      <c r="M23">
        <v>0.894077016</v>
      </c>
      <c r="N23">
        <v>0.88458696199999998</v>
      </c>
      <c r="O23">
        <v>0.87557994900000002</v>
      </c>
      <c r="P23">
        <v>0.86719851250000002</v>
      </c>
      <c r="Q23">
        <v>0.85953869999999999</v>
      </c>
      <c r="R23">
        <v>0.85268697900000001</v>
      </c>
      <c r="S23">
        <v>0.84527962874999996</v>
      </c>
      <c r="T23">
        <v>0.83987707574999992</v>
      </c>
    </row>
    <row r="24" spans="1:20" x14ac:dyDescent="0.25">
      <c r="A24">
        <v>22</v>
      </c>
      <c r="B24">
        <v>0.99787870825000002</v>
      </c>
      <c r="C24">
        <v>0.99504648924999994</v>
      </c>
      <c r="D24">
        <v>0.98877280774999987</v>
      </c>
      <c r="E24">
        <v>0.97720803450000004</v>
      </c>
      <c r="F24">
        <v>0.96074406875000007</v>
      </c>
      <c r="G24">
        <v>0.95236304250000003</v>
      </c>
      <c r="H24">
        <v>0.94332347299999997</v>
      </c>
      <c r="I24">
        <v>0.93374086575000004</v>
      </c>
      <c r="J24">
        <v>0.92381277675000006</v>
      </c>
      <c r="K24">
        <v>0.91372498425000004</v>
      </c>
      <c r="L24">
        <v>0.90366539300000004</v>
      </c>
      <c r="M24">
        <v>0.89380111824999997</v>
      </c>
      <c r="N24">
        <v>0.88429814525000006</v>
      </c>
      <c r="O24">
        <v>0.87527980574999997</v>
      </c>
      <c r="P24">
        <v>0.86688855899999995</v>
      </c>
      <c r="Q24">
        <v>0.8592203315000001</v>
      </c>
      <c r="R24">
        <v>0.85236159550000001</v>
      </c>
      <c r="S24">
        <v>0.8449471985</v>
      </c>
      <c r="T24">
        <v>0.83953974474999993</v>
      </c>
    </row>
    <row r="25" spans="1:20" x14ac:dyDescent="0.25">
      <c r="A25">
        <v>23</v>
      </c>
      <c r="B25">
        <v>0.99786897274999997</v>
      </c>
      <c r="C25">
        <v>0.9950242277500001</v>
      </c>
      <c r="D25">
        <v>0.98872451075000001</v>
      </c>
      <c r="E25">
        <v>0.97711725275000005</v>
      </c>
      <c r="F25">
        <v>0.96060285550000002</v>
      </c>
      <c r="G25">
        <v>0.95219977875000006</v>
      </c>
      <c r="H25">
        <v>0.94313868900000009</v>
      </c>
      <c r="I25">
        <v>0.93353542975000003</v>
      </c>
      <c r="J25">
        <v>0.92358798549999999</v>
      </c>
      <c r="K25">
        <v>0.91348250100000006</v>
      </c>
      <c r="L25">
        <v>0.90340689124999995</v>
      </c>
      <c r="M25">
        <v>0.89352829774999998</v>
      </c>
      <c r="N25">
        <v>0.88401268399999999</v>
      </c>
      <c r="O25">
        <v>0.87498327875000004</v>
      </c>
      <c r="P25">
        <v>0.86658246149999996</v>
      </c>
      <c r="Q25">
        <v>0.8589060369999999</v>
      </c>
      <c r="R25">
        <v>0.85204047724999998</v>
      </c>
      <c r="S25">
        <v>0.84461923475</v>
      </c>
      <c r="T25">
        <v>0.83920702724999996</v>
      </c>
    </row>
    <row r="26" spans="1:20" x14ac:dyDescent="0.25">
      <c r="A26">
        <v>24</v>
      </c>
      <c r="B26">
        <v>0.99785928200000007</v>
      </c>
      <c r="C26">
        <v>0.99500207200000013</v>
      </c>
      <c r="D26">
        <v>0.98867646274999998</v>
      </c>
      <c r="E26">
        <v>0.97702701324999996</v>
      </c>
      <c r="F26">
        <v>0.96046265099999995</v>
      </c>
      <c r="G26">
        <v>0.95203777624999997</v>
      </c>
      <c r="H26">
        <v>0.942955443</v>
      </c>
      <c r="I26">
        <v>0.93333183024999999</v>
      </c>
      <c r="J26">
        <v>0.92336533925000008</v>
      </c>
      <c r="K26">
        <v>0.91324246799999986</v>
      </c>
      <c r="L26">
        <v>0.90315113899999999</v>
      </c>
      <c r="M26">
        <v>0.89325851500000009</v>
      </c>
      <c r="N26">
        <v>0.88373053274999991</v>
      </c>
      <c r="O26">
        <v>0.87469031624999993</v>
      </c>
      <c r="P26">
        <v>0.86628016424999998</v>
      </c>
      <c r="Q26">
        <v>0.85859575574999991</v>
      </c>
      <c r="R26">
        <v>0.85172355825000001</v>
      </c>
      <c r="S26">
        <v>0.84429566774999998</v>
      </c>
      <c r="T26">
        <v>0.83887884874999996</v>
      </c>
    </row>
    <row r="27" spans="1:20" x14ac:dyDescent="0.25">
      <c r="A27">
        <v>25</v>
      </c>
      <c r="B27">
        <v>0.99784963500000001</v>
      </c>
      <c r="C27">
        <v>0.99498001999999985</v>
      </c>
      <c r="D27">
        <v>0.9886286620000001</v>
      </c>
      <c r="E27">
        <v>0.97693731199999989</v>
      </c>
      <c r="F27">
        <v>0.96032344525000002</v>
      </c>
      <c r="G27">
        <v>0.95187702200000002</v>
      </c>
      <c r="H27">
        <v>0.94277371999999993</v>
      </c>
      <c r="I27">
        <v>0.93313004700000002</v>
      </c>
      <c r="J27">
        <v>0.92314481349999999</v>
      </c>
      <c r="K27">
        <v>0.91300485549999999</v>
      </c>
      <c r="L27">
        <v>0.90289810174999996</v>
      </c>
      <c r="M27">
        <v>0.89299173000000009</v>
      </c>
      <c r="N27">
        <v>0.88345164649999997</v>
      </c>
      <c r="O27">
        <v>0.87440086875</v>
      </c>
      <c r="P27">
        <v>0.86598161100000004</v>
      </c>
      <c r="Q27">
        <v>0.85828942725000001</v>
      </c>
      <c r="R27">
        <v>0.85141077450000002</v>
      </c>
      <c r="S27">
        <v>0.8439764274999999</v>
      </c>
      <c r="T27">
        <v>0.83855513625</v>
      </c>
    </row>
    <row r="28" spans="1:20" x14ac:dyDescent="0.25">
      <c r="A28">
        <v>26</v>
      </c>
      <c r="B28">
        <v>0.9978400315</v>
      </c>
      <c r="C28">
        <v>0.99495807199999997</v>
      </c>
      <c r="D28">
        <v>0.98858110625000006</v>
      </c>
      <c r="E28">
        <v>0.97684814375000006</v>
      </c>
      <c r="F28">
        <v>0.96018523025000002</v>
      </c>
      <c r="G28">
        <v>0.95171750374999997</v>
      </c>
      <c r="H28">
        <v>0.94259350350000004</v>
      </c>
      <c r="I28">
        <v>0.93293006049999994</v>
      </c>
      <c r="J28">
        <v>0.92292638400000004</v>
      </c>
      <c r="K28">
        <v>0.91276963500000008</v>
      </c>
      <c r="L28">
        <v>0.90264774549999993</v>
      </c>
      <c r="M28">
        <v>0.89272790400000002</v>
      </c>
      <c r="N28">
        <v>0.88317598099999994</v>
      </c>
      <c r="O28">
        <v>0.87411488649999991</v>
      </c>
      <c r="P28">
        <v>0.86568674824999992</v>
      </c>
      <c r="Q28">
        <v>0.85798699224999997</v>
      </c>
      <c r="R28">
        <v>0.85110206199999994</v>
      </c>
      <c r="S28">
        <v>0.8436614455</v>
      </c>
      <c r="T28">
        <v>0.83823581825000004</v>
      </c>
    </row>
    <row r="29" spans="1:20" x14ac:dyDescent="0.25">
      <c r="A29">
        <v>27</v>
      </c>
      <c r="B29">
        <v>0.99783047150000004</v>
      </c>
      <c r="C29">
        <v>0.99493622699999995</v>
      </c>
      <c r="D29">
        <v>0.98853379424999988</v>
      </c>
      <c r="E29">
        <v>0.97675950449999993</v>
      </c>
      <c r="F29">
        <v>0.96004799549999997</v>
      </c>
      <c r="G29">
        <v>0.95155920999999999</v>
      </c>
      <c r="H29">
        <v>0.94241477824999997</v>
      </c>
      <c r="I29">
        <v>0.93273185125000002</v>
      </c>
      <c r="J29">
        <v>0.92271002675000002</v>
      </c>
      <c r="K29">
        <v>0.91253677774999997</v>
      </c>
      <c r="L29">
        <v>0.90240003675000002</v>
      </c>
      <c r="M29">
        <v>0.89246699725</v>
      </c>
      <c r="N29">
        <v>0.88290349224999998</v>
      </c>
      <c r="O29">
        <v>0.87383232124999999</v>
      </c>
      <c r="P29">
        <v>0.86539552149999999</v>
      </c>
      <c r="Q29">
        <v>0.85768839374999994</v>
      </c>
      <c r="R29">
        <v>0.85079735950000002</v>
      </c>
      <c r="S29">
        <v>0.84335065575000001</v>
      </c>
      <c r="T29">
        <v>0.83792082475000007</v>
      </c>
    </row>
    <row r="30" spans="1:20" x14ac:dyDescent="0.25">
      <c r="A30">
        <v>28</v>
      </c>
      <c r="B30">
        <v>0.99782095474999999</v>
      </c>
      <c r="C30">
        <v>0.99491448424999995</v>
      </c>
      <c r="D30">
        <v>0.98848672325000009</v>
      </c>
      <c r="E30">
        <v>0.97667138975000012</v>
      </c>
      <c r="F30">
        <v>0.95991173249999995</v>
      </c>
      <c r="G30">
        <v>0.95140212874999996</v>
      </c>
      <c r="H30">
        <v>0.94223752950000006</v>
      </c>
      <c r="I30">
        <v>0.93253540074999997</v>
      </c>
      <c r="J30">
        <v>0.92249571850000001</v>
      </c>
      <c r="K30">
        <v>0.91230625575000002</v>
      </c>
      <c r="L30">
        <v>0.90215494249999995</v>
      </c>
      <c r="M30">
        <v>0.89220897300000002</v>
      </c>
      <c r="N30">
        <v>0.88263413800000001</v>
      </c>
      <c r="O30">
        <v>0.8735531245</v>
      </c>
      <c r="P30">
        <v>0.86510787950000001</v>
      </c>
      <c r="Q30">
        <v>0.85739357350000001</v>
      </c>
      <c r="R30">
        <v>0.85049660575000008</v>
      </c>
      <c r="S30">
        <v>0.84304399224999993</v>
      </c>
      <c r="T30">
        <v>0.83761008650000002</v>
      </c>
    </row>
    <row r="31" spans="1:20" x14ac:dyDescent="0.25">
      <c r="A31">
        <v>29</v>
      </c>
      <c r="B31">
        <v>0.99781148050000001</v>
      </c>
      <c r="C31">
        <v>0.99489284249999999</v>
      </c>
      <c r="D31">
        <v>0.98843989224999995</v>
      </c>
      <c r="E31">
        <v>0.97658379500000003</v>
      </c>
      <c r="F31">
        <v>0.9597764325</v>
      </c>
      <c r="G31">
        <v>0.95124624800000002</v>
      </c>
      <c r="H31">
        <v>0.94206174200000004</v>
      </c>
      <c r="I31">
        <v>0.93234068924999991</v>
      </c>
      <c r="J31">
        <v>0.92228343599999996</v>
      </c>
      <c r="K31">
        <v>0.91207804124999992</v>
      </c>
      <c r="L31">
        <v>0.90191243099999996</v>
      </c>
      <c r="M31">
        <v>0.89195379399999997</v>
      </c>
      <c r="N31">
        <v>0.882367876</v>
      </c>
      <c r="O31">
        <v>0.87327725025000003</v>
      </c>
      <c r="P31">
        <v>0.86482376999999999</v>
      </c>
      <c r="Q31">
        <v>0.85710247624999991</v>
      </c>
      <c r="R31">
        <v>0.85019973975000007</v>
      </c>
      <c r="S31">
        <v>0.84274139125000003</v>
      </c>
      <c r="T31">
        <v>0.83730353674999991</v>
      </c>
    </row>
    <row r="32" spans="1:20" x14ac:dyDescent="0.25">
      <c r="A32">
        <v>30</v>
      </c>
      <c r="B32">
        <v>0.99780204875</v>
      </c>
      <c r="C32">
        <v>0.99487130175000005</v>
      </c>
      <c r="D32">
        <v>0.98839329850000002</v>
      </c>
      <c r="E32">
        <v>0.97649671650000003</v>
      </c>
      <c r="F32">
        <v>0.95964208649999994</v>
      </c>
      <c r="G32">
        <v>0.95109155599999995</v>
      </c>
      <c r="H32">
        <v>0.94188740074999999</v>
      </c>
      <c r="I32">
        <v>0.93214769874999992</v>
      </c>
      <c r="J32">
        <v>0.92207315649999999</v>
      </c>
      <c r="K32">
        <v>0.91185210724999999</v>
      </c>
      <c r="L32">
        <v>0.90167246925</v>
      </c>
      <c r="M32">
        <v>0.89170142274999997</v>
      </c>
      <c r="N32">
        <v>0.88210466449999991</v>
      </c>
      <c r="O32">
        <v>0.87300465099999991</v>
      </c>
      <c r="P32">
        <v>0.86454314224999995</v>
      </c>
      <c r="Q32">
        <v>0.85681504625000005</v>
      </c>
      <c r="R32">
        <v>0.84990670374999999</v>
      </c>
      <c r="S32">
        <v>0.84244278875</v>
      </c>
      <c r="T32">
        <v>0.83700110824999996</v>
      </c>
    </row>
    <row r="33" spans="1:20" x14ac:dyDescent="0.25">
      <c r="A33">
        <v>31</v>
      </c>
      <c r="B33">
        <v>0.99779265900000003</v>
      </c>
      <c r="C33">
        <v>0.99484986074999993</v>
      </c>
      <c r="D33">
        <v>0.98834694099999987</v>
      </c>
      <c r="E33">
        <v>0.97641014925000003</v>
      </c>
      <c r="F33">
        <v>0.95950868600000006</v>
      </c>
      <c r="G33">
        <v>0.95093804225</v>
      </c>
      <c r="H33">
        <v>0.94171449125000006</v>
      </c>
      <c r="I33">
        <v>0.93195641075000002</v>
      </c>
      <c r="J33">
        <v>0.92186485725</v>
      </c>
      <c r="K33">
        <v>0.91162842649999998</v>
      </c>
      <c r="L33">
        <v>0.90143502649999996</v>
      </c>
      <c r="M33">
        <v>0.891451824</v>
      </c>
      <c r="N33">
        <v>0.88184446250000004</v>
      </c>
      <c r="O33">
        <v>0.8727352825000001</v>
      </c>
      <c r="P33">
        <v>0.86426594599999995</v>
      </c>
      <c r="Q33">
        <v>0.85653123050000002</v>
      </c>
      <c r="R33">
        <v>0.84961743950000002</v>
      </c>
      <c r="S33">
        <v>0.84214812375000003</v>
      </c>
      <c r="T33">
        <v>0.83670273624999991</v>
      </c>
    </row>
    <row r="34" spans="1:20" x14ac:dyDescent="0.25">
      <c r="A34">
        <v>32</v>
      </c>
      <c r="B34">
        <v>0.99778331124999997</v>
      </c>
      <c r="C34">
        <v>0.99482851900000002</v>
      </c>
      <c r="D34">
        <v>0.98830081724999996</v>
      </c>
      <c r="E34">
        <v>0.97632408924999992</v>
      </c>
      <c r="F34">
        <v>0.95937622224999997</v>
      </c>
      <c r="G34">
        <v>0.95078569474999997</v>
      </c>
      <c r="H34">
        <v>0.94154299899999994</v>
      </c>
      <c r="I34">
        <v>0.93176680675000001</v>
      </c>
      <c r="J34">
        <v>0.92165851600000004</v>
      </c>
      <c r="K34">
        <v>0.91140697199999998</v>
      </c>
      <c r="L34">
        <v>0.9012000710000001</v>
      </c>
      <c r="M34">
        <v>0.89120496100000002</v>
      </c>
      <c r="N34">
        <v>0.88158722999999983</v>
      </c>
      <c r="O34">
        <v>0.8724691</v>
      </c>
      <c r="P34">
        <v>0.86399213325000002</v>
      </c>
      <c r="Q34">
        <v>0.85625097524999993</v>
      </c>
      <c r="R34">
        <v>0.84933188999999998</v>
      </c>
      <c r="S34">
        <v>0.8418573345</v>
      </c>
      <c r="T34">
        <v>0.83640835674999992</v>
      </c>
    </row>
    <row r="35" spans="1:20" x14ac:dyDescent="0.25">
      <c r="A35">
        <v>33</v>
      </c>
      <c r="B35">
        <v>0.99777400500000002</v>
      </c>
      <c r="C35">
        <v>0.99480727499999999</v>
      </c>
      <c r="D35">
        <v>0.98825492599999998</v>
      </c>
      <c r="E35">
        <v>0.97623853275000005</v>
      </c>
      <c r="F35">
        <v>0.95924468674999996</v>
      </c>
      <c r="G35">
        <v>0.95063450274999994</v>
      </c>
      <c r="H35">
        <v>0.9413729097500001</v>
      </c>
      <c r="I35">
        <v>0.93157886925</v>
      </c>
      <c r="J35">
        <v>0.9214541112500001</v>
      </c>
      <c r="K35">
        <v>0.91118771874999993</v>
      </c>
      <c r="L35">
        <v>0.90096757300000008</v>
      </c>
      <c r="M35">
        <v>0.89096079950000007</v>
      </c>
      <c r="N35">
        <v>0.88133292775000005</v>
      </c>
      <c r="O35">
        <v>0.87220605900000003</v>
      </c>
      <c r="P35">
        <v>0.86372165525</v>
      </c>
      <c r="Q35">
        <v>0.85597422875000007</v>
      </c>
      <c r="R35">
        <v>0.84904999974999995</v>
      </c>
      <c r="S35">
        <v>0.84157036199999991</v>
      </c>
      <c r="T35">
        <v>0.83611790750000003</v>
      </c>
    </row>
    <row r="36" spans="1:20" x14ac:dyDescent="0.25">
      <c r="A36">
        <v>34</v>
      </c>
      <c r="B36">
        <v>0.99776473924999998</v>
      </c>
      <c r="C36">
        <v>0.99478612924999998</v>
      </c>
      <c r="D36">
        <v>0.98820926525000008</v>
      </c>
      <c r="E36">
        <v>0.97615347524999996</v>
      </c>
      <c r="F36">
        <v>0.95911407074999999</v>
      </c>
      <c r="G36">
        <v>0.95048445500000001</v>
      </c>
      <c r="H36">
        <v>0.94120420925000003</v>
      </c>
      <c r="I36">
        <v>0.93139258050000007</v>
      </c>
      <c r="J36">
        <v>0.92125162075</v>
      </c>
      <c r="K36">
        <v>0.91097063999999994</v>
      </c>
      <c r="L36">
        <v>0.90073750200000002</v>
      </c>
      <c r="M36">
        <v>0.89071930524999998</v>
      </c>
      <c r="N36">
        <v>0.88108151675000002</v>
      </c>
      <c r="O36">
        <v>0.87194611599999994</v>
      </c>
      <c r="P36">
        <v>0.86345446449999996</v>
      </c>
      <c r="Q36">
        <v>0.85570093899999988</v>
      </c>
      <c r="R36">
        <v>0.84877171349999991</v>
      </c>
      <c r="S36">
        <v>0.84128714700000007</v>
      </c>
      <c r="T36">
        <v>0.83583132674999994</v>
      </c>
    </row>
    <row r="37" spans="1:20" x14ac:dyDescent="0.25">
      <c r="A37">
        <v>35</v>
      </c>
      <c r="B37">
        <v>0.99775551500000004</v>
      </c>
      <c r="C37">
        <v>0.99476508024999988</v>
      </c>
      <c r="D37">
        <v>0.98816383325000001</v>
      </c>
      <c r="E37">
        <v>0.97606891299999998</v>
      </c>
      <c r="F37">
        <v>0.95898436649999996</v>
      </c>
      <c r="G37">
        <v>0.95033554049999991</v>
      </c>
      <c r="H37">
        <v>0.94103688424999998</v>
      </c>
      <c r="I37">
        <v>0.9312079232499999</v>
      </c>
      <c r="J37">
        <v>0.92105102350000001</v>
      </c>
      <c r="K37">
        <v>0.91075571074999995</v>
      </c>
      <c r="L37">
        <v>0.90050982874999996</v>
      </c>
      <c r="M37">
        <v>0.8904804435</v>
      </c>
      <c r="N37">
        <v>0.88083295849999999</v>
      </c>
      <c r="O37">
        <v>0.87168922974999996</v>
      </c>
      <c r="P37">
        <v>0.86319051449999995</v>
      </c>
      <c r="Q37">
        <v>0.85543105649999995</v>
      </c>
      <c r="R37">
        <v>0.84849697774999999</v>
      </c>
      <c r="S37">
        <v>0.84100763199999995</v>
      </c>
      <c r="T37">
        <v>0.83554855375000003</v>
      </c>
    </row>
    <row r="38" spans="1:20" x14ac:dyDescent="0.25">
      <c r="A38">
        <v>36</v>
      </c>
      <c r="B38">
        <v>0.9977463312499999</v>
      </c>
      <c r="C38">
        <v>0.99474412724999994</v>
      </c>
      <c r="D38">
        <v>0.98811862774999992</v>
      </c>
      <c r="E38">
        <v>0.97598484174999989</v>
      </c>
      <c r="F38">
        <v>0.95885556574999997</v>
      </c>
      <c r="G38">
        <v>0.95018774924999994</v>
      </c>
      <c r="H38">
        <v>0.94087092000000005</v>
      </c>
      <c r="I38">
        <v>0.93102487924999999</v>
      </c>
      <c r="J38">
        <v>0.92085229849999994</v>
      </c>
      <c r="K38">
        <v>0.91054290574999996</v>
      </c>
      <c r="L38">
        <v>0.90028452300000006</v>
      </c>
      <c r="M38">
        <v>0.89024418124999993</v>
      </c>
      <c r="N38">
        <v>0.88058721500000003</v>
      </c>
      <c r="O38">
        <v>0.87143535699999997</v>
      </c>
      <c r="P38">
        <v>0.86292975974999997</v>
      </c>
      <c r="Q38">
        <v>0.85516453100000001</v>
      </c>
      <c r="R38">
        <v>0.84822573999999995</v>
      </c>
      <c r="S38">
        <v>0.84073176100000002</v>
      </c>
      <c r="T38">
        <v>0.83526953000000004</v>
      </c>
    </row>
    <row r="39" spans="1:20" x14ac:dyDescent="0.25">
      <c r="A39">
        <v>37</v>
      </c>
      <c r="B39">
        <v>0.99773718774999987</v>
      </c>
      <c r="C39">
        <v>0.99472326975000003</v>
      </c>
      <c r="D39">
        <v>0.98807364799999997</v>
      </c>
      <c r="E39">
        <v>0.97590125724999999</v>
      </c>
      <c r="F39">
        <v>0.95872766025</v>
      </c>
      <c r="G39">
        <v>0.95004106924999987</v>
      </c>
      <c r="H39">
        <v>0.94070630399999988</v>
      </c>
      <c r="I39">
        <v>0.93084343275000014</v>
      </c>
      <c r="J39">
        <v>0.92065542499999997</v>
      </c>
      <c r="K39">
        <v>0.91033220074999999</v>
      </c>
      <c r="L39">
        <v>0.9000615569999999</v>
      </c>
      <c r="M39">
        <v>0.89001048549999995</v>
      </c>
      <c r="N39">
        <v>0.88034424975000003</v>
      </c>
      <c r="O39">
        <v>0.87118445700000002</v>
      </c>
      <c r="P39">
        <v>0.8626721544999999</v>
      </c>
      <c r="Q39">
        <v>0.85490131449999995</v>
      </c>
      <c r="R39">
        <v>0.84795794825000004</v>
      </c>
      <c r="S39">
        <v>0.84045947825</v>
      </c>
      <c r="T39">
        <v>0.83499419674999997</v>
      </c>
    </row>
    <row r="40" spans="1:20" x14ac:dyDescent="0.25">
      <c r="A40">
        <v>38</v>
      </c>
      <c r="B40">
        <v>0.99772808400000002</v>
      </c>
      <c r="C40">
        <v>0.9947025075</v>
      </c>
      <c r="D40">
        <v>0.98802889149999995</v>
      </c>
      <c r="E40">
        <v>0.9758181560000001</v>
      </c>
      <c r="F40">
        <v>0.95860064175000004</v>
      </c>
      <c r="G40">
        <v>0.94989549174999999</v>
      </c>
      <c r="H40">
        <v>0.94054302150000002</v>
      </c>
      <c r="I40">
        <v>0.93066356675000006</v>
      </c>
      <c r="J40">
        <v>0.92046038224999993</v>
      </c>
      <c r="K40">
        <v>0.91012357099999996</v>
      </c>
      <c r="L40">
        <v>0.89984090174999998</v>
      </c>
      <c r="M40">
        <v>0.8897793235</v>
      </c>
      <c r="N40">
        <v>0.88010402575000002</v>
      </c>
      <c r="O40">
        <v>0.87093649000000006</v>
      </c>
      <c r="P40">
        <v>0.86241765525000003</v>
      </c>
      <c r="Q40">
        <v>0.85464135875000014</v>
      </c>
      <c r="R40">
        <v>0.84769355049999995</v>
      </c>
      <c r="S40">
        <v>0.84019072875</v>
      </c>
      <c r="T40">
        <v>0.83472249700000001</v>
      </c>
    </row>
    <row r="41" spans="1:20" x14ac:dyDescent="0.25">
      <c r="A41">
        <v>39</v>
      </c>
      <c r="B41">
        <v>0.9977190199999999</v>
      </c>
      <c r="C41">
        <v>0.9946818395</v>
      </c>
      <c r="D41">
        <v>0.98798435725</v>
      </c>
      <c r="E41">
        <v>0.97573553374999999</v>
      </c>
      <c r="F41">
        <v>0.95847450275000001</v>
      </c>
      <c r="G41">
        <v>0.94975100474999996</v>
      </c>
      <c r="H41">
        <v>0.94038106074999994</v>
      </c>
      <c r="I41">
        <v>0.93048526425</v>
      </c>
      <c r="J41">
        <v>0.92026715025000005</v>
      </c>
      <c r="K41">
        <v>0.90991699225000011</v>
      </c>
      <c r="L41">
        <v>0.89962252949999999</v>
      </c>
      <c r="M41">
        <v>0.88955066324999987</v>
      </c>
      <c r="N41">
        <v>0.87986650750000006</v>
      </c>
      <c r="O41">
        <v>0.87069141574999986</v>
      </c>
      <c r="P41">
        <v>0.86216621850000008</v>
      </c>
      <c r="Q41">
        <v>0.85438461649999997</v>
      </c>
      <c r="R41">
        <v>0.84743249749999994</v>
      </c>
      <c r="S41">
        <v>0.83992545949999997</v>
      </c>
      <c r="T41">
        <v>0.83445437524999999</v>
      </c>
    </row>
    <row r="42" spans="1:20" x14ac:dyDescent="0.25">
      <c r="A42">
        <v>40</v>
      </c>
      <c r="B42">
        <v>0.99770999574999997</v>
      </c>
      <c r="C42">
        <v>0.99466126450000003</v>
      </c>
      <c r="D42">
        <v>0.98794004300000005</v>
      </c>
      <c r="E42">
        <v>0.97565338699999993</v>
      </c>
      <c r="F42">
        <v>0.95834923499999991</v>
      </c>
      <c r="G42">
        <v>0.94960759875</v>
      </c>
      <c r="H42">
        <v>0.94022040774999993</v>
      </c>
      <c r="I42">
        <v>0.93030850900000006</v>
      </c>
      <c r="J42">
        <v>0.92007570900000002</v>
      </c>
      <c r="K42">
        <v>0.90971244149999997</v>
      </c>
      <c r="L42">
        <v>0.8994064129999999</v>
      </c>
      <c r="M42">
        <v>0.88932447375000001</v>
      </c>
      <c r="N42">
        <v>0.87963165924999998</v>
      </c>
      <c r="O42">
        <v>0.87044919450000002</v>
      </c>
      <c r="P42">
        <v>0.86191780100000004</v>
      </c>
      <c r="Q42">
        <v>0.85413104225000003</v>
      </c>
      <c r="R42">
        <v>0.84717474000000004</v>
      </c>
      <c r="S42">
        <v>0.83966361749999996</v>
      </c>
      <c r="T42">
        <v>0.83418977525000004</v>
      </c>
    </row>
    <row r="43" spans="1:20" x14ac:dyDescent="0.25">
      <c r="A43">
        <v>41</v>
      </c>
      <c r="B43">
        <v>0.99770101025000002</v>
      </c>
      <c r="C43">
        <v>0.99464078225000008</v>
      </c>
      <c r="D43">
        <v>0.98789594700000005</v>
      </c>
      <c r="E43">
        <v>0.97557171200000004</v>
      </c>
      <c r="F43">
        <v>0.95822483149999993</v>
      </c>
      <c r="G43">
        <v>0.94946526450000002</v>
      </c>
      <c r="H43">
        <v>0.94006104999999995</v>
      </c>
      <c r="I43">
        <v>0.93013328525000005</v>
      </c>
      <c r="J43">
        <v>0.91988603899999999</v>
      </c>
      <c r="K43">
        <v>0.90950989474999999</v>
      </c>
      <c r="L43">
        <v>0.89919252450000009</v>
      </c>
      <c r="M43">
        <v>0.88910072374999993</v>
      </c>
      <c r="N43">
        <v>0.87939944624999999</v>
      </c>
      <c r="O43">
        <v>0.87020978849999997</v>
      </c>
      <c r="P43">
        <v>0.86167236025000005</v>
      </c>
      <c r="Q43">
        <v>0.85388058975000003</v>
      </c>
      <c r="R43">
        <v>0.84692022924999999</v>
      </c>
      <c r="S43">
        <v>0.83940515175000008</v>
      </c>
      <c r="T43">
        <v>0.83392864425000002</v>
      </c>
    </row>
    <row r="44" spans="1:20" x14ac:dyDescent="0.25">
      <c r="A44">
        <v>42</v>
      </c>
      <c r="B44">
        <v>0.99769206374999997</v>
      </c>
      <c r="C44">
        <v>0.99462039199999996</v>
      </c>
      <c r="D44">
        <v>0.98785206825000005</v>
      </c>
      <c r="E44">
        <v>0.97549050474999999</v>
      </c>
      <c r="F44">
        <v>0.95810128375000003</v>
      </c>
      <c r="G44">
        <v>0.94932399025000003</v>
      </c>
      <c r="H44">
        <v>0.93990297425000002</v>
      </c>
      <c r="I44">
        <v>0.92995957674999996</v>
      </c>
      <c r="J44">
        <v>0.9196981207499999</v>
      </c>
      <c r="K44">
        <v>0.90930932924999996</v>
      </c>
      <c r="L44">
        <v>0.89898083749999991</v>
      </c>
      <c r="M44">
        <v>0.88887938250000009</v>
      </c>
      <c r="N44">
        <v>0.87916983424999984</v>
      </c>
      <c r="O44">
        <v>0.86997315924999996</v>
      </c>
      <c r="P44">
        <v>0.86142985599999999</v>
      </c>
      <c r="Q44">
        <v>0.85363321550000004</v>
      </c>
      <c r="R44">
        <v>0.84666891799999999</v>
      </c>
      <c r="S44">
        <v>0.83915001074999995</v>
      </c>
      <c r="T44">
        <v>0.83367092825000011</v>
      </c>
    </row>
    <row r="45" spans="1:20" x14ac:dyDescent="0.25">
      <c r="A45">
        <v>43</v>
      </c>
      <c r="B45">
        <v>0.99768315600000002</v>
      </c>
      <c r="C45">
        <v>0.9946000935</v>
      </c>
      <c r="D45">
        <v>0.98780840475000009</v>
      </c>
      <c r="E45">
        <v>0.97540976125000012</v>
      </c>
      <c r="F45">
        <v>0.95797858449999995</v>
      </c>
      <c r="G45">
        <v>0.94918376775000002</v>
      </c>
      <c r="H45">
        <v>0.93974616825000001</v>
      </c>
      <c r="I45">
        <v>0.92978736849999999</v>
      </c>
      <c r="J45">
        <v>0.91951193475000004</v>
      </c>
      <c r="K45">
        <v>0.90911072225</v>
      </c>
      <c r="L45">
        <v>0.89877132574999996</v>
      </c>
      <c r="M45">
        <v>0.88866042025000003</v>
      </c>
      <c r="N45">
        <v>0.87894278974999995</v>
      </c>
      <c r="O45">
        <v>0.86973926999999995</v>
      </c>
      <c r="P45">
        <v>0.86119024675000011</v>
      </c>
      <c r="Q45">
        <v>0.85338887399999996</v>
      </c>
      <c r="R45">
        <v>0.84642075875</v>
      </c>
      <c r="S45">
        <v>0.83889814525000006</v>
      </c>
      <c r="T45">
        <v>0.83341657575000005</v>
      </c>
    </row>
    <row r="46" spans="1:20" x14ac:dyDescent="0.25">
      <c r="A46">
        <v>44</v>
      </c>
      <c r="B46">
        <v>0.99767428624999988</v>
      </c>
      <c r="C46">
        <v>0.99457988550000009</v>
      </c>
      <c r="D46">
        <v>0.98776495549999987</v>
      </c>
      <c r="E46">
        <v>0.97532947874999998</v>
      </c>
      <c r="F46">
        <v>0.95785672700000002</v>
      </c>
      <c r="G46">
        <v>0.94904458624999999</v>
      </c>
      <c r="H46">
        <v>0.93959061975000002</v>
      </c>
      <c r="I46">
        <v>0.92961664349999995</v>
      </c>
      <c r="J46">
        <v>0.91932746274999999</v>
      </c>
      <c r="K46">
        <v>0.90891405125000002</v>
      </c>
      <c r="L46">
        <v>0.89856396299999997</v>
      </c>
      <c r="M46">
        <v>0.88844380675000001</v>
      </c>
      <c r="N46">
        <v>0.87871827899999999</v>
      </c>
      <c r="O46">
        <v>0.86950808374999999</v>
      </c>
      <c r="P46">
        <v>0.86095349274999999</v>
      </c>
      <c r="Q46">
        <v>0.85314752425000007</v>
      </c>
      <c r="R46">
        <v>0.84617570650000007</v>
      </c>
      <c r="S46">
        <v>0.83864950625000001</v>
      </c>
      <c r="T46">
        <v>0.83316553500000001</v>
      </c>
    </row>
    <row r="47" spans="1:20" x14ac:dyDescent="0.25">
      <c r="A47">
        <v>45</v>
      </c>
      <c r="B47">
        <v>0.99766545449999999</v>
      </c>
      <c r="C47">
        <v>0.99455976774999999</v>
      </c>
      <c r="D47">
        <v>0.98772171774999995</v>
      </c>
      <c r="E47">
        <v>0.97524965250000006</v>
      </c>
      <c r="F47">
        <v>0.95773570249999995</v>
      </c>
      <c r="G47">
        <v>0.94890643674999997</v>
      </c>
      <c r="H47">
        <v>0.93943631599999999</v>
      </c>
      <c r="I47">
        <v>0.92944738775000002</v>
      </c>
      <c r="J47">
        <v>0.91914468574999997</v>
      </c>
      <c r="K47">
        <v>0.9087192945</v>
      </c>
      <c r="L47">
        <v>0.89835872374999992</v>
      </c>
      <c r="M47">
        <v>0.88822951350000001</v>
      </c>
      <c r="N47">
        <v>0.87849626949999993</v>
      </c>
      <c r="O47">
        <v>0.86927956399999995</v>
      </c>
      <c r="P47">
        <v>0.86071955449999993</v>
      </c>
      <c r="Q47">
        <v>0.85290912175</v>
      </c>
      <c r="R47">
        <v>0.84593371625000002</v>
      </c>
      <c r="S47">
        <v>0.83840404599999996</v>
      </c>
      <c r="T47">
        <v>0.83291775649999999</v>
      </c>
    </row>
    <row r="48" spans="1:20" x14ac:dyDescent="0.25">
      <c r="A48">
        <v>46</v>
      </c>
      <c r="B48">
        <v>0.9976566604999999</v>
      </c>
      <c r="C48">
        <v>0.99453973949999996</v>
      </c>
      <c r="D48">
        <v>0.98767869075000003</v>
      </c>
      <c r="E48">
        <v>0.97517027975000004</v>
      </c>
      <c r="F48">
        <v>0.9576155047499999</v>
      </c>
      <c r="G48">
        <v>0.94876930925000003</v>
      </c>
      <c r="H48">
        <v>0.93928324549999997</v>
      </c>
      <c r="I48">
        <v>0.92927958600000005</v>
      </c>
      <c r="J48">
        <v>0.9189635852500001</v>
      </c>
      <c r="K48">
        <v>0.90852643</v>
      </c>
      <c r="L48">
        <v>0.89815558250000005</v>
      </c>
      <c r="M48">
        <v>0.88801751149999997</v>
      </c>
      <c r="N48">
        <v>0.87827672925000011</v>
      </c>
      <c r="O48">
        <v>0.86905367524999999</v>
      </c>
      <c r="P48">
        <v>0.86048839275</v>
      </c>
      <c r="Q48">
        <v>0.85267362600000007</v>
      </c>
      <c r="R48">
        <v>0.84569474224999996</v>
      </c>
      <c r="S48">
        <v>0.838161716</v>
      </c>
      <c r="T48">
        <v>0.83267319075000001</v>
      </c>
    </row>
    <row r="49" spans="1:20" x14ac:dyDescent="0.25">
      <c r="A49">
        <v>47</v>
      </c>
      <c r="B49">
        <v>0.99764790424999994</v>
      </c>
      <c r="C49">
        <v>0.99451980024999997</v>
      </c>
      <c r="D49">
        <v>0.987635873</v>
      </c>
      <c r="E49">
        <v>0.97509135674999992</v>
      </c>
      <c r="F49">
        <v>0.957496126</v>
      </c>
      <c r="G49">
        <v>0.94863319449999994</v>
      </c>
      <c r="H49">
        <v>0.93913139574999993</v>
      </c>
      <c r="I49">
        <v>0.92911322274999997</v>
      </c>
      <c r="J49">
        <v>0.91878414350000004</v>
      </c>
      <c r="K49">
        <v>0.908335436</v>
      </c>
      <c r="L49">
        <v>0.89795451474999988</v>
      </c>
      <c r="M49">
        <v>0.88780777200000005</v>
      </c>
      <c r="N49">
        <v>0.87805962599999998</v>
      </c>
      <c r="O49">
        <v>0.86883038349999997</v>
      </c>
      <c r="P49">
        <v>0.86025997025000001</v>
      </c>
      <c r="Q49">
        <v>0.85244099600000012</v>
      </c>
      <c r="R49">
        <v>0.84545874250000008</v>
      </c>
      <c r="S49">
        <v>0.83792247149999999</v>
      </c>
      <c r="T49">
        <v>0.8324317887499999</v>
      </c>
    </row>
    <row r="50" spans="1:20" x14ac:dyDescent="0.25">
      <c r="A50">
        <v>48</v>
      </c>
      <c r="B50">
        <v>0.99763918499999993</v>
      </c>
      <c r="C50">
        <v>0.99449994900000005</v>
      </c>
      <c r="D50">
        <v>0.98759326299999994</v>
      </c>
      <c r="E50">
        <v>0.97501287974999995</v>
      </c>
      <c r="F50">
        <v>0.9573775592499999</v>
      </c>
      <c r="G50">
        <v>0.94849808349999998</v>
      </c>
      <c r="H50">
        <v>0.93898075525000002</v>
      </c>
      <c r="I50">
        <v>0.92894828374999994</v>
      </c>
      <c r="J50">
        <v>0.91860634175</v>
      </c>
      <c r="K50">
        <v>0.90814629199999997</v>
      </c>
      <c r="L50">
        <v>0.8977554955</v>
      </c>
      <c r="M50">
        <v>0.88760026749999998</v>
      </c>
      <c r="N50">
        <v>0.87784492900000011</v>
      </c>
      <c r="O50">
        <v>0.86860965300000004</v>
      </c>
      <c r="P50">
        <v>0.86003424924999994</v>
      </c>
      <c r="Q50">
        <v>0.85221119049999994</v>
      </c>
      <c r="R50">
        <v>0.84522567299999996</v>
      </c>
      <c r="S50">
        <v>0.83768626549999992</v>
      </c>
      <c r="T50">
        <v>0.83219350325000008</v>
      </c>
    </row>
    <row r="51" spans="1:20" x14ac:dyDescent="0.25">
      <c r="A51">
        <v>49</v>
      </c>
      <c r="B51">
        <v>0.99763050325000002</v>
      </c>
      <c r="C51">
        <v>0.99448018525000004</v>
      </c>
      <c r="D51">
        <v>0.98755085875000004</v>
      </c>
      <c r="E51">
        <v>0.97493484550000009</v>
      </c>
      <c r="F51">
        <v>0.95725979800000005</v>
      </c>
      <c r="G51">
        <v>0.94836396675000001</v>
      </c>
      <c r="H51">
        <v>0.93883131200000003</v>
      </c>
      <c r="I51">
        <v>0.92878475400000005</v>
      </c>
      <c r="J51">
        <v>0.91843016374999997</v>
      </c>
      <c r="K51">
        <v>0.90795897650000001</v>
      </c>
      <c r="L51">
        <v>0.89755850100000001</v>
      </c>
      <c r="M51">
        <v>0.88739497049999994</v>
      </c>
      <c r="N51">
        <v>0.87763260749999994</v>
      </c>
      <c r="O51">
        <v>0.86839145025000009</v>
      </c>
      <c r="P51">
        <v>0.85981119250000004</v>
      </c>
      <c r="Q51">
        <v>0.85198417100000001</v>
      </c>
      <c r="R51">
        <v>0.84499549250000006</v>
      </c>
      <c r="S51">
        <v>0.83745305449999996</v>
      </c>
      <c r="T51">
        <v>0.8319582875</v>
      </c>
    </row>
    <row r="52" spans="1:20" x14ac:dyDescent="0.25">
      <c r="A52">
        <v>50</v>
      </c>
      <c r="B52">
        <v>0.99762185799999992</v>
      </c>
      <c r="C52">
        <v>0.99446050900000005</v>
      </c>
      <c r="D52">
        <v>0.98750865900000007</v>
      </c>
      <c r="E52">
        <v>0.97485725025000003</v>
      </c>
      <c r="F52">
        <v>0.95714283450000004</v>
      </c>
      <c r="G52">
        <v>0.94823083500000005</v>
      </c>
      <c r="H52">
        <v>0.9386830545</v>
      </c>
      <c r="I52">
        <v>0.92862261975000004</v>
      </c>
      <c r="J52">
        <v>0.91825559074999996</v>
      </c>
      <c r="K52">
        <v>0.90777346899999989</v>
      </c>
      <c r="L52">
        <v>0.89736350724999991</v>
      </c>
      <c r="M52">
        <v>0.88719185324999994</v>
      </c>
      <c r="N52">
        <v>0.87742263050000002</v>
      </c>
      <c r="O52">
        <v>0.86817574200000003</v>
      </c>
      <c r="P52">
        <v>0.85959076425000003</v>
      </c>
      <c r="Q52">
        <v>0.85175989750000003</v>
      </c>
      <c r="R52">
        <v>0.84476815950000006</v>
      </c>
      <c r="S52">
        <v>0.83722279325000004</v>
      </c>
      <c r="T52">
        <v>0.83172609575000012</v>
      </c>
    </row>
    <row r="53" spans="1:20" x14ac:dyDescent="0.25">
      <c r="A53">
        <v>51</v>
      </c>
      <c r="B53">
        <v>0.99761324900000004</v>
      </c>
      <c r="C53">
        <v>0.99444091849999994</v>
      </c>
      <c r="D53">
        <v>0.98746666250000004</v>
      </c>
      <c r="E53">
        <v>0.97478009075000005</v>
      </c>
      <c r="F53">
        <v>0.95702666224999999</v>
      </c>
      <c r="G53">
        <v>0.94809867975000006</v>
      </c>
      <c r="H53">
        <v>0.93853597175000003</v>
      </c>
      <c r="I53">
        <v>0.92846186600000002</v>
      </c>
      <c r="J53">
        <v>0.91808260600000002</v>
      </c>
      <c r="K53">
        <v>0.90758974925000002</v>
      </c>
      <c r="L53">
        <v>0.89717049049999997</v>
      </c>
      <c r="M53">
        <v>0.88699089025</v>
      </c>
      <c r="N53">
        <v>0.87721496875000005</v>
      </c>
      <c r="O53">
        <v>0.86796249550000004</v>
      </c>
      <c r="P53">
        <v>0.85937292850000002</v>
      </c>
      <c r="Q53">
        <v>0.85153833249999999</v>
      </c>
      <c r="R53">
        <v>0.84454363225000006</v>
      </c>
      <c r="S53">
        <v>0.83699543949999999</v>
      </c>
      <c r="T53">
        <v>0.83149688275</v>
      </c>
    </row>
    <row r="54" spans="1:20" x14ac:dyDescent="0.25">
      <c r="A54">
        <v>52</v>
      </c>
      <c r="B54">
        <v>0.99760467649999995</v>
      </c>
      <c r="C54">
        <v>0.99442141424999997</v>
      </c>
      <c r="D54">
        <v>0.98742486799999996</v>
      </c>
      <c r="E54">
        <v>0.97470336400000002</v>
      </c>
      <c r="F54">
        <v>0.95691127425000011</v>
      </c>
      <c r="G54">
        <v>0.94796749150000004</v>
      </c>
      <c r="H54">
        <v>0.93839005224999994</v>
      </c>
      <c r="I54">
        <v>0.92830248000000004</v>
      </c>
      <c r="J54">
        <v>0.91791119249999997</v>
      </c>
      <c r="K54">
        <v>0.9074077975</v>
      </c>
      <c r="L54">
        <v>0.89697942774999995</v>
      </c>
      <c r="M54">
        <v>0.88679205400000005</v>
      </c>
      <c r="N54">
        <v>0.87700959299999992</v>
      </c>
      <c r="O54">
        <v>0.86775167824999999</v>
      </c>
      <c r="P54">
        <v>0.85915765025000002</v>
      </c>
      <c r="Q54">
        <v>0.85131943775000007</v>
      </c>
      <c r="R54">
        <v>0.84432187200000008</v>
      </c>
      <c r="S54">
        <v>0.83677095050000005</v>
      </c>
      <c r="T54">
        <v>0.83127060399999997</v>
      </c>
    </row>
    <row r="55" spans="1:20" x14ac:dyDescent="0.25">
      <c r="A55">
        <v>53</v>
      </c>
      <c r="B55">
        <v>0.99759613949999992</v>
      </c>
      <c r="C55">
        <v>0.99440199500000004</v>
      </c>
      <c r="D55">
        <v>0.98738327325000008</v>
      </c>
      <c r="E55">
        <v>0.97462706625000006</v>
      </c>
      <c r="F55">
        <v>0.95679666400000007</v>
      </c>
      <c r="G55">
        <v>0.9478372625</v>
      </c>
      <c r="H55">
        <v>0.93824528424999998</v>
      </c>
      <c r="I55">
        <v>0.92814444649999994</v>
      </c>
      <c r="J55">
        <v>0.91774133400000002</v>
      </c>
      <c r="K55">
        <v>0.90722759350000004</v>
      </c>
      <c r="L55">
        <v>0.89679029600000004</v>
      </c>
      <c r="M55">
        <v>0.88659531949999992</v>
      </c>
      <c r="N55">
        <v>0.87680647425000002</v>
      </c>
      <c r="O55">
        <v>0.86754325850000003</v>
      </c>
      <c r="P55">
        <v>0.85894489424999998</v>
      </c>
      <c r="Q55">
        <v>0.8511031765</v>
      </c>
      <c r="R55">
        <v>0.84410283875000003</v>
      </c>
      <c r="S55">
        <v>0.83654928400000006</v>
      </c>
      <c r="T55">
        <v>0.83104721625</v>
      </c>
    </row>
    <row r="56" spans="1:20" x14ac:dyDescent="0.25">
      <c r="A56">
        <v>54</v>
      </c>
      <c r="B56">
        <v>0.99758763900000003</v>
      </c>
      <c r="C56">
        <v>0.99438266050000002</v>
      </c>
      <c r="D56">
        <v>0.98734187699999998</v>
      </c>
      <c r="E56">
        <v>0.97455119400000001</v>
      </c>
      <c r="F56">
        <v>0.95668282474999999</v>
      </c>
      <c r="G56">
        <v>0.94770798275000001</v>
      </c>
      <c r="H56">
        <v>0.93810165774999987</v>
      </c>
      <c r="I56">
        <v>0.92798775275000001</v>
      </c>
      <c r="J56">
        <v>0.91757301275000003</v>
      </c>
      <c r="K56">
        <v>0.90704911774999997</v>
      </c>
      <c r="L56">
        <v>0.89660307274999995</v>
      </c>
      <c r="M56">
        <v>0.88640066024999997</v>
      </c>
      <c r="N56">
        <v>0.87660558325000004</v>
      </c>
      <c r="O56">
        <v>0.86733720524999991</v>
      </c>
      <c r="P56">
        <v>0.85873462775000009</v>
      </c>
      <c r="Q56">
        <v>0.85088951175000005</v>
      </c>
      <c r="R56">
        <v>0.84388649424999995</v>
      </c>
      <c r="S56">
        <v>0.83633039999999992</v>
      </c>
      <c r="T56">
        <v>0.83082667649999997</v>
      </c>
    </row>
    <row r="57" spans="1:20" x14ac:dyDescent="0.25">
      <c r="A57">
        <v>55</v>
      </c>
      <c r="B57">
        <v>0.9975791732499999</v>
      </c>
      <c r="C57">
        <v>0.99436341024999997</v>
      </c>
      <c r="D57">
        <v>0.98730067849999992</v>
      </c>
      <c r="E57">
        <v>0.97447574475000009</v>
      </c>
      <c r="F57">
        <v>0.95656974974999998</v>
      </c>
      <c r="G57">
        <v>0.94757964500000003</v>
      </c>
      <c r="H57">
        <v>0.93795916125000001</v>
      </c>
      <c r="I57">
        <v>0.92783238475000007</v>
      </c>
      <c r="J57">
        <v>0.917406214</v>
      </c>
      <c r="K57">
        <v>0.90687235124999999</v>
      </c>
      <c r="L57">
        <v>0.89641773599999997</v>
      </c>
      <c r="M57">
        <v>0.88620805150000004</v>
      </c>
      <c r="N57">
        <v>0.87640689274999994</v>
      </c>
      <c r="O57">
        <v>0.86713348624999997</v>
      </c>
      <c r="P57">
        <v>0.85852681649999996</v>
      </c>
      <c r="Q57">
        <v>0.85067840875</v>
      </c>
      <c r="R57">
        <v>0.8436728</v>
      </c>
      <c r="S57">
        <v>0.83611425699999997</v>
      </c>
      <c r="T57">
        <v>0.83060894299999999</v>
      </c>
    </row>
    <row r="58" spans="1:20" x14ac:dyDescent="0.25">
      <c r="A58">
        <v>56</v>
      </c>
      <c r="B58">
        <v>0.99757074300000004</v>
      </c>
      <c r="C58">
        <v>0.99434424325000004</v>
      </c>
      <c r="D58">
        <v>0.98725967599999997</v>
      </c>
      <c r="E58">
        <v>0.97440071475000001</v>
      </c>
      <c r="F58">
        <v>0.95645743274999995</v>
      </c>
      <c r="G58">
        <v>0.94745223999999995</v>
      </c>
      <c r="H58">
        <v>0.93781778400000004</v>
      </c>
      <c r="I58">
        <v>0.92767832949999995</v>
      </c>
      <c r="J58">
        <v>0.91724092000000002</v>
      </c>
      <c r="K58">
        <v>0.90669727475000006</v>
      </c>
      <c r="L58">
        <v>0.89623426375000004</v>
      </c>
      <c r="M58">
        <v>0.88601746850000007</v>
      </c>
      <c r="N58">
        <v>0.87621037499999999</v>
      </c>
      <c r="O58">
        <v>0.86693207300000008</v>
      </c>
      <c r="P58">
        <v>0.85832142749999996</v>
      </c>
      <c r="Q58">
        <v>0.85046983075000004</v>
      </c>
      <c r="R58">
        <v>0.84346171849999996</v>
      </c>
      <c r="S58">
        <v>0.8359008160000001</v>
      </c>
      <c r="T58">
        <v>0.83039397449999997</v>
      </c>
    </row>
    <row r="59" spans="1:20" x14ac:dyDescent="0.25">
      <c r="A59">
        <v>57</v>
      </c>
      <c r="B59">
        <v>0.99756234799999999</v>
      </c>
      <c r="C59">
        <v>0.99432515874999994</v>
      </c>
      <c r="D59">
        <v>0.98721886800000003</v>
      </c>
      <c r="E59">
        <v>0.97432610100000006</v>
      </c>
      <c r="F59">
        <v>0.95634586725000004</v>
      </c>
      <c r="G59">
        <v>0.94732575924999995</v>
      </c>
      <c r="H59">
        <v>0.93767751549999989</v>
      </c>
      <c r="I59">
        <v>0.92752557349999998</v>
      </c>
      <c r="J59">
        <v>0.91707711624999999</v>
      </c>
      <c r="K59">
        <v>0.90652387025000003</v>
      </c>
      <c r="L59">
        <v>0.89605263350000008</v>
      </c>
      <c r="M59">
        <v>0.88582888699999995</v>
      </c>
      <c r="N59">
        <v>0.87601600225000009</v>
      </c>
      <c r="O59">
        <v>0.86673293474999991</v>
      </c>
      <c r="P59">
        <v>0.85811842849999997</v>
      </c>
      <c r="Q59">
        <v>0.85026374375000002</v>
      </c>
      <c r="R59">
        <v>0.84325321399999997</v>
      </c>
      <c r="S59">
        <v>0.83569003799999997</v>
      </c>
      <c r="T59">
        <v>0.83018172999999995</v>
      </c>
    </row>
    <row r="60" spans="1:20" x14ac:dyDescent="0.25">
      <c r="A60">
        <v>58</v>
      </c>
      <c r="B60">
        <v>0.99755398774999993</v>
      </c>
      <c r="C60">
        <v>0.99430615725000004</v>
      </c>
      <c r="D60">
        <v>0.98717825324999997</v>
      </c>
      <c r="E60">
        <v>0.97425189999999995</v>
      </c>
      <c r="F60">
        <v>0.95623504675000004</v>
      </c>
      <c r="G60">
        <v>0.94720019574999992</v>
      </c>
      <c r="H60">
        <v>0.93753834574999995</v>
      </c>
      <c r="I60">
        <v>0.92737410450000013</v>
      </c>
      <c r="J60">
        <v>0.91691478549999994</v>
      </c>
      <c r="K60">
        <v>0.90635211800000004</v>
      </c>
      <c r="L60">
        <v>0.89587282550000003</v>
      </c>
      <c r="M60">
        <v>0.88564228225000008</v>
      </c>
      <c r="N60">
        <v>0.87582374824999998</v>
      </c>
      <c r="O60">
        <v>0.86653604149999996</v>
      </c>
      <c r="P60">
        <v>0.85791778799999996</v>
      </c>
      <c r="Q60">
        <v>0.8500601137499999</v>
      </c>
      <c r="R60">
        <v>0.84304724925000007</v>
      </c>
      <c r="S60">
        <v>0.83548188474999996</v>
      </c>
      <c r="T60">
        <v>0.82997217025000003</v>
      </c>
    </row>
    <row r="61" spans="1:20" x14ac:dyDescent="0.25">
      <c r="A61">
        <v>59</v>
      </c>
      <c r="B61">
        <v>0.99754566175000003</v>
      </c>
      <c r="C61">
        <v>0.99428723699999999</v>
      </c>
      <c r="D61">
        <v>0.98713782975000008</v>
      </c>
      <c r="E61">
        <v>0.9741781089999999</v>
      </c>
      <c r="F61">
        <v>0.9561249652499999</v>
      </c>
      <c r="G61">
        <v>0.9470755394999999</v>
      </c>
      <c r="H61">
        <v>0.93740026349999994</v>
      </c>
      <c r="I61">
        <v>0.92722390899999996</v>
      </c>
      <c r="J61">
        <v>0.91675391375000004</v>
      </c>
      <c r="K61">
        <v>0.90618200049999997</v>
      </c>
      <c r="L61">
        <v>0.89569481774999993</v>
      </c>
      <c r="M61">
        <v>0.88545763100000008</v>
      </c>
      <c r="N61">
        <v>0.87563358649999989</v>
      </c>
      <c r="O61">
        <v>0.86634136525000005</v>
      </c>
      <c r="P61">
        <v>0.85771947400000004</v>
      </c>
      <c r="Q61">
        <v>0.84985890725000002</v>
      </c>
      <c r="R61">
        <v>0.84284378900000001</v>
      </c>
      <c r="S61">
        <v>0.83527631849999995</v>
      </c>
      <c r="T61">
        <v>0.82976525525</v>
      </c>
    </row>
    <row r="62" spans="1:20" x14ac:dyDescent="0.25">
      <c r="A62">
        <v>60</v>
      </c>
      <c r="B62">
        <v>0.99753737025</v>
      </c>
      <c r="C62">
        <v>0.994268398</v>
      </c>
      <c r="D62">
        <v>0.98709759750000003</v>
      </c>
      <c r="E62">
        <v>0.97410472475000009</v>
      </c>
      <c r="F62">
        <v>0.95601561624999998</v>
      </c>
      <c r="G62">
        <v>0.94695178350000009</v>
      </c>
      <c r="H62">
        <v>0.93726325924999998</v>
      </c>
      <c r="I62">
        <v>0.92707497449999998</v>
      </c>
      <c r="J62">
        <v>0.91659448499999996</v>
      </c>
      <c r="K62">
        <v>0.90601349975000001</v>
      </c>
      <c r="L62">
        <v>0.89551858925000005</v>
      </c>
      <c r="M62">
        <v>0.88527490974999989</v>
      </c>
      <c r="N62">
        <v>0.87544549024999996</v>
      </c>
      <c r="O62">
        <v>0.86614887674999996</v>
      </c>
      <c r="P62">
        <v>0.85752345575</v>
      </c>
      <c r="Q62">
        <v>0.84966009074999993</v>
      </c>
      <c r="R62">
        <v>0.84264279850000001</v>
      </c>
      <c r="S62">
        <v>0.83507330199999996</v>
      </c>
      <c r="T62">
        <v>0.82956094724999996</v>
      </c>
    </row>
    <row r="63" spans="1:20" x14ac:dyDescent="0.25">
      <c r="A63">
        <v>61</v>
      </c>
      <c r="B63">
        <v>0.99752911299999991</v>
      </c>
      <c r="C63">
        <v>0.99424964000000005</v>
      </c>
      <c r="D63">
        <v>0.98705755399999995</v>
      </c>
      <c r="E63">
        <v>0.97403174400000003</v>
      </c>
      <c r="F63">
        <v>0.95590699350000008</v>
      </c>
      <c r="G63">
        <v>0.94682891950000003</v>
      </c>
      <c r="H63">
        <v>0.93712732249999997</v>
      </c>
      <c r="I63">
        <v>0.92692728850000006</v>
      </c>
      <c r="J63">
        <v>0.91643648425000002</v>
      </c>
      <c r="K63">
        <v>0.90584659774999998</v>
      </c>
      <c r="L63">
        <v>0.89534412050000012</v>
      </c>
      <c r="M63">
        <v>0.88509409475000012</v>
      </c>
      <c r="N63">
        <v>0.87525943400000006</v>
      </c>
      <c r="O63">
        <v>0.86595854800000005</v>
      </c>
      <c r="P63">
        <v>0.85732970274999998</v>
      </c>
      <c r="Q63">
        <v>0.84946363199999997</v>
      </c>
      <c r="R63">
        <v>0.84244424299999987</v>
      </c>
      <c r="S63">
        <v>0.83487279925000002</v>
      </c>
      <c r="T63">
        <v>0.82935920799999996</v>
      </c>
    </row>
    <row r="64" spans="1:20" x14ac:dyDescent="0.25">
      <c r="A64">
        <v>62</v>
      </c>
      <c r="B64">
        <v>0.99752088949999995</v>
      </c>
      <c r="C64">
        <v>0.99423096174999992</v>
      </c>
      <c r="D64">
        <v>0.98701769874999989</v>
      </c>
      <c r="E64">
        <v>0.97395916424999995</v>
      </c>
      <c r="F64">
        <v>0.95579909124999995</v>
      </c>
      <c r="G64">
        <v>0.94670693975000009</v>
      </c>
      <c r="H64">
        <v>0.93699244349999999</v>
      </c>
      <c r="I64">
        <v>0.92678083850000004</v>
      </c>
      <c r="J64">
        <v>0.91627989600000004</v>
      </c>
      <c r="K64">
        <v>0.90568127725000003</v>
      </c>
      <c r="L64">
        <v>0.89517139049999994</v>
      </c>
      <c r="M64">
        <v>0.88491516425000005</v>
      </c>
      <c r="N64">
        <v>0.87507539324999994</v>
      </c>
      <c r="O64">
        <v>0.86577035174999994</v>
      </c>
      <c r="P64">
        <v>0.85713818549999998</v>
      </c>
      <c r="Q64">
        <v>0.84926949824999998</v>
      </c>
      <c r="R64">
        <v>0.8422480887499999</v>
      </c>
      <c r="S64">
        <v>0.83467477425000003</v>
      </c>
      <c r="T64">
        <v>0.82916000025000003</v>
      </c>
    </row>
    <row r="65" spans="1:20" x14ac:dyDescent="0.25">
      <c r="A65">
        <v>63</v>
      </c>
      <c r="B65">
        <v>0.99751269949999988</v>
      </c>
      <c r="C65">
        <v>0.99421236300000004</v>
      </c>
      <c r="D65">
        <v>0.98697802975000004</v>
      </c>
      <c r="E65">
        <v>0.97388698224999992</v>
      </c>
      <c r="F65">
        <v>0.95569190324999997</v>
      </c>
      <c r="G65">
        <v>0.94658583625000003</v>
      </c>
      <c r="H65">
        <v>0.93685861175000007</v>
      </c>
      <c r="I65">
        <v>0.92663561225000002</v>
      </c>
      <c r="J65">
        <v>0.91612470675000002</v>
      </c>
      <c r="K65">
        <v>0.90551752050000012</v>
      </c>
      <c r="L65">
        <v>0.89500037999999993</v>
      </c>
      <c r="M65">
        <v>0.884738095</v>
      </c>
      <c r="N65">
        <v>0.87489334274999997</v>
      </c>
      <c r="O65">
        <v>0.86558425974999997</v>
      </c>
      <c r="P65">
        <v>0.85694887450000001</v>
      </c>
      <c r="Q65">
        <v>0.84907765925000001</v>
      </c>
      <c r="R65">
        <v>0.84205430299999995</v>
      </c>
      <c r="S65">
        <v>0.83447919225</v>
      </c>
      <c r="T65">
        <v>0.82896328775000006</v>
      </c>
    </row>
    <row r="66" spans="1:20" x14ac:dyDescent="0.25">
      <c r="A66">
        <v>64</v>
      </c>
      <c r="B66">
        <v>0.99750454300000002</v>
      </c>
      <c r="C66">
        <v>0.99419384399999999</v>
      </c>
      <c r="D66">
        <v>0.98693854574999995</v>
      </c>
      <c r="E66">
        <v>0.97381519449999998</v>
      </c>
      <c r="F66">
        <v>0.95558542349999998</v>
      </c>
      <c r="G66">
        <v>0.94646560150000003</v>
      </c>
      <c r="H66">
        <v>0.93672581825000001</v>
      </c>
      <c r="I66">
        <v>0.92649159800000003</v>
      </c>
      <c r="J66">
        <v>0.915970901</v>
      </c>
      <c r="K66">
        <v>0.90535531125000002</v>
      </c>
      <c r="L66">
        <v>0.89483106874999996</v>
      </c>
      <c r="M66">
        <v>0.88456286549999996</v>
      </c>
      <c r="N66">
        <v>0.87471325750000006</v>
      </c>
      <c r="O66">
        <v>0.86540024625</v>
      </c>
      <c r="P66">
        <v>0.85676174025000007</v>
      </c>
      <c r="Q66">
        <v>0.84888808350000011</v>
      </c>
      <c r="R66">
        <v>0.84186285274999995</v>
      </c>
      <c r="S66">
        <v>0.83428601800000002</v>
      </c>
      <c r="T66">
        <v>0.82876903475000008</v>
      </c>
    </row>
    <row r="67" spans="1:20" x14ac:dyDescent="0.25">
      <c r="A67">
        <v>65</v>
      </c>
      <c r="B67">
        <v>0.99749641999999994</v>
      </c>
      <c r="C67">
        <v>0.99417540299999996</v>
      </c>
      <c r="D67">
        <v>0.98689924649999994</v>
      </c>
      <c r="E67">
        <v>0.97374379924999999</v>
      </c>
      <c r="F67">
        <v>0.95547964624999993</v>
      </c>
      <c r="G67">
        <v>0.94634622800000001</v>
      </c>
      <c r="H67">
        <v>0.93659405274999996</v>
      </c>
      <c r="I67">
        <v>0.92634878350000005</v>
      </c>
      <c r="J67">
        <v>0.91581846425000002</v>
      </c>
      <c r="K67">
        <v>0.90519463175000003</v>
      </c>
      <c r="L67">
        <v>0.89466343775000001</v>
      </c>
      <c r="M67">
        <v>0.88438945349999998</v>
      </c>
      <c r="N67">
        <v>0.87453511375000004</v>
      </c>
      <c r="O67">
        <v>0.86521828425000002</v>
      </c>
      <c r="P67">
        <v>0.85657675450000004</v>
      </c>
      <c r="Q67">
        <v>0.84870074024999997</v>
      </c>
      <c r="R67">
        <v>0.84167370550000009</v>
      </c>
      <c r="S67">
        <v>0.83409521799999997</v>
      </c>
      <c r="T67">
        <v>0.82857720525</v>
      </c>
    </row>
    <row r="68" spans="1:20" x14ac:dyDescent="0.25">
      <c r="A68">
        <v>66</v>
      </c>
      <c r="B68">
        <v>0.9974883297499999</v>
      </c>
      <c r="C68">
        <v>0.99415704000000005</v>
      </c>
      <c r="D68">
        <v>0.98686012950000002</v>
      </c>
      <c r="E68">
        <v>0.97367279274999996</v>
      </c>
      <c r="F68">
        <v>0.95537456550000011</v>
      </c>
      <c r="G68">
        <v>0.94622770725000005</v>
      </c>
      <c r="H68">
        <v>0.93646330649999987</v>
      </c>
      <c r="I68">
        <v>0.92620715725000002</v>
      </c>
      <c r="J68">
        <v>0.91566738299999995</v>
      </c>
      <c r="K68">
        <v>0.90503546574999993</v>
      </c>
      <c r="L68">
        <v>0.89449746799999996</v>
      </c>
      <c r="M68">
        <v>0.88421783749999994</v>
      </c>
      <c r="N68">
        <v>0.87435888724999999</v>
      </c>
      <c r="O68">
        <v>0.86503834749999997</v>
      </c>
      <c r="P68">
        <v>0.85639388900000002</v>
      </c>
      <c r="Q68">
        <v>0.8485155995</v>
      </c>
      <c r="R68">
        <v>0.84148682949999998</v>
      </c>
      <c r="S68">
        <v>0.83390675849999996</v>
      </c>
      <c r="T68">
        <v>0.828387765</v>
      </c>
    </row>
    <row r="69" spans="1:20" x14ac:dyDescent="0.25">
      <c r="A69">
        <v>67</v>
      </c>
      <c r="B69">
        <v>0.99748027250000004</v>
      </c>
      <c r="C69">
        <v>0.99413875475000002</v>
      </c>
      <c r="D69">
        <v>0.98682119400000001</v>
      </c>
      <c r="E69">
        <v>0.97360217225000001</v>
      </c>
      <c r="F69">
        <v>0.95527017599999997</v>
      </c>
      <c r="G69">
        <v>0.94611003325000009</v>
      </c>
      <c r="H69">
        <v>0.93633356925</v>
      </c>
      <c r="I69">
        <v>0.92606670775</v>
      </c>
      <c r="J69">
        <v>0.91551764299999994</v>
      </c>
      <c r="K69">
        <v>0.90487779699999993</v>
      </c>
      <c r="L69">
        <v>0.89433314024999999</v>
      </c>
      <c r="M69">
        <v>0.88404799649999999</v>
      </c>
      <c r="N69">
        <v>0.87418455475000012</v>
      </c>
      <c r="O69">
        <v>0.864860411</v>
      </c>
      <c r="P69">
        <v>0.85621311575000003</v>
      </c>
      <c r="Q69">
        <v>0.84833263200000009</v>
      </c>
      <c r="R69">
        <v>0.84130219425000008</v>
      </c>
      <c r="S69">
        <v>0.83372060699999995</v>
      </c>
      <c r="T69">
        <v>0.82820067975</v>
      </c>
    </row>
    <row r="70" spans="1:20" x14ac:dyDescent="0.25">
      <c r="A70">
        <v>68</v>
      </c>
      <c r="B70">
        <v>0.99747224750000008</v>
      </c>
      <c r="C70">
        <v>0.99412054700000008</v>
      </c>
      <c r="D70">
        <v>0.98678243875000005</v>
      </c>
      <c r="E70">
        <v>0.97353193474999999</v>
      </c>
      <c r="F70">
        <v>0.9551664715</v>
      </c>
      <c r="G70">
        <v>0.94599319725000008</v>
      </c>
      <c r="H70">
        <v>0.93620483225000006</v>
      </c>
      <c r="I70">
        <v>0.92592742250000004</v>
      </c>
      <c r="J70">
        <v>0.91536923025000005</v>
      </c>
      <c r="K70">
        <v>0.90472160925</v>
      </c>
      <c r="L70">
        <v>0.89417043674999985</v>
      </c>
      <c r="M70">
        <v>0.88387990950000006</v>
      </c>
      <c r="N70">
        <v>0.87401209349999998</v>
      </c>
      <c r="O70">
        <v>0.86468444900000008</v>
      </c>
      <c r="P70">
        <v>0.85603440850000001</v>
      </c>
      <c r="Q70">
        <v>0.84815180875000007</v>
      </c>
      <c r="R70">
        <v>0.84111976850000003</v>
      </c>
      <c r="S70">
        <v>0.83353673049999988</v>
      </c>
      <c r="T70">
        <v>0.82801591600000002</v>
      </c>
    </row>
    <row r="71" spans="1:20" x14ac:dyDescent="0.25">
      <c r="A71">
        <v>69</v>
      </c>
      <c r="B71">
        <v>0.99746425524999993</v>
      </c>
      <c r="C71">
        <v>0.99410241475000005</v>
      </c>
      <c r="D71">
        <v>0.98674386275000003</v>
      </c>
      <c r="E71">
        <v>0.97346207824999997</v>
      </c>
      <c r="F71">
        <v>0.95506344650000008</v>
      </c>
      <c r="G71">
        <v>0.94587719299999995</v>
      </c>
      <c r="H71">
        <v>0.93607708549999991</v>
      </c>
      <c r="I71">
        <v>0.92578929124999998</v>
      </c>
      <c r="J71">
        <v>0.91522213100000005</v>
      </c>
      <c r="K71">
        <v>0.90456688574999999</v>
      </c>
      <c r="L71">
        <v>0.89400933824999995</v>
      </c>
      <c r="M71">
        <v>0.88371355600000001</v>
      </c>
      <c r="N71">
        <v>0.87384147975000004</v>
      </c>
      <c r="O71">
        <v>0.86451043650000003</v>
      </c>
      <c r="P71">
        <v>0.85585773949999999</v>
      </c>
      <c r="Q71">
        <v>0.84797310049999997</v>
      </c>
      <c r="R71">
        <v>0.84093952225000002</v>
      </c>
      <c r="S71">
        <v>0.83335509799999996</v>
      </c>
      <c r="T71">
        <v>0.82783344075000009</v>
      </c>
    </row>
    <row r="72" spans="1:20" x14ac:dyDescent="0.25">
      <c r="A72">
        <v>70</v>
      </c>
      <c r="B72">
        <v>0.99745629474999997</v>
      </c>
      <c r="C72">
        <v>0.99408435949999996</v>
      </c>
      <c r="D72">
        <v>0.98670546399999992</v>
      </c>
      <c r="E72">
        <v>0.97339259875000006</v>
      </c>
      <c r="F72">
        <v>0.95496109574999999</v>
      </c>
      <c r="G72">
        <v>0.94576201249999992</v>
      </c>
      <c r="H72">
        <v>0.93595032074999995</v>
      </c>
      <c r="I72">
        <v>0.92565230274999999</v>
      </c>
      <c r="J72">
        <v>0.91507633224999996</v>
      </c>
      <c r="K72">
        <v>0.90441361199999992</v>
      </c>
      <c r="L72">
        <v>0.89384982675000002</v>
      </c>
      <c r="M72">
        <v>0.88354891474999997</v>
      </c>
      <c r="N72">
        <v>0.8736726922500001</v>
      </c>
      <c r="O72">
        <v>0.86433834949999999</v>
      </c>
      <c r="P72">
        <v>0.85568308275000005</v>
      </c>
      <c r="Q72">
        <v>0.84779648024999998</v>
      </c>
      <c r="R72">
        <v>0.84076142600000003</v>
      </c>
      <c r="S72">
        <v>0.8331756777499999</v>
      </c>
      <c r="T72">
        <v>0.82765322124999996</v>
      </c>
    </row>
    <row r="73" spans="1:20" x14ac:dyDescent="0.25">
      <c r="A73">
        <v>71</v>
      </c>
      <c r="B73">
        <v>0.99744836650000002</v>
      </c>
      <c r="C73">
        <v>0.99406637875000003</v>
      </c>
      <c r="D73">
        <v>0.98666724300000008</v>
      </c>
      <c r="E73">
        <v>0.97332349424999998</v>
      </c>
      <c r="F73">
        <v>0.95485941275000008</v>
      </c>
      <c r="G73">
        <v>0.94564764924999989</v>
      </c>
      <c r="H73">
        <v>0.93582452900000002</v>
      </c>
      <c r="I73">
        <v>0.92551644500000008</v>
      </c>
      <c r="J73">
        <v>0.9149318205000001</v>
      </c>
      <c r="K73">
        <v>0.90426177175000011</v>
      </c>
      <c r="L73">
        <v>0.89369188524999998</v>
      </c>
      <c r="M73">
        <v>0.88338596724999996</v>
      </c>
      <c r="N73">
        <v>0.87350570750000001</v>
      </c>
      <c r="O73">
        <v>0.86416816325000001</v>
      </c>
      <c r="P73">
        <v>0.855510412</v>
      </c>
      <c r="Q73">
        <v>0.84762191875000004</v>
      </c>
      <c r="R73">
        <v>0.8405854505</v>
      </c>
      <c r="S73">
        <v>0.83299843924999994</v>
      </c>
      <c r="T73">
        <v>0.82747522574999999</v>
      </c>
    </row>
    <row r="74" spans="1:20" x14ac:dyDescent="0.25">
      <c r="A74">
        <v>72</v>
      </c>
      <c r="B74">
        <v>0.99744046999999991</v>
      </c>
      <c r="C74">
        <v>0.99404847375000005</v>
      </c>
      <c r="D74">
        <v>0.98662919650000003</v>
      </c>
      <c r="E74">
        <v>0.97325476249999998</v>
      </c>
      <c r="F74">
        <v>0.95475839350000014</v>
      </c>
      <c r="G74">
        <v>0.94553409575000003</v>
      </c>
      <c r="H74">
        <v>0.93569970025000004</v>
      </c>
      <c r="I74">
        <v>0.92538170800000008</v>
      </c>
      <c r="J74">
        <v>0.91478858200000002</v>
      </c>
      <c r="K74">
        <v>0.90411134950000005</v>
      </c>
      <c r="L74">
        <v>0.8935354955</v>
      </c>
      <c r="M74">
        <v>0.88322469275000004</v>
      </c>
      <c r="N74">
        <v>0.8733405045</v>
      </c>
      <c r="O74">
        <v>0.86399985400000001</v>
      </c>
      <c r="P74">
        <v>0.85533970199999998</v>
      </c>
      <c r="Q74">
        <v>0.8474493902500001</v>
      </c>
      <c r="R74">
        <v>0.84041156674999995</v>
      </c>
      <c r="S74">
        <v>0.83282335200000002</v>
      </c>
      <c r="T74">
        <v>0.82729942324999994</v>
      </c>
    </row>
    <row r="75" spans="1:20" x14ac:dyDescent="0.25">
      <c r="A75">
        <v>73</v>
      </c>
      <c r="B75">
        <v>0.99743260500000008</v>
      </c>
      <c r="C75">
        <v>0.99403064325000001</v>
      </c>
      <c r="D75">
        <v>0.98659132450000009</v>
      </c>
      <c r="E75">
        <v>0.97318639950000008</v>
      </c>
      <c r="F75">
        <v>0.95465803125000004</v>
      </c>
      <c r="G75">
        <v>0.94542134550000001</v>
      </c>
      <c r="H75">
        <v>0.93557582724999988</v>
      </c>
      <c r="I75">
        <v>0.92524808024999994</v>
      </c>
      <c r="J75">
        <v>0.91464660450000002</v>
      </c>
      <c r="K75">
        <v>0.90396232999999993</v>
      </c>
      <c r="L75">
        <v>0.89338064024999997</v>
      </c>
      <c r="M75">
        <v>0.88306507199999995</v>
      </c>
      <c r="N75">
        <v>0.87317706149999996</v>
      </c>
      <c r="O75">
        <v>0.86383339874999998</v>
      </c>
      <c r="P75">
        <v>0.8551709272500001</v>
      </c>
      <c r="Q75">
        <v>0.84727886674999997</v>
      </c>
      <c r="R75">
        <v>0.8402397465</v>
      </c>
      <c r="S75">
        <v>0.83265038624999999</v>
      </c>
      <c r="T75">
        <v>0.82712578225</v>
      </c>
    </row>
    <row r="76" spans="1:20" x14ac:dyDescent="0.25">
      <c r="A76">
        <v>74</v>
      </c>
      <c r="B76">
        <v>0.99742477125000006</v>
      </c>
      <c r="C76">
        <v>0.99401288649999997</v>
      </c>
      <c r="D76">
        <v>0.98655362575000005</v>
      </c>
      <c r="E76">
        <v>0.97311840350000001</v>
      </c>
      <c r="F76">
        <v>0.95455832174999999</v>
      </c>
      <c r="G76">
        <v>0.94530939100000011</v>
      </c>
      <c r="H76">
        <v>0.93545289975000001</v>
      </c>
      <c r="I76">
        <v>0.92511555150000002</v>
      </c>
      <c r="J76">
        <v>0.91450587475</v>
      </c>
      <c r="K76">
        <v>0.90381469850000007</v>
      </c>
      <c r="L76">
        <v>0.893227302</v>
      </c>
      <c r="M76">
        <v>0.88290708574999999</v>
      </c>
      <c r="N76">
        <v>0.87301535725000001</v>
      </c>
      <c r="O76">
        <v>0.86366877349999993</v>
      </c>
      <c r="P76">
        <v>0.85500406249999994</v>
      </c>
      <c r="Q76">
        <v>0.84711032274999998</v>
      </c>
      <c r="R76">
        <v>0.84006996249999999</v>
      </c>
      <c r="S76">
        <v>0.83247951274999998</v>
      </c>
      <c r="T76">
        <v>0.82695427324999993</v>
      </c>
    </row>
    <row r="77" spans="1:20" x14ac:dyDescent="0.25">
      <c r="A77">
        <v>75</v>
      </c>
      <c r="B77">
        <v>0.99741696874999997</v>
      </c>
      <c r="C77">
        <v>0.99399520349999992</v>
      </c>
      <c r="D77">
        <v>0.98651609875000013</v>
      </c>
      <c r="E77">
        <v>0.9730507719999999</v>
      </c>
      <c r="F77">
        <v>0.95445925899999995</v>
      </c>
      <c r="G77">
        <v>0.9451982255000001</v>
      </c>
      <c r="H77">
        <v>0.93533091025000004</v>
      </c>
      <c r="I77">
        <v>0.92498411049999996</v>
      </c>
      <c r="J77">
        <v>0.91436638049999996</v>
      </c>
      <c r="K77">
        <v>0.90366844074999997</v>
      </c>
      <c r="L77">
        <v>0.89307546474999999</v>
      </c>
      <c r="M77">
        <v>0.88275071500000002</v>
      </c>
      <c r="N77">
        <v>0.87285537074999997</v>
      </c>
      <c r="O77">
        <v>0.86350595675000008</v>
      </c>
      <c r="P77">
        <v>0.85483908400000008</v>
      </c>
      <c r="Q77">
        <v>0.84694373124999989</v>
      </c>
      <c r="R77">
        <v>0.83990218650000004</v>
      </c>
      <c r="S77">
        <v>0.83231070274999996</v>
      </c>
      <c r="T77">
        <v>0.82678486550000008</v>
      </c>
    </row>
    <row r="78" spans="1:20" x14ac:dyDescent="0.25">
      <c r="A78">
        <v>76</v>
      </c>
      <c r="B78">
        <v>0.99740919700000008</v>
      </c>
      <c r="C78">
        <v>0.99397759374999994</v>
      </c>
      <c r="D78">
        <v>0.98647874299999994</v>
      </c>
      <c r="E78">
        <v>0.97298350175000003</v>
      </c>
      <c r="F78">
        <v>0.95436083799999993</v>
      </c>
      <c r="G78">
        <v>0.94508784275000002</v>
      </c>
      <c r="H78">
        <v>0.93520984974999999</v>
      </c>
      <c r="I78">
        <v>0.92485374800000009</v>
      </c>
      <c r="J78">
        <v>0.91422810850000003</v>
      </c>
      <c r="K78">
        <v>0.90352354125000001</v>
      </c>
      <c r="L78">
        <v>0.89292511075000003</v>
      </c>
      <c r="M78">
        <v>0.88259594099999994</v>
      </c>
      <c r="N78">
        <v>0.87269708125000001</v>
      </c>
      <c r="O78">
        <v>0.86334492524999995</v>
      </c>
      <c r="P78">
        <v>0.85467596675000013</v>
      </c>
      <c r="Q78">
        <v>0.84677906749999998</v>
      </c>
      <c r="R78">
        <v>0.83973639224999996</v>
      </c>
      <c r="S78">
        <v>0.83214392749999999</v>
      </c>
      <c r="T78">
        <v>0.82661752999999993</v>
      </c>
    </row>
    <row r="79" spans="1:20" x14ac:dyDescent="0.25">
      <c r="A79">
        <v>77</v>
      </c>
      <c r="B79">
        <v>0.99740145624999998</v>
      </c>
      <c r="C79">
        <v>0.99396005674999999</v>
      </c>
      <c r="D79">
        <v>0.98644155649999998</v>
      </c>
      <c r="E79">
        <v>0.97291659050000012</v>
      </c>
      <c r="F79">
        <v>0.95426305350000007</v>
      </c>
      <c r="G79">
        <v>0.94497823525000002</v>
      </c>
      <c r="H79">
        <v>0.9350897105</v>
      </c>
      <c r="I79">
        <v>0.92472445250000002</v>
      </c>
      <c r="J79">
        <v>0.9140910472499999</v>
      </c>
      <c r="K79">
        <v>0.90337998575000011</v>
      </c>
      <c r="L79">
        <v>0.89277622425000003</v>
      </c>
      <c r="M79">
        <v>0.88244274550000001</v>
      </c>
      <c r="N79">
        <v>0.87254046900000004</v>
      </c>
      <c r="O79">
        <v>0.86318565650000001</v>
      </c>
      <c r="P79">
        <v>0.85451468799999997</v>
      </c>
      <c r="Q79">
        <v>0.84661630575000002</v>
      </c>
      <c r="R79">
        <v>0.839572553</v>
      </c>
      <c r="S79">
        <v>0.83197915950000001</v>
      </c>
      <c r="T79">
        <v>0.82645223800000001</v>
      </c>
    </row>
    <row r="80" spans="1:20" x14ac:dyDescent="0.25">
      <c r="A80">
        <v>78</v>
      </c>
      <c r="B80">
        <v>0.99739374574999995</v>
      </c>
      <c r="C80">
        <v>0.99394259149999997</v>
      </c>
      <c r="D80">
        <v>0.98640453875</v>
      </c>
      <c r="E80">
        <v>0.97285003549999993</v>
      </c>
      <c r="F80">
        <v>0.95416590049999994</v>
      </c>
      <c r="G80">
        <v>0.94486939749999999</v>
      </c>
      <c r="H80">
        <v>0.93497048324999998</v>
      </c>
      <c r="I80">
        <v>0.92459621449999996</v>
      </c>
      <c r="J80">
        <v>0.91395518425</v>
      </c>
      <c r="K80">
        <v>0.90323776049999993</v>
      </c>
      <c r="L80">
        <v>0.89262878899999998</v>
      </c>
      <c r="M80">
        <v>0.88229110999999993</v>
      </c>
      <c r="N80">
        <v>0.87238551324999991</v>
      </c>
      <c r="O80">
        <v>0.86302812949999996</v>
      </c>
      <c r="P80">
        <v>0.85435522374999995</v>
      </c>
      <c r="Q80">
        <v>0.84645542149999997</v>
      </c>
      <c r="R80">
        <v>0.83941064249999986</v>
      </c>
      <c r="S80">
        <v>0.83181637175000001</v>
      </c>
      <c r="T80">
        <v>0.82628896100000004</v>
      </c>
    </row>
    <row r="81" spans="1:20" x14ac:dyDescent="0.25">
      <c r="A81">
        <v>79</v>
      </c>
      <c r="B81">
        <v>0.99738606600000002</v>
      </c>
      <c r="C81">
        <v>0.99392519824999992</v>
      </c>
      <c r="D81">
        <v>0.98636768874999992</v>
      </c>
      <c r="E81">
        <v>0.97278383474999996</v>
      </c>
      <c r="F81">
        <v>0.95406937374999989</v>
      </c>
      <c r="G81">
        <v>0.94476132199999996</v>
      </c>
      <c r="H81">
        <v>0.93485216049999997</v>
      </c>
      <c r="I81">
        <v>0.92446902374999995</v>
      </c>
      <c r="J81">
        <v>0.91382050700000006</v>
      </c>
      <c r="K81">
        <v>0.90309685075000001</v>
      </c>
      <c r="L81">
        <v>0.89248278825000005</v>
      </c>
      <c r="M81">
        <v>0.88214101649999999</v>
      </c>
      <c r="N81">
        <v>0.8722321945</v>
      </c>
      <c r="O81">
        <v>0.86287232275000003</v>
      </c>
      <c r="P81">
        <v>0.85419755100000005</v>
      </c>
      <c r="Q81">
        <v>0.84629638950000008</v>
      </c>
      <c r="R81">
        <v>0.83925063499999997</v>
      </c>
      <c r="S81">
        <v>0.83165553624999999</v>
      </c>
      <c r="T81">
        <v>0.82612767099999995</v>
      </c>
    </row>
    <row r="82" spans="1:20" x14ac:dyDescent="0.25">
      <c r="A82">
        <v>80</v>
      </c>
      <c r="B82">
        <v>0.99737841650000003</v>
      </c>
      <c r="C82">
        <v>0.99390787650000001</v>
      </c>
      <c r="D82">
        <v>0.98633100475000002</v>
      </c>
      <c r="E82">
        <v>0.97271798500000006</v>
      </c>
      <c r="F82">
        <v>0.95397346849999998</v>
      </c>
      <c r="G82">
        <v>0.94465400275000011</v>
      </c>
      <c r="H82">
        <v>0.93473473350000003</v>
      </c>
      <c r="I82">
        <v>0.92434286975000002</v>
      </c>
      <c r="J82">
        <v>0.91368700375</v>
      </c>
      <c r="K82">
        <v>0.90295724349999995</v>
      </c>
      <c r="L82">
        <v>0.89233820750000004</v>
      </c>
      <c r="M82">
        <v>0.8819924480000001</v>
      </c>
      <c r="N82">
        <v>0.87208049350000005</v>
      </c>
      <c r="O82">
        <v>0.86271821450000008</v>
      </c>
      <c r="P82">
        <v>0.8540416475</v>
      </c>
      <c r="Q82">
        <v>0.84613918649999997</v>
      </c>
      <c r="R82">
        <v>0.83909250575000005</v>
      </c>
      <c r="S82">
        <v>0.83149662749999997</v>
      </c>
      <c r="T82">
        <v>0.82596834075000003</v>
      </c>
    </row>
    <row r="83" spans="1:20" x14ac:dyDescent="0.25">
      <c r="A83">
        <v>81</v>
      </c>
      <c r="B83">
        <v>0.99737079650000005</v>
      </c>
      <c r="C83">
        <v>0.99389062524999994</v>
      </c>
      <c r="D83">
        <v>0.98629448624999994</v>
      </c>
      <c r="E83">
        <v>0.97265248424999995</v>
      </c>
      <c r="F83">
        <v>0.95387817975</v>
      </c>
      <c r="G83">
        <v>0.94454743350000003</v>
      </c>
      <c r="H83">
        <v>0.93461819499999998</v>
      </c>
      <c r="I83">
        <v>0.92421774400000001</v>
      </c>
      <c r="J83">
        <v>0.91355466299999999</v>
      </c>
      <c r="K83">
        <v>0.9028189242500001</v>
      </c>
      <c r="L83">
        <v>0.89219502975000009</v>
      </c>
      <c r="M83">
        <v>0.88184538624999997</v>
      </c>
      <c r="N83">
        <v>0.87193039075000001</v>
      </c>
      <c r="O83">
        <v>0.86256578424999997</v>
      </c>
      <c r="P83">
        <v>0.85388749024999999</v>
      </c>
      <c r="Q83">
        <v>0.84598378824999998</v>
      </c>
      <c r="R83">
        <v>0.83893622899999998</v>
      </c>
      <c r="S83">
        <v>0.83133961874999995</v>
      </c>
      <c r="T83">
        <v>0.82581094325000004</v>
      </c>
    </row>
    <row r="84" spans="1:20" x14ac:dyDescent="0.25">
      <c r="A84">
        <v>82</v>
      </c>
      <c r="B84">
        <v>0.99736320675000001</v>
      </c>
      <c r="C84">
        <v>0.99387344449999993</v>
      </c>
      <c r="D84">
        <v>0.9862581319999999</v>
      </c>
      <c r="E84">
        <v>0.97258733000000008</v>
      </c>
      <c r="F84">
        <v>0.95378350249999999</v>
      </c>
      <c r="G84">
        <v>0.94444160750000006</v>
      </c>
      <c r="H84">
        <v>0.9345025362499999</v>
      </c>
      <c r="I84">
        <v>0.92409363499999997</v>
      </c>
      <c r="J84">
        <v>0.91342347349999997</v>
      </c>
      <c r="K84">
        <v>0.90268187975000003</v>
      </c>
      <c r="L84">
        <v>0.89205323999999997</v>
      </c>
      <c r="M84">
        <v>0.88169981450000001</v>
      </c>
      <c r="N84">
        <v>0.87178186724999995</v>
      </c>
      <c r="O84">
        <v>0.86241501175000002</v>
      </c>
      <c r="P84">
        <v>0.85373505750000001</v>
      </c>
      <c r="Q84">
        <v>0.8458301720000001</v>
      </c>
      <c r="R84">
        <v>0.83878178074999998</v>
      </c>
      <c r="S84">
        <v>0.83118448374999998</v>
      </c>
      <c r="T84">
        <v>0.82565545149999997</v>
      </c>
    </row>
    <row r="85" spans="1:20" x14ac:dyDescent="0.25">
      <c r="A85">
        <v>83</v>
      </c>
      <c r="B85">
        <v>0.99735564674999999</v>
      </c>
      <c r="C85">
        <v>0.99385633400000006</v>
      </c>
      <c r="D85">
        <v>0.98622194050000012</v>
      </c>
      <c r="E85">
        <v>0.97252251924999999</v>
      </c>
      <c r="F85">
        <v>0.95368943174999998</v>
      </c>
      <c r="G85">
        <v>0.9443365185</v>
      </c>
      <c r="H85">
        <v>0.93438774999999996</v>
      </c>
      <c r="I85">
        <v>0.92397053424999998</v>
      </c>
      <c r="J85">
        <v>0.91329342299999994</v>
      </c>
      <c r="K85">
        <v>0.90254609674999997</v>
      </c>
      <c r="L85">
        <v>0.89191282375000003</v>
      </c>
      <c r="M85">
        <v>0.88155571524999998</v>
      </c>
      <c r="N85">
        <v>0.87163490450000003</v>
      </c>
      <c r="O85">
        <v>0.86226587575000002</v>
      </c>
      <c r="P85">
        <v>0.85358432800000006</v>
      </c>
      <c r="Q85">
        <v>0.84567831400000004</v>
      </c>
      <c r="R85">
        <v>0.83862913674999995</v>
      </c>
      <c r="S85">
        <v>0.83103119825000005</v>
      </c>
      <c r="T85">
        <v>0.82550183975000002</v>
      </c>
    </row>
    <row r="86" spans="1:20" x14ac:dyDescent="0.25">
      <c r="A86">
        <v>84</v>
      </c>
      <c r="B86">
        <v>0.99734811575000004</v>
      </c>
      <c r="C86">
        <v>0.99383929300000007</v>
      </c>
      <c r="D86">
        <v>0.98618591174999992</v>
      </c>
      <c r="E86">
        <v>0.9724580505</v>
      </c>
      <c r="F86">
        <v>0.95359596300000005</v>
      </c>
      <c r="G86">
        <v>0.94423216049999992</v>
      </c>
      <c r="H86">
        <v>0.93427382775000001</v>
      </c>
      <c r="I86">
        <v>0.92384843225000002</v>
      </c>
      <c r="J86">
        <v>0.91316449974999991</v>
      </c>
      <c r="K86">
        <v>0.90241156175000004</v>
      </c>
      <c r="L86">
        <v>0.89177376549999998</v>
      </c>
      <c r="M86">
        <v>0.8814130722500001</v>
      </c>
      <c r="N86">
        <v>0.87148948424999995</v>
      </c>
      <c r="O86">
        <v>0.86211835775000001</v>
      </c>
      <c r="P86">
        <v>0.85343527949999998</v>
      </c>
      <c r="Q86">
        <v>0.84552819224999998</v>
      </c>
      <c r="R86">
        <v>0.83847827374999995</v>
      </c>
      <c r="S86">
        <v>0.83087973675000004</v>
      </c>
      <c r="T86">
        <v>0.82535008175000002</v>
      </c>
    </row>
    <row r="87" spans="1:20" x14ac:dyDescent="0.25">
      <c r="A87">
        <v>85</v>
      </c>
      <c r="B87">
        <v>0.99734061424999998</v>
      </c>
      <c r="C87">
        <v>0.99382232074999999</v>
      </c>
      <c r="D87">
        <v>0.98615004400000006</v>
      </c>
      <c r="E87">
        <v>0.97239392075000008</v>
      </c>
      <c r="F87">
        <v>0.95350309124999999</v>
      </c>
      <c r="G87">
        <v>0.94412852749999998</v>
      </c>
      <c r="H87">
        <v>0.93416076324999997</v>
      </c>
      <c r="I87">
        <v>0.92372731899999994</v>
      </c>
      <c r="J87">
        <v>0.91303669375000007</v>
      </c>
      <c r="K87">
        <v>0.90227826224999996</v>
      </c>
      <c r="L87">
        <v>0.89163604974999999</v>
      </c>
      <c r="M87">
        <v>0.88127186875000008</v>
      </c>
      <c r="N87">
        <v>0.87134558750000002</v>
      </c>
      <c r="O87">
        <v>0.86197243675000002</v>
      </c>
      <c r="P87">
        <v>0.85328789150000006</v>
      </c>
      <c r="Q87">
        <v>0.84537978399999991</v>
      </c>
      <c r="R87">
        <v>0.83832916749999997</v>
      </c>
      <c r="S87">
        <v>0.83073007524999998</v>
      </c>
      <c r="T87">
        <v>0.82520015274999992</v>
      </c>
    </row>
    <row r="88" spans="1:20" x14ac:dyDescent="0.25">
      <c r="A88">
        <v>86</v>
      </c>
      <c r="B88">
        <v>0.99733314200000001</v>
      </c>
      <c r="C88">
        <v>0.99380541750000007</v>
      </c>
      <c r="D88">
        <v>0.98611433599999998</v>
      </c>
      <c r="E88">
        <v>0.97233012800000007</v>
      </c>
      <c r="F88">
        <v>0.95341081175000009</v>
      </c>
      <c r="G88">
        <v>0.94402561350000003</v>
      </c>
      <c r="H88">
        <v>0.93404854749999999</v>
      </c>
      <c r="I88">
        <v>0.92360718600000002</v>
      </c>
      <c r="J88">
        <v>0.91290999299999998</v>
      </c>
      <c r="K88">
        <v>0.90214618474999997</v>
      </c>
      <c r="L88">
        <v>0.89149966275000003</v>
      </c>
      <c r="M88">
        <v>0.88113208850000002</v>
      </c>
      <c r="N88">
        <v>0.87120319750000008</v>
      </c>
      <c r="O88">
        <v>0.86182809375000002</v>
      </c>
      <c r="P88">
        <v>0.85314214275</v>
      </c>
      <c r="Q88">
        <v>0.84523306749999993</v>
      </c>
      <c r="R88">
        <v>0.83818179525000003</v>
      </c>
      <c r="S88">
        <v>0.83058218900000003</v>
      </c>
      <c r="T88">
        <v>0.82505202724999993</v>
      </c>
    </row>
    <row r="89" spans="1:20" x14ac:dyDescent="0.25">
      <c r="A89">
        <v>87</v>
      </c>
      <c r="B89">
        <v>0.99732569900000001</v>
      </c>
      <c r="C89">
        <v>0.99378858225000011</v>
      </c>
      <c r="D89">
        <v>0.98607878725000009</v>
      </c>
      <c r="E89">
        <v>0.97226666950000007</v>
      </c>
      <c r="F89">
        <v>0.9533191202500001</v>
      </c>
      <c r="G89">
        <v>0.94392341200000007</v>
      </c>
      <c r="H89">
        <v>0.93393717325000003</v>
      </c>
      <c r="I89">
        <v>0.92348802299999999</v>
      </c>
      <c r="J89">
        <v>0.91278438725</v>
      </c>
      <c r="K89">
        <v>0.90201531700000004</v>
      </c>
      <c r="L89">
        <v>0.89136458974999999</v>
      </c>
      <c r="M89">
        <v>0.88099371524999992</v>
      </c>
      <c r="N89">
        <v>0.87106229550000003</v>
      </c>
      <c r="O89">
        <v>0.86168530975000002</v>
      </c>
      <c r="P89">
        <v>0.85299801349999993</v>
      </c>
      <c r="Q89">
        <v>0.84508802100000002</v>
      </c>
      <c r="R89">
        <v>0.83803613450000003</v>
      </c>
      <c r="S89">
        <v>0.83043605425</v>
      </c>
      <c r="T89">
        <v>0.82490568124999997</v>
      </c>
    </row>
    <row r="90" spans="1:20" x14ac:dyDescent="0.25">
      <c r="A90">
        <v>88</v>
      </c>
      <c r="B90">
        <v>0.99731828425000002</v>
      </c>
      <c r="C90">
        <v>0.993771815</v>
      </c>
      <c r="D90">
        <v>0.98604339625000004</v>
      </c>
      <c r="E90">
        <v>0.972203543</v>
      </c>
      <c r="F90">
        <v>0.95322801175000005</v>
      </c>
      <c r="G90">
        <v>0.9438219175</v>
      </c>
      <c r="H90">
        <v>0.93382663349999995</v>
      </c>
      <c r="I90">
        <v>0.92336982199999995</v>
      </c>
      <c r="J90">
        <v>0.91265986499999996</v>
      </c>
      <c r="K90">
        <v>0.90188564625000001</v>
      </c>
      <c r="L90">
        <v>0.89123081700000006</v>
      </c>
      <c r="M90">
        <v>0.88085673275000009</v>
      </c>
      <c r="N90">
        <v>0.87092286524999996</v>
      </c>
      <c r="O90">
        <v>0.86154406574999998</v>
      </c>
      <c r="P90">
        <v>0.85285548324999993</v>
      </c>
      <c r="Q90">
        <v>0.84494462299999995</v>
      </c>
      <c r="R90">
        <v>0.83789216249999998</v>
      </c>
      <c r="S90">
        <v>0.83029164799999999</v>
      </c>
      <c r="T90">
        <v>0.8247610904999999</v>
      </c>
    </row>
    <row r="91" spans="1:20" x14ac:dyDescent="0.25">
      <c r="A91">
        <v>89</v>
      </c>
      <c r="B91">
        <v>0.99731089824999997</v>
      </c>
      <c r="C91">
        <v>0.99375511574999997</v>
      </c>
      <c r="D91">
        <v>0.98600816275000003</v>
      </c>
      <c r="E91">
        <v>0.97214074650000004</v>
      </c>
      <c r="F91">
        <v>0.95313748199999992</v>
      </c>
      <c r="G91">
        <v>0.94372112399999997</v>
      </c>
      <c r="H91">
        <v>0.93371692049999999</v>
      </c>
      <c r="I91">
        <v>0.92325257324999999</v>
      </c>
      <c r="J91">
        <v>0.91253641625000004</v>
      </c>
      <c r="K91">
        <v>0.90175716024999997</v>
      </c>
      <c r="L91">
        <v>0.89109832950000001</v>
      </c>
      <c r="M91">
        <v>0.88072112650000001</v>
      </c>
      <c r="N91">
        <v>0.87078488849999991</v>
      </c>
      <c r="O91">
        <v>0.86140434350000006</v>
      </c>
      <c r="P91">
        <v>0.85271453200000003</v>
      </c>
      <c r="Q91">
        <v>0.84480285300000002</v>
      </c>
      <c r="R91">
        <v>0.83774985800000001</v>
      </c>
      <c r="S91">
        <v>0.83014894650000004</v>
      </c>
      <c r="T91">
        <v>0.82461823100000009</v>
      </c>
    </row>
    <row r="92" spans="1:20" x14ac:dyDescent="0.25">
      <c r="A92">
        <v>90</v>
      </c>
      <c r="B92">
        <v>0.99730354050000003</v>
      </c>
      <c r="C92">
        <v>0.99373848300000001</v>
      </c>
      <c r="D92">
        <v>0.98597308500000003</v>
      </c>
      <c r="E92">
        <v>0.97207827800000002</v>
      </c>
      <c r="F92">
        <v>0.95304752625</v>
      </c>
      <c r="G92">
        <v>0.94362102550000004</v>
      </c>
      <c r="H92">
        <v>0.93360802700000001</v>
      </c>
      <c r="I92">
        <v>0.92313626849999997</v>
      </c>
      <c r="J92">
        <v>0.9124140300000001</v>
      </c>
      <c r="K92">
        <v>0.90162984649999989</v>
      </c>
      <c r="L92">
        <v>0.89096711374999993</v>
      </c>
      <c r="M92">
        <v>0.88058687975000005</v>
      </c>
      <c r="N92">
        <v>0.87064834825000004</v>
      </c>
      <c r="O92">
        <v>0.86126612449999995</v>
      </c>
      <c r="P92">
        <v>0.85257514000000012</v>
      </c>
      <c r="Q92">
        <v>0.84466268975000003</v>
      </c>
      <c r="R92">
        <v>0.83760919849999993</v>
      </c>
      <c r="S92">
        <v>0.83000792825000003</v>
      </c>
      <c r="T92">
        <v>0.824477079</v>
      </c>
    </row>
    <row r="93" spans="1:20" x14ac:dyDescent="0.25">
      <c r="A93">
        <v>91</v>
      </c>
      <c r="B93">
        <v>0.99729621099999999</v>
      </c>
      <c r="C93">
        <v>0.99372191674999999</v>
      </c>
      <c r="D93">
        <v>0.98593816224999997</v>
      </c>
      <c r="E93">
        <v>0.97201613425</v>
      </c>
      <c r="F93">
        <v>0.95295814000000001</v>
      </c>
      <c r="G93">
        <v>0.94352161675000001</v>
      </c>
      <c r="H93">
        <v>0.93349994650000001</v>
      </c>
      <c r="I93">
        <v>0.92302089850000002</v>
      </c>
      <c r="J93">
        <v>0.91229269550000003</v>
      </c>
      <c r="K93">
        <v>0.90150369325000002</v>
      </c>
      <c r="L93">
        <v>0.89083715649999995</v>
      </c>
      <c r="M93">
        <v>0.88045397800000003</v>
      </c>
      <c r="N93">
        <v>0.87051322875000003</v>
      </c>
      <c r="O93">
        <v>0.86112939000000011</v>
      </c>
      <c r="P93">
        <v>0.8524372885</v>
      </c>
      <c r="Q93">
        <v>0.84452411350000001</v>
      </c>
      <c r="R93">
        <v>0.83747016325000001</v>
      </c>
      <c r="S93">
        <v>0.82986857024999994</v>
      </c>
      <c r="T93">
        <v>0.82433761274999995</v>
      </c>
    </row>
    <row r="94" spans="1:20" x14ac:dyDescent="0.25">
      <c r="A94">
        <v>92</v>
      </c>
      <c r="B94">
        <v>0.99728891000000008</v>
      </c>
      <c r="C94">
        <v>0.99370541700000004</v>
      </c>
      <c r="D94">
        <v>0.98590339375000002</v>
      </c>
      <c r="E94">
        <v>0.97195431374999997</v>
      </c>
      <c r="F94">
        <v>0.95286931850000001</v>
      </c>
      <c r="G94">
        <v>0.94342289150000003</v>
      </c>
      <c r="H94">
        <v>0.93339267074999999</v>
      </c>
      <c r="I94">
        <v>0.92290645450000008</v>
      </c>
      <c r="J94">
        <v>0.91217240325000004</v>
      </c>
      <c r="K94">
        <v>0.90137868800000009</v>
      </c>
      <c r="L94">
        <v>0.89070844374999991</v>
      </c>
      <c r="M94">
        <v>0.88032240574999998</v>
      </c>
      <c r="N94">
        <v>0.87037951274999992</v>
      </c>
      <c r="O94">
        <v>0.86099412350000004</v>
      </c>
      <c r="P94">
        <v>0.85230095825000007</v>
      </c>
      <c r="Q94">
        <v>0.84438710299999997</v>
      </c>
      <c r="R94">
        <v>0.83733273100000005</v>
      </c>
      <c r="S94">
        <v>0.82973085000000002</v>
      </c>
      <c r="T94">
        <v>0.82419980824999994</v>
      </c>
    </row>
    <row r="95" spans="1:20" x14ac:dyDescent="0.25">
      <c r="A95">
        <v>93</v>
      </c>
      <c r="B95">
        <v>0.99728163674999992</v>
      </c>
      <c r="C95">
        <v>0.99368898324999999</v>
      </c>
      <c r="D95">
        <v>0.98586877800000006</v>
      </c>
      <c r="E95">
        <v>0.97189281450000009</v>
      </c>
      <c r="F95">
        <v>0.95278105800000001</v>
      </c>
      <c r="G95">
        <v>0.94332484475</v>
      </c>
      <c r="H95">
        <v>0.93328619374999999</v>
      </c>
      <c r="I95">
        <v>0.92279292825000003</v>
      </c>
      <c r="J95">
        <v>0.91205314225000012</v>
      </c>
      <c r="K95">
        <v>0.90125481949999997</v>
      </c>
      <c r="L95">
        <v>0.89058096200000003</v>
      </c>
      <c r="M95">
        <v>0.88019214850000005</v>
      </c>
      <c r="N95">
        <v>0.87024718400000012</v>
      </c>
      <c r="O95">
        <v>0.86086030650000001</v>
      </c>
      <c r="P95">
        <v>0.85216613050000001</v>
      </c>
      <c r="Q95">
        <v>0.84425163949999993</v>
      </c>
      <c r="R95">
        <v>0.83719688124999991</v>
      </c>
      <c r="S95">
        <v>0.82959474675</v>
      </c>
      <c r="T95">
        <v>0.82406364399999998</v>
      </c>
    </row>
    <row r="96" spans="1:20" x14ac:dyDescent="0.25">
      <c r="A96">
        <v>94</v>
      </c>
      <c r="B96">
        <v>0.99727439099999993</v>
      </c>
      <c r="C96">
        <v>0.99367261500000004</v>
      </c>
      <c r="D96">
        <v>0.98583431449999992</v>
      </c>
      <c r="E96">
        <v>0.97183163375000003</v>
      </c>
      <c r="F96">
        <v>0.95269335425000001</v>
      </c>
      <c r="G96">
        <v>0.94322747025000009</v>
      </c>
      <c r="H96">
        <v>0.93318050799999996</v>
      </c>
      <c r="I96">
        <v>0.92268031099999992</v>
      </c>
      <c r="J96">
        <v>0.91193490299999991</v>
      </c>
      <c r="K96">
        <v>0.901132076</v>
      </c>
      <c r="L96">
        <v>0.8904546982499999</v>
      </c>
      <c r="M96">
        <v>0.88006319124999999</v>
      </c>
      <c r="N96">
        <v>0.87011622700000002</v>
      </c>
      <c r="O96">
        <v>0.86072792199999992</v>
      </c>
      <c r="P96">
        <v>0.85203278650000003</v>
      </c>
      <c r="Q96">
        <v>0.84411770325000002</v>
      </c>
      <c r="R96">
        <v>0.83706259300000008</v>
      </c>
      <c r="S96">
        <v>0.82946023925000001</v>
      </c>
      <c r="T96">
        <v>0.82392909749999999</v>
      </c>
    </row>
    <row r="97" spans="1:20" x14ac:dyDescent="0.25">
      <c r="A97">
        <v>95</v>
      </c>
      <c r="B97">
        <v>0.99726717325000003</v>
      </c>
      <c r="C97">
        <v>0.99365631124999998</v>
      </c>
      <c r="D97">
        <v>0.98580000275000002</v>
      </c>
      <c r="E97">
        <v>0.97177076949999996</v>
      </c>
      <c r="F97">
        <v>0.95260620250000005</v>
      </c>
      <c r="G97">
        <v>0.94313076325</v>
      </c>
      <c r="H97">
        <v>0.9330756065000001</v>
      </c>
      <c r="I97">
        <v>0.92256859499999999</v>
      </c>
      <c r="J97">
        <v>0.91181767525000001</v>
      </c>
      <c r="K97">
        <v>0.90101044575</v>
      </c>
      <c r="L97">
        <v>0.89032963924999997</v>
      </c>
      <c r="M97">
        <v>0.87993551974999995</v>
      </c>
      <c r="N97">
        <v>0.86998662500000001</v>
      </c>
      <c r="O97">
        <v>0.8605969522500001</v>
      </c>
      <c r="P97">
        <v>0.8519009085</v>
      </c>
      <c r="Q97">
        <v>0.84398527474999985</v>
      </c>
      <c r="R97">
        <v>0.83692984725000008</v>
      </c>
      <c r="S97">
        <v>0.82932730624999995</v>
      </c>
      <c r="T97">
        <v>0.82379614800000001</v>
      </c>
    </row>
    <row r="98" spans="1:20" x14ac:dyDescent="0.25">
      <c r="A98">
        <v>96</v>
      </c>
      <c r="B98">
        <v>0.99725998274999994</v>
      </c>
      <c r="C98">
        <v>0.99364007250000008</v>
      </c>
      <c r="D98">
        <v>0.98576584075000007</v>
      </c>
      <c r="E98">
        <v>0.97171021950000003</v>
      </c>
      <c r="F98">
        <v>0.95251959874999992</v>
      </c>
      <c r="G98">
        <v>0.94303471750000001</v>
      </c>
      <c r="H98">
        <v>0.93297148274999997</v>
      </c>
      <c r="I98">
        <v>0.92245777100000004</v>
      </c>
      <c r="J98">
        <v>0.91170144900000005</v>
      </c>
      <c r="K98">
        <v>0.90088991750000003</v>
      </c>
      <c r="L98">
        <v>0.89020577300000003</v>
      </c>
      <c r="M98">
        <v>0.87980911975000009</v>
      </c>
      <c r="N98">
        <v>0.86985836299999997</v>
      </c>
      <c r="O98">
        <v>0.86046738149999991</v>
      </c>
      <c r="P98">
        <v>0.85177047799999994</v>
      </c>
      <c r="Q98">
        <v>0.84385433574999991</v>
      </c>
      <c r="R98">
        <v>0.83679862274999994</v>
      </c>
      <c r="S98">
        <v>0.82919592649999996</v>
      </c>
      <c r="T98">
        <v>0.82366477324999998</v>
      </c>
    </row>
    <row r="99" spans="1:20" x14ac:dyDescent="0.25">
      <c r="A99">
        <v>97</v>
      </c>
      <c r="B99">
        <v>0.99725281950000011</v>
      </c>
      <c r="C99">
        <v>0.99362389825000008</v>
      </c>
      <c r="D99">
        <v>0.98573182824999994</v>
      </c>
      <c r="E99">
        <v>0.97164998199999997</v>
      </c>
      <c r="F99">
        <v>0.95243353875000003</v>
      </c>
      <c r="G99">
        <v>0.94293932775</v>
      </c>
      <c r="H99">
        <v>0.93286813000000013</v>
      </c>
      <c r="I99">
        <v>0.92234783149999999</v>
      </c>
      <c r="J99">
        <v>0.91158621525000005</v>
      </c>
      <c r="K99">
        <v>0.90077048000000004</v>
      </c>
      <c r="L99">
        <v>0.89008308550000004</v>
      </c>
      <c r="M99">
        <v>0.87968397649999996</v>
      </c>
      <c r="N99">
        <v>0.86973142524999991</v>
      </c>
      <c r="O99">
        <v>0.86033919274999993</v>
      </c>
      <c r="P99">
        <v>0.85164147800000012</v>
      </c>
      <c r="Q99">
        <v>0.8437248665</v>
      </c>
      <c r="R99">
        <v>0.83666890124999993</v>
      </c>
      <c r="S99">
        <v>0.8290660807500001</v>
      </c>
      <c r="T99">
        <v>0.82353495300000001</v>
      </c>
    </row>
    <row r="100" spans="1:20" x14ac:dyDescent="0.25">
      <c r="A100">
        <v>98</v>
      </c>
      <c r="B100">
        <v>0.99724568324999996</v>
      </c>
      <c r="C100">
        <v>0.99360778724999999</v>
      </c>
      <c r="D100">
        <v>0.98569796425</v>
      </c>
      <c r="E100">
        <v>0.97159005425</v>
      </c>
      <c r="F100">
        <v>0.95234801750000009</v>
      </c>
      <c r="G100">
        <v>0.94284458924999992</v>
      </c>
      <c r="H100">
        <v>0.93276554125</v>
      </c>
      <c r="I100">
        <v>0.92223876799999993</v>
      </c>
      <c r="J100">
        <v>0.91147196375000006</v>
      </c>
      <c r="K100">
        <v>0.90065212225000002</v>
      </c>
      <c r="L100">
        <v>0.88996156500000001</v>
      </c>
      <c r="M100">
        <v>0.87956007725000007</v>
      </c>
      <c r="N100">
        <v>0.8696057975</v>
      </c>
      <c r="O100">
        <v>0.86021236875000007</v>
      </c>
      <c r="P100">
        <v>0.85151389074999995</v>
      </c>
      <c r="Q100">
        <v>0.84359684950000002</v>
      </c>
      <c r="R100">
        <v>0.83654066324999998</v>
      </c>
      <c r="S100">
        <v>0.82893774799999997</v>
      </c>
      <c r="T100">
        <v>0.82340666625000003</v>
      </c>
    </row>
    <row r="101" spans="1:20" x14ac:dyDescent="0.25">
      <c r="A101">
        <v>99</v>
      </c>
      <c r="B101">
        <v>0.99723857400000004</v>
      </c>
      <c r="C101">
        <v>0.99359174024999997</v>
      </c>
      <c r="D101">
        <v>0.98566424774999994</v>
      </c>
      <c r="E101">
        <v>0.97153043525000005</v>
      </c>
      <c r="F101">
        <v>0.9522630325</v>
      </c>
      <c r="G101">
        <v>0.94275049675</v>
      </c>
      <c r="H101">
        <v>0.9326637107500001</v>
      </c>
      <c r="I101">
        <v>0.92213057274999999</v>
      </c>
      <c r="J101">
        <v>0.91135868475000004</v>
      </c>
      <c r="K101">
        <v>0.90053483300000003</v>
      </c>
      <c r="L101">
        <v>0.88984119899999992</v>
      </c>
      <c r="M101">
        <v>0.87943740700000006</v>
      </c>
      <c r="N101">
        <v>0.86948146375000002</v>
      </c>
      <c r="O101">
        <v>0.86008689475</v>
      </c>
      <c r="P101">
        <v>0.85138769874999998</v>
      </c>
      <c r="Q101">
        <v>0.84347026650000001</v>
      </c>
      <c r="R101">
        <v>0.83641388949999995</v>
      </c>
      <c r="S101">
        <v>0.8288109090000001</v>
      </c>
      <c r="T101">
        <v>0.82327989300000004</v>
      </c>
    </row>
    <row r="102" spans="1:20" x14ac:dyDescent="0.25">
      <c r="A102">
        <v>100</v>
      </c>
      <c r="B102">
        <v>0.99723149175000003</v>
      </c>
      <c r="C102">
        <v>0.99357575650000007</v>
      </c>
      <c r="D102">
        <v>0.98563067775000002</v>
      </c>
      <c r="E102">
        <v>0.97147112150000003</v>
      </c>
      <c r="F102">
        <v>0.95217857849999998</v>
      </c>
      <c r="G102">
        <v>0.94265704374999992</v>
      </c>
      <c r="H102">
        <v>0.93256263099999992</v>
      </c>
      <c r="I102">
        <v>0.92202323774999995</v>
      </c>
      <c r="J102">
        <v>0.91124636950000004</v>
      </c>
      <c r="K102">
        <v>0.90041860174999999</v>
      </c>
      <c r="L102">
        <v>0.88972197525000007</v>
      </c>
      <c r="M102">
        <v>0.87931595275000007</v>
      </c>
      <c r="N102">
        <v>0.86935840925000007</v>
      </c>
      <c r="O102">
        <v>0.859962754</v>
      </c>
      <c r="P102">
        <v>0.85126288525000005</v>
      </c>
      <c r="Q102">
        <v>0.84334509950000003</v>
      </c>
      <c r="R102">
        <v>0.83628856200000001</v>
      </c>
      <c r="S102">
        <v>0.82868554425000007</v>
      </c>
      <c r="T102">
        <v>0.82315461275000001</v>
      </c>
    </row>
    <row r="103" spans="1:20" x14ac:dyDescent="0.25">
      <c r="A103">
        <v>101</v>
      </c>
      <c r="B103">
        <v>0.99722443574999997</v>
      </c>
      <c r="C103">
        <v>0.99355983525000002</v>
      </c>
      <c r="D103">
        <v>0.98559725349999994</v>
      </c>
      <c r="E103">
        <v>0.97141211225000001</v>
      </c>
      <c r="F103">
        <v>0.95209465175000008</v>
      </c>
      <c r="G103">
        <v>0.94256422650000005</v>
      </c>
      <c r="H103">
        <v>0.93246229599999997</v>
      </c>
      <c r="I103">
        <v>0.92191675525000005</v>
      </c>
      <c r="J103">
        <v>0.91113500874999998</v>
      </c>
      <c r="K103">
        <v>0.90030341775</v>
      </c>
      <c r="L103">
        <v>0.88960388125000001</v>
      </c>
      <c r="M103">
        <v>0.87919570175000006</v>
      </c>
      <c r="N103">
        <v>0.86923661950000009</v>
      </c>
      <c r="O103">
        <v>0.859839931</v>
      </c>
      <c r="P103">
        <v>0.85113943375000012</v>
      </c>
      <c r="Q103">
        <v>0.84322133075000005</v>
      </c>
      <c r="R103">
        <v>0.83616466199999995</v>
      </c>
      <c r="S103">
        <v>0.82856163475</v>
      </c>
      <c r="T103">
        <v>0.82303080649999993</v>
      </c>
    </row>
    <row r="104" spans="1:20" x14ac:dyDescent="0.25">
      <c r="A104">
        <v>102</v>
      </c>
      <c r="B104">
        <v>0.99721740650000001</v>
      </c>
      <c r="C104">
        <v>0.99354397675000006</v>
      </c>
      <c r="D104">
        <v>0.98556397399999995</v>
      </c>
      <c r="E104">
        <v>0.97135340500000011</v>
      </c>
      <c r="F104">
        <v>0.95201124850000007</v>
      </c>
      <c r="G104">
        <v>0.94247203925000012</v>
      </c>
      <c r="H104">
        <v>0.93236269900000002</v>
      </c>
      <c r="I104">
        <v>0.92181111700000007</v>
      </c>
      <c r="J104">
        <v>0.91102459275000003</v>
      </c>
      <c r="K104">
        <v>0.90018927025000006</v>
      </c>
      <c r="L104">
        <v>0.88948690575</v>
      </c>
      <c r="M104">
        <v>0.87907663949999992</v>
      </c>
      <c r="N104">
        <v>0.86911608075000002</v>
      </c>
      <c r="O104">
        <v>0.85971840975000002</v>
      </c>
      <c r="P104">
        <v>0.85101732749999992</v>
      </c>
      <c r="Q104">
        <v>0.84309894299999999</v>
      </c>
      <c r="R104">
        <v>0.83604217124999991</v>
      </c>
      <c r="S104">
        <v>0.82843916200000001</v>
      </c>
      <c r="T104">
        <v>0.82290845449999994</v>
      </c>
    </row>
    <row r="105" spans="1:20" x14ac:dyDescent="0.25">
      <c r="A105">
        <v>103</v>
      </c>
      <c r="B105">
        <v>0.99721040375000003</v>
      </c>
      <c r="C105">
        <v>0.99352818024999989</v>
      </c>
      <c r="D105">
        <v>0.98553083849999989</v>
      </c>
      <c r="E105">
        <v>0.97129499725000001</v>
      </c>
      <c r="F105">
        <v>0.95192836425000005</v>
      </c>
      <c r="G105">
        <v>0.9423804764999999</v>
      </c>
      <c r="H105">
        <v>0.93226383425000003</v>
      </c>
      <c r="I105">
        <v>0.92170631575000006</v>
      </c>
      <c r="J105">
        <v>0.91091511275000003</v>
      </c>
      <c r="K105">
        <v>0.90007614875000008</v>
      </c>
      <c r="L105">
        <v>0.88937103650000005</v>
      </c>
      <c r="M105">
        <v>0.87895875350000008</v>
      </c>
      <c r="N105">
        <v>0.86899677750000004</v>
      </c>
      <c r="O105">
        <v>0.85959817574999997</v>
      </c>
      <c r="P105">
        <v>0.85089655025000011</v>
      </c>
      <c r="Q105">
        <v>0.8429779192500001</v>
      </c>
      <c r="R105">
        <v>0.83592107199999999</v>
      </c>
      <c r="S105">
        <v>0.82831810650000004</v>
      </c>
      <c r="T105">
        <v>0.8227875375</v>
      </c>
    </row>
    <row r="106" spans="1:20" x14ac:dyDescent="0.25">
      <c r="A106">
        <v>104</v>
      </c>
      <c r="B106">
        <v>0.99720342699999998</v>
      </c>
      <c r="C106">
        <v>0.99351244550000006</v>
      </c>
      <c r="D106">
        <v>0.98549784649999994</v>
      </c>
      <c r="E106">
        <v>0.97123688799999996</v>
      </c>
      <c r="F106">
        <v>0.95184599574999995</v>
      </c>
      <c r="G106">
        <v>0.94228953424999995</v>
      </c>
      <c r="H106">
        <v>0.93216569549999995</v>
      </c>
      <c r="I106">
        <v>0.92160234399999996</v>
      </c>
      <c r="J106">
        <v>0.91080655950000011</v>
      </c>
      <c r="K106">
        <v>0.89996404325000001</v>
      </c>
      <c r="L106">
        <v>0.88925626199999996</v>
      </c>
      <c r="M106">
        <v>0.87884203125000004</v>
      </c>
      <c r="N106">
        <v>0.86887869725</v>
      </c>
      <c r="O106">
        <v>0.85947921324999998</v>
      </c>
      <c r="P106">
        <v>0.85077708624999993</v>
      </c>
      <c r="Q106">
        <v>0.84285824249999997</v>
      </c>
      <c r="R106">
        <v>0.83580134699999997</v>
      </c>
      <c r="S106">
        <v>0.82819845075000009</v>
      </c>
      <c r="T106">
        <v>0.82266803700000002</v>
      </c>
    </row>
    <row r="107" spans="1:20" x14ac:dyDescent="0.25">
      <c r="A107">
        <v>105</v>
      </c>
      <c r="B107">
        <v>0.99719647675</v>
      </c>
      <c r="C107">
        <v>0.99349677199999997</v>
      </c>
      <c r="D107">
        <v>0.98546499625000006</v>
      </c>
      <c r="E107">
        <v>0.97117907425000016</v>
      </c>
      <c r="F107">
        <v>0.95176413849999997</v>
      </c>
      <c r="G107">
        <v>0.94219920725000006</v>
      </c>
      <c r="H107">
        <v>0.93206827574999995</v>
      </c>
      <c r="I107">
        <v>0.92149919399999991</v>
      </c>
      <c r="J107">
        <v>0.91069892424999999</v>
      </c>
      <c r="K107">
        <v>0.89985294324999998</v>
      </c>
      <c r="L107">
        <v>0.88914257075000003</v>
      </c>
      <c r="M107">
        <v>0.87872645999999999</v>
      </c>
      <c r="N107">
        <v>0.86876182474999997</v>
      </c>
      <c r="O107">
        <v>0.85936150800000011</v>
      </c>
      <c r="P107">
        <v>0.85065891974999996</v>
      </c>
      <c r="Q107">
        <v>0.84273989650000003</v>
      </c>
      <c r="R107">
        <v>0.83568297850000006</v>
      </c>
      <c r="S107">
        <v>0.82808017649999988</v>
      </c>
      <c r="T107">
        <v>0.82254993425</v>
      </c>
    </row>
    <row r="108" spans="1:20" x14ac:dyDescent="0.25">
      <c r="A108">
        <v>106</v>
      </c>
      <c r="B108">
        <v>0.99718955200000003</v>
      </c>
      <c r="C108">
        <v>0.99348115974999995</v>
      </c>
      <c r="D108">
        <v>0.98543228775000002</v>
      </c>
      <c r="E108">
        <v>0.97112155449999993</v>
      </c>
      <c r="F108">
        <v>0.95168278899999992</v>
      </c>
      <c r="G108">
        <v>0.94210949025000001</v>
      </c>
      <c r="H108">
        <v>0.93197156974999995</v>
      </c>
      <c r="I108">
        <v>0.92139685874999988</v>
      </c>
      <c r="J108">
        <v>0.91059219875000008</v>
      </c>
      <c r="K108">
        <v>0.89974283850000003</v>
      </c>
      <c r="L108">
        <v>0.88902995124999995</v>
      </c>
      <c r="M108">
        <v>0.87861202625000001</v>
      </c>
      <c r="N108">
        <v>0.86864614699999998</v>
      </c>
      <c r="O108">
        <v>0.85924504474999996</v>
      </c>
      <c r="P108">
        <v>0.85054203475000012</v>
      </c>
      <c r="Q108">
        <v>0.84262286450000001</v>
      </c>
      <c r="R108">
        <v>0.83556594974999998</v>
      </c>
      <c r="S108">
        <v>0.82796326575000001</v>
      </c>
      <c r="T108">
        <v>0.82243321149999993</v>
      </c>
    </row>
    <row r="109" spans="1:20" x14ac:dyDescent="0.25">
      <c r="A109">
        <v>107</v>
      </c>
      <c r="B109">
        <v>0.99718265325</v>
      </c>
      <c r="C109">
        <v>0.99346560800000006</v>
      </c>
      <c r="D109">
        <v>0.98539971924999992</v>
      </c>
      <c r="E109">
        <v>0.97106432749999994</v>
      </c>
      <c r="F109">
        <v>0.95160194349999994</v>
      </c>
      <c r="G109">
        <v>0.94202037824999996</v>
      </c>
      <c r="H109">
        <v>0.93187557124999998</v>
      </c>
      <c r="I109">
        <v>0.92129532999999997</v>
      </c>
      <c r="J109">
        <v>0.91048637374999997</v>
      </c>
      <c r="K109">
        <v>0.89963371949999993</v>
      </c>
      <c r="L109">
        <v>0.88891839249999993</v>
      </c>
      <c r="M109">
        <v>0.87849871874999996</v>
      </c>
      <c r="N109">
        <v>0.86853165025000001</v>
      </c>
      <c r="O109">
        <v>0.85912980925000004</v>
      </c>
      <c r="P109">
        <v>0.85042641575</v>
      </c>
      <c r="Q109">
        <v>0.84250713050000003</v>
      </c>
      <c r="R109">
        <v>0.8354502437500001</v>
      </c>
      <c r="S109">
        <v>0.82784770124999996</v>
      </c>
      <c r="T109">
        <v>0.82231785049999995</v>
      </c>
    </row>
    <row r="110" spans="1:20" x14ac:dyDescent="0.25">
      <c r="A110">
        <v>108</v>
      </c>
      <c r="B110">
        <v>0.99717578000000007</v>
      </c>
      <c r="C110">
        <v>0.99345011625000001</v>
      </c>
      <c r="D110">
        <v>0.98536729099999998</v>
      </c>
      <c r="E110">
        <v>0.97100738975000012</v>
      </c>
      <c r="F110">
        <v>0.95152159800000002</v>
      </c>
      <c r="G110">
        <v>0.94193186650000005</v>
      </c>
      <c r="H110">
        <v>0.93178027374999994</v>
      </c>
      <c r="I110">
        <v>0.92119460125000008</v>
      </c>
      <c r="J110">
        <v>0.91038144124999987</v>
      </c>
      <c r="K110">
        <v>0.89952557625000007</v>
      </c>
      <c r="L110">
        <v>0.88880788324999993</v>
      </c>
      <c r="M110">
        <v>0.87838652475000001</v>
      </c>
      <c r="N110">
        <v>0.86841832200000002</v>
      </c>
      <c r="O110">
        <v>0.85901578749999996</v>
      </c>
      <c r="P110">
        <v>0.85031204874999999</v>
      </c>
      <c r="Q110">
        <v>0.84239267849999999</v>
      </c>
      <c r="R110">
        <v>0.83533584424999996</v>
      </c>
      <c r="S110">
        <v>0.82773346599999997</v>
      </c>
      <c r="T110">
        <v>0.82220383325000002</v>
      </c>
    </row>
    <row r="111" spans="1:20" x14ac:dyDescent="0.25">
      <c r="A111">
        <v>109</v>
      </c>
      <c r="B111">
        <v>0.99716893200000001</v>
      </c>
      <c r="C111">
        <v>0.99343468474999985</v>
      </c>
      <c r="D111">
        <v>0.98533500124999995</v>
      </c>
      <c r="E111">
        <v>0.97095074100000001</v>
      </c>
      <c r="F111">
        <v>0.95144174850000007</v>
      </c>
      <c r="G111">
        <v>0.94184395025000001</v>
      </c>
      <c r="H111">
        <v>0.93168567200000008</v>
      </c>
      <c r="I111">
        <v>0.92109466549999996</v>
      </c>
      <c r="J111">
        <v>0.91027739200000002</v>
      </c>
      <c r="K111">
        <v>0.89941839825000003</v>
      </c>
      <c r="L111">
        <v>0.88869841249999992</v>
      </c>
      <c r="M111">
        <v>0.87827543224999993</v>
      </c>
      <c r="N111">
        <v>0.86830614825000008</v>
      </c>
      <c r="O111">
        <v>0.85890296499999996</v>
      </c>
      <c r="P111">
        <v>0.85019891749999998</v>
      </c>
      <c r="Q111">
        <v>0.84227949274999991</v>
      </c>
      <c r="R111">
        <v>0.83522273499999999</v>
      </c>
      <c r="S111">
        <v>0.82762054275000008</v>
      </c>
      <c r="T111">
        <v>0.82209114299999997</v>
      </c>
    </row>
    <row r="112" spans="1:20" x14ac:dyDescent="0.25">
      <c r="A112">
        <v>110</v>
      </c>
      <c r="B112">
        <v>0.99716210974999997</v>
      </c>
      <c r="C112">
        <v>0.99341931299999997</v>
      </c>
      <c r="D112">
        <v>0.98530284974999993</v>
      </c>
      <c r="E112">
        <v>0.97089437824999991</v>
      </c>
      <c r="F112">
        <v>0.95136239225000008</v>
      </c>
      <c r="G112">
        <v>0.94175662550000006</v>
      </c>
      <c r="H112">
        <v>0.93159175949999995</v>
      </c>
      <c r="I112">
        <v>0.92099551525000001</v>
      </c>
      <c r="J112">
        <v>0.91017421799999998</v>
      </c>
      <c r="K112">
        <v>0.8993121772499999</v>
      </c>
      <c r="L112">
        <v>0.88858996974999993</v>
      </c>
      <c r="M112">
        <v>0.87816542875000003</v>
      </c>
      <c r="N112">
        <v>0.86819511599999999</v>
      </c>
      <c r="O112">
        <v>0.85879132800000002</v>
      </c>
      <c r="P112">
        <v>0.85008700775000001</v>
      </c>
      <c r="Q112">
        <v>0.84216755799999998</v>
      </c>
      <c r="R112">
        <v>0.83511089924999993</v>
      </c>
      <c r="S112">
        <v>0.82750891500000001</v>
      </c>
      <c r="T112">
        <v>0.821979762</v>
      </c>
    </row>
    <row r="113" spans="1:20" x14ac:dyDescent="0.25">
      <c r="A113">
        <v>111</v>
      </c>
      <c r="B113">
        <v>0.9971553125</v>
      </c>
      <c r="C113">
        <v>0.99340400050000011</v>
      </c>
      <c r="D113">
        <v>0.98527083524999992</v>
      </c>
      <c r="E113">
        <v>0.97083830049999997</v>
      </c>
      <c r="F113">
        <v>0.95128352449999998</v>
      </c>
      <c r="G113">
        <v>0.94166988675000007</v>
      </c>
      <c r="H113">
        <v>0.93149853124999993</v>
      </c>
      <c r="I113">
        <v>0.92089714299999992</v>
      </c>
      <c r="J113">
        <v>0.91007191100000007</v>
      </c>
      <c r="K113">
        <v>0.89920690324999997</v>
      </c>
      <c r="L113">
        <v>0.88848254400000004</v>
      </c>
      <c r="M113">
        <v>0.87805650325000006</v>
      </c>
      <c r="N113">
        <v>0.86808521300000008</v>
      </c>
      <c r="O113">
        <v>0.85868086300000013</v>
      </c>
      <c r="P113">
        <v>0.84997630499999999</v>
      </c>
      <c r="Q113">
        <v>0.84205685924999996</v>
      </c>
      <c r="R113">
        <v>0.83500032175000005</v>
      </c>
      <c r="S113">
        <v>0.82739856599999995</v>
      </c>
      <c r="T113">
        <v>0.82186967349999995</v>
      </c>
    </row>
    <row r="114" spans="1:20" x14ac:dyDescent="0.25">
      <c r="A114">
        <v>112</v>
      </c>
      <c r="B114">
        <v>0.99714854000000008</v>
      </c>
      <c r="C114">
        <v>0.99338874675</v>
      </c>
      <c r="D114">
        <v>0.98523895750000001</v>
      </c>
      <c r="E114">
        <v>0.97078250525000009</v>
      </c>
      <c r="F114">
        <v>0.95120514224999997</v>
      </c>
      <c r="G114">
        <v>0.94158372925</v>
      </c>
      <c r="H114">
        <v>0.9314059804999999</v>
      </c>
      <c r="I114">
        <v>0.92079954274999998</v>
      </c>
      <c r="J114">
        <v>0.90997046299999995</v>
      </c>
      <c r="K114">
        <v>0.89910256624999996</v>
      </c>
      <c r="L114">
        <v>0.88837612500000007</v>
      </c>
      <c r="M114">
        <v>0.87794864375000004</v>
      </c>
      <c r="N114">
        <v>0.86797642600000002</v>
      </c>
      <c r="O114">
        <v>0.85857155574999999</v>
      </c>
      <c r="P114">
        <v>0.84986679499999995</v>
      </c>
      <c r="Q114">
        <v>0.84194738074999997</v>
      </c>
      <c r="R114">
        <v>0.83489098650000004</v>
      </c>
      <c r="S114">
        <v>0.82728947949999998</v>
      </c>
      <c r="T114">
        <v>0.82176086100000001</v>
      </c>
    </row>
    <row r="115" spans="1:20" x14ac:dyDescent="0.25">
      <c r="A115">
        <v>113</v>
      </c>
      <c r="B115">
        <v>0.99714179274999992</v>
      </c>
      <c r="C115">
        <v>0.99337355199999999</v>
      </c>
      <c r="D115">
        <v>0.98520721524999999</v>
      </c>
      <c r="E115">
        <v>0.97072699075000002</v>
      </c>
      <c r="F115">
        <v>0.95112724200000009</v>
      </c>
      <c r="G115">
        <v>0.94149814900000006</v>
      </c>
      <c r="H115">
        <v>0.93131410250000002</v>
      </c>
      <c r="I115">
        <v>0.92070270700000001</v>
      </c>
      <c r="J115">
        <v>0.90986986550000004</v>
      </c>
      <c r="K115">
        <v>0.89899915725000001</v>
      </c>
      <c r="L115">
        <v>0.88827070175</v>
      </c>
      <c r="M115">
        <v>0.87784183925000003</v>
      </c>
      <c r="N115">
        <v>0.86786874299999994</v>
      </c>
      <c r="O115">
        <v>0.85846339375000003</v>
      </c>
      <c r="P115">
        <v>0.84975846350000006</v>
      </c>
      <c r="Q115">
        <v>0.84183910849999999</v>
      </c>
      <c r="R115">
        <v>0.83478287849999999</v>
      </c>
      <c r="S115">
        <v>0.82718164025000007</v>
      </c>
      <c r="T115">
        <v>0.82165330824999994</v>
      </c>
    </row>
    <row r="116" spans="1:20" x14ac:dyDescent="0.25">
      <c r="A116">
        <v>114</v>
      </c>
      <c r="B116">
        <v>0.99713507025000003</v>
      </c>
      <c r="C116">
        <v>0.99335841549999992</v>
      </c>
      <c r="D116">
        <v>0.9851756077499999</v>
      </c>
      <c r="E116">
        <v>0.97067175524999993</v>
      </c>
      <c r="F116">
        <v>0.95104981975000003</v>
      </c>
      <c r="G116">
        <v>0.94141314124999997</v>
      </c>
      <c r="H116">
        <v>0.931222891</v>
      </c>
      <c r="I116">
        <v>0.92060662949999994</v>
      </c>
      <c r="J116">
        <v>0.90977011099999994</v>
      </c>
      <c r="K116">
        <v>0.8988966677500001</v>
      </c>
      <c r="L116">
        <v>0.88816626425000011</v>
      </c>
      <c r="M116">
        <v>0.87773607749999993</v>
      </c>
      <c r="N116">
        <v>0.86776215200000006</v>
      </c>
      <c r="O116">
        <v>0.85835636325000009</v>
      </c>
      <c r="P116">
        <v>0.84965129650000004</v>
      </c>
      <c r="Q116">
        <v>0.84173202699999994</v>
      </c>
      <c r="R116">
        <v>0.83467598250000008</v>
      </c>
      <c r="S116">
        <v>0.82707503125000004</v>
      </c>
      <c r="T116">
        <v>0.82154699875000003</v>
      </c>
    </row>
    <row r="117" spans="1:20" x14ac:dyDescent="0.25">
      <c r="A117">
        <v>115</v>
      </c>
      <c r="B117">
        <v>0.99712837249999997</v>
      </c>
      <c r="C117">
        <v>0.99334333650000006</v>
      </c>
      <c r="D117">
        <v>0.98514413425000003</v>
      </c>
      <c r="E117">
        <v>0.97061679725000005</v>
      </c>
      <c r="F117">
        <v>0.95097287225000005</v>
      </c>
      <c r="G117">
        <v>0.94132870175000005</v>
      </c>
      <c r="H117">
        <v>0.93113234049999993</v>
      </c>
      <c r="I117">
        <v>0.92051130275000004</v>
      </c>
      <c r="J117">
        <v>0.90967119100000016</v>
      </c>
      <c r="K117">
        <v>0.89879508775000005</v>
      </c>
      <c r="L117">
        <v>0.88806280299999996</v>
      </c>
      <c r="M117">
        <v>0.87763134774999996</v>
      </c>
      <c r="N117">
        <v>0.86765663975000007</v>
      </c>
      <c r="O117">
        <v>0.85825045150000001</v>
      </c>
      <c r="P117">
        <v>0.8495452805</v>
      </c>
      <c r="Q117">
        <v>0.84162612225</v>
      </c>
      <c r="R117">
        <v>0.83457028274999989</v>
      </c>
      <c r="S117">
        <v>0.82696963825000003</v>
      </c>
      <c r="T117">
        <v>0.82144191624999996</v>
      </c>
    </row>
    <row r="118" spans="1:20" x14ac:dyDescent="0.25">
      <c r="A118">
        <v>116</v>
      </c>
      <c r="B118">
        <v>0.99712169925000005</v>
      </c>
      <c r="C118">
        <v>0.99332831575000002</v>
      </c>
      <c r="D118">
        <v>0.98511279399999996</v>
      </c>
      <c r="E118">
        <v>0.97056211450000007</v>
      </c>
      <c r="F118">
        <v>0.95089639575000007</v>
      </c>
      <c r="G118">
        <v>0.94124482524999997</v>
      </c>
      <c r="H118">
        <v>0.93104244575000006</v>
      </c>
      <c r="I118">
        <v>0.92041672074999992</v>
      </c>
      <c r="J118">
        <v>0.90957309800000008</v>
      </c>
      <c r="K118">
        <v>0.89869440849999993</v>
      </c>
      <c r="L118">
        <v>0.88796030700000006</v>
      </c>
      <c r="M118">
        <v>0.87752763899999997</v>
      </c>
      <c r="N118">
        <v>0.86755219525000005</v>
      </c>
      <c r="O118">
        <v>0.85814564574999996</v>
      </c>
      <c r="P118">
        <v>0.84944040175000002</v>
      </c>
      <c r="Q118">
        <v>0.84152137999999999</v>
      </c>
      <c r="R118">
        <v>0.83446576574999998</v>
      </c>
      <c r="S118">
        <v>0.82686544475000001</v>
      </c>
      <c r="T118">
        <v>0.82133804625000006</v>
      </c>
    </row>
    <row r="119" spans="1:20" x14ac:dyDescent="0.25">
      <c r="A119">
        <v>117</v>
      </c>
      <c r="B119">
        <v>0.99711505</v>
      </c>
      <c r="C119">
        <v>0.99331335225000006</v>
      </c>
      <c r="D119">
        <v>0.98508158624999997</v>
      </c>
      <c r="E119">
        <v>0.97050770575</v>
      </c>
      <c r="F119">
        <v>0.95082038749999986</v>
      </c>
      <c r="G119">
        <v>0.94116150825</v>
      </c>
      <c r="H119">
        <v>0.93095320149999994</v>
      </c>
      <c r="I119">
        <v>0.9203228765</v>
      </c>
      <c r="J119">
        <v>0.90947582449999997</v>
      </c>
      <c r="K119">
        <v>0.89859462125</v>
      </c>
      <c r="L119">
        <v>0.88785876624999993</v>
      </c>
      <c r="M119">
        <v>0.87742494024999995</v>
      </c>
      <c r="N119">
        <v>0.86744880625000009</v>
      </c>
      <c r="O119">
        <v>0.85804193325</v>
      </c>
      <c r="P119">
        <v>0.84933664674999998</v>
      </c>
      <c r="Q119">
        <v>0.84141778649999988</v>
      </c>
      <c r="R119">
        <v>0.83436241600000005</v>
      </c>
      <c r="S119">
        <v>0.82676243700000007</v>
      </c>
      <c r="T119">
        <v>0.82123537200000007</v>
      </c>
    </row>
    <row r="120" spans="1:20" x14ac:dyDescent="0.25">
      <c r="A120">
        <v>118</v>
      </c>
      <c r="B120">
        <v>0.99710842550000001</v>
      </c>
      <c r="C120">
        <v>0.99329844575000004</v>
      </c>
      <c r="D120">
        <v>0.98505051025000001</v>
      </c>
      <c r="E120">
        <v>0.97045356849999997</v>
      </c>
      <c r="F120">
        <v>0.95074484324999997</v>
      </c>
      <c r="G120">
        <v>0.94107874599999985</v>
      </c>
      <c r="H120">
        <v>0.93086460124999992</v>
      </c>
      <c r="I120">
        <v>0.92022976374999987</v>
      </c>
      <c r="J120">
        <v>0.90937936224999993</v>
      </c>
      <c r="K120">
        <v>0.89849571775000003</v>
      </c>
      <c r="L120">
        <v>0.88775817199999996</v>
      </c>
      <c r="M120">
        <v>0.87732324100000003</v>
      </c>
      <c r="N120">
        <v>0.86734646100000001</v>
      </c>
      <c r="O120">
        <v>0.85793930149999997</v>
      </c>
      <c r="P120">
        <v>0.84923400250000003</v>
      </c>
      <c r="Q120">
        <v>0.84131532774999995</v>
      </c>
      <c r="R120">
        <v>0.83426021949999996</v>
      </c>
      <c r="S120">
        <v>0.826660599</v>
      </c>
      <c r="T120">
        <v>0.82113387874999999</v>
      </c>
    </row>
    <row r="121" spans="1:20" x14ac:dyDescent="0.25">
      <c r="A121">
        <v>119</v>
      </c>
      <c r="B121">
        <v>0.99710182474999998</v>
      </c>
      <c r="C121">
        <v>0.99328359574999991</v>
      </c>
      <c r="D121">
        <v>0.98501956525000012</v>
      </c>
      <c r="E121">
        <v>0.97039970200000003</v>
      </c>
      <c r="F121">
        <v>0.95066975975000001</v>
      </c>
      <c r="G121">
        <v>0.94099653425000007</v>
      </c>
      <c r="H121">
        <v>0.93077664075000011</v>
      </c>
      <c r="I121">
        <v>0.92013737549999997</v>
      </c>
      <c r="J121">
        <v>0.90928370400000003</v>
      </c>
      <c r="K121">
        <v>0.89839768850000001</v>
      </c>
      <c r="L121">
        <v>0.88765851325</v>
      </c>
      <c r="M121">
        <v>0.87722252999999994</v>
      </c>
      <c r="N121">
        <v>0.86724514850000012</v>
      </c>
      <c r="O121">
        <v>0.85783773824999998</v>
      </c>
      <c r="P121">
        <v>0.84913245599999998</v>
      </c>
      <c r="Q121">
        <v>0.84121398949999993</v>
      </c>
      <c r="R121">
        <v>0.83415916225000009</v>
      </c>
      <c r="S121">
        <v>0.82655991625000014</v>
      </c>
      <c r="T121">
        <v>0.82103355200000006</v>
      </c>
    </row>
    <row r="122" spans="1:20" x14ac:dyDescent="0.25">
      <c r="A122">
        <v>120</v>
      </c>
      <c r="B122">
        <v>0.99709524825000007</v>
      </c>
      <c r="C122">
        <v>0.99326880249999994</v>
      </c>
      <c r="D122">
        <v>0.98498875050000001</v>
      </c>
      <c r="E122">
        <v>0.97034610399999999</v>
      </c>
      <c r="F122">
        <v>0.95059513424999997</v>
      </c>
      <c r="G122">
        <v>0.94091486824999992</v>
      </c>
      <c r="H122">
        <v>0.93068931449999992</v>
      </c>
      <c r="I122">
        <v>0.92004570649999995</v>
      </c>
      <c r="J122">
        <v>0.90918884224999996</v>
      </c>
      <c r="K122">
        <v>0.89830052550000006</v>
      </c>
      <c r="L122">
        <v>0.88755978175000005</v>
      </c>
      <c r="M122">
        <v>0.87712279699999995</v>
      </c>
      <c r="N122">
        <v>0.86714485625000004</v>
      </c>
      <c r="O122">
        <v>0.85773723074999997</v>
      </c>
      <c r="P122">
        <v>0.84903199424999998</v>
      </c>
      <c r="Q122">
        <v>0.8411137595</v>
      </c>
      <c r="R122">
        <v>0.83405923000000004</v>
      </c>
      <c r="S122">
        <v>0.82646037499999991</v>
      </c>
      <c r="T122">
        <v>0.8209343762500001</v>
      </c>
    </row>
    <row r="123" spans="1:20" x14ac:dyDescent="0.25">
      <c r="A123">
        <v>121</v>
      </c>
      <c r="B123">
        <v>0.99708869575000003</v>
      </c>
      <c r="C123">
        <v>0.99325406550000006</v>
      </c>
      <c r="D123">
        <v>0.98495806524999996</v>
      </c>
      <c r="E123">
        <v>0.97029277250000001</v>
      </c>
      <c r="F123">
        <v>0.95052096274999998</v>
      </c>
      <c r="G123">
        <v>0.94083374450000001</v>
      </c>
      <c r="H123">
        <v>0.93060261700000002</v>
      </c>
      <c r="I123">
        <v>0.91995474925000009</v>
      </c>
      <c r="J123">
        <v>0.9090947694999999</v>
      </c>
      <c r="K123">
        <v>0.89820422025000002</v>
      </c>
      <c r="L123">
        <v>0.88746196649999998</v>
      </c>
      <c r="M123">
        <v>0.87702403174999999</v>
      </c>
      <c r="N123">
        <v>0.86704557400000004</v>
      </c>
      <c r="O123">
        <v>0.85763776800000002</v>
      </c>
      <c r="P123">
        <v>0.84893260450000008</v>
      </c>
      <c r="Q123">
        <v>0.84101462375000002</v>
      </c>
      <c r="R123">
        <v>0.83396040924999992</v>
      </c>
      <c r="S123">
        <v>0.82636196049999999</v>
      </c>
      <c r="T123">
        <v>0.82083633750000007</v>
      </c>
    </row>
    <row r="124" spans="1:20" x14ac:dyDescent="0.25">
      <c r="A124">
        <v>122</v>
      </c>
      <c r="B124">
        <v>0.99708216675000005</v>
      </c>
      <c r="C124">
        <v>0.99323938374999998</v>
      </c>
      <c r="D124">
        <v>0.98492750849999999</v>
      </c>
      <c r="E124">
        <v>0.97023970650000002</v>
      </c>
      <c r="F124">
        <v>0.95044724200000008</v>
      </c>
      <c r="G124">
        <v>0.94075315850000008</v>
      </c>
      <c r="H124">
        <v>0.93051654324999999</v>
      </c>
      <c r="I124">
        <v>0.91986449825000005</v>
      </c>
      <c r="J124">
        <v>0.90900147875000004</v>
      </c>
      <c r="K124">
        <v>0.89810876350000002</v>
      </c>
      <c r="L124">
        <v>0.8873650595</v>
      </c>
      <c r="M124">
        <v>0.87692622350000005</v>
      </c>
      <c r="N124">
        <v>0.86694729074999999</v>
      </c>
      <c r="O124">
        <v>0.8575393375</v>
      </c>
      <c r="P124">
        <v>0.84883427449999993</v>
      </c>
      <c r="Q124">
        <v>0.84091656950000004</v>
      </c>
      <c r="R124">
        <v>0.83386268600000002</v>
      </c>
      <c r="S124">
        <v>0.8262646589999999</v>
      </c>
      <c r="T124">
        <v>0.82073942099999997</v>
      </c>
    </row>
    <row r="125" spans="1:20" x14ac:dyDescent="0.25">
      <c r="A125">
        <v>123</v>
      </c>
      <c r="B125">
        <v>0.99707566125000002</v>
      </c>
      <c r="C125">
        <v>0.99322475774999996</v>
      </c>
      <c r="D125">
        <v>0.98489707974999996</v>
      </c>
      <c r="E125">
        <v>0.97018690350000014</v>
      </c>
      <c r="F125">
        <v>0.95037396925000006</v>
      </c>
      <c r="G125">
        <v>0.94067310625</v>
      </c>
      <c r="H125">
        <v>0.93043108774999994</v>
      </c>
      <c r="I125">
        <v>0.91977494699999995</v>
      </c>
      <c r="J125">
        <v>0.90890896250000008</v>
      </c>
      <c r="K125">
        <v>0.89801414825000003</v>
      </c>
      <c r="L125">
        <v>0.88726905050000004</v>
      </c>
      <c r="M125">
        <v>0.87682936300000003</v>
      </c>
      <c r="N125">
        <v>0.8668499945</v>
      </c>
      <c r="O125">
        <v>0.85744192750000003</v>
      </c>
      <c r="P125">
        <v>0.84873699150000004</v>
      </c>
      <c r="Q125">
        <v>0.84081958325000006</v>
      </c>
      <c r="R125">
        <v>0.83376604774999996</v>
      </c>
      <c r="S125">
        <v>0.82616845625000002</v>
      </c>
      <c r="T125">
        <v>0.82064361299999999</v>
      </c>
    </row>
    <row r="126" spans="1:20" x14ac:dyDescent="0.25">
      <c r="A126">
        <v>124</v>
      </c>
      <c r="B126">
        <v>0.99706917949999996</v>
      </c>
      <c r="C126">
        <v>0.9932101872500001</v>
      </c>
      <c r="D126">
        <v>0.98486677850000004</v>
      </c>
      <c r="E126">
        <v>0.97013436274999998</v>
      </c>
      <c r="F126">
        <v>0.95030114099999996</v>
      </c>
      <c r="G126">
        <v>0.94059358300000007</v>
      </c>
      <c r="H126">
        <v>0.93034624600000004</v>
      </c>
      <c r="I126">
        <v>0.91968608949999986</v>
      </c>
      <c r="J126">
        <v>0.9088172135</v>
      </c>
      <c r="K126">
        <v>0.89792036549999998</v>
      </c>
      <c r="L126">
        <v>0.88717393150000001</v>
      </c>
      <c r="M126">
        <v>0.87673343875000009</v>
      </c>
      <c r="N126">
        <v>0.86675367525000002</v>
      </c>
      <c r="O126">
        <v>0.85734552675000009</v>
      </c>
      <c r="P126">
        <v>0.84864074374999998</v>
      </c>
      <c r="Q126">
        <v>0.84072365274999994</v>
      </c>
      <c r="R126">
        <v>0.83367048075000005</v>
      </c>
      <c r="S126">
        <v>0.82607333925000004</v>
      </c>
      <c r="T126">
        <v>0.82054889875000003</v>
      </c>
    </row>
    <row r="127" spans="1:20" x14ac:dyDescent="0.25">
      <c r="A127">
        <v>125</v>
      </c>
      <c r="B127">
        <v>0.99706272075000002</v>
      </c>
      <c r="C127">
        <v>0.99319567100000006</v>
      </c>
      <c r="D127">
        <v>0.98483660375000004</v>
      </c>
      <c r="E127">
        <v>0.97008208174999999</v>
      </c>
      <c r="F127">
        <v>0.95022875325</v>
      </c>
      <c r="G127">
        <v>0.94051458524999998</v>
      </c>
      <c r="H127">
        <v>0.93026201275000009</v>
      </c>
      <c r="I127">
        <v>0.91959791950000003</v>
      </c>
      <c r="J127">
        <v>0.90872622474999998</v>
      </c>
      <c r="K127">
        <v>0.89782740775000003</v>
      </c>
      <c r="L127">
        <v>0.88707969224999994</v>
      </c>
      <c r="M127">
        <v>0.8766384425</v>
      </c>
      <c r="N127">
        <v>0.86665832175000002</v>
      </c>
      <c r="O127">
        <v>0.85725012374999987</v>
      </c>
      <c r="P127">
        <v>0.84854551924999999</v>
      </c>
      <c r="Q127">
        <v>0.84062876575000001</v>
      </c>
      <c r="R127">
        <v>0.83357597174999998</v>
      </c>
      <c r="S127">
        <v>0.82597929375000001</v>
      </c>
      <c r="T127">
        <v>0.82045526550000003</v>
      </c>
    </row>
    <row r="128" spans="1:20" x14ac:dyDescent="0.25">
      <c r="A128">
        <v>126</v>
      </c>
      <c r="B128">
        <v>0.99705628575000005</v>
      </c>
      <c r="C128">
        <v>0.9931812097499999</v>
      </c>
      <c r="D128">
        <v>0.98480655475000001</v>
      </c>
      <c r="E128">
        <v>0.97003005949999999</v>
      </c>
      <c r="F128">
        <v>0.95015680424999993</v>
      </c>
      <c r="G128">
        <v>0.94043610875000005</v>
      </c>
      <c r="H128">
        <v>0.93017838275000009</v>
      </c>
      <c r="I128">
        <v>0.91951043099999996</v>
      </c>
      <c r="J128">
        <v>0.90863598899999998</v>
      </c>
      <c r="K128">
        <v>0.89773526625</v>
      </c>
      <c r="L128">
        <v>0.88698632450000003</v>
      </c>
      <c r="M128">
        <v>0.87654436324999996</v>
      </c>
      <c r="N128">
        <v>0.86656392424999995</v>
      </c>
      <c r="O128">
        <v>0.85715570725000001</v>
      </c>
      <c r="P128">
        <v>0.84845130600000007</v>
      </c>
      <c r="Q128">
        <v>0.84053490899999994</v>
      </c>
      <c r="R128">
        <v>0.83348250850000005</v>
      </c>
      <c r="S128">
        <v>0.82588630699999999</v>
      </c>
      <c r="T128">
        <v>0.82036269875000001</v>
      </c>
    </row>
    <row r="129" spans="1:20" x14ac:dyDescent="0.25">
      <c r="A129">
        <v>127</v>
      </c>
      <c r="B129">
        <v>0.99704987374999998</v>
      </c>
      <c r="C129">
        <v>0.99316680275000002</v>
      </c>
      <c r="D129">
        <v>0.9847766307500001</v>
      </c>
      <c r="E129">
        <v>0.96997829424999993</v>
      </c>
      <c r="F129">
        <v>0.95008528999999997</v>
      </c>
      <c r="G129">
        <v>0.94035815</v>
      </c>
      <c r="H129">
        <v>0.9300953515</v>
      </c>
      <c r="I129">
        <v>0.91942361849999998</v>
      </c>
      <c r="J129">
        <v>0.90854649999999992</v>
      </c>
      <c r="K129">
        <v>0.89764393400000009</v>
      </c>
      <c r="L129">
        <v>0.88689381924999999</v>
      </c>
      <c r="M129">
        <v>0.87645119225000001</v>
      </c>
      <c r="N129">
        <v>0.86647047150000001</v>
      </c>
      <c r="O129">
        <v>0.85706226575</v>
      </c>
      <c r="P129">
        <v>0.84835809200000001</v>
      </c>
      <c r="Q129">
        <v>0.84044207100000001</v>
      </c>
      <c r="R129">
        <v>0.83339007800000009</v>
      </c>
      <c r="S129">
        <v>0.82579436625000002</v>
      </c>
      <c r="T129">
        <v>0.82027118600000004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05FC-6733-4655-AA9A-2F7575BBAF00}">
  <dimension ref="A1"/>
  <sheetViews>
    <sheetView workbookViewId="0">
      <selection activeCell="X16" sqref="X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A712-BCAF-40C8-AEF1-4D438726D255}">
  <dimension ref="A1:L27"/>
  <sheetViews>
    <sheetView workbookViewId="0">
      <selection activeCell="Q10" sqref="Q10"/>
    </sheetView>
  </sheetViews>
  <sheetFormatPr defaultRowHeight="15" x14ac:dyDescent="0.25"/>
  <cols>
    <col min="5" max="5" width="13.140625" bestFit="1" customWidth="1"/>
    <col min="10" max="10" width="13.140625" bestFit="1" customWidth="1"/>
  </cols>
  <sheetData>
    <row r="1" spans="1:6" x14ac:dyDescent="0.25">
      <c r="A1" t="s">
        <v>5</v>
      </c>
    </row>
    <row r="2" spans="1:6" x14ac:dyDescent="0.25">
      <c r="A2">
        <v>0</v>
      </c>
    </row>
    <row r="3" spans="1:6" x14ac:dyDescent="0.25">
      <c r="A3">
        <v>0.01</v>
      </c>
      <c r="B3">
        <v>4.7377623335552198E-2</v>
      </c>
    </row>
    <row r="4" spans="1:6" x14ac:dyDescent="0.25">
      <c r="A4">
        <v>0.1</v>
      </c>
      <c r="B4">
        <v>0.70651144224294704</v>
      </c>
    </row>
    <row r="5" spans="1:6" x14ac:dyDescent="0.25">
      <c r="A5">
        <v>0.24349999999999999</v>
      </c>
      <c r="B5">
        <v>0.70258260144009399</v>
      </c>
      <c r="C5">
        <v>0.65120509959794004</v>
      </c>
      <c r="D5">
        <v>0.13</v>
      </c>
      <c r="E5">
        <v>1.05</v>
      </c>
      <c r="F5">
        <f>(B5-E5)^2</f>
        <v>0.12069884882213261</v>
      </c>
    </row>
    <row r="6" spans="1:6" x14ac:dyDescent="0.25">
      <c r="A6">
        <v>0.40550000000000003</v>
      </c>
      <c r="B6">
        <v>0.73803016276860001</v>
      </c>
      <c r="C6">
        <v>0.67856975599690195</v>
      </c>
      <c r="D6">
        <v>0.13</v>
      </c>
      <c r="E6">
        <f>E5</f>
        <v>1.05</v>
      </c>
      <c r="F6">
        <f>(B6-E6)^2</f>
        <v>9.7325179342186235E-2</v>
      </c>
    </row>
    <row r="7" spans="1:6" x14ac:dyDescent="0.25">
      <c r="A7">
        <v>0.56440000000000001</v>
      </c>
      <c r="B7">
        <v>0.77934023013519804</v>
      </c>
      <c r="C7">
        <v>0.70739776651162201</v>
      </c>
      <c r="D7">
        <v>0.13</v>
      </c>
      <c r="E7">
        <f t="shared" ref="E7:E17" si="0">E6</f>
        <v>1.05</v>
      </c>
      <c r="F7">
        <f t="shared" ref="F7:F17" si="1">(B7-E7)^2</f>
        <v>7.3256711023267584E-2</v>
      </c>
    </row>
    <row r="8" spans="1:6" x14ac:dyDescent="0.25">
      <c r="A8">
        <v>0.71899999999999997</v>
      </c>
      <c r="B8">
        <v>0.84533791373696598</v>
      </c>
      <c r="C8">
        <v>0.76266538462809796</v>
      </c>
      <c r="D8">
        <v>0.13</v>
      </c>
      <c r="E8">
        <f t="shared" si="0"/>
        <v>1.05</v>
      </c>
      <c r="F8">
        <f t="shared" si="1"/>
        <v>4.1886569553537596E-2</v>
      </c>
    </row>
    <row r="9" spans="1:6" x14ac:dyDescent="0.25">
      <c r="A9">
        <v>0.86819999999999997</v>
      </c>
      <c r="B9">
        <v>0.93537624307524103</v>
      </c>
      <c r="C9">
        <v>0.84199679947695605</v>
      </c>
      <c r="D9">
        <v>0.13</v>
      </c>
      <c r="E9">
        <f t="shared" si="0"/>
        <v>1.05</v>
      </c>
      <c r="F9">
        <f t="shared" si="1"/>
        <v>1.313860565154624E-2</v>
      </c>
    </row>
    <row r="10" spans="1:6" x14ac:dyDescent="0.25">
      <c r="A10">
        <v>1.0107999999999999</v>
      </c>
      <c r="B10">
        <v>0.99906003394814102</v>
      </c>
      <c r="C10">
        <v>0.93104043575587503</v>
      </c>
      <c r="D10">
        <v>0.13</v>
      </c>
      <c r="E10">
        <f t="shared" si="0"/>
        <v>1.05</v>
      </c>
      <c r="F10">
        <f t="shared" si="1"/>
        <v>2.5948801413645493E-3</v>
      </c>
    </row>
    <row r="11" spans="1:6" x14ac:dyDescent="0.25">
      <c r="A11">
        <v>1.1456999999999999</v>
      </c>
      <c r="B11">
        <v>1.05306352390352</v>
      </c>
      <c r="C11">
        <v>0.98507588680292502</v>
      </c>
      <c r="D11">
        <v>0.13</v>
      </c>
      <c r="E11">
        <f t="shared" si="0"/>
        <v>1.05</v>
      </c>
      <c r="F11">
        <f t="shared" si="1"/>
        <v>9.3851787074380375E-6</v>
      </c>
    </row>
    <row r="12" spans="1:6" x14ac:dyDescent="0.25">
      <c r="A12">
        <v>1.2719</v>
      </c>
      <c r="B12">
        <v>1.12625893266045</v>
      </c>
      <c r="C12">
        <v>1.04692008866515</v>
      </c>
      <c r="D12">
        <v>0.13</v>
      </c>
      <c r="E12">
        <f t="shared" si="0"/>
        <v>1.05</v>
      </c>
      <c r="F12">
        <f>(B12-E12)^2</f>
        <v>5.8154248105110355E-3</v>
      </c>
    </row>
    <row r="13" spans="1:6" x14ac:dyDescent="0.25">
      <c r="A13">
        <v>1.3884000000000001</v>
      </c>
      <c r="B13">
        <v>1.2064534322170199</v>
      </c>
      <c r="C13">
        <v>1.11522190699057</v>
      </c>
      <c r="D13">
        <v>0.13</v>
      </c>
      <c r="E13">
        <f t="shared" si="0"/>
        <v>1.05</v>
      </c>
      <c r="F13">
        <f t="shared" si="1"/>
        <v>2.4477676452485643E-2</v>
      </c>
    </row>
    <row r="14" spans="1:6" x14ac:dyDescent="0.25">
      <c r="A14">
        <v>1.4944</v>
      </c>
      <c r="B14">
        <v>1.28734496677212</v>
      </c>
      <c r="C14">
        <v>1.1845981526551601</v>
      </c>
      <c r="D14">
        <v>0.13</v>
      </c>
      <c r="E14">
        <f t="shared" si="0"/>
        <v>1.05</v>
      </c>
      <c r="F14">
        <f t="shared" si="1"/>
        <v>5.6332633252058707E-2</v>
      </c>
    </row>
    <row r="15" spans="1:6" x14ac:dyDescent="0.25">
      <c r="A15">
        <v>1.5891</v>
      </c>
      <c r="B15">
        <v>1.36676604664999</v>
      </c>
      <c r="C15">
        <v>1.25168686162069</v>
      </c>
      <c r="D15">
        <v>0.13</v>
      </c>
      <c r="E15">
        <f t="shared" si="0"/>
        <v>1.05</v>
      </c>
      <c r="F15">
        <f t="shared" si="1"/>
        <v>0.10034072831026362</v>
      </c>
    </row>
    <row r="16" spans="1:6" x14ac:dyDescent="0.25">
      <c r="A16">
        <v>1.6717</v>
      </c>
      <c r="B16">
        <v>1.44196778243874</v>
      </c>
      <c r="C16">
        <v>1.31340851586267</v>
      </c>
      <c r="D16">
        <v>0.13</v>
      </c>
      <c r="E16">
        <f t="shared" si="0"/>
        <v>1.05</v>
      </c>
      <c r="F16">
        <f t="shared" si="1"/>
        <v>0.15363874246994338</v>
      </c>
    </row>
    <row r="17" spans="1:12" x14ac:dyDescent="0.25">
      <c r="A17">
        <v>1.7417</v>
      </c>
      <c r="B17">
        <v>1.5102761993474201</v>
      </c>
      <c r="C17">
        <v>1.36703460234055</v>
      </c>
      <c r="D17">
        <v>0.13</v>
      </c>
      <c r="E17">
        <f t="shared" si="0"/>
        <v>1.05</v>
      </c>
      <c r="F17">
        <f t="shared" si="1"/>
        <v>0.21185417968570594</v>
      </c>
    </row>
    <row r="18" spans="1:12" x14ac:dyDescent="0.25">
      <c r="A18">
        <v>1.7982</v>
      </c>
      <c r="B18">
        <v>1.56891618159795</v>
      </c>
      <c r="C18">
        <v>1.4105352936787201</v>
      </c>
      <c r="E18" t="s">
        <v>6</v>
      </c>
      <c r="F18">
        <f>SUM(F5:F17)</f>
        <v>0.90136956469371066</v>
      </c>
    </row>
    <row r="22" spans="1:12" x14ac:dyDescent="0.25">
      <c r="J22" t="s">
        <v>31</v>
      </c>
      <c r="K22" t="s">
        <v>7</v>
      </c>
      <c r="L22" t="s">
        <v>8</v>
      </c>
    </row>
    <row r="23" spans="1:12" x14ac:dyDescent="0.25">
      <c r="J23">
        <f>E5</f>
        <v>1.05</v>
      </c>
      <c r="K23">
        <f>J23/2</f>
        <v>0.52500000000000002</v>
      </c>
      <c r="L23">
        <f>K23*10^12</f>
        <v>525000000000</v>
      </c>
    </row>
    <row r="27" spans="1:12" x14ac:dyDescent="0.25">
      <c r="I27" t="s">
        <v>32</v>
      </c>
      <c r="J27">
        <f>GEOMEAN(L23,'[1]FWHM (2)'!K23)</f>
        <v>938011635242.46057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950E-C8C9-4918-8603-F1884A5D191D}">
  <dimension ref="A1:AD40"/>
  <sheetViews>
    <sheetView tabSelected="1" zoomScale="55" zoomScaleNormal="55" workbookViewId="0">
      <selection activeCell="W45" sqref="W45"/>
    </sheetView>
  </sheetViews>
  <sheetFormatPr defaultRowHeight="15" x14ac:dyDescent="0.25"/>
  <cols>
    <col min="3" max="3" width="25.7109375" customWidth="1"/>
    <col min="4" max="4" width="13.140625" bestFit="1" customWidth="1"/>
    <col min="9" max="9" width="13.140625" bestFit="1" customWidth="1"/>
    <col min="19" max="19" width="24.140625" customWidth="1"/>
    <col min="20" max="20" width="12" bestFit="1" customWidth="1"/>
    <col min="21" max="21" width="17.7109375" customWidth="1"/>
    <col min="22" max="22" width="24.42578125" customWidth="1"/>
    <col min="23" max="23" width="27.85546875" customWidth="1"/>
    <col min="28" max="28" width="24" customWidth="1"/>
    <col min="29" max="29" width="10.7109375" customWidth="1"/>
  </cols>
  <sheetData>
    <row r="1" spans="1:29" ht="21" x14ac:dyDescent="0.35">
      <c r="A1" s="14" t="s">
        <v>15</v>
      </c>
      <c r="S1" s="14" t="s">
        <v>71</v>
      </c>
    </row>
    <row r="2" spans="1:29" x14ac:dyDescent="0.25">
      <c r="A2" t="s">
        <v>68</v>
      </c>
      <c r="B2" t="s">
        <v>40</v>
      </c>
      <c r="C2" t="s">
        <v>74</v>
      </c>
      <c r="O2" t="s">
        <v>56</v>
      </c>
      <c r="S2" s="2" t="s">
        <v>65</v>
      </c>
      <c r="T2" s="2"/>
      <c r="U2" s="15" t="s">
        <v>73</v>
      </c>
      <c r="V2" s="2"/>
      <c r="AB2" s="16" t="s">
        <v>66</v>
      </c>
      <c r="AC2" s="16"/>
    </row>
    <row r="3" spans="1:29" x14ac:dyDescent="0.25">
      <c r="S3" s="2"/>
      <c r="T3" s="2"/>
      <c r="U3" s="15" t="s">
        <v>41</v>
      </c>
      <c r="V3" s="1" t="s">
        <v>42</v>
      </c>
      <c r="AB3" s="16"/>
      <c r="AC3" s="16" t="s">
        <v>75</v>
      </c>
    </row>
    <row r="4" spans="1:29" x14ac:dyDescent="0.25">
      <c r="A4">
        <v>0.24349999999999999</v>
      </c>
      <c r="B4">
        <f>A4^2</f>
        <v>5.9292249999999998E-2</v>
      </c>
      <c r="C4">
        <v>0.10234367755672499</v>
      </c>
      <c r="S4">
        <f>1/$T$33*(1-SIN(A4*$V$32)/(A4*$V$32))</f>
        <v>1.1637915479640602E-2</v>
      </c>
      <c r="T4">
        <f>(S4-C5)^2</f>
        <v>4.3031334538180376E-3</v>
      </c>
      <c r="U4" s="15">
        <v>8.9556836686721861E-2</v>
      </c>
      <c r="V4" s="1">
        <f>(C4-U4)^2</f>
        <v>1.6350329943478248E-4</v>
      </c>
      <c r="AB4">
        <f>(1/(6*$AB$33))*((B4*$AB$30)/(1+(B4*$AB$30)/6))</f>
        <v>9.3516334601650829E-3</v>
      </c>
      <c r="AC4">
        <f>(AB4-C4)^2</f>
        <v>8.647520265256543E-3</v>
      </c>
    </row>
    <row r="5" spans="1:29" x14ac:dyDescent="0.25">
      <c r="A5">
        <v>0.40550000000000003</v>
      </c>
      <c r="B5">
        <f t="shared" ref="B5:B17" si="0">A5^2</f>
        <v>0.16443025000000003</v>
      </c>
      <c r="C5">
        <v>7.7236188732966699E-2</v>
      </c>
      <c r="S5">
        <f t="shared" ref="S5:S17" si="1">1/$T$33*(1-SIN(A5*$V$32)/(A5*$V$32))</f>
        <v>3.0127547627489135E-2</v>
      </c>
      <c r="T5">
        <f>(S5-C6)^2</f>
        <v>2.7941748008827563E-3</v>
      </c>
      <c r="U5" s="15">
        <f>$U$4</f>
        <v>8.9556836686721861E-2</v>
      </c>
      <c r="V5" s="1">
        <f t="shared" ref="V5:V10" si="2">(C5-U5)^2</f>
        <v>1.5179836600037126E-4</v>
      </c>
      <c r="AB5">
        <f t="shared" ref="AB5:AB17" si="3">(1/(6*$AB$33))*((B5*$AB$30)/(1+(B5*$AB$30)/6))</f>
        <v>2.3581393364824527E-2</v>
      </c>
      <c r="AC5">
        <f t="shared" ref="AC5:AC9" si="4">(AB5-C5)^2</f>
        <v>2.8788370659972111E-3</v>
      </c>
    </row>
    <row r="6" spans="1:29" x14ac:dyDescent="0.25">
      <c r="A6">
        <v>0.56440000000000001</v>
      </c>
      <c r="B6">
        <f t="shared" si="0"/>
        <v>0.31854736</v>
      </c>
      <c r="C6">
        <v>8.2987502232868396E-2</v>
      </c>
      <c r="S6">
        <f t="shared" si="1"/>
        <v>5.2745936208079325E-2</v>
      </c>
      <c r="T6">
        <f>(S6-C7)^2</f>
        <v>1.2869075478831964E-3</v>
      </c>
      <c r="U6" s="15">
        <f t="shared" ref="U6:U10" si="5">$U$4</f>
        <v>8.9556836686721861E-2</v>
      </c>
      <c r="V6" s="1">
        <f t="shared" si="2"/>
        <v>4.3156155166586202E-5</v>
      </c>
      <c r="AB6">
        <f t="shared" si="3"/>
        <v>4.0321738730795101E-2</v>
      </c>
      <c r="AC6">
        <f t="shared" si="4"/>
        <v>1.8203673752148497E-3</v>
      </c>
    </row>
    <row r="7" spans="1:29" x14ac:dyDescent="0.25">
      <c r="A7">
        <v>0.71899999999999997</v>
      </c>
      <c r="B7">
        <f t="shared" si="0"/>
        <v>0.516961</v>
      </c>
      <c r="C7">
        <v>8.8619429875175598E-2</v>
      </c>
      <c r="D7">
        <v>0.13</v>
      </c>
      <c r="E7">
        <v>1.2999999999999999E-3</v>
      </c>
      <c r="F7">
        <f>(C7-E7)^2</f>
        <v>7.6246828337257098E-3</v>
      </c>
      <c r="S7">
        <f t="shared" si="1"/>
        <v>7.5105086616207767E-2</v>
      </c>
      <c r="T7">
        <f>(S7-C8)^2</f>
        <v>2.4772416862194941E-4</v>
      </c>
      <c r="U7" s="15">
        <f t="shared" si="5"/>
        <v>8.9556836686721861E-2</v>
      </c>
      <c r="V7" s="1">
        <f t="shared" si="2"/>
        <v>8.787315303333301E-7</v>
      </c>
      <c r="AB7">
        <f t="shared" si="3"/>
        <v>5.6846934069556952E-2</v>
      </c>
      <c r="AC7">
        <f t="shared" si="4"/>
        <v>1.0094914897180545E-3</v>
      </c>
    </row>
    <row r="8" spans="1:29" x14ac:dyDescent="0.25">
      <c r="A8">
        <v>0.86819999999999997</v>
      </c>
      <c r="B8">
        <f t="shared" si="0"/>
        <v>0.75377123999999995</v>
      </c>
      <c r="C8">
        <v>9.0844342272748499E-2</v>
      </c>
      <c r="D8">
        <v>0.13</v>
      </c>
      <c r="E8">
        <f>E7</f>
        <v>1.2999999999999999E-3</v>
      </c>
      <c r="F8">
        <f>(C8-E8)^2</f>
        <v>8.0181892330591347E-3</v>
      </c>
      <c r="S8">
        <f t="shared" si="1"/>
        <v>9.3645119362903831E-2</v>
      </c>
      <c r="T8">
        <f>(S8-C9)^2</f>
        <v>6.3013792270786509E-6</v>
      </c>
      <c r="U8" s="15">
        <f t="shared" si="5"/>
        <v>8.9556836686721861E-2</v>
      </c>
      <c r="V8" s="1">
        <f t="shared" si="2"/>
        <v>1.6576706340497971E-6</v>
      </c>
      <c r="AB8">
        <f t="shared" si="3"/>
        <v>7.1660111755715239E-2</v>
      </c>
      <c r="AC8">
        <f t="shared" si="4"/>
        <v>3.680347005306702E-4</v>
      </c>
    </row>
    <row r="9" spans="1:29" x14ac:dyDescent="0.25">
      <c r="A9">
        <v>1.0107999999999999</v>
      </c>
      <c r="B9">
        <f t="shared" si="0"/>
        <v>1.0217166399999997</v>
      </c>
      <c r="C9">
        <v>9.6155374176080902E-2</v>
      </c>
      <c r="D9">
        <v>0.13</v>
      </c>
      <c r="E9">
        <f t="shared" ref="E9:E19" si="6">E8</f>
        <v>1.2999999999999999E-3</v>
      </c>
      <c r="F9">
        <f t="shared" ref="F9:F19" si="7">(C9-E9)^2</f>
        <v>8.9975420100843161E-3</v>
      </c>
      <c r="S9">
        <f t="shared" si="1"/>
        <v>0.10633791588089943</v>
      </c>
      <c r="T9">
        <f>(S9-C10)^2</f>
        <v>2.3423015999215651E-5</v>
      </c>
      <c r="U9" s="15">
        <f t="shared" si="5"/>
        <v>8.9556836686721861E-2</v>
      </c>
      <c r="V9" s="1">
        <f t="shared" si="2"/>
        <v>4.3540696998476716E-5</v>
      </c>
      <c r="AB9">
        <f t="shared" si="3"/>
        <v>8.4224888358752553E-2</v>
      </c>
      <c r="AC9">
        <f t="shared" si="4"/>
        <v>1.4233649183747286E-4</v>
      </c>
    </row>
    <row r="10" spans="1:29" x14ac:dyDescent="0.25">
      <c r="A10">
        <v>1.1456999999999999</v>
      </c>
      <c r="B10">
        <f t="shared" si="0"/>
        <v>1.3126284899999998</v>
      </c>
      <c r="C10">
        <v>0.101498182830491</v>
      </c>
      <c r="D10">
        <v>0.13</v>
      </c>
      <c r="E10">
        <f t="shared" si="6"/>
        <v>1.2999999999999999E-3</v>
      </c>
      <c r="F10">
        <f t="shared" si="7"/>
        <v>1.0039675842532503E-2</v>
      </c>
      <c r="S10">
        <f t="shared" si="1"/>
        <v>0.11283385675880413</v>
      </c>
      <c r="T10">
        <f>(S10-C11)^2</f>
        <v>1.8166073699060765E-5</v>
      </c>
      <c r="U10" s="15">
        <f t="shared" si="5"/>
        <v>8.9556836686721861E-2</v>
      </c>
      <c r="V10" s="1">
        <f t="shared" si="2"/>
        <v>1.4259574772531013E-4</v>
      </c>
      <c r="AB10">
        <f t="shared" si="3"/>
        <v>9.456220245751247E-2</v>
      </c>
      <c r="AC10">
        <f t="shared" ref="AC10:AC25" si="8">(AB10-C10)^2</f>
        <v>4.810782373434341E-5</v>
      </c>
    </row>
    <row r="11" spans="1:29" x14ac:dyDescent="0.25">
      <c r="A11">
        <v>1.2719</v>
      </c>
      <c r="B11">
        <f t="shared" si="0"/>
        <v>1.61772961</v>
      </c>
      <c r="C11">
        <v>0.108571689035795</v>
      </c>
      <c r="D11">
        <v>0.13</v>
      </c>
      <c r="E11">
        <f t="shared" si="6"/>
        <v>1.2999999999999999E-3</v>
      </c>
      <c r="F11">
        <f t="shared" si="7"/>
        <v>1.1507215268592302E-2</v>
      </c>
      <c r="S11">
        <f t="shared" si="1"/>
        <v>0.11406831460892793</v>
      </c>
      <c r="T11">
        <f>(S11-C12)^2</f>
        <v>6.5185218908581663E-6</v>
      </c>
      <c r="AB11">
        <f t="shared" si="3"/>
        <v>0.10293010484060741</v>
      </c>
      <c r="AC11">
        <f t="shared" si="8"/>
        <v>3.1827472231390444E-5</v>
      </c>
    </row>
    <row r="12" spans="1:29" x14ac:dyDescent="0.25">
      <c r="A12">
        <v>1.3884000000000001</v>
      </c>
      <c r="B12">
        <f t="shared" si="0"/>
        <v>1.9276545600000001</v>
      </c>
      <c r="C12">
        <v>0.11151517499448101</v>
      </c>
      <c r="D12">
        <v>0.13</v>
      </c>
      <c r="E12">
        <f t="shared" si="6"/>
        <v>1.2999999999999999E-3</v>
      </c>
      <c r="F12">
        <f t="shared" si="7"/>
        <v>1.2147384799064073E-2</v>
      </c>
      <c r="S12">
        <f t="shared" si="1"/>
        <v>0.1116414714737306</v>
      </c>
      <c r="T12">
        <f>(S12-C13)^2</f>
        <v>2.8107265908174352E-5</v>
      </c>
      <c r="AB12">
        <f t="shared" si="3"/>
        <v>0.10964127841343062</v>
      </c>
      <c r="AC12">
        <f t="shared" si="8"/>
        <v>3.5114883964723344E-6</v>
      </c>
    </row>
    <row r="13" spans="1:29" x14ac:dyDescent="0.25">
      <c r="A13">
        <v>1.4944</v>
      </c>
      <c r="B13">
        <f t="shared" si="0"/>
        <v>2.23323136</v>
      </c>
      <c r="C13">
        <v>0.11694310008276899</v>
      </c>
      <c r="D13">
        <v>0.13</v>
      </c>
      <c r="E13">
        <f t="shared" si="6"/>
        <v>1.2999999999999999E-3</v>
      </c>
      <c r="F13">
        <f t="shared" si="7"/>
        <v>1.3373326596753327E-2</v>
      </c>
      <c r="S13">
        <f t="shared" si="1"/>
        <v>0.10723480030732241</v>
      </c>
      <c r="T13">
        <f>(S13-C14)^2</f>
        <v>1.4173677310498129E-4</v>
      </c>
      <c r="AB13">
        <f t="shared" si="3"/>
        <v>0.11499649080036668</v>
      </c>
      <c r="AC13">
        <f t="shared" si="8"/>
        <v>3.7892876983348431E-6</v>
      </c>
    </row>
    <row r="14" spans="1:29" x14ac:dyDescent="0.25">
      <c r="A14">
        <v>1.5891</v>
      </c>
      <c r="B14">
        <f t="shared" si="0"/>
        <v>2.5252388099999998</v>
      </c>
      <c r="C14">
        <v>0.119140125716776</v>
      </c>
      <c r="D14">
        <v>0.13</v>
      </c>
      <c r="E14">
        <f t="shared" si="6"/>
        <v>1.2999999999999999E-3</v>
      </c>
      <c r="F14">
        <f>(C14-E14)^2</f>
        <v>1.3886295228945572E-2</v>
      </c>
      <c r="S14">
        <f t="shared" si="1"/>
        <v>0.10222764483716272</v>
      </c>
      <c r="T14">
        <f>(S14-C15)^2</f>
        <v>3.4622156571501337E-4</v>
      </c>
      <c r="V14" s="1">
        <f>SUM(V5:V10)</f>
        <v>3.8362736805512744E-4</v>
      </c>
      <c r="W14" s="1" t="s">
        <v>72</v>
      </c>
      <c r="X14" t="s">
        <v>2</v>
      </c>
      <c r="AB14">
        <f t="shared" si="3"/>
        <v>0.11924506625613085</v>
      </c>
      <c r="AC14">
        <f t="shared" si="8"/>
        <v>1.1012516800086876E-8</v>
      </c>
    </row>
    <row r="15" spans="1:29" x14ac:dyDescent="0.25">
      <c r="A15">
        <v>1.6717</v>
      </c>
      <c r="B15">
        <f t="shared" si="0"/>
        <v>2.7945808899999998</v>
      </c>
      <c r="C15">
        <v>0.12083467484506601</v>
      </c>
      <c r="D15">
        <v>0.13</v>
      </c>
      <c r="E15">
        <f t="shared" si="6"/>
        <v>1.2999999999999999E-3</v>
      </c>
      <c r="F15">
        <f t="shared" si="7"/>
        <v>1.4288538490315656E-2</v>
      </c>
      <c r="S15">
        <f t="shared" si="1"/>
        <v>9.7545761301450401E-2</v>
      </c>
      <c r="T15">
        <f>(S15-C16)^2</f>
        <v>6.1281564179555513E-4</v>
      </c>
      <c r="AB15">
        <f t="shared" si="3"/>
        <v>0.12258330493542502</v>
      </c>
      <c r="AC15">
        <f t="shared" si="8"/>
        <v>3.0577071929089699E-6</v>
      </c>
    </row>
    <row r="16" spans="1:29" x14ac:dyDescent="0.25">
      <c r="A16">
        <v>1.7417</v>
      </c>
      <c r="B16">
        <f t="shared" si="0"/>
        <v>3.0335188900000003</v>
      </c>
      <c r="C16">
        <v>0.122300874748889</v>
      </c>
      <c r="D16">
        <v>0.13</v>
      </c>
      <c r="E16">
        <f t="shared" si="6"/>
        <v>1.2999999999999999E-3</v>
      </c>
      <c r="F16">
        <f t="shared" si="7"/>
        <v>1.4641211689996323E-2</v>
      </c>
      <c r="S16">
        <f t="shared" si="1"/>
        <v>9.366125208264614E-2</v>
      </c>
      <c r="T16">
        <f>(S16-C17)^2</f>
        <v>9.0699387521447677E-4</v>
      </c>
      <c r="AB16">
        <f t="shared" si="3"/>
        <v>0.12517102650373857</v>
      </c>
      <c r="AC16">
        <f t="shared" si="8"/>
        <v>8.2377710958660844E-6</v>
      </c>
    </row>
    <row r="17" spans="1:29" x14ac:dyDescent="0.25">
      <c r="A17">
        <v>1.7982</v>
      </c>
      <c r="B17">
        <f t="shared" si="0"/>
        <v>3.2335232400000002</v>
      </c>
      <c r="C17">
        <v>0.123777591090143</v>
      </c>
      <c r="D17">
        <v>0.13</v>
      </c>
      <c r="E17">
        <f t="shared" si="6"/>
        <v>1.2999999999999999E-3</v>
      </c>
      <c r="F17">
        <f t="shared" si="7"/>
        <v>1.5000760319244277E-2</v>
      </c>
      <c r="S17">
        <f t="shared" si="1"/>
        <v>9.0741640374651725E-2</v>
      </c>
      <c r="T17">
        <f>(S17-C18)^2</f>
        <v>8.2340452978826237E-3</v>
      </c>
      <c r="AB17">
        <f t="shared" si="3"/>
        <v>0.12711221823526356</v>
      </c>
      <c r="AC17">
        <f t="shared" si="8"/>
        <v>1.1119738196974903E-5</v>
      </c>
    </row>
    <row r="18" spans="1:29" x14ac:dyDescent="0.25">
      <c r="E18">
        <f t="shared" si="6"/>
        <v>1.2999999999999999E-3</v>
      </c>
      <c r="F18">
        <f t="shared" si="7"/>
        <v>1.6899999999999999E-6</v>
      </c>
    </row>
    <row r="19" spans="1:29" x14ac:dyDescent="0.25">
      <c r="E19">
        <f t="shared" si="6"/>
        <v>1.2999999999999999E-3</v>
      </c>
      <c r="F19">
        <f t="shared" si="7"/>
        <v>1.6899999999999999E-6</v>
      </c>
    </row>
    <row r="20" spans="1:29" x14ac:dyDescent="0.25">
      <c r="E20" t="s">
        <v>6</v>
      </c>
      <c r="F20">
        <f>SUM(F7:F19)</f>
        <v>0.12952820231231321</v>
      </c>
      <c r="S20" s="1" t="s">
        <v>43</v>
      </c>
      <c r="T20" s="1">
        <f>SUM(V5:V10)</f>
        <v>3.8362736805512744E-4</v>
      </c>
    </row>
    <row r="21" spans="1:29" x14ac:dyDescent="0.25">
      <c r="S21" s="1"/>
      <c r="T21" s="1"/>
    </row>
    <row r="22" spans="1:29" x14ac:dyDescent="0.25">
      <c r="S22" s="1"/>
      <c r="T22" s="1"/>
    </row>
    <row r="23" spans="1:29" x14ac:dyDescent="0.25">
      <c r="S23" s="1"/>
      <c r="T23" s="1"/>
    </row>
    <row r="24" spans="1:29" x14ac:dyDescent="0.25">
      <c r="S24" s="1"/>
      <c r="T24" s="1"/>
    </row>
    <row r="25" spans="1:29" x14ac:dyDescent="0.25">
      <c r="S25" s="1"/>
      <c r="T25" s="1"/>
    </row>
    <row r="27" spans="1:29" x14ac:dyDescent="0.25">
      <c r="AB27" t="s">
        <v>58</v>
      </c>
      <c r="AC27">
        <f>SUM(AC11:AC17)</f>
        <v>6.1554477328747668E-5</v>
      </c>
    </row>
    <row r="29" spans="1:29" x14ac:dyDescent="0.25">
      <c r="I29" t="s">
        <v>31</v>
      </c>
      <c r="J29" t="s">
        <v>7</v>
      </c>
      <c r="K29" t="s">
        <v>8</v>
      </c>
      <c r="S29" t="s">
        <v>6</v>
      </c>
      <c r="T29">
        <f>SUM(P8:P17)</f>
        <v>0</v>
      </c>
      <c r="U29" t="s">
        <v>44</v>
      </c>
      <c r="AB29" s="16" t="s">
        <v>69</v>
      </c>
      <c r="AC29" s="17" t="s">
        <v>70</v>
      </c>
    </row>
    <row r="30" spans="1:29" x14ac:dyDescent="0.25">
      <c r="I30">
        <f>E7</f>
        <v>1.2999999999999999E-3</v>
      </c>
      <c r="J30">
        <f>I30/2</f>
        <v>6.4999999999999997E-4</v>
      </c>
      <c r="K30">
        <f>J30*10^12</f>
        <v>650000000</v>
      </c>
      <c r="AB30">
        <v>6.0331014990757001</v>
      </c>
      <c r="AC30">
        <f>SQRT(AB30)</f>
        <v>2.4562372644098738</v>
      </c>
    </row>
    <row r="31" spans="1:29" x14ac:dyDescent="0.25">
      <c r="T31" s="2" t="s">
        <v>45</v>
      </c>
      <c r="U31" s="2"/>
      <c r="V31" s="2" t="s">
        <v>46</v>
      </c>
    </row>
    <row r="32" spans="1:29" x14ac:dyDescent="0.25">
      <c r="S32" s="18" t="s">
        <v>48</v>
      </c>
      <c r="T32" s="11">
        <v>1</v>
      </c>
      <c r="U32">
        <v>0</v>
      </c>
      <c r="V32" s="11">
        <v>3.6126963776326901</v>
      </c>
      <c r="W32" s="2" t="s">
        <v>47</v>
      </c>
      <c r="X32">
        <f>SUM(T9:T19)</f>
        <v>1.0318028031209958E-2</v>
      </c>
      <c r="AB32" s="17" t="s">
        <v>57</v>
      </c>
    </row>
    <row r="33" spans="8:30" x14ac:dyDescent="0.25">
      <c r="S33" s="18" t="s">
        <v>49</v>
      </c>
      <c r="T33">
        <v>10.661421221406837</v>
      </c>
      <c r="W33" s="2"/>
      <c r="AB33">
        <v>6.0165835451415877</v>
      </c>
    </row>
    <row r="34" spans="8:30" x14ac:dyDescent="0.25">
      <c r="H34" t="s">
        <v>32</v>
      </c>
      <c r="I34">
        <f>GEOMEAN(K30,'[1]FWHM (2)'!K23)</f>
        <v>33005419125.108841</v>
      </c>
      <c r="W34" s="2" t="s">
        <v>50</v>
      </c>
      <c r="X34" s="2" t="s">
        <v>51</v>
      </c>
    </row>
    <row r="35" spans="8:30" x14ac:dyDescent="0.25">
      <c r="W35">
        <f>(V32^2)/(6*T33)</f>
        <v>0.20403119568390479</v>
      </c>
      <c r="X35" s="12">
        <f>W35*10^-8</f>
        <v>2.040311956839048E-9</v>
      </c>
      <c r="AB35" s="17" t="s">
        <v>50</v>
      </c>
      <c r="AC35" s="17" t="s">
        <v>51</v>
      </c>
      <c r="AD35" s="17"/>
    </row>
    <row r="36" spans="8:30" x14ac:dyDescent="0.25">
      <c r="X36" t="s">
        <v>52</v>
      </c>
      <c r="AB36">
        <f>(AC30^2)/(6*AB33)</f>
        <v>0.16712423403886331</v>
      </c>
      <c r="AC36" s="12">
        <f>AB36*10^-8</f>
        <v>1.6712423403886332E-9</v>
      </c>
    </row>
    <row r="37" spans="8:30" x14ac:dyDescent="0.25">
      <c r="S37" s="2" t="s">
        <v>53</v>
      </c>
      <c r="T37" s="2" t="s">
        <v>67</v>
      </c>
    </row>
    <row r="38" spans="8:30" x14ac:dyDescent="0.25">
      <c r="S38">
        <f>(U4/4.33)*W38^2</f>
        <v>2.9783335988193872E-2</v>
      </c>
      <c r="T38" s="12">
        <f>S38*10^-8</f>
        <v>2.978333598819387E-10</v>
      </c>
      <c r="V38" s="2" t="s">
        <v>54</v>
      </c>
      <c r="W38" s="13">
        <v>1.2</v>
      </c>
    </row>
    <row r="39" spans="8:30" x14ac:dyDescent="0.25">
      <c r="T39" s="1"/>
      <c r="V39" s="2" t="s">
        <v>55</v>
      </c>
      <c r="W39">
        <f>(((3.1416))/(W38^2))</f>
        <v>2.1816666666666666</v>
      </c>
    </row>
    <row r="40" spans="8:30" x14ac:dyDescent="0.25">
      <c r="V40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799F-94BD-49E6-9527-CF18443DE8FA}">
  <dimension ref="B2:C22"/>
  <sheetViews>
    <sheetView workbookViewId="0">
      <selection activeCell="C22" sqref="C22"/>
    </sheetView>
  </sheetViews>
  <sheetFormatPr defaultRowHeight="15" x14ac:dyDescent="0.25"/>
  <sheetData>
    <row r="2" spans="2:3" x14ac:dyDescent="0.25">
      <c r="B2" t="s">
        <v>5</v>
      </c>
      <c r="C2" t="s">
        <v>4</v>
      </c>
    </row>
    <row r="3" spans="2:3" x14ac:dyDescent="0.25">
      <c r="B3">
        <v>0</v>
      </c>
      <c r="C3">
        <v>1</v>
      </c>
    </row>
    <row r="4" spans="2:3" x14ac:dyDescent="0.25">
      <c r="B4">
        <v>0.191</v>
      </c>
      <c r="C4">
        <v>0.99498885100000001</v>
      </c>
    </row>
    <row r="5" spans="2:3" x14ac:dyDescent="0.25">
      <c r="B5">
        <v>0.29270000000000002</v>
      </c>
      <c r="C5">
        <v>0.98876678150000008</v>
      </c>
    </row>
    <row r="6" spans="2:3" x14ac:dyDescent="0.25">
      <c r="B6">
        <v>0.44340000000000002</v>
      </c>
      <c r="C6">
        <v>0.97663453924999999</v>
      </c>
    </row>
    <row r="7" spans="2:3" x14ac:dyDescent="0.25">
      <c r="B7">
        <v>0.63870000000000005</v>
      </c>
      <c r="C7">
        <v>0.95829900725000006</v>
      </c>
    </row>
    <row r="8" spans="2:3" x14ac:dyDescent="0.25">
      <c r="B8">
        <v>0.85050000000000003</v>
      </c>
      <c r="C8">
        <v>0.93717098775000007</v>
      </c>
    </row>
    <row r="9" spans="2:3" x14ac:dyDescent="0.25">
      <c r="B9">
        <v>0.94350000000000001</v>
      </c>
      <c r="C9">
        <v>0.92757613825000007</v>
      </c>
    </row>
    <row r="10" spans="2:3" x14ac:dyDescent="0.25">
      <c r="B10">
        <v>1.0367</v>
      </c>
      <c r="C10">
        <v>0.91767174475000002</v>
      </c>
    </row>
    <row r="11" spans="2:3" x14ac:dyDescent="0.25">
      <c r="B11">
        <v>1.1294</v>
      </c>
      <c r="C11">
        <v>0.90749181724999994</v>
      </c>
    </row>
    <row r="12" spans="2:3" x14ac:dyDescent="0.25">
      <c r="B12">
        <v>1.2202999999999999</v>
      </c>
      <c r="C12">
        <v>0.89714522200000002</v>
      </c>
    </row>
    <row r="13" spans="2:3" x14ac:dyDescent="0.25">
      <c r="B13">
        <v>1.3084</v>
      </c>
      <c r="C13">
        <v>0.88674669574999998</v>
      </c>
    </row>
    <row r="14" spans="2:3" x14ac:dyDescent="0.25">
      <c r="B14">
        <v>1.3928</v>
      </c>
      <c r="C14">
        <v>0.8764510875</v>
      </c>
    </row>
    <row r="15" spans="2:3" x14ac:dyDescent="0.25">
      <c r="B15">
        <v>1.4728000000000001</v>
      </c>
      <c r="C15">
        <v>0.86640568100000004</v>
      </c>
    </row>
    <row r="16" spans="2:3" x14ac:dyDescent="0.25">
      <c r="B16">
        <v>1.5477000000000001</v>
      </c>
      <c r="C16">
        <v>0.8567679104999999</v>
      </c>
    </row>
    <row r="17" spans="2:3" x14ac:dyDescent="0.25">
      <c r="B17">
        <v>1.6171</v>
      </c>
      <c r="C17">
        <v>0.84765694474999997</v>
      </c>
    </row>
    <row r="18" spans="2:3" x14ac:dyDescent="0.25">
      <c r="B18">
        <v>1.6803999999999999</v>
      </c>
      <c r="C18">
        <v>0.83921108450000004</v>
      </c>
    </row>
    <row r="19" spans="2:3" x14ac:dyDescent="0.25">
      <c r="B19">
        <v>1.7373000000000001</v>
      </c>
      <c r="C19">
        <v>0.83152061500000007</v>
      </c>
    </row>
    <row r="20" spans="2:3" x14ac:dyDescent="0.25">
      <c r="B20">
        <v>1.7875000000000001</v>
      </c>
      <c r="C20">
        <v>0.824648363</v>
      </c>
    </row>
    <row r="21" spans="2:3" x14ac:dyDescent="0.25">
      <c r="B21">
        <v>1.8411</v>
      </c>
      <c r="C21">
        <v>0.81722156675000002</v>
      </c>
    </row>
    <row r="22" spans="2:3" x14ac:dyDescent="0.25">
      <c r="B22">
        <v>1.8797999999999999</v>
      </c>
      <c r="C22">
        <v>0.81181986049999999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FC5-83C4-4C38-AD68-2958AFCBCF96}">
  <dimension ref="A2:V105"/>
  <sheetViews>
    <sheetView zoomScale="70" zoomScaleNormal="70" workbookViewId="0">
      <selection activeCell="R42" sqref="R42"/>
    </sheetView>
  </sheetViews>
  <sheetFormatPr defaultRowHeight="15" x14ac:dyDescent="0.25"/>
  <cols>
    <col min="3" max="3" width="16.28515625" customWidth="1"/>
    <col min="5" max="5" width="32.140625" customWidth="1"/>
    <col min="6" max="6" width="30.140625" customWidth="1"/>
    <col min="7" max="7" width="12" bestFit="1" customWidth="1"/>
    <col min="8" max="8" width="11.42578125" customWidth="1"/>
    <col min="9" max="9" width="33" customWidth="1"/>
    <col min="10" max="12" width="22.5703125" customWidth="1"/>
    <col min="13" max="13" width="37.42578125" customWidth="1"/>
    <col min="14" max="14" width="22.85546875" customWidth="1"/>
    <col min="15" max="15" width="14.85546875" bestFit="1" customWidth="1"/>
    <col min="17" max="17" width="8.28515625" customWidth="1"/>
    <col min="18" max="18" width="22.140625" customWidth="1"/>
    <col min="19" max="19" width="32.5703125" customWidth="1"/>
    <col min="21" max="21" width="31.85546875" customWidth="1"/>
  </cols>
  <sheetData>
    <row r="2" spans="1:22" x14ac:dyDescent="0.25">
      <c r="F2" s="1" t="s">
        <v>9</v>
      </c>
      <c r="I2" s="2" t="s">
        <v>34</v>
      </c>
    </row>
    <row r="3" spans="1:22" x14ac:dyDescent="0.25">
      <c r="E3" t="s">
        <v>10</v>
      </c>
      <c r="F3" s="1">
        <v>0.99</v>
      </c>
      <c r="I3" s="2">
        <v>0.81200000000000006</v>
      </c>
    </row>
    <row r="4" spans="1:22" x14ac:dyDescent="0.25">
      <c r="H4" s="2" t="s">
        <v>11</v>
      </c>
      <c r="I4" s="2">
        <v>2</v>
      </c>
      <c r="J4" s="1"/>
      <c r="K4" s="1"/>
      <c r="L4" s="3" t="s">
        <v>12</v>
      </c>
      <c r="M4" s="3">
        <v>40</v>
      </c>
      <c r="N4">
        <v>1.75</v>
      </c>
      <c r="O4" s="3"/>
      <c r="P4" s="3"/>
      <c r="Q4" s="1"/>
      <c r="R4" s="4" t="s">
        <v>13</v>
      </c>
      <c r="S4" s="4">
        <v>1.1115015488261726</v>
      </c>
      <c r="T4" s="1"/>
    </row>
    <row r="5" spans="1:22" x14ac:dyDescent="0.25">
      <c r="A5" t="s">
        <v>14</v>
      </c>
      <c r="B5" t="s">
        <v>5</v>
      </c>
      <c r="C5" t="s">
        <v>61</v>
      </c>
      <c r="D5" t="s">
        <v>16</v>
      </c>
      <c r="E5" s="1" t="s">
        <v>59</v>
      </c>
      <c r="F5" s="1" t="s">
        <v>18</v>
      </c>
      <c r="G5" s="1" t="s">
        <v>19</v>
      </c>
      <c r="I5" s="2" t="s">
        <v>60</v>
      </c>
      <c r="J5" s="2" t="s">
        <v>20</v>
      </c>
      <c r="K5" s="2" t="s">
        <v>21</v>
      </c>
      <c r="L5" s="2"/>
      <c r="M5" s="3" t="s">
        <v>22</v>
      </c>
      <c r="N5" s="3" t="s">
        <v>23</v>
      </c>
      <c r="O5" s="3" t="s">
        <v>24</v>
      </c>
      <c r="P5" s="3"/>
      <c r="S5" s="4" t="s">
        <v>62</v>
      </c>
      <c r="T5" s="4" t="s">
        <v>26</v>
      </c>
      <c r="U5" s="4" t="s">
        <v>63</v>
      </c>
    </row>
    <row r="6" spans="1:22" x14ac:dyDescent="0.25">
      <c r="B6">
        <v>0</v>
      </c>
      <c r="C6">
        <f>EISF!C3</f>
        <v>1</v>
      </c>
      <c r="D6">
        <v>0</v>
      </c>
      <c r="E6">
        <v>1</v>
      </c>
      <c r="F6">
        <v>1</v>
      </c>
      <c r="H6" s="5"/>
      <c r="I6" s="6">
        <v>1</v>
      </c>
      <c r="J6" s="6">
        <v>1</v>
      </c>
      <c r="K6" s="6"/>
      <c r="L6" s="6"/>
      <c r="M6">
        <v>1</v>
      </c>
      <c r="N6">
        <v>1</v>
      </c>
      <c r="Q6" s="6"/>
      <c r="R6" s="6"/>
      <c r="S6">
        <v>1</v>
      </c>
      <c r="T6">
        <f>B6*$S$4</f>
        <v>0</v>
      </c>
      <c r="U6">
        <v>1</v>
      </c>
    </row>
    <row r="7" spans="1:22" x14ac:dyDescent="0.25">
      <c r="A7">
        <v>1</v>
      </c>
      <c r="B7">
        <v>0.24349999999999999</v>
      </c>
      <c r="C7">
        <v>0.99494876834995305</v>
      </c>
      <c r="E7">
        <f>(SIN(B7*$F$3)/(B7*$F$3))^2</f>
        <v>0.98077869133942763</v>
      </c>
      <c r="F7">
        <f>($F$21*E7)+((1-$F$21))</f>
        <v>0.98077869133942763</v>
      </c>
      <c r="G7">
        <f>(C7-F7)^2</f>
        <v>2.0079108248422095E-4</v>
      </c>
      <c r="I7" cm="1">
        <f t="array" aca="1" ref="I7" ca="1">1/$I$4*(SUMPRODUCT(SIN(2*$B7*$I$3*SIN((ROW(INDIRECT("1:"&amp;$I$4))*PI())/$I$4))/(2*$B7*$I$3*SIN((ROW(INDIRECT("1:"&amp;$I$4))*PI())/$I$4))))</f>
        <v>0.98707018103648636</v>
      </c>
      <c r="J7">
        <f ca="1">($J$21*I7)+((1-$J$21))</f>
        <v>0.98707018103648636</v>
      </c>
      <c r="K7">
        <f ca="1">(C7-J7)^2</f>
        <v>6.2072138055918271E-5</v>
      </c>
      <c r="M7" s="7" cm="1">
        <f t="array" aca="1" ref="M7" ca="1">1/$M$4*(SUMPRODUCT(SIN(2*$B7*$I$3*SIN((ROW(INDIRECT("1:"&amp;$M$4))*PI())/$M$4))/(2*$B7*$I$3*SIN((ROW(INDIRECT("1:"&amp;$M$4))*PI())/$M$4))))</f>
        <v>0.98704485058974145</v>
      </c>
      <c r="N7" s="7">
        <f ca="1">($N$21*M7)+(1-$N$21)</f>
        <v>0.98704485058974145</v>
      </c>
      <c r="O7" s="7">
        <f ca="1">(C7-N7)^2</f>
        <v>6.2471915960188331E-5</v>
      </c>
      <c r="P7" s="7"/>
      <c r="S7">
        <f>((3*(((SIN(T7))/((T7)^2))-(COS(T7)/(T7))))/T7)^2</f>
        <v>0.98544130114676065</v>
      </c>
      <c r="T7">
        <f t="shared" ref="T7:T25" si="0">B7*$S$4</f>
        <v>0.27065062713917304</v>
      </c>
      <c r="U7">
        <f>($T$26*S7)+((1-$T$26))</f>
        <v>0.99525554798312799</v>
      </c>
      <c r="V7">
        <f>(C7-U7)^2</f>
        <v>9.4113743330948398E-8</v>
      </c>
    </row>
    <row r="8" spans="1:22" x14ac:dyDescent="0.25">
      <c r="A8">
        <v>2</v>
      </c>
      <c r="B8">
        <v>0.40550000000000003</v>
      </c>
      <c r="C8">
        <v>0.98624833682233204</v>
      </c>
      <c r="E8">
        <f>(SIN(B8*$F$3)/(B8*$F$3))^2</f>
        <v>0.94742175242957982</v>
      </c>
      <c r="F8">
        <f t="shared" ref="F8:F19" si="1">($F$21*E8)+((1-$F$21))</f>
        <v>0.94742175242957982</v>
      </c>
      <c r="G8">
        <f t="shared" ref="G8:G20" si="2">(C8-F8)^2</f>
        <v>1.50750365560751E-3</v>
      </c>
      <c r="I8" cm="1">
        <f t="array" aca="1" ref="I8" ca="1">1/$I$4*(SUMPRODUCT(SIN(2*$B8*$I$3*SIN((ROW(INDIRECT("1:"&amp;$I$4))*PI())/$I$4))/(2*$B8*$I$3*SIN((ROW(INDIRECT("1:"&amp;$I$4))*PI())/$I$4))))</f>
        <v>0.964636861347271</v>
      </c>
      <c r="J8">
        <f t="shared" ref="J8:J13" ca="1" si="3">($J$21*I8)+((1-$J$21))</f>
        <v>0.964636861347271</v>
      </c>
      <c r="K8">
        <f t="shared" ref="K8:K19" ca="1" si="4">(C8-J8)^2</f>
        <v>4.6705587220916467E-4</v>
      </c>
      <c r="M8" s="7" cm="1">
        <f t="array" aca="1" ref="M8" ca="1">1/$M$4*(SUMPRODUCT(SIN(2*$B8*$I$3*SIN((ROW(INDIRECT("1:"&amp;$M$4))*PI())/$M$4))/(2*$B8*$I$3*SIN((ROW(INDIRECT("1:"&amp;$M$4))*PI())/$M$4))))</f>
        <v>0.96444397263629122</v>
      </c>
      <c r="N8" s="7">
        <f t="shared" ref="N8:N20" ca="1" si="5">($N$21*M8)+(1-$N$21)</f>
        <v>0.96444397263629122</v>
      </c>
      <c r="O8" s="7">
        <f t="shared" ref="O8:O16" ca="1" si="6">(C9-N8)^2</f>
        <v>9.3152720959916338E-5</v>
      </c>
      <c r="P8" s="7"/>
      <c r="S8">
        <f t="shared" ref="S8:S25" si="7">((3*(((SIN(T8))/((T8)^2))-(COS(T8)/(T8))))/T8)^2</f>
        <v>0.96007178542564819</v>
      </c>
      <c r="T8">
        <f t="shared" si="0"/>
        <v>0.45071387804901303</v>
      </c>
      <c r="U8">
        <f t="shared" ref="U8:U25" si="8">($T$26*S8)+((1-$T$26))</f>
        <v>0.98698802000940955</v>
      </c>
      <c r="V8">
        <f t="shared" ref="V8:V25" si="9">(C8-U8)^2</f>
        <v>5.4713121724514433E-7</v>
      </c>
    </row>
    <row r="9" spans="1:22" x14ac:dyDescent="0.25">
      <c r="A9">
        <v>3</v>
      </c>
      <c r="B9">
        <v>0.56440000000000001</v>
      </c>
      <c r="C9">
        <v>0.97409553836211604</v>
      </c>
      <c r="E9">
        <f t="shared" ref="E9:E20" si="10">(SIN(B9*$F$3)/(B9*$F$3))^2</f>
        <v>0.90016747320216983</v>
      </c>
      <c r="F9">
        <f t="shared" si="1"/>
        <v>0.90016747320216983</v>
      </c>
      <c r="G9">
        <f t="shared" si="2"/>
        <v>5.4653588182932526E-3</v>
      </c>
      <c r="I9" cm="1">
        <f t="array" aca="1" ref="I9" ca="1">1/$I$4*(SUMPRODUCT(SIN(2*$B9*$I$3*SIN((ROW(INDIRECT("1:"&amp;$I$4))*PI())/$I$4))/(2*$B9*$I$3*SIN((ROW(INDIRECT("1:"&amp;$I$4))*PI())/$I$4))))</f>
        <v>0.93287199477314608</v>
      </c>
      <c r="J9">
        <f t="shared" ca="1" si="3"/>
        <v>0.93287199477314608</v>
      </c>
      <c r="K9">
        <f t="shared" ca="1" si="4"/>
        <v>1.6993805460317061E-3</v>
      </c>
      <c r="M9" s="7" cm="1">
        <f t="array" aca="1" ref="M9" ca="1">1/$M$4*(SUMPRODUCT(SIN(2*$B9*$I$3*SIN((ROW(INDIRECT("1:"&amp;$M$4))*PI())/$M$4))/(2*$B9*$I$3*SIN((ROW(INDIRECT("1:"&amp;$M$4))*PI())/$M$4))))</f>
        <v>0.93215852050696091</v>
      </c>
      <c r="N9" s="7">
        <f t="shared" ca="1" si="5"/>
        <v>0.93215852050696091</v>
      </c>
      <c r="O9" s="7">
        <f t="shared" ca="1" si="6"/>
        <v>7.3971132532325617E-4</v>
      </c>
      <c r="P9" s="7"/>
      <c r="S9">
        <f t="shared" si="7"/>
        <v>0.92389514146835194</v>
      </c>
      <c r="T9">
        <f t="shared" si="0"/>
        <v>0.6273314741574918</v>
      </c>
      <c r="U9">
        <f t="shared" si="8"/>
        <v>0.97519861814616093</v>
      </c>
      <c r="V9">
        <f t="shared" si="9"/>
        <v>1.2167850099685242E-6</v>
      </c>
    </row>
    <row r="10" spans="1:22" x14ac:dyDescent="0.25">
      <c r="A10">
        <v>4</v>
      </c>
      <c r="B10">
        <v>0.71899999999999997</v>
      </c>
      <c r="C10">
        <v>0.95935615506078298</v>
      </c>
      <c r="E10">
        <f t="shared" si="10"/>
        <v>0.84211476050412992</v>
      </c>
      <c r="F10">
        <f t="shared" si="1"/>
        <v>0.84211476050412992</v>
      </c>
      <c r="G10">
        <f t="shared" si="2"/>
        <v>1.3745544597588796E-2</v>
      </c>
      <c r="I10" cm="1">
        <f t="array" aca="1" ref="I10" ca="1">1/$I$4*(SUMPRODUCT(SIN(2*$B10*$I$3*SIN((ROW(INDIRECT("1:"&amp;$I$4))*PI())/$I$4))/(2*$B10*$I$3*SIN((ROW(INDIRECT("1:"&amp;$I$4))*PI())/$I$4))))</f>
        <v>0.89388036954811168</v>
      </c>
      <c r="J10">
        <f t="shared" ca="1" si="3"/>
        <v>0.89388036954811168</v>
      </c>
      <c r="K10">
        <f t="shared" ca="1" si="4"/>
        <v>4.2870784885013372E-3</v>
      </c>
      <c r="M10" s="7" cm="1">
        <f t="array" aca="1" ref="M10" ca="1">1/$M$4*(SUMPRODUCT(SIN(2*$B10*$I$3*SIN((ROW(INDIRECT("1:"&amp;$M$4))*PI())/$M$4))/(2*$B10*$I$3*SIN((ROW(INDIRECT("1:"&amp;$M$4))*PI())/$M$4))))</f>
        <v>0.89203616022543175</v>
      </c>
      <c r="N10" s="7">
        <f t="shared" ca="1" si="5"/>
        <v>0.89203616022543175</v>
      </c>
      <c r="O10" s="7">
        <f t="shared" ca="1" si="6"/>
        <v>2.5869031567924742E-3</v>
      </c>
      <c r="P10" s="7"/>
      <c r="S10">
        <f t="shared" si="7"/>
        <v>0.87904215590036006</v>
      </c>
      <c r="T10">
        <f t="shared" si="0"/>
        <v>0.79916961360601801</v>
      </c>
      <c r="U10">
        <f t="shared" si="8"/>
        <v>0.96058173239380262</v>
      </c>
      <c r="V10">
        <f t="shared" si="9"/>
        <v>1.5020397992115461E-6</v>
      </c>
    </row>
    <row r="11" spans="1:22" x14ac:dyDescent="0.25">
      <c r="A11">
        <v>5</v>
      </c>
      <c r="B11">
        <v>0.86819999999999997</v>
      </c>
      <c r="C11">
        <v>0.94289776811185699</v>
      </c>
      <c r="E11">
        <f t="shared" si="10"/>
        <v>0.77676102800107349</v>
      </c>
      <c r="F11">
        <f t="shared" si="1"/>
        <v>0.77676102800107349</v>
      </c>
      <c r="G11">
        <f t="shared" si="2"/>
        <v>2.7601416414638019E-2</v>
      </c>
      <c r="I11" cm="1">
        <f t="array" aca="1" ref="I11" ca="1">1/$I$4*(SUMPRODUCT(SIN(2*$B11*$I$3*SIN((ROW(INDIRECT("1:"&amp;$I$4))*PI())/$I$4))/(2*$B11*$I$3*SIN((ROW(INDIRECT("1:"&amp;$I$4))*PI())/$I$4))))</f>
        <v>0.85004376857025354</v>
      </c>
      <c r="J11">
        <f t="shared" ca="1" si="3"/>
        <v>0.85004376857025354</v>
      </c>
      <c r="K11">
        <f t="shared" ca="1" si="4"/>
        <v>8.6218652308720934E-3</v>
      </c>
      <c r="M11" s="7" cm="1">
        <f t="array" aca="1" ref="M11" ca="1">1/$M$4*(SUMPRODUCT(SIN(2*$B11*$I$3*SIN((ROW(INDIRECT("1:"&amp;$M$4))*PI())/$M$4))/(2*$B11*$I$3*SIN((ROW(INDIRECT("1:"&amp;$M$4))*PI())/$M$4))))</f>
        <v>0.84620976995139552</v>
      </c>
      <c r="N11" s="7">
        <f t="shared" ca="1" si="5"/>
        <v>0.84620976995139552</v>
      </c>
      <c r="O11" s="7">
        <f t="shared" ca="1" si="6"/>
        <v>6.2915443532784677E-3</v>
      </c>
      <c r="P11" s="7"/>
      <c r="S11">
        <f t="shared" si="7"/>
        <v>0.82795568949262499</v>
      </c>
      <c r="T11">
        <f t="shared" si="0"/>
        <v>0.96500564469088301</v>
      </c>
      <c r="U11">
        <f t="shared" si="8"/>
        <v>0.94393345283074848</v>
      </c>
      <c r="V11">
        <f t="shared" si="9"/>
        <v>1.0726428369453303E-6</v>
      </c>
    </row>
    <row r="12" spans="1:22" x14ac:dyDescent="0.25">
      <c r="A12">
        <v>6</v>
      </c>
      <c r="B12">
        <v>1.0107999999999999</v>
      </c>
      <c r="C12">
        <v>0.92552902583090102</v>
      </c>
      <c r="E12">
        <f t="shared" si="10"/>
        <v>0.70772262559763488</v>
      </c>
      <c r="F12">
        <f t="shared" si="1"/>
        <v>0.70772262559763488</v>
      </c>
      <c r="G12">
        <f t="shared" si="2"/>
        <v>4.7439627982573715E-2</v>
      </c>
      <c r="I12" cm="1">
        <f t="array" aca="1" ref="I12" ca="1">1/$I$4*(SUMPRODUCT(SIN(2*$B12*$I$3*SIN((ROW(INDIRECT("1:"&amp;$I$4))*PI())/$I$4))/(2*$B12*$I$3*SIN((ROW(INDIRECT("1:"&amp;$I$4))*PI())/$I$4))))</f>
        <v>0.8038303216689402</v>
      </c>
      <c r="J12">
        <f t="shared" ca="1" si="3"/>
        <v>0.8038303216689402</v>
      </c>
      <c r="K12">
        <f t="shared" ca="1" si="4"/>
        <v>1.4810574594700461E-2</v>
      </c>
      <c r="M12" s="7" cm="1">
        <f t="array" aca="1" ref="M12" ca="1">1/$M$4*(SUMPRODUCT(SIN(2*$B12*$I$3*SIN((ROW(INDIRECT("1:"&amp;$M$4))*PI())/$M$4))/(2*$B12*$I$3*SIN((ROW(INDIRECT("1:"&amp;$M$4))*PI())/$M$4))))</f>
        <v>0.79696251024708953</v>
      </c>
      <c r="N12" s="7">
        <f t="shared" ca="1" si="5"/>
        <v>0.79696251024708953</v>
      </c>
      <c r="O12" s="7">
        <f t="shared" ca="1" si="6"/>
        <v>1.2309293585198071E-2</v>
      </c>
      <c r="P12" s="7"/>
      <c r="S12">
        <f t="shared" si="7"/>
        <v>0.77322610172604578</v>
      </c>
      <c r="T12">
        <f t="shared" si="0"/>
        <v>1.1235057655534952</v>
      </c>
      <c r="U12">
        <f t="shared" si="8"/>
        <v>0.92609793705565946</v>
      </c>
      <c r="V12">
        <f t="shared" si="9"/>
        <v>3.2365998165614752E-7</v>
      </c>
    </row>
    <row r="13" spans="1:22" x14ac:dyDescent="0.25">
      <c r="A13">
        <v>7</v>
      </c>
      <c r="B13">
        <v>1.1456999999999999</v>
      </c>
      <c r="C13">
        <v>0.90790976611760699</v>
      </c>
      <c r="E13">
        <f t="shared" si="10"/>
        <v>0.63833648026252532</v>
      </c>
      <c r="F13">
        <f t="shared" si="1"/>
        <v>0.63833648026252532</v>
      </c>
      <c r="G13">
        <f t="shared" si="2"/>
        <v>7.2669756446705577E-2</v>
      </c>
      <c r="I13" cm="1">
        <f t="array" aca="1" ref="I13" ca="1">1/$I$4*(SUMPRODUCT(SIN(2*$B13*$I$3*SIN((ROW(INDIRECT("1:"&amp;$I$4))*PI())/$I$4))/(2*$B13*$I$3*SIN((ROW(INDIRECT("1:"&amp;$I$4))*PI())/$I$4))))</f>
        <v>0.75752083829320749</v>
      </c>
      <c r="J13">
        <f t="shared" ca="1" si="3"/>
        <v>0.75752083829320749</v>
      </c>
      <c r="K13">
        <f t="shared" ca="1" si="4"/>
        <v>2.2616829612172443E-2</v>
      </c>
      <c r="M13" s="7" cm="1">
        <f t="array" aca="1" ref="M13" ca="1">1/$M$4*(SUMPRODUCT(SIN(2*$B13*$I$3*SIN((ROW(INDIRECT("1:"&amp;$M$4))*PI())/$M$4))/(2*$B13*$I$3*SIN((ROW(INDIRECT("1:"&amp;$M$4))*PI())/$M$4))))</f>
        <v>0.74649369082624417</v>
      </c>
      <c r="N13" s="7">
        <f t="shared" ca="1" si="5"/>
        <v>0.74649369082624417</v>
      </c>
      <c r="O13" s="7">
        <f t="shared" ca="1" si="6"/>
        <v>2.0759683422001549E-2</v>
      </c>
      <c r="P13" s="7"/>
      <c r="S13">
        <f t="shared" si="7"/>
        <v>0.71732165778465062</v>
      </c>
      <c r="T13">
        <f t="shared" si="0"/>
        <v>1.2734473244901459</v>
      </c>
      <c r="U13">
        <f t="shared" si="8"/>
        <v>0.90787955404742482</v>
      </c>
      <c r="V13">
        <f t="shared" si="9"/>
        <v>9.1276918469220344E-10</v>
      </c>
    </row>
    <row r="14" spans="1:22" x14ac:dyDescent="0.25">
      <c r="A14">
        <v>8</v>
      </c>
      <c r="B14">
        <v>1.2719</v>
      </c>
      <c r="C14">
        <v>0.89057590146309396</v>
      </c>
      <c r="E14">
        <f t="shared" si="10"/>
        <v>0.57141439413084127</v>
      </c>
      <c r="F14">
        <f t="shared" si="1"/>
        <v>0.57141439413084127</v>
      </c>
      <c r="G14">
        <f t="shared" si="2"/>
        <v>0.10186406776259559</v>
      </c>
      <c r="I14" cm="1">
        <f t="array" aca="1" ref="I14" ca="1">1/$I$4*(SUMPRODUCT(SIN(2*$B14*$I$3*SIN((ROW(INDIRECT("1:"&amp;$I$4))*PI())/$I$4))/(2*$B14*$I$3*SIN((ROW(INDIRECT("1:"&amp;$I$4))*PI())/$I$4))))</f>
        <v>0.71303566658524453</v>
      </c>
      <c r="J14">
        <f ca="1">($J$21*I14)+((1-$J$21))</f>
        <v>0.71303566658524453</v>
      </c>
      <c r="K14">
        <f t="shared" ca="1" si="4"/>
        <v>3.1520535000481943E-2</v>
      </c>
      <c r="M14" s="7" cm="1">
        <f t="array" aca="1" ref="M14" ca="1">1/$M$4*(SUMPRODUCT(SIN(2*$B14*$I$3*SIN((ROW(INDIRECT("1:"&amp;$M$4))*PI())/$M$4))/(2*$B14*$I$3*SIN((ROW(INDIRECT("1:"&amp;$M$4))*PI())/$M$4))))</f>
        <v>0.69676486493000267</v>
      </c>
      <c r="N14" s="7">
        <f t="shared" ca="1" si="5"/>
        <v>0.69676486493000267</v>
      </c>
      <c r="O14" s="7">
        <f t="shared" ca="1" si="6"/>
        <v>3.1397285483216228E-2</v>
      </c>
      <c r="P14" s="7"/>
      <c r="S14">
        <f t="shared" si="7"/>
        <v>0.66241605657701896</v>
      </c>
      <c r="T14">
        <f t="shared" si="0"/>
        <v>1.413718819952009</v>
      </c>
      <c r="U14">
        <f t="shared" si="8"/>
        <v>0.88998667824766486</v>
      </c>
      <c r="V14">
        <f t="shared" si="9"/>
        <v>3.4718399760059703E-7</v>
      </c>
    </row>
    <row r="15" spans="1:22" x14ac:dyDescent="0.25">
      <c r="A15">
        <v>9</v>
      </c>
      <c r="B15">
        <v>1.3884000000000001</v>
      </c>
      <c r="C15">
        <v>0.87395765677892701</v>
      </c>
      <c r="E15">
        <f t="shared" si="10"/>
        <v>0.50916698492989687</v>
      </c>
      <c r="F15">
        <f t="shared" si="1"/>
        <v>0.50916698492989687</v>
      </c>
      <c r="G15">
        <f t="shared" si="2"/>
        <v>0.13307223426806677</v>
      </c>
      <c r="I15" cm="1">
        <f t="array" aca="1" ref="I15" ca="1">1/$I$4*(SUMPRODUCT(SIN(2*$B15*$I$3*SIN((ROW(INDIRECT("1:"&amp;$I$4))*PI())/$I$4))/(2*$B15*$I$3*SIN((ROW(INDIRECT("1:"&amp;$I$4))*PI())/$I$4))))</f>
        <v>0.67187477295227405</v>
      </c>
      <c r="J15">
        <f t="shared" ref="J15:J20" ca="1" si="11">($J$21*I15)+((1-$J$21))</f>
        <v>0.67187477295227405</v>
      </c>
      <c r="K15">
        <f t="shared" ca="1" si="4"/>
        <v>4.0837491935696517E-2</v>
      </c>
      <c r="M15" s="7" cm="1">
        <f t="array" aca="1" ref="M15" ca="1">1/$M$4*(SUMPRODUCT(SIN(2*$B15*$I$3*SIN((ROW(INDIRECT("1:"&amp;$M$4))*PI())/$M$4))/(2*$B15*$I$3*SIN((ROW(INDIRECT("1:"&amp;$M$4))*PI())/$M$4))))</f>
        <v>0.64944354624395861</v>
      </c>
      <c r="N15" s="7">
        <f t="shared" ca="1" si="5"/>
        <v>0.64944354624395861</v>
      </c>
      <c r="O15" s="7">
        <f t="shared" ca="1" si="6"/>
        <v>4.3666621547001953E-2</v>
      </c>
      <c r="P15" s="7"/>
      <c r="S15">
        <f t="shared" si="7"/>
        <v>0.61033048200334439</v>
      </c>
      <c r="T15">
        <f t="shared" si="0"/>
        <v>1.5432087503902581</v>
      </c>
      <c r="U15">
        <f t="shared" si="8"/>
        <v>0.87301280497594569</v>
      </c>
      <c r="V15">
        <f t="shared" si="9"/>
        <v>8.9274492959704523E-7</v>
      </c>
    </row>
    <row r="16" spans="1:22" x14ac:dyDescent="0.25">
      <c r="A16">
        <v>10</v>
      </c>
      <c r="B16">
        <v>1.4944</v>
      </c>
      <c r="C16">
        <v>0.858409145199868</v>
      </c>
      <c r="E16">
        <f t="shared" si="10"/>
        <v>0.45307228914313924</v>
      </c>
      <c r="F16">
        <f t="shared" si="1"/>
        <v>0.45307228914313924</v>
      </c>
      <c r="G16">
        <f t="shared" si="2"/>
        <v>0.16429796687795326</v>
      </c>
      <c r="I16" cm="1">
        <f t="array" aca="1" ref="I16" ca="1">1/$I$4*(SUMPRODUCT(SIN(2*$B16*$I$3*SIN((ROW(INDIRECT("1:"&amp;$I$4))*PI())/$I$4))/(2*$B16*$I$3*SIN((ROW(INDIRECT("1:"&amp;$I$4))*PI())/$I$4))))</f>
        <v>0.63502401594806446</v>
      </c>
      <c r="J16">
        <f t="shared" ca="1" si="11"/>
        <v>0.63502401594806446</v>
      </c>
      <c r="K16">
        <f t="shared" ca="1" si="4"/>
        <v>4.9900915970844971E-2</v>
      </c>
      <c r="M16" s="7" cm="1">
        <f t="array" aca="1" ref="M16" ca="1">1/$M$4*(SUMPRODUCT(SIN(2*$B16*$I$3*SIN((ROW(INDIRECT("1:"&amp;$M$4))*PI())/$M$4))/(2*$B16*$I$3*SIN((ROW(INDIRECT("1:"&amp;$M$4))*PI())/$M$4))))</f>
        <v>0.60578124031915626</v>
      </c>
      <c r="N16" s="7">
        <f t="shared" ca="1" si="5"/>
        <v>0.60578124031915626</v>
      </c>
      <c r="O16" s="7">
        <f t="shared" ca="1" si="6"/>
        <v>5.6851037906472689E-2</v>
      </c>
      <c r="P16" s="7"/>
      <c r="S16">
        <f t="shared" si="7"/>
        <v>0.56240777747605664</v>
      </c>
      <c r="T16">
        <f t="shared" si="0"/>
        <v>1.6610279145658322</v>
      </c>
      <c r="U16">
        <f t="shared" si="8"/>
        <v>0.85739554587604594</v>
      </c>
      <c r="V16">
        <f t="shared" si="9"/>
        <v>1.0273835892525299E-6</v>
      </c>
    </row>
    <row r="17" spans="1:22" x14ac:dyDescent="0.25">
      <c r="A17">
        <v>11</v>
      </c>
      <c r="B17">
        <v>1.5891</v>
      </c>
      <c r="C17">
        <v>0.84421579718219297</v>
      </c>
      <c r="E17">
        <f t="shared" si="10"/>
        <v>0.40404024656855902</v>
      </c>
      <c r="F17">
        <f t="shared" si="1"/>
        <v>0.40404024656855902</v>
      </c>
      <c r="G17">
        <f t="shared" si="2"/>
        <v>0.19375451535801583</v>
      </c>
      <c r="I17" cm="1">
        <f t="array" aca="1" ref="I17" ca="1">1/$I$4*(SUMPRODUCT(SIN(2*$B17*$I$3*SIN((ROW(INDIRECT("1:"&amp;$I$4))*PI())/$I$4))/(2*$B17*$I$3*SIN((ROW(INDIRECT("1:"&amp;$I$4))*PI())/$I$4))))</f>
        <v>0.60306195531263973</v>
      </c>
      <c r="J17">
        <f t="shared" ca="1" si="11"/>
        <v>0.60306195531263973</v>
      </c>
      <c r="K17">
        <f t="shared" ca="1" si="4"/>
        <v>5.8155175448445492E-2</v>
      </c>
      <c r="M17" s="7" cm="1">
        <f t="array" aca="1" ref="M17" ca="1">1/$M$4*(SUMPRODUCT(SIN(2*$B17*$I$3*SIN((ROW(INDIRECT("1:"&amp;$M$4))*PI())/$M$4))/(2*$B17*$I$3*SIN((ROW(INDIRECT("1:"&amp;$M$4))*PI())/$M$4))))</f>
        <v>0.56669933425516295</v>
      </c>
      <c r="N17" s="7">
        <f t="shared" ca="1" si="5"/>
        <v>0.56669933425516295</v>
      </c>
      <c r="O17" s="7">
        <f ca="1">(C17-N17)^2</f>
        <v>7.7015387195529625E-2</v>
      </c>
      <c r="P17" s="7"/>
      <c r="S17">
        <f t="shared" si="7"/>
        <v>0.51961729958379965</v>
      </c>
      <c r="T17">
        <f t="shared" si="0"/>
        <v>1.7662871112396707</v>
      </c>
      <c r="U17">
        <f t="shared" si="8"/>
        <v>0.84345079908339793</v>
      </c>
      <c r="V17">
        <f t="shared" si="9"/>
        <v>5.8522209116003259E-7</v>
      </c>
    </row>
    <row r="18" spans="1:22" x14ac:dyDescent="0.25">
      <c r="B18">
        <v>1.6717</v>
      </c>
      <c r="C18">
        <v>0.83163608352785001</v>
      </c>
      <c r="E18">
        <f t="shared" si="10"/>
        <v>0.36251941140722777</v>
      </c>
      <c r="F18">
        <f t="shared" si="1"/>
        <v>0.36251941140722777</v>
      </c>
      <c r="G18">
        <f t="shared" si="2"/>
        <v>0.22007045206152739</v>
      </c>
      <c r="I18" cm="1">
        <f t="array" aca="1" ref="I18" ca="1">1/$I$4*(SUMPRODUCT(SIN(2*$B18*$I$3*SIN((ROW(INDIRECT("1:"&amp;$I$4))*PI())/$I$4))/(2*$B18*$I$3*SIN((ROW(INDIRECT("1:"&amp;$I$4))*PI())/$I$4))))</f>
        <v>0.57623212283711323</v>
      </c>
      <c r="J18">
        <f t="shared" ca="1" si="11"/>
        <v>0.57623212283711323</v>
      </c>
      <c r="K18">
        <f t="shared" ca="1" si="4"/>
        <v>6.5231183136515422E-2</v>
      </c>
      <c r="M18" s="7" cm="1">
        <f t="array" aca="1" ref="M18" ca="1">1/$M$4*(SUMPRODUCT(SIN(2*$B18*$I$3*SIN((ROW(INDIRECT("1:"&amp;$M$4))*PI())/$M$4))/(2*$B18*$I$3*SIN((ROW(INDIRECT("1:"&amp;$M$4))*PI())/$M$4))))</f>
        <v>0.53283051227580613</v>
      </c>
      <c r="N18" s="7">
        <f t="shared" ca="1" si="5"/>
        <v>0.53283051227580613</v>
      </c>
      <c r="O18" s="7">
        <f t="shared" ref="O18:O20" ca="1" si="12">(C19-N18)^2</f>
        <v>8.2955638206227547E-2</v>
      </c>
      <c r="P18" s="7"/>
      <c r="S18">
        <f t="shared" si="7"/>
        <v>0.48260929021480448</v>
      </c>
      <c r="T18">
        <f t="shared" si="0"/>
        <v>1.8580971391727126</v>
      </c>
      <c r="U18">
        <f t="shared" si="8"/>
        <v>0.8313904682488138</v>
      </c>
      <c r="V18">
        <f t="shared" si="9"/>
        <v>6.0326865296037944E-8</v>
      </c>
    </row>
    <row r="19" spans="1:22" x14ac:dyDescent="0.25">
      <c r="B19">
        <v>1.7417</v>
      </c>
      <c r="C19">
        <v>0.820850716786232</v>
      </c>
      <c r="E19">
        <f t="shared" si="10"/>
        <v>0.32848179349666062</v>
      </c>
      <c r="F19">
        <f t="shared" si="1"/>
        <v>0.32848179349666062</v>
      </c>
      <c r="G19">
        <f t="shared" si="2"/>
        <v>0.24242715662133182</v>
      </c>
      <c r="I19" cm="1">
        <f t="array" aca="1" ref="I19" ca="1">1/$I$4*(SUMPRODUCT(SIN(2*$B19*$I$3*SIN((ROW(INDIRECT("1:"&amp;$I$4))*PI())/$I$4))/(2*$B19*$I$3*SIN((ROW(INDIRECT("1:"&amp;$I$4))*PI())/$I$4))))</f>
        <v>0.55444234700855122</v>
      </c>
      <c r="J19">
        <f t="shared" ca="1" si="11"/>
        <v>0.55444234700855122</v>
      </c>
      <c r="K19">
        <f t="shared" ca="1" si="4"/>
        <v>7.0973419487601497E-2</v>
      </c>
      <c r="M19" s="7" cm="1">
        <f t="array" aca="1" ref="M19" ca="1">1/$M$4*(SUMPRODUCT(SIN(2*$B19*$I$3*SIN((ROW(INDIRECT("1:"&amp;$M$4))*PI())/$M$4))/(2*$B19*$I$3*SIN((ROW(INDIRECT("1:"&amp;$M$4))*PI())/$M$4))))</f>
        <v>0.50445765356676497</v>
      </c>
      <c r="N19" s="7">
        <f t="shared" ca="1" si="5"/>
        <v>0.50445765356676497</v>
      </c>
      <c r="O19" s="7">
        <f t="shared" ca="1" si="12"/>
        <v>9.4627103423223308E-2</v>
      </c>
      <c r="P19" s="7"/>
      <c r="S19">
        <f t="shared" si="7"/>
        <v>0.45165531747753207</v>
      </c>
      <c r="T19">
        <f t="shared" si="0"/>
        <v>1.9359022475905447</v>
      </c>
      <c r="U19">
        <f t="shared" si="8"/>
        <v>0.82130305316701357</v>
      </c>
      <c r="V19">
        <f t="shared" si="9"/>
        <v>2.0460820137857001E-7</v>
      </c>
    </row>
    <row r="20" spans="1:22" x14ac:dyDescent="0.25">
      <c r="B20">
        <v>1.7982</v>
      </c>
      <c r="C20">
        <v>0.81207284081086595</v>
      </c>
      <c r="D20" s="8"/>
      <c r="E20">
        <f t="shared" si="10"/>
        <v>0.3019018019214898</v>
      </c>
      <c r="F20">
        <f>($F$21*E20)+((1-$F$21))</f>
        <v>0.3019018019214898</v>
      </c>
      <c r="G20">
        <f t="shared" si="2"/>
        <v>0.26027448892146532</v>
      </c>
      <c r="I20" cm="1">
        <f t="array" aca="1" ref="I20" ca="1">1/$I$4*(SUMPRODUCT(SIN(2*$B20*$I$3*SIN((ROW(INDIRECT("1:"&amp;$I$4))*PI())/$I$4))/(2*$B20*$I$3*SIN((ROW(INDIRECT("1:"&amp;$I$4))*PI())/$I$4))))</f>
        <v>0.53758437760817701</v>
      </c>
      <c r="J20">
        <f t="shared" ca="1" si="11"/>
        <v>0.53758437760817701</v>
      </c>
      <c r="K20">
        <f ca="1">(C20-J20)^2</f>
        <v>7.534391643137392E-2</v>
      </c>
      <c r="M20" s="7" cm="1">
        <f t="array" aca="1" ref="M20" ca="1">1/$M$4*(SUMPRODUCT(SIN(2*$B20*$I$3*SIN((ROW(INDIRECT("1:"&amp;$M$4))*PI())/$M$4))/(2*$B20*$I$3*SIN((ROW(INDIRECT("1:"&amp;$M$4))*PI())/$M$4))))</f>
        <v>0.48186895604375435</v>
      </c>
      <c r="N20" s="7">
        <f t="shared" ca="1" si="5"/>
        <v>0.48186895604375435</v>
      </c>
      <c r="O20" s="7">
        <f t="shared" ca="1" si="12"/>
        <v>0.23219769079869765</v>
      </c>
      <c r="P20" s="7"/>
      <c r="S20">
        <f t="shared" si="7"/>
        <v>0.42703998764725498</v>
      </c>
      <c r="T20">
        <f t="shared" si="0"/>
        <v>1.9987020850992236</v>
      </c>
      <c r="U20">
        <f t="shared" si="8"/>
        <v>0.81328130256714859</v>
      </c>
      <c r="V20">
        <f t="shared" si="9"/>
        <v>1.4603798163977267E-6</v>
      </c>
    </row>
    <row r="21" spans="1:22" x14ac:dyDescent="0.25">
      <c r="E21" s="1" t="s">
        <v>28</v>
      </c>
      <c r="F21" s="1">
        <v>1</v>
      </c>
      <c r="G21" s="1">
        <f>SUM(G7:G20)</f>
        <v>1.4843908808688471</v>
      </c>
      <c r="I21" s="2" t="s">
        <v>28</v>
      </c>
      <c r="J21" s="2">
        <v>1</v>
      </c>
      <c r="K21" s="2">
        <f ca="1">SUM(K7:K20)</f>
        <v>0.44452749389350288</v>
      </c>
      <c r="L21" s="2"/>
      <c r="M21" s="3" t="s">
        <v>28</v>
      </c>
      <c r="N21" s="3">
        <v>1</v>
      </c>
      <c r="O21" s="3">
        <f ca="1">SUM(O7:O19)</f>
        <v>0.42935583424118529</v>
      </c>
      <c r="P21" s="3"/>
      <c r="S21" t="e">
        <f t="shared" si="7"/>
        <v>#DIV/0!</v>
      </c>
      <c r="T21">
        <f t="shared" si="0"/>
        <v>0</v>
      </c>
      <c r="U21" t="e">
        <f t="shared" si="8"/>
        <v>#DIV/0!</v>
      </c>
      <c r="V21" t="e">
        <f t="shared" si="9"/>
        <v>#DIV/0!</v>
      </c>
    </row>
    <row r="22" spans="1:22" x14ac:dyDescent="0.25">
      <c r="S22" t="e">
        <f t="shared" si="7"/>
        <v>#DIV/0!</v>
      </c>
      <c r="T22">
        <f t="shared" si="0"/>
        <v>0</v>
      </c>
      <c r="U22" t="e">
        <f t="shared" si="8"/>
        <v>#DIV/0!</v>
      </c>
      <c r="V22" t="e">
        <f t="shared" si="9"/>
        <v>#DIV/0!</v>
      </c>
    </row>
    <row r="23" spans="1:22" x14ac:dyDescent="0.25">
      <c r="F23" t="s">
        <v>2</v>
      </c>
      <c r="S23" t="e">
        <f t="shared" si="7"/>
        <v>#DIV/0!</v>
      </c>
      <c r="T23">
        <f t="shared" si="0"/>
        <v>0</v>
      </c>
      <c r="U23" t="e">
        <f t="shared" si="8"/>
        <v>#DIV/0!</v>
      </c>
      <c r="V23" t="e">
        <f t="shared" si="9"/>
        <v>#DIV/0!</v>
      </c>
    </row>
    <row r="24" spans="1:22" x14ac:dyDescent="0.25">
      <c r="S24" t="e">
        <f t="shared" si="7"/>
        <v>#DIV/0!</v>
      </c>
      <c r="T24">
        <f t="shared" si="0"/>
        <v>0</v>
      </c>
      <c r="U24" t="e">
        <f t="shared" si="8"/>
        <v>#DIV/0!</v>
      </c>
      <c r="V24" t="e">
        <f t="shared" si="9"/>
        <v>#DIV/0!</v>
      </c>
    </row>
    <row r="25" spans="1:22" x14ac:dyDescent="0.25">
      <c r="S25" t="e">
        <f t="shared" si="7"/>
        <v>#DIV/0!</v>
      </c>
      <c r="T25">
        <f t="shared" si="0"/>
        <v>0</v>
      </c>
      <c r="U25" t="e">
        <f t="shared" si="8"/>
        <v>#DIV/0!</v>
      </c>
      <c r="V25" t="e">
        <f t="shared" si="9"/>
        <v>#DIV/0!</v>
      </c>
    </row>
    <row r="26" spans="1:22" x14ac:dyDescent="0.25">
      <c r="S26" s="4" t="s">
        <v>28</v>
      </c>
      <c r="T26" s="4">
        <v>0.32588434342237727</v>
      </c>
      <c r="V26" s="4">
        <f>SUM(V7:V20)</f>
        <v>9.3351348482248745E-6</v>
      </c>
    </row>
    <row r="61" spans="5:13" x14ac:dyDescent="0.25">
      <c r="E61" s="1"/>
      <c r="H61" s="2"/>
    </row>
    <row r="62" spans="5:13" x14ac:dyDescent="0.25">
      <c r="F62" s="1"/>
      <c r="J62" s="1" t="s">
        <v>9</v>
      </c>
      <c r="M62" t="s">
        <v>64</v>
      </c>
    </row>
    <row r="63" spans="5:13" x14ac:dyDescent="0.25">
      <c r="F63" s="1"/>
      <c r="I63" t="s">
        <v>10</v>
      </c>
      <c r="J63" s="1">
        <v>0.99</v>
      </c>
    </row>
    <row r="64" spans="5:13" x14ac:dyDescent="0.25">
      <c r="E64" s="4">
        <v>9.3809550237942823</v>
      </c>
      <c r="F64" s="1"/>
      <c r="L64" t="s">
        <v>29</v>
      </c>
      <c r="M64">
        <v>0.41948447136634054</v>
      </c>
    </row>
    <row r="65" spans="1:15" x14ac:dyDescent="0.25">
      <c r="A65" t="s">
        <v>14</v>
      </c>
      <c r="B65" t="s">
        <v>5</v>
      </c>
      <c r="C65" t="s">
        <v>15</v>
      </c>
      <c r="D65" t="s">
        <v>16</v>
      </c>
      <c r="E65" s="4" t="s">
        <v>25</v>
      </c>
      <c r="F65" s="4" t="s">
        <v>26</v>
      </c>
      <c r="G65" s="4" t="s">
        <v>27</v>
      </c>
      <c r="I65" s="1" t="s">
        <v>17</v>
      </c>
      <c r="J65" s="1" t="s">
        <v>18</v>
      </c>
      <c r="K65" s="1" t="s">
        <v>19</v>
      </c>
    </row>
    <row r="66" spans="1:15" x14ac:dyDescent="0.25">
      <c r="B66">
        <v>0</v>
      </c>
      <c r="E66">
        <v>1</v>
      </c>
      <c r="G66">
        <v>1</v>
      </c>
      <c r="I66">
        <v>1</v>
      </c>
      <c r="J66">
        <v>1</v>
      </c>
      <c r="M66">
        <f>$M$64*I66+(1-$M$64)*E66</f>
        <v>1</v>
      </c>
      <c r="N66">
        <v>1</v>
      </c>
    </row>
    <row r="67" spans="1:15" x14ac:dyDescent="0.25">
      <c r="A67">
        <v>1</v>
      </c>
      <c r="B67">
        <v>0.24349999999999999</v>
      </c>
      <c r="C67">
        <f>C7</f>
        <v>0.99494876834995305</v>
      </c>
      <c r="E67">
        <f>((3*(((SIN(F67))/((F67)^2))-(COS(F67)/(F67))))/F67)^2</f>
        <v>0.3210242360202028</v>
      </c>
      <c r="F67">
        <f>B67*$E$64</f>
        <v>2.2842625482939076</v>
      </c>
      <c r="G67">
        <f>($F$81*E67)+((1-$F$81))</f>
        <v>0.37748646841777539</v>
      </c>
      <c r="H67">
        <f>(B67-G67)^2</f>
        <v>1.7952373719067525E-2</v>
      </c>
      <c r="I67">
        <f>(SIN(B67*$J$63)/(B67*$J$63))^2</f>
        <v>0.98077869133942763</v>
      </c>
      <c r="J67">
        <f>($F$21*I67)+((1-$F$21))</f>
        <v>0.98077869133942763</v>
      </c>
      <c r="K67">
        <f>(G67-J67)^2</f>
        <v>0.36396150623774848</v>
      </c>
      <c r="M67">
        <f>$M$64*I67+(1-$M$64)*E67</f>
        <v>0.59778098494137577</v>
      </c>
      <c r="N67">
        <f>($N$81*M67)+((1-$N$81))</f>
        <v>0.59778098494137577</v>
      </c>
      <c r="O67">
        <f>(C67-N67)^2</f>
        <v>0.15774224817768256</v>
      </c>
    </row>
    <row r="68" spans="1:15" x14ac:dyDescent="0.25">
      <c r="A68">
        <v>2</v>
      </c>
      <c r="B68">
        <v>0.40550000000000003</v>
      </c>
      <c r="C68">
        <f t="shared" ref="C68:C80" si="13">C8</f>
        <v>0.98624833682233204</v>
      </c>
      <c r="E68">
        <f t="shared" ref="E68:E80" si="14">((3*(((SIN(F68))/((F68)^2))-(COS(F68)/(F68))))/F68)^2</f>
        <v>1.688983906475849E-2</v>
      </c>
      <c r="F68">
        <f t="shared" ref="F68:F80" si="15">B68*$E$64</f>
        <v>3.8039772621485817</v>
      </c>
      <c r="G68">
        <f t="shared" ref="G68:G80" si="16">($F$81*E68)+((1-$F$81))</f>
        <v>9.8643264332515537E-2</v>
      </c>
      <c r="H68">
        <f t="shared" ref="H68:H80" si="17">(B68-G68)^2</f>
        <v>9.416105622450445E-2</v>
      </c>
      <c r="I68">
        <f>(SIN(B68*$J$63)/(B68*$J$63))^2</f>
        <v>0.94742175242957982</v>
      </c>
      <c r="J68">
        <f t="shared" ref="J68:J79" si="18">($F$21*I68)+((1-$F$21))</f>
        <v>0.94742175242957982</v>
      </c>
      <c r="K68">
        <f t="shared" ref="K68:K80" si="19">(G68-J68)^2</f>
        <v>0.72042492185633822</v>
      </c>
      <c r="M68">
        <f>$M$64*I68+(1-$M$64)*E68</f>
        <v>0.40723352683210995</v>
      </c>
      <c r="N68">
        <f t="shared" ref="N68:N79" si="20">($N$81*M68)+((1-$N$81))</f>
        <v>0.40723352683210995</v>
      </c>
      <c r="O68">
        <f t="shared" ref="O68:O80" si="21">(C68-N68)^2</f>
        <v>0.33525815018801308</v>
      </c>
    </row>
    <row r="69" spans="1:15" x14ac:dyDescent="0.25">
      <c r="A69">
        <v>3</v>
      </c>
      <c r="B69">
        <v>0.56440000000000001</v>
      </c>
      <c r="C69">
        <f t="shared" si="13"/>
        <v>0.97409553836211604</v>
      </c>
      <c r="E69">
        <f t="shared" si="14"/>
        <v>5.734881188591094E-3</v>
      </c>
      <c r="F69">
        <f t="shared" si="15"/>
        <v>5.294611015429493</v>
      </c>
      <c r="G69">
        <f t="shared" si="16"/>
        <v>8.8415929881811142E-2</v>
      </c>
      <c r="H69">
        <f t="shared" si="17"/>
        <v>0.22656083500627694</v>
      </c>
      <c r="I69">
        <f t="shared" ref="I69:I80" si="22">(SIN(B69*$J$63)/(B69*$J$63))^2</f>
        <v>0.90016747320216983</v>
      </c>
      <c r="J69">
        <f t="shared" si="18"/>
        <v>0.90016747320216983</v>
      </c>
      <c r="K69">
        <f t="shared" si="19"/>
        <v>0.65894056808298418</v>
      </c>
      <c r="M69">
        <f t="shared" ref="M69:M79" si="23">$M$64*I69+(1-$M$64)*E69</f>
        <v>0.3809354642222329</v>
      </c>
      <c r="N69">
        <f t="shared" si="20"/>
        <v>0.3809354642222329</v>
      </c>
      <c r="O69">
        <f t="shared" si="21"/>
        <v>0.35183887355363169</v>
      </c>
    </row>
    <row r="70" spans="1:15" x14ac:dyDescent="0.25">
      <c r="A70">
        <v>4</v>
      </c>
      <c r="B70">
        <v>0.71899999999999997</v>
      </c>
      <c r="C70">
        <f t="shared" si="13"/>
        <v>0.95935615506078298</v>
      </c>
      <c r="E70">
        <f t="shared" si="14"/>
        <v>2.9901831828409993E-3</v>
      </c>
      <c r="F70">
        <f t="shared" si="15"/>
        <v>6.7449066621080886</v>
      </c>
      <c r="G70">
        <f t="shared" si="16"/>
        <v>8.589947533463968E-2</v>
      </c>
      <c r="H70">
        <f t="shared" si="17"/>
        <v>0.40081627433155442</v>
      </c>
      <c r="I70">
        <f t="shared" si="22"/>
        <v>0.84211476050412992</v>
      </c>
      <c r="J70">
        <f t="shared" si="18"/>
        <v>0.84211476050412992</v>
      </c>
      <c r="K70">
        <f t="shared" si="19"/>
        <v>0.57186155752397339</v>
      </c>
      <c r="M70">
        <f t="shared" si="23"/>
        <v>0.35498991291096582</v>
      </c>
      <c r="N70">
        <f t="shared" si="20"/>
        <v>0.35498991291096582</v>
      </c>
      <c r="O70">
        <f t="shared" si="21"/>
        <v>0.36525855465029144</v>
      </c>
    </row>
    <row r="71" spans="1:15" x14ac:dyDescent="0.25">
      <c r="A71">
        <v>5</v>
      </c>
      <c r="B71">
        <v>0.86819999999999997</v>
      </c>
      <c r="C71">
        <f t="shared" si="13"/>
        <v>0.94289776811185699</v>
      </c>
      <c r="E71">
        <f t="shared" si="14"/>
        <v>3.3404963482655303E-4</v>
      </c>
      <c r="F71">
        <f t="shared" si="15"/>
        <v>8.1445451516581961</v>
      </c>
      <c r="G71">
        <f t="shared" si="16"/>
        <v>8.3464220406486309E-2</v>
      </c>
      <c r="H71">
        <f t="shared" si="17"/>
        <v>0.61581024377423976</v>
      </c>
      <c r="I71">
        <f t="shared" si="22"/>
        <v>0.77676102800107349</v>
      </c>
      <c r="J71">
        <f t="shared" si="18"/>
        <v>0.77676102800107349</v>
      </c>
      <c r="K71">
        <f t="shared" si="19"/>
        <v>0.48066046342084612</v>
      </c>
      <c r="M71">
        <f t="shared" si="23"/>
        <v>0.32603311020935677</v>
      </c>
      <c r="N71">
        <f t="shared" si="20"/>
        <v>0.32603311020935677</v>
      </c>
      <c r="O71">
        <f t="shared" si="21"/>
        <v>0.38052200616916865</v>
      </c>
    </row>
    <row r="72" spans="1:15" x14ac:dyDescent="0.25">
      <c r="A72">
        <v>6</v>
      </c>
      <c r="B72">
        <v>1.0107999999999999</v>
      </c>
      <c r="C72">
        <f t="shared" si="13"/>
        <v>0.92552902583090102</v>
      </c>
      <c r="E72">
        <f t="shared" si="14"/>
        <v>1.0961473792382593E-3</v>
      </c>
      <c r="F72">
        <f t="shared" si="15"/>
        <v>9.4822693380512604</v>
      </c>
      <c r="G72">
        <f t="shared" si="16"/>
        <v>8.4162943665036516E-2</v>
      </c>
      <c r="H72">
        <f t="shared" si="17"/>
        <v>0.8586562341731262</v>
      </c>
      <c r="I72">
        <f t="shared" si="22"/>
        <v>0.70772262559763488</v>
      </c>
      <c r="J72">
        <f t="shared" si="18"/>
        <v>0.70772262559763488</v>
      </c>
      <c r="K72">
        <f t="shared" si="19"/>
        <v>0.38882667693188322</v>
      </c>
      <c r="M72">
        <f t="shared" si="23"/>
        <v>0.29751498204814136</v>
      </c>
      <c r="N72">
        <f t="shared" si="20"/>
        <v>0.29751498204814136</v>
      </c>
      <c r="O72">
        <f t="shared" si="21"/>
        <v>0.39440163918837401</v>
      </c>
    </row>
    <row r="73" spans="1:15" x14ac:dyDescent="0.25">
      <c r="A73">
        <v>7</v>
      </c>
      <c r="B73">
        <v>1.1456999999999999</v>
      </c>
      <c r="C73">
        <f t="shared" si="13"/>
        <v>0.90790976611760699</v>
      </c>
      <c r="E73">
        <f t="shared" si="14"/>
        <v>1.6222252923141786E-5</v>
      </c>
      <c r="F73">
        <f t="shared" si="15"/>
        <v>10.747760170761108</v>
      </c>
      <c r="G73">
        <f t="shared" si="16"/>
        <v>8.317282289800601E-2</v>
      </c>
      <c r="H73">
        <f t="shared" si="17"/>
        <v>1.128964002080332</v>
      </c>
      <c r="I73">
        <f t="shared" si="22"/>
        <v>0.63833648026252532</v>
      </c>
      <c r="J73">
        <f t="shared" si="18"/>
        <v>0.63833648026252532</v>
      </c>
      <c r="K73">
        <f t="shared" si="19"/>
        <v>0.30820668645834942</v>
      </c>
      <c r="M73">
        <f t="shared" si="23"/>
        <v>0.26778165824650718</v>
      </c>
      <c r="N73">
        <f t="shared" si="20"/>
        <v>0.26778165824650718</v>
      </c>
      <c r="O73">
        <f t="shared" si="21"/>
        <v>0.40976399448663448</v>
      </c>
    </row>
    <row r="74" spans="1:15" x14ac:dyDescent="0.25">
      <c r="A74">
        <v>8</v>
      </c>
      <c r="B74">
        <v>1.2719</v>
      </c>
      <c r="C74">
        <f t="shared" si="13"/>
        <v>0.89057590146309396</v>
      </c>
      <c r="E74">
        <f t="shared" si="14"/>
        <v>3.2456352062608206E-4</v>
      </c>
      <c r="F74">
        <f t="shared" si="15"/>
        <v>11.931636694763949</v>
      </c>
      <c r="G74">
        <f t="shared" si="16"/>
        <v>8.3455523138092944E-2</v>
      </c>
      <c r="H74">
        <f t="shared" si="17"/>
        <v>1.4124002745835722</v>
      </c>
      <c r="I74">
        <f t="shared" si="22"/>
        <v>0.57141439413084127</v>
      </c>
      <c r="J74">
        <f t="shared" si="18"/>
        <v>0.57141439413084127</v>
      </c>
      <c r="K74">
        <f t="shared" si="19"/>
        <v>0.2381038597805176</v>
      </c>
      <c r="M74">
        <f t="shared" si="23"/>
        <v>0.23988787921684518</v>
      </c>
      <c r="N74">
        <f t="shared" si="20"/>
        <v>0.23988787921684518</v>
      </c>
      <c r="O74">
        <f t="shared" si="21"/>
        <v>0.42339490229473475</v>
      </c>
    </row>
    <row r="75" spans="1:15" x14ac:dyDescent="0.25">
      <c r="A75">
        <v>9</v>
      </c>
      <c r="B75">
        <v>1.3884000000000001</v>
      </c>
      <c r="C75">
        <f t="shared" si="13"/>
        <v>0.87395765677892701</v>
      </c>
      <c r="E75">
        <f t="shared" si="14"/>
        <v>2.3288006030691518E-4</v>
      </c>
      <c r="F75">
        <f t="shared" si="15"/>
        <v>13.024517955035982</v>
      </c>
      <c r="G75">
        <f t="shared" si="16"/>
        <v>8.3371463886351138E-2</v>
      </c>
      <c r="H75">
        <f t="shared" si="17"/>
        <v>1.7030994800709334</v>
      </c>
      <c r="I75">
        <f t="shared" si="22"/>
        <v>0.50916698492989687</v>
      </c>
      <c r="J75">
        <f t="shared" si="18"/>
        <v>0.50916698492989687</v>
      </c>
      <c r="K75">
        <f t="shared" si="19"/>
        <v>0.1813018257407446</v>
      </c>
      <c r="M75">
        <f t="shared" si="23"/>
        <v>0.21372283400182857</v>
      </c>
      <c r="N75">
        <f t="shared" si="20"/>
        <v>0.21372283400182857</v>
      </c>
      <c r="O75">
        <f t="shared" si="21"/>
        <v>0.4359100212075066</v>
      </c>
    </row>
    <row r="76" spans="1:15" x14ac:dyDescent="0.25">
      <c r="A76">
        <v>10</v>
      </c>
      <c r="B76">
        <v>1.4944</v>
      </c>
      <c r="C76">
        <f t="shared" si="13"/>
        <v>0.858409145199868</v>
      </c>
      <c r="E76">
        <f t="shared" si="14"/>
        <v>5.1820580092857188E-7</v>
      </c>
      <c r="F76">
        <f t="shared" si="15"/>
        <v>14.018899187558175</v>
      </c>
      <c r="G76">
        <f t="shared" si="16"/>
        <v>8.3158424767243749E-2</v>
      </c>
      <c r="H76">
        <f t="shared" si="17"/>
        <v>1.9916027836654313</v>
      </c>
      <c r="I76">
        <f t="shared" si="22"/>
        <v>0.45307228914313924</v>
      </c>
      <c r="J76">
        <f t="shared" si="18"/>
        <v>0.45307228914313924</v>
      </c>
      <c r="K76">
        <f t="shared" si="19"/>
        <v>0.13683626705750837</v>
      </c>
      <c r="M76">
        <f t="shared" si="23"/>
        <v>0.19005709052846204</v>
      </c>
      <c r="N76">
        <f t="shared" si="20"/>
        <v>0.19005709052846204</v>
      </c>
      <c r="O76">
        <f t="shared" si="21"/>
        <v>0.44669446898348997</v>
      </c>
    </row>
    <row r="77" spans="1:15" x14ac:dyDescent="0.25">
      <c r="A77">
        <v>11</v>
      </c>
      <c r="B77">
        <v>1.5891</v>
      </c>
      <c r="C77">
        <f t="shared" si="13"/>
        <v>0.84421579718219297</v>
      </c>
      <c r="E77">
        <f t="shared" si="14"/>
        <v>1.0097715577098341E-4</v>
      </c>
      <c r="F77">
        <f t="shared" si="15"/>
        <v>14.907275628311494</v>
      </c>
      <c r="G77">
        <f t="shared" si="16"/>
        <v>8.3250529756909872E-2</v>
      </c>
      <c r="H77">
        <f t="shared" si="17"/>
        <v>2.2675826270313948</v>
      </c>
      <c r="I77">
        <f t="shared" si="22"/>
        <v>0.40404024656855902</v>
      </c>
      <c r="J77">
        <f t="shared" si="18"/>
        <v>0.40404024656855902</v>
      </c>
      <c r="K77">
        <f t="shared" si="19"/>
        <v>0.10290604241209805</v>
      </c>
      <c r="M77">
        <f t="shared" si="23"/>
        <v>0.16954722804950018</v>
      </c>
      <c r="N77">
        <f t="shared" si="20"/>
        <v>0.16954722804950018</v>
      </c>
      <c r="O77">
        <f t="shared" si="21"/>
        <v>0.4551776781755551</v>
      </c>
    </row>
    <row r="78" spans="1:15" x14ac:dyDescent="0.25">
      <c r="A78">
        <v>12</v>
      </c>
      <c r="B78">
        <v>1.6717</v>
      </c>
      <c r="C78">
        <f t="shared" si="13"/>
        <v>0.83163608352785001</v>
      </c>
      <c r="E78">
        <f t="shared" si="14"/>
        <v>1.4919718263213216E-4</v>
      </c>
      <c r="F78">
        <f t="shared" si="15"/>
        <v>15.682142513276901</v>
      </c>
      <c r="G78">
        <f t="shared" si="16"/>
        <v>8.3294739905204959E-2</v>
      </c>
      <c r="H78">
        <f t="shared" si="17"/>
        <v>2.5230312702968138</v>
      </c>
      <c r="I78">
        <f t="shared" si="22"/>
        <v>0.36251941140722777</v>
      </c>
      <c r="J78">
        <f t="shared" si="18"/>
        <v>0.36251941140722777</v>
      </c>
      <c r="K78">
        <f t="shared" si="19"/>
        <v>7.7966417175412542E-2</v>
      </c>
      <c r="M78">
        <f t="shared" si="23"/>
        <v>0.15215787493554422</v>
      </c>
      <c r="N78">
        <f t="shared" si="20"/>
        <v>0.15215787493554422</v>
      </c>
      <c r="O78">
        <f t="shared" si="21"/>
        <v>0.46169063595180904</v>
      </c>
    </row>
    <row r="79" spans="1:15" x14ac:dyDescent="0.25">
      <c r="A79">
        <v>13</v>
      </c>
      <c r="B79">
        <v>1.7417</v>
      </c>
      <c r="C79">
        <f t="shared" si="13"/>
        <v>0.820850716786232</v>
      </c>
      <c r="E79">
        <f t="shared" si="14"/>
        <v>7.5154106463967097E-5</v>
      </c>
      <c r="F79">
        <f t="shared" si="15"/>
        <v>16.338809364942502</v>
      </c>
      <c r="G79">
        <f t="shared" si="16"/>
        <v>8.3226854099437045E-2</v>
      </c>
      <c r="H79">
        <f t="shared" si="17"/>
        <v>2.7505331756733105</v>
      </c>
      <c r="I79">
        <f t="shared" si="22"/>
        <v>0.32848179349666062</v>
      </c>
      <c r="J79">
        <f t="shared" si="18"/>
        <v>0.32848179349666062</v>
      </c>
      <c r="K79">
        <f t="shared" si="19"/>
        <v>6.0149985298735817E-2</v>
      </c>
      <c r="M79">
        <f t="shared" si="23"/>
        <v>0.13783663962425702</v>
      </c>
      <c r="N79">
        <f t="shared" si="20"/>
        <v>0.13783663962425702</v>
      </c>
      <c r="O79">
        <f t="shared" si="21"/>
        <v>0.46650822960142441</v>
      </c>
    </row>
    <row r="80" spans="1:15" ht="15.75" thickBot="1" x14ac:dyDescent="0.3">
      <c r="A80">
        <v>14</v>
      </c>
      <c r="B80">
        <v>1.7982</v>
      </c>
      <c r="C80">
        <f t="shared" si="13"/>
        <v>0.81207284081086595</v>
      </c>
      <c r="D80" s="8"/>
      <c r="E80">
        <f t="shared" si="14"/>
        <v>1.3166001245924527E-5</v>
      </c>
      <c r="F80">
        <f t="shared" si="15"/>
        <v>16.868833323786877</v>
      </c>
      <c r="G80">
        <f t="shared" si="16"/>
        <v>8.3170020797951896E-2</v>
      </c>
      <c r="H80">
        <f t="shared" si="17"/>
        <v>2.9413278295617773</v>
      </c>
      <c r="I80">
        <f t="shared" si="22"/>
        <v>0.3019018019214898</v>
      </c>
      <c r="J80">
        <f>($F$21*I80)+((1-$F$21))</f>
        <v>0.3019018019214898</v>
      </c>
      <c r="K80">
        <f t="shared" si="19"/>
        <v>4.78435920734753E-2</v>
      </c>
      <c r="M80">
        <f>$M$64*I80+(1-$M$64)*E80</f>
        <v>0.12665076085175508</v>
      </c>
      <c r="N80">
        <f>($N$81*M80)+((1-$N$81))</f>
        <v>0.12665076085175508</v>
      </c>
      <c r="O80">
        <f t="shared" si="21"/>
        <v>0.46980342769547379</v>
      </c>
    </row>
    <row r="81" spans="1:15" ht="15.75" thickBot="1" x14ac:dyDescent="0.3">
      <c r="B81" s="9"/>
      <c r="C81" s="10"/>
      <c r="E81" s="4" t="s">
        <v>28</v>
      </c>
      <c r="F81" s="4">
        <v>0.91684205034562527</v>
      </c>
      <c r="H81" s="4">
        <f>SUM(H67:H80)</f>
        <v>18.932498460192335</v>
      </c>
      <c r="I81" s="1" t="s">
        <v>28</v>
      </c>
      <c r="J81" s="1">
        <v>1</v>
      </c>
      <c r="K81" s="1">
        <f>SUM(K67:K80)</f>
        <v>4.3379903700506146</v>
      </c>
      <c r="M81" t="s">
        <v>30</v>
      </c>
      <c r="N81">
        <v>1</v>
      </c>
      <c r="O81">
        <f>SUM(O67:O80)</f>
        <v>5.5539648303237898</v>
      </c>
    </row>
    <row r="85" spans="1:15" x14ac:dyDescent="0.25">
      <c r="M85" t="s">
        <v>39</v>
      </c>
      <c r="N85" t="s">
        <v>38</v>
      </c>
    </row>
    <row r="86" spans="1:15" x14ac:dyDescent="0.25">
      <c r="F86" s="1"/>
      <c r="J86" s="1" t="s">
        <v>9</v>
      </c>
      <c r="L86" t="s">
        <v>35</v>
      </c>
      <c r="M86">
        <v>0.56084997125259506</v>
      </c>
      <c r="N86">
        <f>M86+M87+M88</f>
        <v>0.99999999999999956</v>
      </c>
    </row>
    <row r="87" spans="1:15" x14ac:dyDescent="0.25">
      <c r="F87" s="1"/>
      <c r="G87" t="s">
        <v>10</v>
      </c>
      <c r="H87" s="1">
        <v>0.99</v>
      </c>
      <c r="I87" t="s">
        <v>10</v>
      </c>
      <c r="J87" s="1">
        <v>1.08</v>
      </c>
      <c r="L87" t="s">
        <v>36</v>
      </c>
      <c r="M87">
        <v>0</v>
      </c>
    </row>
    <row r="88" spans="1:15" x14ac:dyDescent="0.25">
      <c r="E88" s="4">
        <v>4.123831070450283</v>
      </c>
      <c r="F88" s="1"/>
      <c r="G88" t="s">
        <v>33</v>
      </c>
      <c r="H88" s="3">
        <v>2</v>
      </c>
      <c r="L88" t="s">
        <v>37</v>
      </c>
      <c r="M88">
        <v>0.43915002874740455</v>
      </c>
    </row>
    <row r="89" spans="1:15" x14ac:dyDescent="0.25">
      <c r="A89" t="s">
        <v>14</v>
      </c>
      <c r="B89" t="s">
        <v>5</v>
      </c>
      <c r="C89" t="s">
        <v>15</v>
      </c>
      <c r="D89" t="s">
        <v>16</v>
      </c>
      <c r="E89" s="4" t="s">
        <v>25</v>
      </c>
      <c r="F89" s="4" t="s">
        <v>26</v>
      </c>
      <c r="G89" s="3" t="s">
        <v>22</v>
      </c>
      <c r="H89" s="3"/>
      <c r="I89" s="1" t="s">
        <v>17</v>
      </c>
      <c r="J89" s="1" t="s">
        <v>18</v>
      </c>
      <c r="K89" s="1" t="s">
        <v>19</v>
      </c>
    </row>
    <row r="90" spans="1:15" x14ac:dyDescent="0.25">
      <c r="B90">
        <v>0</v>
      </c>
      <c r="E90">
        <v>1</v>
      </c>
      <c r="G90">
        <v>1</v>
      </c>
      <c r="I90">
        <v>1</v>
      </c>
      <c r="J90">
        <v>1</v>
      </c>
      <c r="M90">
        <f>$M$64*G90+(1-$M$64)*E90</f>
        <v>1</v>
      </c>
    </row>
    <row r="91" spans="1:15" x14ac:dyDescent="0.25">
      <c r="A91">
        <v>1</v>
      </c>
      <c r="B91">
        <v>0.24349999999999999</v>
      </c>
      <c r="C91">
        <f>C7</f>
        <v>0.99494876834995305</v>
      </c>
      <c r="E91">
        <f>((3*(((SIN(F91))/((F91)^2))-(COS(F91)/(F91))))/F91)^2</f>
        <v>0.81492469591375061</v>
      </c>
      <c r="F91">
        <f>B91*$E$88</f>
        <v>1.0041528656546439</v>
      </c>
      <c r="G91" s="7" cm="1">
        <f t="array" aca="1" ref="G91" ca="1">1/$H$88*(SUMPRODUCT(SIN(2*$B91*$H$87*SIN((ROW(INDIRECT("1:"&amp;$H$88))*PI())/$H$88))/(2*$B91*$H$87*SIN((ROW(INDIRECT("1:"&amp;$H$88))*PI())/$H$88))))</f>
        <v>0.98085311614692594</v>
      </c>
      <c r="H91" s="7"/>
      <c r="I91">
        <f>(SIN(B91*$J$87)/(B91*$J$87))^2</f>
        <v>0.97715869946211509</v>
      </c>
      <c r="J91">
        <f>($F$21*I91)+((1-$F$21))</f>
        <v>0.97715869946211509</v>
      </c>
      <c r="K91">
        <f ca="1">(G91-J91)^2</f>
        <v>1.3648714641008812E-5</v>
      </c>
      <c r="M91">
        <f ca="1">$M$86*E91+$M$87*G91+$M$88*I91</f>
        <v>0.8861697632358212</v>
      </c>
      <c r="N91">
        <f ca="1">($N$81*M91)+((1-$N$81))</f>
        <v>0.8861697632358212</v>
      </c>
      <c r="O91">
        <f ca="1">(C91-N91)^2</f>
        <v>1.1832871953620325E-2</v>
      </c>
    </row>
    <row r="92" spans="1:15" x14ac:dyDescent="0.25">
      <c r="A92">
        <v>2</v>
      </c>
      <c r="B92">
        <v>0.40550000000000003</v>
      </c>
      <c r="C92">
        <f t="shared" ref="C92:C104" si="24">C8</f>
        <v>0.98624833682233204</v>
      </c>
      <c r="E92">
        <f t="shared" ref="E92:E104" si="25">((3*(((SIN(F92))/((F92)^2))-(COS(F92)/(F92))))/F92)^2</f>
        <v>0.55785227169832785</v>
      </c>
      <c r="F92">
        <f t="shared" ref="F92:F104" si="26">B92*$E$88</f>
        <v>1.6722134990675899</v>
      </c>
      <c r="G92" s="7" cm="1">
        <f t="array" aca="1" ref="G92" ca="1">1/$H$88*(SUMPRODUCT(SIN(2*$B92*$H$87*SIN((ROW(INDIRECT("1:"&amp;$H$88))*PI())/$H$88))/(2*$B92*$H$87*SIN((ROW(INDIRECT("1:"&amp;$H$88))*PI())/$H$88))))</f>
        <v>0.94798576067326645</v>
      </c>
      <c r="H92" s="7"/>
      <c r="I92">
        <f t="shared" ref="I92:I104" si="27">(SIN(B92*$J$87)/(B92*$J$87))^2</f>
        <v>0.93768215482954276</v>
      </c>
      <c r="J92">
        <f t="shared" ref="J92:J103" si="28">($F$21*I92)+((1-$F$21))</f>
        <v>0.93768215482954276</v>
      </c>
      <c r="K92">
        <f t="shared" ref="K92:K104" ca="1" si="29">(G92-J92)^2</f>
        <v>1.0616429338281709E-4</v>
      </c>
      <c r="M92">
        <f t="shared" ref="M92:M104" ca="1" si="30">$M$86*E92+$M$87*G92+$M$88*I92</f>
        <v>0.72465457579452397</v>
      </c>
      <c r="N92">
        <f t="shared" ref="N92:N103" ca="1" si="31">($N$81*M92)+((1-$N$81))</f>
        <v>0.72465457579452397</v>
      </c>
      <c r="O92">
        <f t="shared" ref="O92:O104" ca="1" si="32">(C92-N92)^2</f>
        <v>6.843129580867395E-2</v>
      </c>
    </row>
    <row r="93" spans="1:15" x14ac:dyDescent="0.25">
      <c r="A93">
        <v>3</v>
      </c>
      <c r="B93">
        <v>0.56440000000000001</v>
      </c>
      <c r="C93">
        <f t="shared" si="24"/>
        <v>0.97409553836211604</v>
      </c>
      <c r="E93">
        <f t="shared" si="25"/>
        <v>0.30602311572736968</v>
      </c>
      <c r="F93">
        <f t="shared" si="26"/>
        <v>2.3274902561621396</v>
      </c>
      <c r="G93" s="7" cm="1">
        <f t="array" aca="1" ref="G93" ca="1">1/$H$88*(SUMPRODUCT(SIN(2*$B93*$H$87*SIN((ROW(INDIRECT("1:"&amp;$H$88))*PI())/$H$88))/(2*$B93*$H$87*SIN((ROW(INDIRECT("1:"&amp;$H$88))*PI())/$H$88))))</f>
        <v>0.90223893770011387</v>
      </c>
      <c r="H93" s="7"/>
      <c r="I93">
        <f t="shared" si="27"/>
        <v>0.88212425731233413</v>
      </c>
      <c r="J93">
        <f t="shared" si="28"/>
        <v>0.88212425731233413</v>
      </c>
      <c r="K93">
        <f t="shared" ca="1" si="29"/>
        <v>4.0460036710253128E-4</v>
      </c>
      <c r="M93">
        <f t="shared" ca="1" si="30"/>
        <v>0.55901794861581922</v>
      </c>
      <c r="N93">
        <f t="shared" ca="1" si="31"/>
        <v>0.55901794861581922</v>
      </c>
      <c r="O93">
        <f t="shared" ca="1" si="32"/>
        <v>0.17228940550959509</v>
      </c>
    </row>
    <row r="94" spans="1:15" x14ac:dyDescent="0.25">
      <c r="A94">
        <v>4</v>
      </c>
      <c r="B94">
        <v>0.71899999999999997</v>
      </c>
      <c r="C94">
        <f t="shared" si="24"/>
        <v>0.95935615506078298</v>
      </c>
      <c r="E94">
        <f t="shared" si="25"/>
        <v>0.12684346900760665</v>
      </c>
      <c r="F94">
        <f t="shared" si="26"/>
        <v>2.9650345396537534</v>
      </c>
      <c r="G94" s="7" cm="1">
        <f t="array" aca="1" ref="G94" ca="1">1/$H$88*(SUMPRODUCT(SIN(2*$B94*$H$87*SIN((ROW(INDIRECT("1:"&amp;$H$88))*PI())/$H$88))/(2*$B94*$H$87*SIN((ROW(INDIRECT("1:"&amp;$H$88))*PI())/$H$88))))</f>
        <v>0.84742034392185539</v>
      </c>
      <c r="H94" s="7"/>
      <c r="I94">
        <f t="shared" si="27"/>
        <v>0.81448739070051834</v>
      </c>
      <c r="J94">
        <f t="shared" si="28"/>
        <v>0.81448739070051834</v>
      </c>
      <c r="K94">
        <f t="shared" ca="1" si="29"/>
        <v>1.0845794078787742E-3</v>
      </c>
      <c r="M94">
        <f t="shared" ca="1" si="30"/>
        <v>0.42882231698702677</v>
      </c>
      <c r="N94">
        <f t="shared" ca="1" si="31"/>
        <v>0.42882231698702677</v>
      </c>
      <c r="O94">
        <f t="shared" ca="1" si="32"/>
        <v>0.28146615334127056</v>
      </c>
    </row>
    <row r="95" spans="1:15" x14ac:dyDescent="0.25">
      <c r="A95">
        <v>5</v>
      </c>
      <c r="B95">
        <v>0.86819999999999997</v>
      </c>
      <c r="C95">
        <f t="shared" si="24"/>
        <v>0.94289776811185699</v>
      </c>
      <c r="E95">
        <f t="shared" si="25"/>
        <v>3.3894375517121246E-2</v>
      </c>
      <c r="F95">
        <f t="shared" si="26"/>
        <v>3.5803101353649356</v>
      </c>
      <c r="G95" s="7" cm="1">
        <f t="array" aca="1" ref="G95" ca="1">1/$H$88*(SUMPRODUCT(SIN(2*$B95*$H$87*SIN((ROW(INDIRECT("1:"&amp;$H$88))*PI())/$H$88))/(2*$B95*$H$87*SIN((ROW(INDIRECT("1:"&amp;$H$88))*PI())/$H$88))))</f>
        <v>0.78767070781878679</v>
      </c>
      <c r="H95" s="7"/>
      <c r="I95">
        <f t="shared" si="27"/>
        <v>0.73921347726592768</v>
      </c>
      <c r="J95">
        <f t="shared" si="28"/>
        <v>0.73921347726592768</v>
      </c>
      <c r="K95">
        <f t="shared" ca="1" si="29"/>
        <v>2.3481031928529422E-3</v>
      </c>
      <c r="M95">
        <f t="shared" ca="1" si="30"/>
        <v>0.34363527932620314</v>
      </c>
      <c r="N95">
        <f t="shared" ca="1" si="31"/>
        <v>0.34363527932620314</v>
      </c>
      <c r="O95">
        <f t="shared" ca="1" si="32"/>
        <v>0.35911553046557598</v>
      </c>
    </row>
    <row r="96" spans="1:15" x14ac:dyDescent="0.25">
      <c r="A96">
        <v>6</v>
      </c>
      <c r="B96">
        <v>1.0107999999999999</v>
      </c>
      <c r="C96">
        <f t="shared" si="24"/>
        <v>0.92552902583090102</v>
      </c>
      <c r="E96">
        <f t="shared" si="25"/>
        <v>2.9077353911584609E-3</v>
      </c>
      <c r="F96">
        <f t="shared" si="26"/>
        <v>4.1683684460111454</v>
      </c>
      <c r="G96" s="7" cm="1">
        <f t="array" aca="1" ref="G96" ca="1">1/$H$88*(SUMPRODUCT(SIN(2*$B96*$H$87*SIN((ROW(INDIRECT("1:"&amp;$H$88))*PI())/$H$88))/(2*$B96*$H$87*SIN((ROW(INDIRECT("1:"&amp;$H$88))*PI())/$H$88))))</f>
        <v>0.7270230522798975</v>
      </c>
      <c r="H96" s="7"/>
      <c r="I96">
        <f t="shared" si="27"/>
        <v>0.66077900244050447</v>
      </c>
      <c r="J96">
        <f t="shared" si="28"/>
        <v>0.66077900244050447</v>
      </c>
      <c r="K96">
        <f t="shared" ca="1" si="29"/>
        <v>4.3882741391239877E-3</v>
      </c>
      <c r="M96">
        <f t="shared" ca="1" si="30"/>
        <v>0.29181192122797023</v>
      </c>
      <c r="N96">
        <f t="shared" ca="1" si="31"/>
        <v>0.29181192122797023</v>
      </c>
      <c r="O96">
        <f t="shared" ca="1" si="32"/>
        <v>0.40159736866632201</v>
      </c>
    </row>
    <row r="97" spans="1:15" x14ac:dyDescent="0.25">
      <c r="A97">
        <v>7</v>
      </c>
      <c r="B97">
        <v>1.1456999999999999</v>
      </c>
      <c r="C97">
        <f t="shared" si="24"/>
        <v>0.90790976611760699</v>
      </c>
      <c r="E97">
        <f t="shared" si="25"/>
        <v>9.0563292626304594E-4</v>
      </c>
      <c r="F97">
        <f t="shared" si="26"/>
        <v>4.7246732574148886</v>
      </c>
      <c r="G97" s="7" cm="1">
        <f t="array" aca="1" ref="G97" ca="1">1/$H$88*(SUMPRODUCT(SIN(2*$B97*$H$87*SIN((ROW(INDIRECT("1:"&amp;$H$88))*PI())/$H$88))/(2*$B97*$H$87*SIN((ROW(INDIRECT("1:"&amp;$H$88))*PI())/$H$88))))</f>
        <v>0.66890747796797334</v>
      </c>
      <c r="H97" s="7"/>
      <c r="I97">
        <f t="shared" si="27"/>
        <v>0.583179866921956</v>
      </c>
      <c r="J97">
        <f t="shared" si="28"/>
        <v>0.583179866921956</v>
      </c>
      <c r="K97">
        <f t="shared" ca="1" si="29"/>
        <v>7.3492232956572342E-3</v>
      </c>
      <c r="M97">
        <f t="shared" ca="1" si="30"/>
        <v>0.2566113795243446</v>
      </c>
      <c r="N97">
        <f t="shared" ca="1" si="31"/>
        <v>0.2566113795243446</v>
      </c>
      <c r="O97">
        <f t="shared" ca="1" si="32"/>
        <v>0.42418958837898674</v>
      </c>
    </row>
    <row r="98" spans="1:15" x14ac:dyDescent="0.25">
      <c r="A98">
        <v>8</v>
      </c>
      <c r="B98">
        <v>1.2719</v>
      </c>
      <c r="C98">
        <f t="shared" si="24"/>
        <v>0.89057590146309396</v>
      </c>
      <c r="E98">
        <f t="shared" si="25"/>
        <v>5.3716034288613232E-3</v>
      </c>
      <c r="F98">
        <f t="shared" si="26"/>
        <v>5.2451007385057151</v>
      </c>
      <c r="G98" s="7" cm="1">
        <f t="array" aca="1" ref="G98" ca="1">1/$H$88*(SUMPRODUCT(SIN(2*$B98*$H$87*SIN((ROW(INDIRECT("1:"&amp;$H$88))*PI())/$H$88))/(2*$B98*$H$87*SIN((ROW(INDIRECT("1:"&amp;$H$88))*PI())/$H$88))))</f>
        <v>0.61588117259476294</v>
      </c>
      <c r="H98" s="7"/>
      <c r="I98">
        <f t="shared" si="27"/>
        <v>0.50963216489270269</v>
      </c>
      <c r="J98">
        <f t="shared" si="28"/>
        <v>0.50963216489270269</v>
      </c>
      <c r="K98">
        <f t="shared" ca="1" si="29"/>
        <v>1.1288851637672459E-2</v>
      </c>
      <c r="M98">
        <f t="shared" ca="1" si="30"/>
        <v>0.2268176434918896</v>
      </c>
      <c r="N98">
        <f t="shared" ca="1" si="31"/>
        <v>0.2268176434918896</v>
      </c>
      <c r="O98">
        <f t="shared" ca="1" si="32"/>
        <v>0.44057502502496787</v>
      </c>
    </row>
    <row r="99" spans="1:15" x14ac:dyDescent="0.25">
      <c r="A99">
        <v>9</v>
      </c>
      <c r="B99">
        <v>1.3884000000000001</v>
      </c>
      <c r="C99">
        <f t="shared" si="24"/>
        <v>0.87395765677892701</v>
      </c>
      <c r="E99">
        <f t="shared" si="25"/>
        <v>7.414649467158186E-3</v>
      </c>
      <c r="F99">
        <f t="shared" si="26"/>
        <v>5.7255270582131734</v>
      </c>
      <c r="G99" s="7" cm="1">
        <f t="array" aca="1" ref="G99" ca="1">1/$H$88*(SUMPRODUCT(SIN(2*$B99*$H$87*SIN((ROW(INDIRECT("1:"&amp;$H$88))*PI())/$H$88))/(2*$B99*$H$87*SIN((ROW(INDIRECT("1:"&amp;$H$88))*PI())/$H$88))))</f>
        <v>0.56958004450337019</v>
      </c>
      <c r="H99" s="7"/>
      <c r="I99">
        <f t="shared" si="27"/>
        <v>0.44249878029430179</v>
      </c>
      <c r="J99">
        <f t="shared" si="28"/>
        <v>0.44249878029430179</v>
      </c>
      <c r="K99">
        <f t="shared" ca="1" si="29"/>
        <v>1.614964771297505E-2</v>
      </c>
      <c r="M99">
        <f t="shared" ca="1" si="30"/>
        <v>0.19848185802743781</v>
      </c>
      <c r="N99">
        <f t="shared" ca="1" si="31"/>
        <v>0.19848185802743781</v>
      </c>
      <c r="O99">
        <f t="shared" ca="1" si="32"/>
        <v>0.45626755469896235</v>
      </c>
    </row>
    <row r="100" spans="1:15" x14ac:dyDescent="0.25">
      <c r="A100">
        <v>10</v>
      </c>
      <c r="B100">
        <v>1.4944</v>
      </c>
      <c r="C100">
        <f t="shared" si="24"/>
        <v>0.858409145199868</v>
      </c>
      <c r="E100">
        <f t="shared" si="25"/>
        <v>6.3937004501588481E-3</v>
      </c>
      <c r="F100">
        <f t="shared" si="26"/>
        <v>6.1626531516809022</v>
      </c>
      <c r="G100" s="7" cm="1">
        <f t="array" aca="1" ref="G100" ca="1">1/$H$88*(SUMPRODUCT(SIN(2*$B100*$H$87*SIN((ROW(INDIRECT("1:"&amp;$H$88))*PI())/$H$88))/(2*$B100*$H$87*SIN((ROW(INDIRECT("1:"&amp;$H$88))*PI())/$H$88))))</f>
        <v>0.53069815377237095</v>
      </c>
      <c r="H100" s="7"/>
      <c r="I100">
        <f t="shared" si="27"/>
        <v>0.38318604530366579</v>
      </c>
      <c r="J100">
        <f t="shared" si="28"/>
        <v>0.38318604530366579</v>
      </c>
      <c r="K100">
        <f t="shared" ca="1" si="29"/>
        <v>2.1759822144883038E-2</v>
      </c>
      <c r="M100">
        <f t="shared" ca="1" si="30"/>
        <v>0.17186206952437838</v>
      </c>
      <c r="N100">
        <f t="shared" ca="1" si="31"/>
        <v>0.17186206952437838</v>
      </c>
      <c r="O100">
        <f t="shared" ca="1" si="32"/>
        <v>0.47134688711856654</v>
      </c>
    </row>
    <row r="101" spans="1:15" x14ac:dyDescent="0.25">
      <c r="A101">
        <v>11</v>
      </c>
      <c r="B101">
        <v>1.5891</v>
      </c>
      <c r="C101">
        <f t="shared" si="24"/>
        <v>0.84421579718219297</v>
      </c>
      <c r="E101">
        <f t="shared" si="25"/>
        <v>4.158185800967786E-3</v>
      </c>
      <c r="F101">
        <f t="shared" si="26"/>
        <v>6.5531799540525446</v>
      </c>
      <c r="G101" s="7" cm="1">
        <f t="array" aca="1" ref="G101" ca="1">1/$H$88*(SUMPRODUCT(SIN(2*$B101*$H$87*SIN((ROW(INDIRECT("1:"&amp;$H$88))*PI())/$H$88))/(2*$B101*$H$87*SIN((ROW(INDIRECT("1:"&amp;$H$88))*PI())/$H$88))))</f>
        <v>0.49923320301296698</v>
      </c>
      <c r="H101" s="7"/>
      <c r="I101">
        <f t="shared" si="27"/>
        <v>0.33237777850344341</v>
      </c>
      <c r="J101">
        <f t="shared" si="28"/>
        <v>0.33237777850344341</v>
      </c>
      <c r="K101">
        <f t="shared" ca="1" si="29"/>
        <v>2.7840732688253315E-2</v>
      </c>
      <c r="M101">
        <f t="shared" ca="1" si="30"/>
        <v>0.14829582937172137</v>
      </c>
      <c r="N101">
        <f t="shared" ca="1" si="31"/>
        <v>0.14829582937172137</v>
      </c>
      <c r="O101">
        <f t="shared" ca="1" si="32"/>
        <v>0.48430460159732786</v>
      </c>
    </row>
    <row r="102" spans="1:15" x14ac:dyDescent="0.25">
      <c r="A102">
        <v>12</v>
      </c>
      <c r="B102">
        <v>1.6717</v>
      </c>
      <c r="C102">
        <f t="shared" si="24"/>
        <v>0.83163608352785001</v>
      </c>
      <c r="E102">
        <f t="shared" si="25"/>
        <v>2.1592381969460462E-3</v>
      </c>
      <c r="F102">
        <f t="shared" si="26"/>
        <v>6.8938084004717375</v>
      </c>
      <c r="G102" s="7" cm="1">
        <f t="array" aca="1" ref="G102" ca="1">1/$H$88*(SUMPRODUCT(SIN(2*$B102*$H$87*SIN((ROW(INDIRECT("1:"&amp;$H$88))*PI())/$H$88))/(2*$B102*$H$87*SIN((ROW(INDIRECT("1:"&amp;$H$88))*PI())/$H$88))))</f>
        <v>0.47468570357724049</v>
      </c>
      <c r="H102" s="7"/>
      <c r="I102">
        <f t="shared" si="27"/>
        <v>0.29020354093607598</v>
      </c>
      <c r="J102">
        <f t="shared" si="28"/>
        <v>0.29020354093607598</v>
      </c>
      <c r="K102">
        <f t="shared" ca="1" si="29"/>
        <v>3.4033668332761079E-2</v>
      </c>
      <c r="M102">
        <f t="shared" ca="1" si="30"/>
        <v>0.12865390202536106</v>
      </c>
      <c r="N102">
        <f t="shared" ca="1" si="31"/>
        <v>0.12865390202536106</v>
      </c>
      <c r="O102">
        <f t="shared" ca="1" si="32"/>
        <v>0.49418394750999828</v>
      </c>
    </row>
    <row r="103" spans="1:15" x14ac:dyDescent="0.25">
      <c r="A103">
        <v>13</v>
      </c>
      <c r="B103">
        <v>1.7417</v>
      </c>
      <c r="C103">
        <f t="shared" si="24"/>
        <v>0.820850716786232</v>
      </c>
      <c r="E103">
        <f t="shared" si="25"/>
        <v>8.9055460278055604E-4</v>
      </c>
      <c r="F103">
        <f t="shared" si="26"/>
        <v>7.1824765754032578</v>
      </c>
      <c r="G103" s="7" cm="1">
        <f t="array" aca="1" ref="G103" ca="1">1/$H$88*(SUMPRODUCT(SIN(2*$B103*$H$87*SIN((ROW(INDIRECT("1:"&amp;$H$88))*PI())/$H$88))/(2*$B103*$H$87*SIN((ROW(INDIRECT("1:"&amp;$H$88))*PI())/$H$88))))</f>
        <v>0.45618833164823736</v>
      </c>
      <c r="H103" s="7"/>
      <c r="I103">
        <f t="shared" si="27"/>
        <v>0.25628150159846075</v>
      </c>
      <c r="J103">
        <f t="shared" si="28"/>
        <v>0.25628150159846075</v>
      </c>
      <c r="K103">
        <f t="shared" ca="1" si="29"/>
        <v>3.9962740700550267E-2</v>
      </c>
      <c r="M103">
        <f t="shared" ca="1" si="30"/>
        <v>0.11304549631776038</v>
      </c>
      <c r="N103">
        <f t="shared" ca="1" si="31"/>
        <v>0.11304549631776038</v>
      </c>
      <c r="O103">
        <f t="shared" ca="1" si="32"/>
        <v>0.50098823012242166</v>
      </c>
    </row>
    <row r="104" spans="1:15" ht="15.75" thickBot="1" x14ac:dyDescent="0.3">
      <c r="A104">
        <v>14</v>
      </c>
      <c r="B104">
        <v>1.7982</v>
      </c>
      <c r="C104">
        <f t="shared" si="24"/>
        <v>0.81207284081086595</v>
      </c>
      <c r="D104" s="8"/>
      <c r="E104">
        <f t="shared" si="25"/>
        <v>2.7234843984309245E-4</v>
      </c>
      <c r="F104">
        <f t="shared" si="26"/>
        <v>7.4154730308836987</v>
      </c>
      <c r="G104" s="7" cm="1">
        <f t="array" aca="1" ref="G104" ca="1">1/$H$88*(SUMPRODUCT(SIN(2*$B104*$H$87*SIN((ROW(INDIRECT("1:"&amp;$H$88))*PI())/$H$88))/(2*$B104*$H$87*SIN((ROW(INDIRECT("1:"&amp;$H$88))*PI())/$H$88))))</f>
        <v>0.44288563915573531</v>
      </c>
      <c r="H104" s="7"/>
      <c r="I104">
        <f t="shared" si="27"/>
        <v>0.23024392404658167</v>
      </c>
      <c r="J104">
        <f>($F$21*I104)+((1-$F$21))</f>
        <v>0.23024392404658167</v>
      </c>
      <c r="K104">
        <f t="shared" ca="1" si="29"/>
        <v>4.5216499004562462E-2</v>
      </c>
      <c r="M104">
        <f t="shared" ca="1" si="30"/>
        <v>0.10126437247862825</v>
      </c>
      <c r="N104">
        <f ca="1">($N$81*M104)+((1-$N$81))</f>
        <v>0.10126437247862825</v>
      </c>
      <c r="O104">
        <f t="shared" ca="1" si="32"/>
        <v>0.50524867865282175</v>
      </c>
    </row>
    <row r="105" spans="1:15" ht="15.75" thickBot="1" x14ac:dyDescent="0.3">
      <c r="B105" s="9"/>
      <c r="C105" s="10"/>
      <c r="E105" s="4"/>
      <c r="F105" s="4"/>
      <c r="G105" s="3"/>
      <c r="H105" s="3"/>
      <c r="I105" s="1" t="s">
        <v>28</v>
      </c>
      <c r="J105" s="1">
        <v>1</v>
      </c>
      <c r="K105" s="1">
        <f ca="1">SUM(K91:K104)</f>
        <v>0.21194655563229695</v>
      </c>
      <c r="M105" t="s">
        <v>30</v>
      </c>
      <c r="N105">
        <v>1</v>
      </c>
      <c r="O105">
        <f ca="1">SUM(O91:O104)</f>
        <v>5.0718371388491112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ISF</vt:lpstr>
      <vt:lpstr>ISF_fit</vt:lpstr>
      <vt:lpstr>ISF_comparison</vt:lpstr>
      <vt:lpstr>FWHM_1</vt:lpstr>
      <vt:lpstr>FWHM_2</vt:lpstr>
      <vt:lpstr>EISF</vt:lpstr>
      <vt:lpstr>EISF_Fitting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Dunkley</dc:creator>
  <cp:lastModifiedBy>George Dunkley</cp:lastModifiedBy>
  <dcterms:created xsi:type="dcterms:W3CDTF">2020-08-27T14:15:32Z</dcterms:created>
  <dcterms:modified xsi:type="dcterms:W3CDTF">2024-04-25T15:41:12Z</dcterms:modified>
</cp:coreProperties>
</file>