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moryLaptopBackup\EMORY-SON\NRSG736_previousStatsSPSScourse\Fall2013\InClassHandouts\"/>
    </mc:Choice>
  </mc:AlternateContent>
  <bookViews>
    <workbookView xWindow="0" yWindow="0" windowWidth="17070" windowHeight="11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O27" i="1"/>
  <c r="S25" i="1"/>
  <c r="R25" i="1"/>
  <c r="Q25" i="1"/>
  <c r="P25" i="1"/>
  <c r="N25" i="1"/>
  <c r="S4" i="1" l="1"/>
  <c r="T8" i="1"/>
  <c r="T7" i="1"/>
  <c r="T6" i="1"/>
  <c r="T5" i="1"/>
  <c r="T4" i="1"/>
  <c r="T3" i="1"/>
  <c r="S8" i="1"/>
  <c r="S7" i="1"/>
  <c r="S6" i="1"/>
  <c r="S5" i="1"/>
  <c r="S3" i="1"/>
  <c r="F8" i="1"/>
  <c r="F7" i="1"/>
  <c r="F6" i="1"/>
  <c r="E5" i="1"/>
  <c r="F5" i="1"/>
  <c r="F4" i="1"/>
  <c r="F3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<sst xmlns="http://schemas.openxmlformats.org/spreadsheetml/2006/main" count="31" uniqueCount="27">
  <si>
    <t>d</t>
  </si>
  <si>
    <t>r</t>
  </si>
  <si>
    <t>OR</t>
  </si>
  <si>
    <t>AUC</t>
  </si>
  <si>
    <t>omega</t>
  </si>
  <si>
    <t>f</t>
  </si>
  <si>
    <t>equal n, 2 groups (total n)</t>
  </si>
  <si>
    <t>1 pred, 0 cov</t>
  </si>
  <si>
    <t>small</t>
  </si>
  <si>
    <t>moderate</t>
  </si>
  <si>
    <t>large</t>
  </si>
  <si>
    <t>mod-lge</t>
  </si>
  <si>
    <t>omega = sqrt(chisq/n)</t>
  </si>
  <si>
    <t>chi-sq</t>
  </si>
  <si>
    <t>chisq=n*omega2</t>
  </si>
  <si>
    <t>So for moderate ES, sample sizes of 80-130 are needed for 80% power</t>
  </si>
  <si>
    <t>and sample sizes of 110-180 for 90% power</t>
  </si>
  <si>
    <t>f=d/2</t>
  </si>
  <si>
    <t>r=sqrt(d2/(d2+4))</t>
  </si>
  <si>
    <t>eta2=f2/(1+f2)=r2</t>
  </si>
  <si>
    <t>omega=r</t>
  </si>
  <si>
    <t>OR = odds ratio</t>
  </si>
  <si>
    <t>AUC = area under the curve</t>
  </si>
  <si>
    <t>ω</t>
  </si>
  <si>
    <r>
      <t>eta-squared (</t>
    </r>
    <r>
      <rPr>
        <b/>
        <sz val="11"/>
        <color theme="1"/>
        <rFont val="Calibri"/>
        <family val="2"/>
      </rPr>
      <t>η2</t>
    </r>
    <r>
      <rPr>
        <b/>
        <sz val="11"/>
        <color theme="1"/>
        <rFont val="Calibri"/>
        <family val="2"/>
        <scheme val="minor"/>
      </rPr>
      <t>)</t>
    </r>
  </si>
  <si>
    <t xml:space="preserve">See Converting Effect Sizes Spreadsheet at http://www.stat-help.com/spreadsheets.html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</si>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</sst>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2" xfId="0" applyBorder="1"/>
    <xf numFmtId="0" fontId="1" fillId="0" borderId="3" xfId="0" applyFont="1" applyBorder="1"/>
    <xf numFmtId="0" fontId="0" fillId="0" borderId="0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0" borderId="1" xfId="0" applyBorder="1"/>
    <xf numFmtId="9" fontId="1" fillId="0" borderId="0" xfId="0" applyNumberFormat="1" applyFont="1"/>
    <xf numFmtId="0" fontId="2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1" zoomScaleNormal="100" workbookViewId="0">
      <selection activeCell="P28" sqref="P28"/>
    </sheetView>
  </sheetViews>
  <sheetFormatPr defaultRowHeight="15" x14ac:dyDescent="0.25"/>
  <cols>
    <col min="1" max="1" width="9.7109375" bestFit="1" customWidth="1"/>
    <col min="2" max="2" width="7" bestFit="1" customWidth="1"/>
    <col min="3" max="3" width="6.42578125" customWidth="1"/>
    <col min="4" max="4" width="8.42578125" customWidth="1"/>
    <col min="5" max="5" width="6.42578125" customWidth="1"/>
    <col min="6" max="6" width="8.5703125" customWidth="1"/>
    <col min="7" max="7" width="7" bestFit="1" customWidth="1"/>
    <col min="8" max="9" width="4.5703125" bestFit="1" customWidth="1"/>
    <col min="10" max="10" width="16.28515625" bestFit="1" customWidth="1"/>
    <col min="11" max="11" width="4.5703125" bestFit="1" customWidth="1"/>
    <col min="12" max="12" width="5" bestFit="1" customWidth="1"/>
    <col min="13" max="13" width="16.42578125" bestFit="1" customWidth="1"/>
    <col min="14" max="14" width="4.5703125" bestFit="1" customWidth="1"/>
    <col min="15" max="15" width="5" bestFit="1" customWidth="1"/>
    <col min="16" max="16" width="8.7109375" bestFit="1" customWidth="1"/>
    <col min="17" max="17" width="14.28515625" customWidth="1"/>
    <col min="18" max="18" width="20.85546875" customWidth="1"/>
    <col min="19" max="19" width="20.5703125" bestFit="1" customWidth="1"/>
    <col min="20" max="20" width="12" bestFit="1" customWidth="1"/>
  </cols>
  <sheetData>
    <row r="1" spans="1:20" x14ac:dyDescent="0.25">
      <c r="D1" s="11" t="s">
        <v>6</v>
      </c>
      <c r="G1" s="3"/>
      <c r="J1" s="3"/>
      <c r="M1" s="11" t="s">
        <v>7</v>
      </c>
      <c r="P1" s="12" t="s">
        <v>23</v>
      </c>
      <c r="S1" s="10">
        <v>0.8</v>
      </c>
      <c r="T1" s="10">
        <v>0.9</v>
      </c>
    </row>
    <row r="2" spans="1:20" x14ac:dyDescent="0.25">
      <c r="A2" s="9"/>
      <c r="B2" s="1" t="s">
        <v>2</v>
      </c>
      <c r="C2" s="1" t="s">
        <v>3</v>
      </c>
      <c r="D2" s="4" t="s">
        <v>0</v>
      </c>
      <c r="E2" s="2">
        <v>0.8</v>
      </c>
      <c r="F2" s="2">
        <v>0.9</v>
      </c>
      <c r="G2" s="4" t="s">
        <v>5</v>
      </c>
      <c r="H2" s="2">
        <v>0.8</v>
      </c>
      <c r="I2" s="2">
        <v>0.9</v>
      </c>
      <c r="J2" s="4" t="s">
        <v>1</v>
      </c>
      <c r="K2" s="2">
        <v>0.8</v>
      </c>
      <c r="L2" s="2">
        <v>0.9</v>
      </c>
      <c r="M2" s="4" t="s">
        <v>24</v>
      </c>
      <c r="N2" s="2">
        <v>0.8</v>
      </c>
      <c r="O2" s="2">
        <v>0.9</v>
      </c>
      <c r="P2" s="4" t="s">
        <v>4</v>
      </c>
      <c r="Q2" s="2">
        <v>0.8</v>
      </c>
      <c r="R2" s="2">
        <v>0.9</v>
      </c>
      <c r="S2" s="1" t="s">
        <v>13</v>
      </c>
      <c r="T2" s="1" t="s">
        <v>13</v>
      </c>
    </row>
    <row r="3" spans="1:20" x14ac:dyDescent="0.25">
      <c r="A3" t="s">
        <v>8</v>
      </c>
      <c r="B3">
        <v>1.2909999999999999</v>
      </c>
      <c r="C3">
        <v>0.55649999999999999</v>
      </c>
      <c r="D3" s="3">
        <v>0.20100000000000001</v>
      </c>
      <c r="E3">
        <f>2*389</f>
        <v>778</v>
      </c>
      <c r="F3">
        <f>2*521</f>
        <v>1042</v>
      </c>
      <c r="G3" s="3">
        <v>0.10050000000000001</v>
      </c>
      <c r="J3" s="3">
        <v>0.1</v>
      </c>
      <c r="K3">
        <v>782</v>
      </c>
      <c r="L3">
        <v>1046</v>
      </c>
      <c r="M3" s="3">
        <v>0.01</v>
      </c>
      <c r="N3" s="5">
        <v>779</v>
      </c>
      <c r="O3" s="5">
        <v>1043</v>
      </c>
      <c r="P3" s="3">
        <v>0.1</v>
      </c>
      <c r="Q3" s="5">
        <v>785</v>
      </c>
      <c r="R3" s="5">
        <v>1051</v>
      </c>
      <c r="S3">
        <f>Q3*P3*P3</f>
        <v>7.8500000000000005</v>
      </c>
      <c r="T3">
        <f>R3*P3*P3</f>
        <v>10.510000000000002</v>
      </c>
    </row>
    <row r="4" spans="1:20" x14ac:dyDescent="0.25">
      <c r="A4" s="9" t="s">
        <v>8</v>
      </c>
      <c r="B4">
        <v>1.4626999999999999</v>
      </c>
      <c r="C4">
        <v>0.58399999999999996</v>
      </c>
      <c r="D4" s="3">
        <v>0.3</v>
      </c>
      <c r="E4">
        <f>2*176</f>
        <v>352</v>
      </c>
      <c r="F4">
        <f>2*235</f>
        <v>470</v>
      </c>
      <c r="G4" s="3">
        <v>0.15</v>
      </c>
      <c r="J4" s="3">
        <v>0.14829999999999999</v>
      </c>
      <c r="K4">
        <v>354</v>
      </c>
      <c r="L4">
        <v>473</v>
      </c>
      <c r="M4" s="3">
        <v>2.1999999999999999E-2</v>
      </c>
      <c r="N4" s="5">
        <v>351</v>
      </c>
      <c r="O4" s="5">
        <v>470</v>
      </c>
      <c r="P4" s="3">
        <v>0.14829999999999999</v>
      </c>
      <c r="Q4" s="5">
        <v>357</v>
      </c>
      <c r="R4" s="5">
        <v>478</v>
      </c>
      <c r="S4">
        <f>Q4*P4*P4</f>
        <v>7.8514617299999987</v>
      </c>
      <c r="T4">
        <f t="shared" ref="T4:T8" si="0">R4*P4*P4</f>
        <v>10.512601419999999</v>
      </c>
    </row>
    <row r="5" spans="1:20" x14ac:dyDescent="0.25">
      <c r="A5" t="s">
        <v>9</v>
      </c>
      <c r="B5" s="6">
        <v>1.8756999999999999</v>
      </c>
      <c r="C5" s="6">
        <v>0.63819999999999999</v>
      </c>
      <c r="D5" s="7">
        <v>0.5</v>
      </c>
      <c r="E5" s="6">
        <f>2*64</f>
        <v>128</v>
      </c>
      <c r="F5" s="6">
        <f>2*86</f>
        <v>172</v>
      </c>
      <c r="G5" s="7">
        <v>0.25</v>
      </c>
      <c r="H5" s="6"/>
      <c r="I5" s="6"/>
      <c r="J5" s="7">
        <v>0.24249999999999999</v>
      </c>
      <c r="K5" s="6">
        <v>131</v>
      </c>
      <c r="L5" s="6">
        <v>174</v>
      </c>
      <c r="M5" s="7">
        <v>5.8799999999999998E-2</v>
      </c>
      <c r="N5" s="8">
        <v>128</v>
      </c>
      <c r="O5" s="8">
        <v>171</v>
      </c>
      <c r="P5" s="7">
        <v>0.24249999999999999</v>
      </c>
      <c r="Q5" s="8">
        <v>134</v>
      </c>
      <c r="R5" s="8">
        <v>179</v>
      </c>
      <c r="S5" s="6">
        <f t="shared" ref="S5:S8" si="1">Q5*P5*P5</f>
        <v>7.8800374999999994</v>
      </c>
      <c r="T5" s="6">
        <f t="shared" si="0"/>
        <v>10.52631875</v>
      </c>
    </row>
    <row r="6" spans="1:20" x14ac:dyDescent="0.25">
      <c r="A6" s="9" t="s">
        <v>9</v>
      </c>
      <c r="B6" s="6">
        <v>2.1943000000000001</v>
      </c>
      <c r="C6" s="6">
        <v>0.67169999999999996</v>
      </c>
      <c r="D6" s="7">
        <v>0.629</v>
      </c>
      <c r="E6" s="6">
        <f>2*41</f>
        <v>82</v>
      </c>
      <c r="F6" s="6">
        <f>2*55</f>
        <v>110</v>
      </c>
      <c r="G6" s="7">
        <v>0.3145</v>
      </c>
      <c r="H6" s="6"/>
      <c r="I6" s="6"/>
      <c r="J6" s="7">
        <v>0.3</v>
      </c>
      <c r="K6" s="6">
        <v>84</v>
      </c>
      <c r="L6" s="6">
        <v>112</v>
      </c>
      <c r="M6" s="7">
        <v>0.09</v>
      </c>
      <c r="N6" s="8">
        <v>82</v>
      </c>
      <c r="O6" s="8">
        <v>109</v>
      </c>
      <c r="P6" s="7">
        <v>0.3</v>
      </c>
      <c r="Q6" s="8">
        <v>88</v>
      </c>
      <c r="R6" s="8">
        <v>117</v>
      </c>
      <c r="S6" s="6">
        <f t="shared" si="1"/>
        <v>7.919999999999999</v>
      </c>
      <c r="T6" s="6">
        <f t="shared" si="0"/>
        <v>10.53</v>
      </c>
    </row>
    <row r="7" spans="1:20" x14ac:dyDescent="0.25">
      <c r="A7" s="5" t="s">
        <v>11</v>
      </c>
      <c r="B7">
        <v>2.6875</v>
      </c>
      <c r="C7">
        <v>0.71419999999999995</v>
      </c>
      <c r="D7" s="3">
        <v>0.8</v>
      </c>
      <c r="E7">
        <f>2*26</f>
        <v>52</v>
      </c>
      <c r="F7">
        <f>2*34</f>
        <v>68</v>
      </c>
      <c r="G7" s="3">
        <v>0.4</v>
      </c>
      <c r="J7" s="3">
        <v>0.37140000000000001</v>
      </c>
      <c r="K7">
        <v>54</v>
      </c>
      <c r="L7">
        <v>72</v>
      </c>
      <c r="M7" s="3">
        <v>0.13489999999999999</v>
      </c>
      <c r="N7" s="5">
        <v>53</v>
      </c>
      <c r="O7" s="5">
        <v>70</v>
      </c>
      <c r="P7" s="3">
        <v>0.37140000000000001</v>
      </c>
      <c r="Q7" s="5">
        <v>57</v>
      </c>
      <c r="R7" s="5">
        <v>77</v>
      </c>
      <c r="S7">
        <f t="shared" si="1"/>
        <v>7.8624637200000009</v>
      </c>
      <c r="T7">
        <f t="shared" si="0"/>
        <v>10.621222919999999</v>
      </c>
    </row>
    <row r="8" spans="1:20" x14ac:dyDescent="0.25">
      <c r="A8" t="s">
        <v>10</v>
      </c>
      <c r="B8">
        <v>4</v>
      </c>
      <c r="C8">
        <v>0.79290000000000005</v>
      </c>
      <c r="D8" s="3">
        <v>1.1547000000000001</v>
      </c>
      <c r="E8">
        <f>2*13</f>
        <v>26</v>
      </c>
      <c r="F8">
        <f>2*17</f>
        <v>34</v>
      </c>
      <c r="G8" s="3">
        <v>0.57740000000000002</v>
      </c>
      <c r="J8" s="3">
        <v>0.5</v>
      </c>
      <c r="K8">
        <v>29</v>
      </c>
      <c r="L8">
        <v>37</v>
      </c>
      <c r="M8" s="3">
        <v>0.25</v>
      </c>
      <c r="N8" s="5">
        <v>26</v>
      </c>
      <c r="O8" s="5">
        <v>34</v>
      </c>
      <c r="P8" s="3">
        <v>0.5</v>
      </c>
      <c r="Q8" s="5">
        <v>32</v>
      </c>
      <c r="R8" s="5">
        <v>43</v>
      </c>
      <c r="S8">
        <f t="shared" si="1"/>
        <v>8</v>
      </c>
      <c r="T8">
        <f t="shared" si="0"/>
        <v>10.75</v>
      </c>
    </row>
    <row r="9" spans="1:20" x14ac:dyDescent="0.25">
      <c r="D9" s="3"/>
      <c r="G9" s="3"/>
      <c r="J9" s="3"/>
      <c r="M9" s="3"/>
      <c r="P9" s="3"/>
    </row>
    <row r="10" spans="1:20" x14ac:dyDescent="0.25">
      <c r="D10" s="3"/>
      <c r="G10" s="3" t="s">
        <v>17</v>
      </c>
      <c r="J10" s="3" t="s">
        <v>18</v>
      </c>
      <c r="M10" s="3" t="s">
        <v>19</v>
      </c>
      <c r="P10" s="3" t="s">
        <v>20</v>
      </c>
      <c r="S10" t="s">
        <v>12</v>
      </c>
    </row>
    <row r="11" spans="1:20" x14ac:dyDescent="0.25">
      <c r="S11" t="s">
        <v>14</v>
      </c>
    </row>
    <row r="12" spans="1:20" x14ac:dyDescent="0.25">
      <c r="C12" t="s">
        <v>15</v>
      </c>
    </row>
    <row r="13" spans="1:20" x14ac:dyDescent="0.25">
      <c r="C13" t="s">
        <v>16</v>
      </c>
    </row>
    <row r="15" spans="1:20" x14ac:dyDescent="0.25">
      <c r="C15" t="s">
        <v>21</v>
      </c>
    </row>
    <row r="16" spans="1:20" x14ac:dyDescent="0.25">
      <c r="C16" t="s">
        <v>22</v>
      </c>
    </row>
    <row r="18" spans="3:19" x14ac:dyDescent="0.25">
      <c r="C18" t="s">
        <v>25</v>
      </c>
    </row>
    <row r="24" spans="3:19" x14ac:dyDescent="0.25">
      <c r="M24" t="s">
        <v>1</v>
      </c>
      <c r="S24" t="s">
        <v>26</v>
      </c>
    </row>
    <row r="25" spans="3:19" x14ac:dyDescent="0.25">
      <c r="M25">
        <v>0.56999999999999995</v>
      </c>
      <c r="N25">
        <f>M25*M25</f>
        <v>0.32489999999999997</v>
      </c>
      <c r="P25">
        <f>1-N25</f>
        <v>0.67510000000000003</v>
      </c>
      <c r="Q25">
        <f>P25/17</f>
        <v>3.9711764705882356E-2</v>
      </c>
      <c r="R25">
        <f>SQRT(Q25)</f>
        <v>0.19927810894797843</v>
      </c>
      <c r="S25">
        <f>M25/R25</f>
        <v>2.8603242122736048</v>
      </c>
    </row>
    <row r="27" spans="3:19" x14ac:dyDescent="0.25">
      <c r="M27">
        <v>7.5</v>
      </c>
      <c r="N27">
        <v>20</v>
      </c>
      <c r="O27">
        <f>M27/N27</f>
        <v>0.375</v>
      </c>
      <c r="P27">
        <f>SQRT(O27)</f>
        <v>0.61237243569579447</v>
      </c>
    </row>
  </sheetData>
  <sortState ref="B3:R8">
    <sortCondition ref="D3:D8"/>
  </sortState>
  <printOptions gridLines="1"/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Melinda K</dc:creator>
  <cp:lastModifiedBy>Higgins, Melinda K</cp:lastModifiedBy>
  <cp:lastPrinted>2013-09-18T17:21:42Z</cp:lastPrinted>
  <dcterms:created xsi:type="dcterms:W3CDTF">2013-09-18T02:10:39Z</dcterms:created>
  <dcterms:modified xsi:type="dcterms:W3CDTF">2013-09-18T19:01:28Z</dcterms:modified>
</cp:coreProperties>
</file>