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<sst xmlns="http://schemas.openxmlformats.org/spreadsheetml/2006/main" count="59" uniqueCount="31">
  <si>
    <t>Byte</t>
  </si>
  <si>
    <t>KB</t>
  </si>
  <si>
    <t>MB</t>
  </si>
  <si>
    <t>Original</t>
  </si>
  <si>
    <t>Compression Ratio</t>
  </si>
  <si>
    <t>Space Saving</t>
  </si>
  <si>
    <t>uncomp/comp</t>
  </si>
  <si>
    <t>1-(comp/uncomp)</t>
  </si>
  <si>
    <t>%</t>
  </si>
  <si>
    <t>original</t>
  </si>
  <si>
    <t>Matemática Intervalar</t>
  </si>
  <si>
    <t>PAA</t>
  </si>
  <si>
    <t>PAA+SAX ou MCB</t>
  </si>
  <si>
    <t>PAA + SAX</t>
  </si>
  <si>
    <t>bytes</t>
  </si>
  <si>
    <t>PAXX + MCB</t>
  </si>
  <si>
    <t>4 horas</t>
  </si>
  <si>
    <t>12 horas</t>
  </si>
  <si>
    <t>1 dia</t>
  </si>
  <si>
    <t>Tamanho (KB)</t>
  </si>
  <si>
    <t>1 semana</t>
  </si>
  <si>
    <t>1 mes</t>
  </si>
  <si>
    <t>3 meses</t>
  </si>
  <si>
    <t>6 meses</t>
  </si>
  <si>
    <t>1 ano</t>
  </si>
  <si>
    <t>5 anos</t>
  </si>
  <si>
    <t>10 anos</t>
  </si>
  <si>
    <t>20 anos</t>
  </si>
  <si>
    <t>80 anos</t>
  </si>
  <si>
    <t>100 anos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</si>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</sst>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%"/>
    <numFmt numFmtId="165" formatCode="#,##0.0"/>
    <numFmt numFmtId="166" formatCode="0.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1" numFmtId="3" xfId="0" applyFont="1" applyNumberFormat="1"/>
    <xf borderId="0" fillId="0" fontId="1" numFmtId="0" xfId="0" applyAlignment="1" applyFont="1">
      <alignment horizontal="center" readingOrder="0"/>
    </xf>
    <xf borderId="0" fillId="0" fontId="1" numFmtId="1" xfId="0" applyFont="1" applyNumberFormat="1"/>
    <xf borderId="0" fillId="0" fontId="1" numFmtId="164" xfId="0" applyAlignment="1" applyFont="1" applyNumberFormat="1">
      <alignment horizontal="center"/>
    </xf>
    <xf borderId="0" fillId="0" fontId="1" numFmtId="165" xfId="0" applyFont="1" applyNumberFormat="1"/>
    <xf borderId="0" fillId="0" fontId="1" numFmtId="10" xfId="0" applyAlignment="1" applyFont="1" applyNumberFormat="1">
      <alignment horizontal="center"/>
    </xf>
    <xf borderId="0" fillId="0" fontId="1" numFmtId="1" xfId="0" applyAlignment="1" applyFont="1" applyNumberFormat="1">
      <alignment readingOrder="0"/>
    </xf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3.38"/>
    <col customWidth="1" min="4" max="4" width="15.13"/>
    <col customWidth="1" min="6" max="6" width="14.0"/>
    <col customWidth="1" min="11" max="11" width="17.63"/>
  </cols>
  <sheetData>
    <row r="4">
      <c r="B4" s="1" t="s">
        <v>0</v>
      </c>
      <c r="C4" s="1" t="s">
        <v>1</v>
      </c>
      <c r="D4" s="1" t="s">
        <v>2</v>
      </c>
    </row>
    <row r="5">
      <c r="A5" s="1" t="s">
        <v>3</v>
      </c>
      <c r="B5" s="2">
        <v>4.42E8</v>
      </c>
      <c r="C5" s="3">
        <f>B5*0.001</f>
        <v>442000</v>
      </c>
      <c r="D5" s="3">
        <f>B5*0.000001</f>
        <v>442</v>
      </c>
    </row>
    <row r="6">
      <c r="B6" s="4"/>
      <c r="D6" s="1" t="s">
        <v>4</v>
      </c>
      <c r="F6" s="5" t="s">
        <v>5</v>
      </c>
    </row>
    <row r="7">
      <c r="B7" s="2" t="s">
        <v>1</v>
      </c>
      <c r="D7" s="1" t="s">
        <v>6</v>
      </c>
      <c r="F7" s="5" t="s">
        <v>7</v>
      </c>
      <c r="G7" s="5" t="s">
        <v>8</v>
      </c>
      <c r="J7" s="1" t="s">
        <v>9</v>
      </c>
      <c r="K7" s="2">
        <v>4.41837824E8</v>
      </c>
    </row>
    <row r="8">
      <c r="A8" s="1" t="s">
        <v>10</v>
      </c>
      <c r="B8" s="2">
        <v>315.0</v>
      </c>
      <c r="D8" s="6">
        <f>C5/B8</f>
        <v>1403.174603</v>
      </c>
      <c r="F8" s="3">
        <f>1-(B8/C5)</f>
        <v>0.9992873303</v>
      </c>
      <c r="G8" s="7">
        <f t="shared" ref="G8:G11" si="1">F8</f>
        <v>0.9992873303</v>
      </c>
    </row>
    <row r="9">
      <c r="A9" s="1" t="s">
        <v>11</v>
      </c>
      <c r="B9" s="2">
        <v>277.0</v>
      </c>
      <c r="D9" s="6">
        <f>C5/B9</f>
        <v>1595.66787</v>
      </c>
      <c r="F9" s="3">
        <f>1-(B9/C5)</f>
        <v>0.9993733032</v>
      </c>
      <c r="G9" s="7">
        <f t="shared" si="1"/>
        <v>0.9993733032</v>
      </c>
      <c r="K9" s="1" t="s">
        <v>12</v>
      </c>
      <c r="L9" s="1" t="s">
        <v>11</v>
      </c>
    </row>
    <row r="10">
      <c r="A10" s="1" t="s">
        <v>13</v>
      </c>
      <c r="B10" s="2">
        <v>259.0</v>
      </c>
      <c r="D10" s="6">
        <f>C5/B10</f>
        <v>1706.563707</v>
      </c>
      <c r="F10" s="3">
        <f>1-(B10/C5)</f>
        <v>0.9994140271</v>
      </c>
      <c r="G10" s="7">
        <f t="shared" si="1"/>
        <v>0.9994140271</v>
      </c>
      <c r="K10" s="1" t="s">
        <v>14</v>
      </c>
      <c r="L10" s="1" t="s">
        <v>14</v>
      </c>
    </row>
    <row r="11">
      <c r="A11" s="1" t="s">
        <v>15</v>
      </c>
      <c r="B11" s="2">
        <v>259.0</v>
      </c>
      <c r="D11" s="6">
        <f>C5/B11</f>
        <v>1706.563707</v>
      </c>
      <c r="F11" s="3">
        <f>1-(B11/C5)</f>
        <v>0.9994140271</v>
      </c>
      <c r="G11" s="7">
        <f t="shared" si="1"/>
        <v>0.9994140271</v>
      </c>
      <c r="J11" s="1" t="s">
        <v>16</v>
      </c>
      <c r="K11" s="4">
        <f>B11</f>
        <v>259</v>
      </c>
      <c r="L11" s="4">
        <f>B9</f>
        <v>277</v>
      </c>
    </row>
    <row r="12">
      <c r="B12" s="4"/>
      <c r="J12" s="1" t="s">
        <v>17</v>
      </c>
      <c r="K12" s="4">
        <f t="shared" ref="K12:L12" si="2">K11*3</f>
        <v>777</v>
      </c>
      <c r="L12" s="4">
        <f t="shared" si="2"/>
        <v>831</v>
      </c>
    </row>
    <row r="13">
      <c r="B13" s="4"/>
      <c r="J13" s="1" t="s">
        <v>18</v>
      </c>
      <c r="K13" s="4">
        <f t="shared" ref="K13:L13" si="3">K12*2</f>
        <v>1554</v>
      </c>
      <c r="L13" s="4">
        <f t="shared" si="3"/>
        <v>1662</v>
      </c>
    </row>
    <row r="14">
      <c r="B14" s="1" t="s">
        <v>19</v>
      </c>
      <c r="J14" s="1" t="s">
        <v>20</v>
      </c>
      <c r="K14" s="4">
        <f t="shared" ref="K14:L14" si="4">K13*7</f>
        <v>10878</v>
      </c>
      <c r="L14" s="4">
        <f t="shared" si="4"/>
        <v>11634</v>
      </c>
    </row>
    <row r="15">
      <c r="A15" s="1" t="s">
        <v>3</v>
      </c>
      <c r="B15" s="2">
        <v>441837.0</v>
      </c>
      <c r="J15" s="1" t="s">
        <v>21</v>
      </c>
      <c r="K15" s="4">
        <f t="shared" ref="K15:L15" si="5">K13*30</f>
        <v>46620</v>
      </c>
      <c r="L15" s="4">
        <f t="shared" si="5"/>
        <v>49860</v>
      </c>
    </row>
    <row r="16">
      <c r="B16" s="8"/>
      <c r="D16" s="1" t="s">
        <v>4</v>
      </c>
      <c r="F16" s="5" t="s">
        <v>5</v>
      </c>
      <c r="J16" s="1" t="s">
        <v>22</v>
      </c>
      <c r="K16" s="4">
        <f t="shared" ref="K16:L16" si="6">K15*3</f>
        <v>139860</v>
      </c>
      <c r="L16" s="4">
        <f t="shared" si="6"/>
        <v>149580</v>
      </c>
    </row>
    <row r="17">
      <c r="B17" s="8"/>
      <c r="D17" s="1" t="s">
        <v>6</v>
      </c>
      <c r="F17" s="5" t="s">
        <v>7</v>
      </c>
      <c r="G17" s="5" t="s">
        <v>8</v>
      </c>
      <c r="J17" s="1" t="s">
        <v>23</v>
      </c>
      <c r="K17" s="4">
        <f t="shared" ref="K17:L17" si="7">K15*6</f>
        <v>279720</v>
      </c>
      <c r="L17" s="4">
        <f t="shared" si="7"/>
        <v>299160</v>
      </c>
    </row>
    <row r="18">
      <c r="A18" s="1" t="s">
        <v>10</v>
      </c>
      <c r="B18" s="2">
        <v>37.0</v>
      </c>
      <c r="D18" s="6">
        <f>B15/B18</f>
        <v>11941.54054</v>
      </c>
      <c r="F18" s="3">
        <f>1-(B18/B15)</f>
        <v>0.9999162587</v>
      </c>
      <c r="G18" s="9">
        <f t="shared" ref="G18:G21" si="9">F18</f>
        <v>0.9999162587</v>
      </c>
      <c r="J18" s="1" t="s">
        <v>24</v>
      </c>
      <c r="K18" s="4">
        <f t="shared" ref="K18:L18" si="8">K15*12</f>
        <v>559440</v>
      </c>
      <c r="L18" s="4">
        <f t="shared" si="8"/>
        <v>598320</v>
      </c>
    </row>
    <row r="19">
      <c r="A19" s="1" t="s">
        <v>11</v>
      </c>
      <c r="B19" s="2">
        <v>20.0</v>
      </c>
      <c r="D19" s="6">
        <f>B15/B19</f>
        <v>22091.85</v>
      </c>
      <c r="F19" s="3">
        <f>1-(B19/B15)</f>
        <v>0.9999547344</v>
      </c>
      <c r="G19" s="9">
        <f t="shared" si="9"/>
        <v>0.9999547344</v>
      </c>
      <c r="J19" s="1" t="s">
        <v>25</v>
      </c>
      <c r="K19" s="4">
        <f t="shared" ref="K19:L19" si="10">K18*5</f>
        <v>2797200</v>
      </c>
      <c r="L19" s="4">
        <f t="shared" si="10"/>
        <v>2991600</v>
      </c>
    </row>
    <row r="20">
      <c r="A20" s="1" t="s">
        <v>13</v>
      </c>
      <c r="B20" s="2">
        <v>2.0</v>
      </c>
      <c r="D20" s="6">
        <f>B15/B20</f>
        <v>220918.5</v>
      </c>
      <c r="F20" s="3">
        <f>1-(B20/B15)</f>
        <v>0.9999954734</v>
      </c>
      <c r="G20" s="9">
        <f t="shared" si="9"/>
        <v>0.9999954734</v>
      </c>
      <c r="J20" s="1" t="s">
        <v>26</v>
      </c>
      <c r="K20" s="4">
        <f t="shared" ref="K20:L20" si="11">K19*2</f>
        <v>5594400</v>
      </c>
      <c r="L20" s="4">
        <f t="shared" si="11"/>
        <v>5983200</v>
      </c>
    </row>
    <row r="21">
      <c r="A21" s="1" t="s">
        <v>15</v>
      </c>
      <c r="B21" s="2">
        <v>2.0</v>
      </c>
      <c r="D21" s="6">
        <f>B15/B21</f>
        <v>220918.5</v>
      </c>
      <c r="F21" s="3">
        <f>1-(B21/B15)</f>
        <v>0.9999954734</v>
      </c>
      <c r="G21" s="9">
        <f t="shared" si="9"/>
        <v>0.9999954734</v>
      </c>
      <c r="J21" s="1" t="s">
        <v>27</v>
      </c>
      <c r="K21" s="4">
        <f t="shared" ref="K21:L21" si="12">K20*2</f>
        <v>11188800</v>
      </c>
      <c r="L21" s="4">
        <f t="shared" si="12"/>
        <v>11966400</v>
      </c>
    </row>
    <row r="22">
      <c r="B22" s="4"/>
      <c r="J22" s="1" t="s">
        <v>28</v>
      </c>
      <c r="K22" s="4">
        <f t="shared" ref="K22:L22" si="13">K21*4</f>
        <v>44755200</v>
      </c>
      <c r="L22" s="4">
        <f t="shared" si="13"/>
        <v>47865600</v>
      </c>
    </row>
    <row r="23">
      <c r="J23" s="1" t="s">
        <v>29</v>
      </c>
      <c r="K23" s="4">
        <f t="shared" ref="K23:L23" si="14">K18*100</f>
        <v>55944000</v>
      </c>
      <c r="L23" s="4">
        <f t="shared" si="14"/>
        <v>59832000</v>
      </c>
    </row>
    <row r="31">
      <c r="B31" s="1" t="s">
        <v>0</v>
      </c>
      <c r="C31" s="1" t="s">
        <v>1</v>
      </c>
      <c r="D31" s="1" t="s">
        <v>2</v>
      </c>
    </row>
    <row r="32">
      <c r="A32" s="1" t="s">
        <v>3</v>
      </c>
      <c r="B32" s="2">
        <v>4.42E8</v>
      </c>
      <c r="C32" s="3">
        <f>B32*0.001</f>
        <v>442000</v>
      </c>
      <c r="D32" s="3">
        <f>B32*0.000001</f>
        <v>442</v>
      </c>
    </row>
    <row r="33">
      <c r="B33" s="4"/>
      <c r="D33" s="1" t="s">
        <v>4</v>
      </c>
      <c r="F33" s="5" t="s">
        <v>5</v>
      </c>
    </row>
    <row r="34">
      <c r="B34" s="2" t="s">
        <v>1</v>
      </c>
      <c r="D34" s="1" t="s">
        <v>6</v>
      </c>
      <c r="F34" s="5" t="s">
        <v>7</v>
      </c>
      <c r="G34" s="5" t="s">
        <v>8</v>
      </c>
    </row>
    <row r="35">
      <c r="A35" s="1" t="s">
        <v>10</v>
      </c>
      <c r="B35" s="2">
        <v>315.0</v>
      </c>
      <c r="D35" s="10" t="s">
        <v>30</v>
      </c>
      <c r="F35" s="1" t="s">
        <v>30</v>
      </c>
      <c r="G35" s="7" t="str">
        <f t="shared" ref="G35:G38" si="15">F35</f>
        <v>-</v>
      </c>
    </row>
    <row r="36">
      <c r="A36" s="1" t="s">
        <v>11</v>
      </c>
      <c r="B36" s="2">
        <v>277.0</v>
      </c>
      <c r="D36" s="11">
        <f>B35/B36</f>
        <v>1.137184116</v>
      </c>
      <c r="F36" s="3">
        <f>1-(B36/B35)</f>
        <v>0.1206349206</v>
      </c>
      <c r="G36" s="7">
        <f t="shared" si="15"/>
        <v>0.1206349206</v>
      </c>
    </row>
    <row r="37">
      <c r="A37" s="1" t="s">
        <v>13</v>
      </c>
      <c r="B37" s="2">
        <v>259.0</v>
      </c>
      <c r="D37" s="11">
        <f>B35/B37</f>
        <v>1.216216216</v>
      </c>
      <c r="F37" s="3">
        <f>1-(B37/B35)</f>
        <v>0.1777777778</v>
      </c>
      <c r="G37" s="7">
        <f t="shared" si="15"/>
        <v>0.1777777778</v>
      </c>
    </row>
    <row r="38">
      <c r="A38" s="1" t="s">
        <v>15</v>
      </c>
      <c r="B38" s="2">
        <v>259.0</v>
      </c>
      <c r="D38" s="11">
        <f>B35/B38</f>
        <v>1.216216216</v>
      </c>
      <c r="F38" s="3">
        <f>1-(B38/B35)</f>
        <v>0.1777777778</v>
      </c>
      <c r="G38" s="7">
        <f t="shared" si="15"/>
        <v>0.1777777778</v>
      </c>
    </row>
    <row r="39">
      <c r="B39" s="4"/>
    </row>
  </sheetData>
  <mergeCells count="3">
    <mergeCell ref="F6:G6"/>
    <mergeCell ref="F16:G16"/>
    <mergeCell ref="F33:G33"/>
  </mergeCells>
  <drawing r:id="rId1"/>
</worksheet>
</file>