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63583\GitHub\VEN\poverty_measurement\output\Canastas (comparacion)\"/>
    </mc:Choice>
  </mc:AlternateContent>
  <xr:revisionPtr revIDLastSave="0" documentId="13_ncr:1_{149AABCA-8BFA-4E09-A239-7A9E61D4AED0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Costo Canasta FEB" sheetId="1" r:id="rId1"/>
    <sheet name="Costo Canasta Nov-Mar " sheetId="4" r:id="rId2"/>
    <sheet name="Sheet2" sheetId="2" r:id="rId3"/>
    <sheet name="Input Encuesta de Precio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R23" i="1" l="1"/>
  <c r="I30" i="1"/>
  <c r="O23" i="1" s="1"/>
  <c r="K29" i="4"/>
  <c r="J29" i="4"/>
  <c r="I29" i="4"/>
  <c r="K28" i="4"/>
  <c r="J28" i="4"/>
  <c r="I28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K8" i="4"/>
  <c r="J8" i="4"/>
  <c r="I8" i="4"/>
  <c r="K7" i="4"/>
  <c r="J7" i="4"/>
  <c r="I7" i="4"/>
  <c r="K6" i="4"/>
  <c r="J6" i="4"/>
  <c r="I6" i="4"/>
  <c r="K5" i="4"/>
  <c r="J5" i="4"/>
  <c r="I5" i="4"/>
  <c r="K4" i="4"/>
  <c r="J4" i="4"/>
  <c r="I4" i="4"/>
  <c r="K3" i="4"/>
  <c r="J3" i="4"/>
  <c r="I3" i="4"/>
  <c r="K2" i="4"/>
  <c r="J2" i="4"/>
  <c r="I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D15" i="2"/>
  <c r="D2" i="2"/>
  <c r="D14" i="2"/>
  <c r="D10" i="2"/>
  <c r="D24" i="2"/>
  <c r="D17" i="2"/>
  <c r="D25" i="2"/>
  <c r="D5" i="2"/>
  <c r="D4" i="2"/>
  <c r="D16" i="2"/>
  <c r="D11" i="2"/>
  <c r="D13" i="2"/>
  <c r="D29" i="2"/>
  <c r="D20" i="2"/>
  <c r="D3" i="2"/>
  <c r="D7" i="2"/>
  <c r="D26" i="2"/>
  <c r="D23" i="2"/>
  <c r="D28" i="2"/>
  <c r="D18" i="2"/>
  <c r="D19" i="2"/>
  <c r="D6" i="2"/>
  <c r="D8" i="2"/>
  <c r="D21" i="2"/>
  <c r="D22" i="2"/>
  <c r="D9" i="2"/>
  <c r="D27" i="2"/>
  <c r="D12" i="2"/>
  <c r="I2" i="1"/>
  <c r="I3" i="1"/>
  <c r="I11" i="1"/>
  <c r="I7" i="1"/>
  <c r="I10" i="1"/>
  <c r="I5" i="1"/>
  <c r="I4" i="1"/>
  <c r="I8" i="1"/>
  <c r="I19" i="1"/>
  <c r="I16" i="1"/>
  <c r="I27" i="1"/>
  <c r="I6" i="1"/>
  <c r="I13" i="1"/>
  <c r="I14" i="1"/>
  <c r="I26" i="1"/>
  <c r="I15" i="1"/>
  <c r="I28" i="1"/>
  <c r="I9" i="1"/>
  <c r="I17" i="1"/>
  <c r="I22" i="1"/>
  <c r="I18" i="1"/>
  <c r="I20" i="1"/>
  <c r="I29" i="1"/>
  <c r="I25" i="1"/>
  <c r="I23" i="1"/>
  <c r="I24" i="1"/>
  <c r="I21" i="1"/>
  <c r="I12" i="1"/>
  <c r="I30" i="4" l="1"/>
  <c r="J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Julieta Raquel Ladronis</author>
  </authors>
  <commentList>
    <comment ref="C12" authorId="0" shapeId="0" xr:uid="{362BAF71-E1FE-4F8D-BB94-E289D2BA7057}">
      <text>
        <r>
          <rPr>
            <b/>
            <sz val="9"/>
            <color indexed="81"/>
            <rFont val="Tahoma"/>
            <family val="2"/>
          </rPr>
          <t>Julieta Raquel Ladronis:</t>
        </r>
        <r>
          <rPr>
            <sz val="9"/>
            <color indexed="81"/>
            <rFont val="Tahoma"/>
            <family val="2"/>
          </rPr>
          <t xml:space="preserve">
Solo precio del arroz
</t>
        </r>
      </text>
    </comment>
  </commentList>
</comments>
</file>

<file path=xl/sharedStrings.xml><?xml version="1.0" encoding="utf-8"?>
<sst xmlns="http://schemas.openxmlformats.org/spreadsheetml/2006/main" count="155" uniqueCount="70">
  <si>
    <t>Harina de maiz</t>
  </si>
  <si>
    <t>Arroz, harina de arroz</t>
  </si>
  <si>
    <t>Aceite</t>
  </si>
  <si>
    <t>Azucar</t>
  </si>
  <si>
    <t>Queso blanco</t>
  </si>
  <si>
    <t>Yuca</t>
  </si>
  <si>
    <t>Pastas alimenticias</t>
  </si>
  <si>
    <t>Carne de res (bistec, carne molida, carne para esmechar)</t>
  </si>
  <si>
    <t>Maiz en granos</t>
  </si>
  <si>
    <t>Lentejas</t>
  </si>
  <si>
    <t>Margarina/Mantequilla</t>
  </si>
  <si>
    <t>Cambur</t>
  </si>
  <si>
    <t>Carne de pollo</t>
  </si>
  <si>
    <t>Platanos</t>
  </si>
  <si>
    <t>Frijoles</t>
  </si>
  <si>
    <t>Huevos (unidades)</t>
  </si>
  <si>
    <t>Leche en polvo, completa o descremada</t>
  </si>
  <si>
    <t>Pescado fresco</t>
  </si>
  <si>
    <t>Caraotas</t>
  </si>
  <si>
    <t>Hueso de res, pata de res, pata de pollo</t>
  </si>
  <si>
    <t>Papas</t>
  </si>
  <si>
    <t>Cebolla</t>
  </si>
  <si>
    <t>Pan de trigo</t>
  </si>
  <si>
    <t>Cebollin, ajoporro, cilantro y similares</t>
  </si>
  <si>
    <t>Aji dulce, pimenton, pimiento</t>
  </si>
  <si>
    <t>Tomates</t>
  </si>
  <si>
    <t>Cafe</t>
  </si>
  <si>
    <t>Sal</t>
  </si>
  <si>
    <t>cantidad_h</t>
  </si>
  <si>
    <t>cantidad_ajustada</t>
  </si>
  <si>
    <t>population</t>
  </si>
  <si>
    <t>cal</t>
  </si>
  <si>
    <t>cal_intake</t>
  </si>
  <si>
    <t>Id in aceites_grasas</t>
  </si>
  <si>
    <t>(mean) precio_u</t>
  </si>
  <si>
    <t>(p 50) precio_u</t>
  </si>
  <si>
    <t>(count) precio_u</t>
  </si>
  <si>
    <t>Arroz</t>
  </si>
  <si>
    <t>Harina de arroz</t>
  </si>
  <si>
    <t>Pasta (fideos)</t>
  </si>
  <si>
    <t>Carne de res (bistec)</t>
  </si>
  <si>
    <t>Carne de res (molida)</t>
  </si>
  <si>
    <t>Carne de res (para esmechar)</t>
  </si>
  <si>
    <t>Chorizo, jamón, mortaleda y otros embutidos</t>
  </si>
  <si>
    <t>Carne de pollo/gallina</t>
  </si>
  <si>
    <t>Sardinas frescas/congeladas</t>
  </si>
  <si>
    <t>Mayonesa</t>
  </si>
  <si>
    <t>Lechosa</t>
  </si>
  <si>
    <t>Aji dulce, pimentón, pimiento</t>
  </si>
  <si>
    <t>Auyama</t>
  </si>
  <si>
    <t>Zanahorias</t>
  </si>
  <si>
    <t>Cebollin, ajoporro.</t>
  </si>
  <si>
    <t>Cilantro</t>
  </si>
  <si>
    <t>Azúcar</t>
  </si>
  <si>
    <t>Papelón</t>
  </si>
  <si>
    <t>Café</t>
  </si>
  <si>
    <t>Precios (encuesta) FEB</t>
  </si>
  <si>
    <t>Bien</t>
  </si>
  <si>
    <t xml:space="preserve">Bien </t>
  </si>
  <si>
    <t>Precios implicitos (Mediana)</t>
  </si>
  <si>
    <t>Precios Encuesta (Mediana)</t>
  </si>
  <si>
    <t>Input de Encuesta de Precios</t>
  </si>
  <si>
    <t>Precios (implicitos) FEB</t>
  </si>
  <si>
    <t>Encuesta</t>
  </si>
  <si>
    <t>Implicitos</t>
  </si>
  <si>
    <t>Encuesta/Implicito</t>
  </si>
  <si>
    <t xml:space="preserve">Carne de res </t>
  </si>
  <si>
    <t xml:space="preserve">Pastas </t>
  </si>
  <si>
    <t xml:space="preserve">Canasta con Precios Encuesta </t>
  </si>
  <si>
    <t>Canasta con Precios Implicitos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</si>
</sst>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1"/>
      <name val="Calibri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</font>
    <font>
      <sz val="1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" fontId="0" fillId="0" borderId="1" xfId="0" applyNumberFormat="1" applyBorder="1"/>
    <xf numFmtId="3" fontId="0" fillId="0" borderId="0" xfId="0" applyNumberFormat="1"/>
    <xf numFmtId="0" fontId="2" fillId="0" borderId="2" xfId="0" applyFont="1" applyBorder="1"/>
    <xf numFmtId="0" fontId="2" fillId="2" borderId="2" xfId="0" applyFont="1" applyFill="1" applyBorder="1"/>
    <xf numFmtId="0" fontId="2" fillId="0" borderId="0" xfId="0" applyFont="1"/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/>
    <xf numFmtId="1" fontId="2" fillId="0" borderId="2" xfId="0" applyNumberFormat="1" applyFont="1" applyBorder="1"/>
    <xf numFmtId="3" fontId="2" fillId="0" borderId="2" xfId="0" applyNumberFormat="1" applyFont="1" applyBorder="1"/>
    <xf numFmtId="0" fontId="5" fillId="2" borderId="0" xfId="0" applyFont="1" applyFill="1"/>
    <xf numFmtId="0" fontId="0" fillId="2" borderId="0" xfId="0" applyFill="1"/>
    <xf numFmtId="0" fontId="2" fillId="3" borderId="0" xfId="0" applyFont="1" applyFill="1"/>
    <xf numFmtId="3" fontId="2" fillId="3" borderId="0" xfId="0" applyNumberFormat="1" applyFont="1" applyFill="1"/>
    <xf numFmtId="3" fontId="0" fillId="2" borderId="0" xfId="0" applyNumberFormat="1" applyFill="1"/>
    <xf numFmtId="1" fontId="2" fillId="0" borderId="0" xfId="0" applyNumberFormat="1" applyFont="1" applyBorder="1"/>
    <xf numFmtId="0" fontId="2" fillId="3" borderId="0" xfId="0" applyFont="1" applyFill="1" applyBorder="1"/>
    <xf numFmtId="0" fontId="2" fillId="0" borderId="0" xfId="0" applyFont="1" applyBorder="1"/>
    <xf numFmtId="3" fontId="2" fillId="0" borderId="0" xfId="0" applyNumberFormat="1" applyFont="1" applyBorder="1"/>
    <xf numFmtId="0" fontId="2" fillId="2" borderId="1" xfId="0" applyFont="1" applyFill="1" applyBorder="1"/>
    <xf numFmtId="9" fontId="2" fillId="0" borderId="0" xfId="1" applyFont="1"/>
    <xf numFmtId="0" fontId="6" fillId="5" borderId="3" xfId="0" applyFont="1" applyFill="1" applyBorder="1"/>
    <xf numFmtId="0" fontId="6" fillId="5" borderId="4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0" borderId="6" xfId="0" applyFont="1" applyBorder="1"/>
    <xf numFmtId="3" fontId="6" fillId="0" borderId="2" xfId="0" applyNumberFormat="1" applyFont="1" applyBorder="1"/>
    <xf numFmtId="0" fontId="6" fillId="0" borderId="2" xfId="0" applyFont="1" applyBorder="1"/>
    <xf numFmtId="0" fontId="6" fillId="0" borderId="7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Comparacion Encuesta vs Implicitos Bs Feb</a:t>
            </a:r>
          </a:p>
          <a:p>
            <a:pPr>
              <a:defRPr sz="1200"/>
            </a:pPr>
            <a:r>
              <a:rPr lang="en-US" sz="1200"/>
              <a:t>(10 principales productos)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268495089397623E-2"/>
          <c:y val="0.14646290756639624"/>
          <c:w val="0.90691053430200952"/>
          <c:h val="0.435952841228608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'Costo Canasta FEB'!$G$1</c:f>
              <c:strCache>
                <c:ptCount val="1"/>
                <c:pt idx="0">
                  <c:v>Precios (encuesta) FEB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'Costo Canasta FEB'!$A$2:$A$11</c:f>
              <c:strCache>
                <c:ptCount val="10"/>
                <c:pt idx="0">
                  <c:v>Harina de maiz</c:v>
                </c:pt>
                <c:pt idx="1">
                  <c:v>Arroz, harina de arroz</c:v>
                </c:pt>
                <c:pt idx="2">
                  <c:v>Pastas </c:v>
                </c:pt>
                <c:pt idx="3">
                  <c:v>Yuca</c:v>
                </c:pt>
                <c:pt idx="4">
                  <c:v>Cambur</c:v>
                </c:pt>
                <c:pt idx="5">
                  <c:v>Azucar</c:v>
                </c:pt>
                <c:pt idx="6">
                  <c:v>Carne de res </c:v>
                </c:pt>
                <c:pt idx="7">
                  <c:v>Pescado fresco</c:v>
                </c:pt>
                <c:pt idx="8">
                  <c:v>Queso blanco</c:v>
                </c:pt>
                <c:pt idx="9">
                  <c:v>Aceite</c:v>
                </c:pt>
              </c:strCache>
            </c:strRef>
          </c:cat>
          <c:val>
            <c:numRef>
              <c:f>'Costo Canasta FEB'!$G$2:$G$11</c:f>
              <c:numCache>
                <c:formatCode>#,##0</c:formatCode>
                <c:ptCount val="10"/>
                <c:pt idx="0">
                  <c:v>82</c:v>
                </c:pt>
                <c:pt idx="1">
                  <c:v>75</c:v>
                </c:pt>
                <c:pt idx="2">
                  <c:v>110</c:v>
                </c:pt>
                <c:pt idx="3">
                  <c:v>25</c:v>
                </c:pt>
                <c:pt idx="4">
                  <c:v>25</c:v>
                </c:pt>
                <c:pt idx="5">
                  <c:v>75</c:v>
                </c:pt>
                <c:pt idx="6">
                  <c:v>201.33333333333334</c:v>
                </c:pt>
                <c:pt idx="7">
                  <c:v>132.5</c:v>
                </c:pt>
                <c:pt idx="8">
                  <c:v>260</c:v>
                </c:pt>
                <c:pt idx="9">
                  <c:v>156.00241088867188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B-4F12-B350-9FF9794DDBAC}"/>
            </c:ext>
          </c:extLst>
        </c:ser>
        <c:ser>
          <c:idx val="1"/>
          <c:order val="1"/>
          <c:tx>
            <c:strRef>
              <c:f>'Costo Canasta FEB'!$H$1</c:f>
              <c:strCache>
                <c:ptCount val="1"/>
                <c:pt idx="0">
                  <c:v>Precios (implicitos) FEB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'Costo Canasta FEB'!$A$2:$A$11</c:f>
              <c:strCache>
                <c:ptCount val="10"/>
                <c:pt idx="0">
                  <c:v>Harina de maiz</c:v>
                </c:pt>
                <c:pt idx="1">
                  <c:v>Arroz, harina de arroz</c:v>
                </c:pt>
                <c:pt idx="2">
                  <c:v>Pastas </c:v>
                </c:pt>
                <c:pt idx="3">
                  <c:v>Yuca</c:v>
                </c:pt>
                <c:pt idx="4">
                  <c:v>Cambur</c:v>
                </c:pt>
                <c:pt idx="5">
                  <c:v>Azucar</c:v>
                </c:pt>
                <c:pt idx="6">
                  <c:v>Carne de res </c:v>
                </c:pt>
                <c:pt idx="7">
                  <c:v>Pescado fresco</c:v>
                </c:pt>
                <c:pt idx="8">
                  <c:v>Queso blanco</c:v>
                </c:pt>
                <c:pt idx="9">
                  <c:v>Aceite</c:v>
                </c:pt>
              </c:strCache>
            </c:strRef>
          </c:cat>
          <c:val>
            <c:numRef>
              <c:f>'Costo Canasta FEB'!$H$2:$H$11</c:f>
              <c:numCache>
                <c:formatCode>General</c:formatCode>
                <c:ptCount val="10"/>
                <c:pt idx="0">
                  <c:v>75</c:v>
                </c:pt>
                <c:pt idx="1">
                  <c:v>65</c:v>
                </c:pt>
                <c:pt idx="2">
                  <c:v>90</c:v>
                </c:pt>
                <c:pt idx="3">
                  <c:v>20</c:v>
                </c:pt>
                <c:pt idx="4">
                  <c:v>25</c:v>
                </c:pt>
                <c:pt idx="5">
                  <c:v>75</c:v>
                </c:pt>
                <c:pt idx="6">
                  <c:v>210</c:v>
                </c:pt>
                <c:pt idx="7">
                  <c:v>80</c:v>
                </c:pt>
                <c:pt idx="8">
                  <c:v>240</c:v>
                </c:pt>
                <c:pt idx="9">
                  <c:v>135.86956787109375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B-4F12-B350-9FF9794D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65632"/>
        <c:axId val="77832848"/>
      </c:barChart>
      <c:catAx>
        <c:axId val="673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2848"/>
        <c:crosses val="autoZero"/>
        <c:auto val="1"/>
        <c:lblAlgn val="ctr"/>
        <c:lblOffset val="100"/>
        <c:noMultiLvlLbl val="0"/>
      </c:catAx>
      <c:valAx>
        <c:axId val="778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395111</xdr:colOff>
      <xdr:row>0</xdr:row>
      <xdr:rowOff>148873</xdr:rowOff>
    </xdr:from>
    <xdr:to>
      <xdr:col>20</xdr:col>
      <xdr:colOff>289278</xdr:colOff>
      <xdr:row>19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464D7-4E24-4F88-A214-297CAEF06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showGridLines="0" tabSelected="1" topLeftCell="D1" zoomScale="90" zoomScaleNormal="90" workbookViewId="0">
      <selection activeCell="H18" sqref="H18"/>
    </sheetView>
  </sheetViews>
  <sheetFormatPr defaultRowHeight="14.5" x14ac:dyDescent="0.35"/>
  <cols>
    <col min="1" max="1" width="29.90625" style="5" customWidth="1"/>
    <col min="2" max="6" width="8.7265625" style="5"/>
    <col min="7" max="7" width="11.08984375" style="5" customWidth="1"/>
    <col min="8" max="8" width="8.7265625" style="5"/>
    <col min="9" max="9" width="11.08984375" style="5" customWidth="1"/>
    <col min="10" max="10" width="9.08984375" style="5" bestFit="1" customWidth="1"/>
    <col min="11" max="11" width="8.7265625" style="21"/>
    <col min="12" max="14" width="8.7265625" style="5"/>
    <col min="15" max="15" width="14.36328125" style="5" bestFit="1" customWidth="1"/>
    <col min="16" max="17" width="8.7265625" style="5"/>
    <col min="18" max="18" width="14.36328125" style="5" bestFit="1" customWidth="1"/>
    <col min="19" max="16384" width="8.7265625" style="5"/>
  </cols>
  <sheetData>
    <row r="1" spans="1:11" x14ac:dyDescent="0.35">
      <c r="A1" s="4" t="s">
        <v>57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56</v>
      </c>
      <c r="H1" s="4" t="s">
        <v>62</v>
      </c>
      <c r="I1" s="4" t="s">
        <v>63</v>
      </c>
      <c r="J1" s="20" t="s">
        <v>64</v>
      </c>
      <c r="K1" s="21" t="s">
        <v>65</v>
      </c>
    </row>
    <row r="2" spans="1:11" x14ac:dyDescent="0.35">
      <c r="A2" s="5" t="s">
        <v>0</v>
      </c>
      <c r="B2" s="6">
        <v>95.850545740555432</v>
      </c>
      <c r="C2" s="6">
        <v>118.01751955944503</v>
      </c>
      <c r="D2" s="6">
        <v>3009</v>
      </c>
      <c r="E2" s="6">
        <v>383</v>
      </c>
      <c r="F2" s="6">
        <v>452.00711059570313</v>
      </c>
      <c r="G2" s="7">
        <v>82</v>
      </c>
      <c r="H2" s="5">
        <v>75</v>
      </c>
      <c r="I2" s="7">
        <f>+G2*C2</f>
        <v>9677.436603874492</v>
      </c>
      <c r="J2" s="8">
        <f>+C2*H2</f>
        <v>8851.3139669583779</v>
      </c>
      <c r="K2" s="21">
        <f>G2/H2</f>
        <v>1.0933333333333333</v>
      </c>
    </row>
    <row r="3" spans="1:11" x14ac:dyDescent="0.35">
      <c r="A3" s="5" t="s">
        <v>1</v>
      </c>
      <c r="B3" s="6">
        <v>88.349240039028018</v>
      </c>
      <c r="C3" s="6">
        <v>108.78141666766059</v>
      </c>
      <c r="D3" s="6">
        <v>3009</v>
      </c>
      <c r="E3" s="6">
        <v>345</v>
      </c>
      <c r="F3" s="6">
        <v>375.2958984375</v>
      </c>
      <c r="G3" s="7">
        <v>75</v>
      </c>
      <c r="H3" s="5">
        <v>65</v>
      </c>
      <c r="I3" s="7">
        <f>+G3*C3</f>
        <v>8158.6062500745447</v>
      </c>
      <c r="J3" s="8">
        <f t="shared" ref="J3:J29" si="0">+C3*H3</f>
        <v>7070.7920833979388</v>
      </c>
      <c r="K3" s="21">
        <f t="shared" ref="K3:K29" si="1">G3/H3</f>
        <v>1.1538461538461537</v>
      </c>
    </row>
    <row r="4" spans="1:11" x14ac:dyDescent="0.35">
      <c r="A4" s="5" t="s">
        <v>67</v>
      </c>
      <c r="B4" s="6">
        <v>42.216209740922395</v>
      </c>
      <c r="C4" s="6">
        <v>51.979385246664791</v>
      </c>
      <c r="D4" s="6">
        <v>3009</v>
      </c>
      <c r="E4" s="6">
        <v>137.5</v>
      </c>
      <c r="F4" s="6">
        <v>71.471656799316406</v>
      </c>
      <c r="G4" s="7">
        <v>110</v>
      </c>
      <c r="H4" s="5">
        <v>90</v>
      </c>
      <c r="I4" s="7">
        <f>+G4*C4</f>
        <v>5717.7323771331266</v>
      </c>
      <c r="J4" s="8">
        <f t="shared" si="0"/>
        <v>4678.1446721998309</v>
      </c>
      <c r="K4" s="21">
        <f t="shared" si="1"/>
        <v>1.2222222222222223</v>
      </c>
    </row>
    <row r="5" spans="1:11" x14ac:dyDescent="0.35">
      <c r="A5" s="5" t="s">
        <v>5</v>
      </c>
      <c r="B5" s="6">
        <v>37.535014869446528</v>
      </c>
      <c r="C5" s="6">
        <v>46.215588512908745</v>
      </c>
      <c r="D5" s="6">
        <v>3009</v>
      </c>
      <c r="E5" s="6">
        <v>182.33332824707031</v>
      </c>
      <c r="F5" s="6">
        <v>84.26641845703125</v>
      </c>
      <c r="G5" s="7">
        <v>25</v>
      </c>
      <c r="H5" s="5">
        <v>20</v>
      </c>
      <c r="I5" s="7">
        <f>+G5*C5</f>
        <v>1155.3897128227186</v>
      </c>
      <c r="J5" s="8">
        <f t="shared" si="0"/>
        <v>924.31177025817487</v>
      </c>
      <c r="K5" s="21">
        <f t="shared" si="1"/>
        <v>1.25</v>
      </c>
    </row>
    <row r="6" spans="1:11" x14ac:dyDescent="0.35">
      <c r="A6" s="5" t="s">
        <v>11</v>
      </c>
      <c r="B6" s="6">
        <v>29.184210071455961</v>
      </c>
      <c r="C6" s="6">
        <v>35.933526582676691</v>
      </c>
      <c r="D6" s="6">
        <v>3009</v>
      </c>
      <c r="E6" s="6">
        <v>113.375</v>
      </c>
      <c r="F6" s="6">
        <v>40.739635467529297</v>
      </c>
      <c r="G6" s="7">
        <v>25</v>
      </c>
      <c r="H6" s="5">
        <v>25</v>
      </c>
      <c r="I6" s="7">
        <f>+G6*C6</f>
        <v>898.33816456691727</v>
      </c>
      <c r="J6" s="8">
        <f t="shared" si="0"/>
        <v>898.33816456691727</v>
      </c>
      <c r="K6" s="21">
        <f t="shared" si="1"/>
        <v>1</v>
      </c>
    </row>
    <row r="7" spans="1:11" x14ac:dyDescent="0.35">
      <c r="A7" s="5" t="s">
        <v>3</v>
      </c>
      <c r="B7" s="6">
        <v>29.105541371078974</v>
      </c>
      <c r="C7" s="6">
        <v>35.836665045109726</v>
      </c>
      <c r="D7" s="6">
        <v>3009</v>
      </c>
      <c r="E7" s="6">
        <v>393.5</v>
      </c>
      <c r="F7" s="6">
        <v>141.01727294921875</v>
      </c>
      <c r="G7" s="7">
        <v>75</v>
      </c>
      <c r="H7" s="5">
        <v>75</v>
      </c>
      <c r="I7" s="7">
        <f>+G7*C7</f>
        <v>2687.7498783832293</v>
      </c>
      <c r="J7" s="8">
        <f t="shared" si="0"/>
        <v>2687.7498783832293</v>
      </c>
      <c r="K7" s="21">
        <f t="shared" si="1"/>
        <v>1</v>
      </c>
    </row>
    <row r="8" spans="1:11" x14ac:dyDescent="0.35">
      <c r="A8" s="5" t="s">
        <v>66</v>
      </c>
      <c r="B8" s="6">
        <v>28.796943332713955</v>
      </c>
      <c r="C8" s="6">
        <v>35.456698372341066</v>
      </c>
      <c r="D8" s="6">
        <v>3009</v>
      </c>
      <c r="E8" s="6">
        <v>196.5</v>
      </c>
      <c r="F8" s="6">
        <v>69.672409057617188</v>
      </c>
      <c r="G8" s="7">
        <v>201.33333333333334</v>
      </c>
      <c r="H8" s="5">
        <v>210</v>
      </c>
      <c r="I8" s="7">
        <f>+G8*C8</f>
        <v>7138.6152722980014</v>
      </c>
      <c r="J8" s="8">
        <f t="shared" si="0"/>
        <v>7445.906658191624</v>
      </c>
      <c r="K8" s="21">
        <f t="shared" si="1"/>
        <v>0.95873015873015877</v>
      </c>
    </row>
    <row r="9" spans="1:11" x14ac:dyDescent="0.35">
      <c r="A9" s="5" t="s">
        <v>17</v>
      </c>
      <c r="B9" s="6">
        <v>25.639748054471433</v>
      </c>
      <c r="C9" s="6">
        <v>31.569350747501147</v>
      </c>
      <c r="D9" s="6">
        <v>3009</v>
      </c>
      <c r="E9" s="6">
        <v>85</v>
      </c>
      <c r="F9" s="6">
        <v>26.833948135375977</v>
      </c>
      <c r="G9" s="7">
        <v>132.5</v>
      </c>
      <c r="H9" s="5">
        <v>80</v>
      </c>
      <c r="I9" s="7">
        <f>+G9*C9</f>
        <v>4182.9389740439019</v>
      </c>
      <c r="J9" s="8">
        <f t="shared" si="0"/>
        <v>2525.5480598000918</v>
      </c>
      <c r="K9" s="21">
        <f t="shared" si="1"/>
        <v>1.65625</v>
      </c>
    </row>
    <row r="10" spans="1:11" x14ac:dyDescent="0.35">
      <c r="A10" s="5" t="s">
        <v>4</v>
      </c>
      <c r="B10" s="6">
        <v>20.450553685812984</v>
      </c>
      <c r="C10" s="6">
        <v>25.180072393952987</v>
      </c>
      <c r="D10" s="6">
        <v>3009</v>
      </c>
      <c r="E10" s="6">
        <v>368.5</v>
      </c>
      <c r="F10" s="6">
        <v>92.788566589355469</v>
      </c>
      <c r="G10" s="7">
        <v>260</v>
      </c>
      <c r="H10" s="5">
        <v>240</v>
      </c>
      <c r="I10" s="7">
        <f>+G10*C10</f>
        <v>6546.8188224277765</v>
      </c>
      <c r="J10" s="8">
        <f t="shared" si="0"/>
        <v>6043.2173745487171</v>
      </c>
      <c r="K10" s="21">
        <f t="shared" si="1"/>
        <v>1.0833333333333333</v>
      </c>
    </row>
    <row r="11" spans="1:11" x14ac:dyDescent="0.35">
      <c r="A11" s="5" t="s">
        <v>2</v>
      </c>
      <c r="B11" s="6">
        <v>20.32500624319928</v>
      </c>
      <c r="C11" s="6">
        <v>25.025488860367858</v>
      </c>
      <c r="D11" s="6">
        <v>3009</v>
      </c>
      <c r="E11" s="6">
        <v>900</v>
      </c>
      <c r="F11" s="6">
        <v>225.22940063476563</v>
      </c>
      <c r="G11" s="7">
        <v>156.00241088867188</v>
      </c>
      <c r="H11" s="5">
        <v>135.86956787109375</v>
      </c>
      <c r="I11" s="7">
        <f>+G11*C11</f>
        <v>3904.0365958849875</v>
      </c>
      <c r="J11" s="8">
        <f t="shared" si="0"/>
        <v>3400.2023572210514</v>
      </c>
      <c r="K11" s="21">
        <f t="shared" si="1"/>
        <v>1.1481777217152789</v>
      </c>
    </row>
    <row r="12" spans="1:11" x14ac:dyDescent="0.35">
      <c r="A12" s="18" t="s">
        <v>27</v>
      </c>
      <c r="B12" s="6">
        <v>18.02554289083934</v>
      </c>
      <c r="C12" s="6">
        <v>22.194238984414454</v>
      </c>
      <c r="D12" s="6">
        <v>3009</v>
      </c>
      <c r="E12" s="6">
        <v>0</v>
      </c>
      <c r="F12" s="6">
        <v>0</v>
      </c>
      <c r="G12" s="19">
        <v>35</v>
      </c>
      <c r="H12" s="5">
        <v>38</v>
      </c>
      <c r="I12" s="19">
        <f>+G12*C12</f>
        <v>776.79836445450587</v>
      </c>
      <c r="J12" s="8">
        <f t="shared" si="0"/>
        <v>843.38108140774921</v>
      </c>
      <c r="K12" s="21">
        <f t="shared" si="1"/>
        <v>0.92105263157894735</v>
      </c>
    </row>
    <row r="13" spans="1:11" x14ac:dyDescent="0.35">
      <c r="A13" s="5" t="s">
        <v>12</v>
      </c>
      <c r="B13" s="6">
        <v>17.594360272485815</v>
      </c>
      <c r="C13" s="6">
        <v>21.663338342351587</v>
      </c>
      <c r="D13" s="6">
        <v>3009</v>
      </c>
      <c r="E13" s="6">
        <v>174</v>
      </c>
      <c r="F13" s="6">
        <v>37.694210052490234</v>
      </c>
      <c r="G13" s="7">
        <v>160</v>
      </c>
      <c r="H13" s="5">
        <v>172.68904113769531</v>
      </c>
      <c r="I13" s="7">
        <f>+G13*C13</f>
        <v>3466.1341347762536</v>
      </c>
      <c r="J13" s="8">
        <f t="shared" si="0"/>
        <v>3741.0211261821655</v>
      </c>
      <c r="K13" s="21">
        <f t="shared" si="1"/>
        <v>0.92652086632655761</v>
      </c>
    </row>
    <row r="14" spans="1:11" x14ac:dyDescent="0.35">
      <c r="A14" s="5" t="s">
        <v>13</v>
      </c>
      <c r="B14" s="6">
        <v>17.231163950685886</v>
      </c>
      <c r="C14" s="6">
        <v>21.216146917270244</v>
      </c>
      <c r="D14" s="6">
        <v>3009</v>
      </c>
      <c r="E14" s="6">
        <v>164.85714721679688</v>
      </c>
      <c r="F14" s="6">
        <v>34.976333618164063</v>
      </c>
      <c r="G14" s="7">
        <v>60</v>
      </c>
      <c r="H14" s="5">
        <v>35</v>
      </c>
      <c r="I14" s="7">
        <f>+G14*C14</f>
        <v>1272.9688150362147</v>
      </c>
      <c r="J14" s="8">
        <f t="shared" si="0"/>
        <v>742.56514210445857</v>
      </c>
      <c r="K14" s="21">
        <f t="shared" si="1"/>
        <v>1.7142857142857142</v>
      </c>
    </row>
    <row r="15" spans="1:11" x14ac:dyDescent="0.35">
      <c r="A15" s="5" t="s">
        <v>15</v>
      </c>
      <c r="B15" s="6">
        <v>17.136091724825523</v>
      </c>
      <c r="C15" s="6">
        <v>21.099087304076946</v>
      </c>
      <c r="D15" s="6">
        <v>3009</v>
      </c>
      <c r="E15" s="6">
        <v>145</v>
      </c>
      <c r="F15" s="6">
        <v>30.593677520751953</v>
      </c>
      <c r="G15" s="7">
        <v>190.4761962890625</v>
      </c>
      <c r="H15" s="5">
        <v>165.07936096191406</v>
      </c>
      <c r="I15" s="7">
        <f>+G15*C15</f>
        <v>4018.8738948514269</v>
      </c>
      <c r="J15" s="8">
        <f t="shared" si="0"/>
        <v>3483.0238490366564</v>
      </c>
      <c r="K15" s="21">
        <f t="shared" si="1"/>
        <v>1.1538462178382665</v>
      </c>
    </row>
    <row r="16" spans="1:11" x14ac:dyDescent="0.35">
      <c r="A16" s="5" t="s">
        <v>9</v>
      </c>
      <c r="B16" s="6">
        <v>17.091582894127168</v>
      </c>
      <c r="C16" s="6">
        <v>21.044285799903147</v>
      </c>
      <c r="D16" s="6">
        <v>3009</v>
      </c>
      <c r="E16" s="6">
        <v>254.5</v>
      </c>
      <c r="F16" s="6">
        <v>53.557708740234375</v>
      </c>
      <c r="G16" s="7">
        <v>124</v>
      </c>
      <c r="H16" s="5">
        <v>80</v>
      </c>
      <c r="I16" s="7">
        <f>+G16*C16</f>
        <v>2609.4914391879902</v>
      </c>
      <c r="J16" s="8">
        <f t="shared" si="0"/>
        <v>1683.5428639922518</v>
      </c>
      <c r="K16" s="21">
        <f t="shared" si="1"/>
        <v>1.55</v>
      </c>
    </row>
    <row r="17" spans="1:19" x14ac:dyDescent="0.35">
      <c r="A17" s="5" t="s">
        <v>18</v>
      </c>
      <c r="B17" s="6">
        <v>16.125433685059324</v>
      </c>
      <c r="C17" s="6">
        <v>19.854699135777484</v>
      </c>
      <c r="D17" s="6">
        <v>3009</v>
      </c>
      <c r="E17" s="6">
        <v>135.11111450195313</v>
      </c>
      <c r="F17" s="6">
        <v>26.825904846191406</v>
      </c>
      <c r="G17" s="7">
        <v>100</v>
      </c>
      <c r="H17" s="5">
        <v>95</v>
      </c>
      <c r="I17" s="7">
        <f>+G17*C17</f>
        <v>1985.4699135777485</v>
      </c>
      <c r="J17" s="8">
        <f t="shared" si="0"/>
        <v>1886.196417898861</v>
      </c>
      <c r="K17" s="21">
        <f t="shared" si="1"/>
        <v>1.0526315789473684</v>
      </c>
    </row>
    <row r="18" spans="1:19" x14ac:dyDescent="0.35">
      <c r="A18" s="5" t="s">
        <v>20</v>
      </c>
      <c r="B18" s="6">
        <v>14.698761287421711</v>
      </c>
      <c r="C18" s="6">
        <v>18.098085717847475</v>
      </c>
      <c r="D18" s="6">
        <v>3009</v>
      </c>
      <c r="E18" s="6">
        <v>122.46154022216797</v>
      </c>
      <c r="F18" s="6">
        <v>22.16319465637207</v>
      </c>
      <c r="G18" s="7">
        <v>70</v>
      </c>
      <c r="H18" s="5">
        <v>70</v>
      </c>
      <c r="I18" s="7">
        <f>+G18*C18</f>
        <v>1266.8660002493232</v>
      </c>
      <c r="J18" s="8">
        <f t="shared" si="0"/>
        <v>1266.8660002493232</v>
      </c>
      <c r="K18" s="21">
        <f t="shared" si="1"/>
        <v>1</v>
      </c>
    </row>
    <row r="19" spans="1:19" x14ac:dyDescent="0.35">
      <c r="A19" s="5" t="s">
        <v>8</v>
      </c>
      <c r="B19" s="6">
        <v>14.399658297890245</v>
      </c>
      <c r="C19" s="6">
        <v>17.72980989828265</v>
      </c>
      <c r="D19" s="6">
        <v>3009</v>
      </c>
      <c r="E19" s="6">
        <v>355</v>
      </c>
      <c r="F19" s="6">
        <v>62.940826416015625</v>
      </c>
      <c r="G19" s="7">
        <v>200</v>
      </c>
      <c r="H19" s="5">
        <v>35</v>
      </c>
      <c r="I19" s="7">
        <f>+G19*C19</f>
        <v>3545.9619796565298</v>
      </c>
      <c r="J19" s="8">
        <f t="shared" si="0"/>
        <v>620.54334643989273</v>
      </c>
      <c r="K19" s="21">
        <f t="shared" si="1"/>
        <v>5.7142857142857144</v>
      </c>
    </row>
    <row r="20" spans="1:19" x14ac:dyDescent="0.35">
      <c r="A20" s="5" t="s">
        <v>21</v>
      </c>
      <c r="B20" s="6">
        <v>13.425438242918949</v>
      </c>
      <c r="C20" s="6">
        <v>16.53028627581357</v>
      </c>
      <c r="D20" s="6">
        <v>3009</v>
      </c>
      <c r="E20" s="6">
        <v>40</v>
      </c>
      <c r="F20" s="6">
        <v>6.612114429473877</v>
      </c>
      <c r="G20" s="7">
        <v>60</v>
      </c>
      <c r="H20" s="5">
        <v>60.2205810546875</v>
      </c>
      <c r="I20" s="7">
        <f>+G20*C20</f>
        <v>991.81717654881413</v>
      </c>
      <c r="J20" s="8">
        <f t="shared" si="0"/>
        <v>995.46344452981941</v>
      </c>
      <c r="K20" s="21">
        <f t="shared" si="1"/>
        <v>0.99633711513864032</v>
      </c>
    </row>
    <row r="21" spans="1:19" x14ac:dyDescent="0.35">
      <c r="A21" s="5" t="s">
        <v>26</v>
      </c>
      <c r="B21" s="6">
        <v>10.797132657666902</v>
      </c>
      <c r="C21" s="6">
        <v>13.294142798515363</v>
      </c>
      <c r="D21" s="6">
        <v>3009</v>
      </c>
      <c r="E21" s="6">
        <v>5</v>
      </c>
      <c r="F21" s="6">
        <v>0.66470712423324585</v>
      </c>
      <c r="G21" s="7">
        <v>300</v>
      </c>
      <c r="H21" s="5">
        <v>240</v>
      </c>
      <c r="I21" s="7">
        <f>+G21*C21</f>
        <v>3988.242839554609</v>
      </c>
      <c r="J21" s="8">
        <f t="shared" si="0"/>
        <v>3190.5942716436871</v>
      </c>
      <c r="K21" s="21">
        <f t="shared" si="1"/>
        <v>1.25</v>
      </c>
    </row>
    <row r="22" spans="1:19" ht="18.5" x14ac:dyDescent="0.45">
      <c r="A22" s="5" t="s">
        <v>19</v>
      </c>
      <c r="B22" s="6">
        <v>10.530788886265803</v>
      </c>
      <c r="C22" s="6">
        <v>12.966202740971928</v>
      </c>
      <c r="D22" s="6">
        <v>3009</v>
      </c>
      <c r="E22" s="6">
        <v>183.25</v>
      </c>
      <c r="F22" s="6">
        <v>23.760566711425781</v>
      </c>
      <c r="G22" s="7">
        <v>95.099998474121094</v>
      </c>
      <c r="H22" s="5">
        <v>89.5</v>
      </c>
      <c r="I22" s="7">
        <f>+G22*C22</f>
        <v>1233.0858608815752</v>
      </c>
      <c r="J22" s="8">
        <f t="shared" si="0"/>
        <v>1160.4751453169877</v>
      </c>
      <c r="K22" s="21">
        <f t="shared" si="1"/>
        <v>1.0625698153533083</v>
      </c>
      <c r="N22" s="22" t="s">
        <v>68</v>
      </c>
      <c r="O22" s="23"/>
      <c r="P22" s="23"/>
      <c r="Q22" s="24" t="s">
        <v>69</v>
      </c>
      <c r="R22" s="24"/>
      <c r="S22" s="25"/>
    </row>
    <row r="23" spans="1:19" ht="18.5" x14ac:dyDescent="0.45">
      <c r="A23" s="5" t="s">
        <v>24</v>
      </c>
      <c r="B23" s="6">
        <v>10.43365161067903</v>
      </c>
      <c r="C23" s="6">
        <v>12.846600774515899</v>
      </c>
      <c r="D23" s="6">
        <v>3009</v>
      </c>
      <c r="E23" s="6">
        <v>35</v>
      </c>
      <c r="F23" s="6">
        <v>4.4963102340698242</v>
      </c>
      <c r="G23" s="7">
        <v>70</v>
      </c>
      <c r="H23" s="5">
        <v>76</v>
      </c>
      <c r="I23" s="7">
        <f>+G23*C23</f>
        <v>899.26205421611292</v>
      </c>
      <c r="J23" s="8">
        <f t="shared" si="0"/>
        <v>976.34165886320829</v>
      </c>
      <c r="K23" s="21">
        <f t="shared" si="1"/>
        <v>0.92105263157894735</v>
      </c>
      <c r="N23" s="26"/>
      <c r="O23" s="27">
        <f>+I30</f>
        <v>2530553.1854193606</v>
      </c>
      <c r="P23" s="28"/>
      <c r="Q23" s="28"/>
      <c r="R23" s="27">
        <f>J30</f>
        <v>2179637.5412127804</v>
      </c>
      <c r="S23" s="29"/>
    </row>
    <row r="24" spans="1:19" x14ac:dyDescent="0.35">
      <c r="A24" s="5" t="s">
        <v>25</v>
      </c>
      <c r="B24" s="6">
        <v>9.3058920572191504</v>
      </c>
      <c r="C24" s="6">
        <v>11.458028887783264</v>
      </c>
      <c r="D24" s="6">
        <v>3009</v>
      </c>
      <c r="E24" s="6">
        <v>23</v>
      </c>
      <c r="F24" s="6">
        <v>2.6353466510772705</v>
      </c>
      <c r="G24" s="7">
        <v>100</v>
      </c>
      <c r="H24" s="5">
        <v>80</v>
      </c>
      <c r="I24" s="7">
        <f>+G24*C24</f>
        <v>1145.8028887783264</v>
      </c>
      <c r="J24" s="8">
        <f t="shared" si="0"/>
        <v>916.64231102266115</v>
      </c>
      <c r="K24" s="21">
        <f t="shared" si="1"/>
        <v>1.25</v>
      </c>
    </row>
    <row r="25" spans="1:19" x14ac:dyDescent="0.35">
      <c r="A25" s="5" t="s">
        <v>23</v>
      </c>
      <c r="B25" s="6">
        <v>7.1893843895337559</v>
      </c>
      <c r="C25" s="6">
        <v>8.8520448378210812</v>
      </c>
      <c r="D25" s="6">
        <v>3009</v>
      </c>
      <c r="E25" s="6">
        <v>56.5</v>
      </c>
      <c r="F25" s="6">
        <v>5.0014052391052246</v>
      </c>
      <c r="G25" s="7">
        <v>75</v>
      </c>
      <c r="H25" s="5">
        <v>100</v>
      </c>
      <c r="I25" s="7">
        <f>+G25*C25</f>
        <v>663.9033628365811</v>
      </c>
      <c r="J25" s="8">
        <f t="shared" si="0"/>
        <v>885.20448378210813</v>
      </c>
      <c r="K25" s="21">
        <f t="shared" si="1"/>
        <v>0.75</v>
      </c>
    </row>
    <row r="26" spans="1:19" x14ac:dyDescent="0.35">
      <c r="A26" s="5" t="s">
        <v>14</v>
      </c>
      <c r="B26" s="6">
        <v>6.6491005204372842</v>
      </c>
      <c r="C26" s="6">
        <v>8.1868117869038954</v>
      </c>
      <c r="D26" s="6">
        <v>3009</v>
      </c>
      <c r="E26" s="6">
        <v>405.84616088867188</v>
      </c>
      <c r="F26" s="6">
        <v>33.225860595703125</v>
      </c>
      <c r="G26" s="7">
        <v>80</v>
      </c>
      <c r="H26" s="5">
        <v>78</v>
      </c>
      <c r="I26" s="7">
        <f>+G26*C26</f>
        <v>654.94494295231164</v>
      </c>
      <c r="J26" s="8">
        <f t="shared" si="0"/>
        <v>638.57131937850386</v>
      </c>
      <c r="K26" s="21">
        <f t="shared" si="1"/>
        <v>1.0256410256410255</v>
      </c>
    </row>
    <row r="27" spans="1:19" x14ac:dyDescent="0.35">
      <c r="A27" s="5" t="s">
        <v>10</v>
      </c>
      <c r="B27" s="6">
        <v>5.854341879442468</v>
      </c>
      <c r="C27" s="6">
        <v>7.2082524089648423</v>
      </c>
      <c r="D27" s="6">
        <v>3009</v>
      </c>
      <c r="E27" s="6">
        <v>584</v>
      </c>
      <c r="F27" s="6">
        <v>42.096195220947266</v>
      </c>
      <c r="G27" s="7">
        <v>145</v>
      </c>
      <c r="H27" s="5">
        <v>260</v>
      </c>
      <c r="I27" s="7">
        <f>+G27*C27</f>
        <v>1045.1965992999021</v>
      </c>
      <c r="J27" s="8">
        <f t="shared" si="0"/>
        <v>1874.1456263308589</v>
      </c>
      <c r="K27" s="21">
        <f t="shared" si="1"/>
        <v>0.55769230769230771</v>
      </c>
    </row>
    <row r="28" spans="1:19" x14ac:dyDescent="0.35">
      <c r="A28" s="5" t="s">
        <v>16</v>
      </c>
      <c r="B28" s="6">
        <v>5.2509140660890354</v>
      </c>
      <c r="C28" s="6">
        <v>6.4652722375501464</v>
      </c>
      <c r="D28" s="6">
        <v>3009</v>
      </c>
      <c r="E28" s="6">
        <v>428.5</v>
      </c>
      <c r="F28" s="6">
        <v>27.703691482543945</v>
      </c>
      <c r="G28" s="7">
        <v>500</v>
      </c>
      <c r="H28" s="5">
        <v>300</v>
      </c>
      <c r="I28" s="7">
        <f>+G28*C28</f>
        <v>3232.6361187750731</v>
      </c>
      <c r="J28" s="8">
        <f t="shared" si="0"/>
        <v>1939.581671265044</v>
      </c>
      <c r="K28" s="21">
        <f t="shared" si="1"/>
        <v>1.6666666666666667</v>
      </c>
    </row>
    <row r="29" spans="1:19" x14ac:dyDescent="0.35">
      <c r="A29" s="3" t="s">
        <v>22</v>
      </c>
      <c r="B29" s="9">
        <v>1.6346674410755668</v>
      </c>
      <c r="C29" s="9">
        <v>2.0127104514855092</v>
      </c>
      <c r="D29" s="9">
        <v>3009</v>
      </c>
      <c r="E29" s="9">
        <v>284.66665649414063</v>
      </c>
      <c r="F29" s="9">
        <v>5.729515552520752</v>
      </c>
      <c r="G29" s="10">
        <v>160</v>
      </c>
      <c r="H29" s="5">
        <v>140</v>
      </c>
      <c r="I29" s="10">
        <f>+G29*C29</f>
        <v>322.03367223768146</v>
      </c>
      <c r="J29" s="8">
        <f t="shared" si="0"/>
        <v>281.77946320797128</v>
      </c>
      <c r="K29" s="21">
        <f t="shared" si="1"/>
        <v>1.1428571428571428</v>
      </c>
    </row>
    <row r="30" spans="1:19" x14ac:dyDescent="0.35">
      <c r="I30" s="7">
        <f>+SUM(I2:I29)*30.42</f>
        <v>2530553.1854193606</v>
      </c>
      <c r="J30" s="7">
        <f>+SUM(J2:J29)*30.42</f>
        <v>2179637.5412127804</v>
      </c>
    </row>
    <row r="31" spans="1:19" x14ac:dyDescent="0.35">
      <c r="J31" s="8"/>
    </row>
    <row r="32" spans="1:19" x14ac:dyDescent="0.35">
      <c r="J32" s="8"/>
    </row>
    <row r="33" spans="10:10" x14ac:dyDescent="0.35">
      <c r="J33" s="8"/>
    </row>
    <row r="34" spans="10:10" x14ac:dyDescent="0.35">
      <c r="J34" s="8"/>
    </row>
    <row r="35" spans="10:10" x14ac:dyDescent="0.35">
      <c r="J35" s="8"/>
    </row>
    <row r="36" spans="10:10" x14ac:dyDescent="0.35">
      <c r="J36" s="8"/>
    </row>
    <row r="37" spans="10:10" x14ac:dyDescent="0.35">
      <c r="J37" s="8"/>
    </row>
    <row r="38" spans="10:10" x14ac:dyDescent="0.35">
      <c r="J38" s="8"/>
    </row>
    <row r="39" spans="10:10" x14ac:dyDescent="0.35">
      <c r="J39" s="8"/>
    </row>
    <row r="40" spans="10:10" x14ac:dyDescent="0.35">
      <c r="J40" s="8"/>
    </row>
  </sheetData>
  <sortState xmlns:xlrd2="http://schemas.microsoft.com/office/spreadsheetml/2017/richdata2" ref="A2:G40">
    <sortCondition descending="1" ref="C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AB0C-3AF4-4566-A4C9-19C2100DB285}">
  <dimension ref="A1:K30"/>
  <sheetViews>
    <sheetView workbookViewId="0">
      <selection activeCell="B1" sqref="B1:B1048576"/>
    </sheetView>
  </sheetViews>
  <sheetFormatPr defaultRowHeight="14.5" x14ac:dyDescent="0.35"/>
  <cols>
    <col min="1" max="1" width="34.54296875" customWidth="1"/>
    <col min="2" max="2" width="0" hidden="1" customWidth="1"/>
    <col min="4" max="10" width="0" hidden="1" customWidth="1"/>
  </cols>
  <sheetData>
    <row r="1" spans="1:11" x14ac:dyDescent="0.35">
      <c r="A1" s="4" t="s">
        <v>57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56</v>
      </c>
      <c r="H1" s="4" t="s">
        <v>62</v>
      </c>
      <c r="I1" s="4" t="s">
        <v>63</v>
      </c>
      <c r="J1" s="20" t="s">
        <v>64</v>
      </c>
      <c r="K1" s="21" t="s">
        <v>65</v>
      </c>
    </row>
    <row r="2" spans="1:11" x14ac:dyDescent="0.35">
      <c r="A2" s="5" t="s">
        <v>0</v>
      </c>
      <c r="B2" s="6">
        <v>95.850545740555432</v>
      </c>
      <c r="C2" s="6">
        <v>118.01751955944503</v>
      </c>
      <c r="D2" s="6">
        <v>3009</v>
      </c>
      <c r="E2" s="6">
        <v>383</v>
      </c>
      <c r="F2" s="6">
        <v>452.00711059570313</v>
      </c>
      <c r="G2" s="7">
        <v>82</v>
      </c>
      <c r="H2" s="5">
        <v>75</v>
      </c>
      <c r="I2" s="7">
        <f>+G2*C2</f>
        <v>9677.436603874492</v>
      </c>
      <c r="J2" s="8">
        <f>+C2*H2</f>
        <v>8851.3139669583779</v>
      </c>
      <c r="K2" s="21">
        <f>G2/H2</f>
        <v>1.0933333333333333</v>
      </c>
    </row>
    <row r="3" spans="1:11" x14ac:dyDescent="0.35">
      <c r="A3" s="5" t="s">
        <v>1</v>
      </c>
      <c r="B3" s="6">
        <v>88.349240039028018</v>
      </c>
      <c r="C3" s="6">
        <v>108.78141666766059</v>
      </c>
      <c r="D3" s="6">
        <v>3009</v>
      </c>
      <c r="E3" s="6">
        <v>345</v>
      </c>
      <c r="F3" s="6">
        <v>375.2958984375</v>
      </c>
      <c r="G3" s="7">
        <v>75</v>
      </c>
      <c r="H3" s="5">
        <v>65</v>
      </c>
      <c r="I3" s="7">
        <f>+G3*C3</f>
        <v>8158.6062500745447</v>
      </c>
      <c r="J3" s="8">
        <f>+C3*H3</f>
        <v>7070.7920833979388</v>
      </c>
      <c r="K3" s="21">
        <f>G3/H3</f>
        <v>1.1538461538461537</v>
      </c>
    </row>
    <row r="4" spans="1:11" x14ac:dyDescent="0.35">
      <c r="A4" s="5" t="s">
        <v>67</v>
      </c>
      <c r="B4" s="6">
        <v>42.216209740922395</v>
      </c>
      <c r="C4" s="6">
        <v>51.979385246664791</v>
      </c>
      <c r="D4" s="6">
        <v>3009</v>
      </c>
      <c r="E4" s="6">
        <v>137.5</v>
      </c>
      <c r="F4" s="6">
        <v>71.471656799316406</v>
      </c>
      <c r="G4" s="7">
        <v>110</v>
      </c>
      <c r="H4" s="5">
        <v>90</v>
      </c>
      <c r="I4" s="7">
        <f>+G4*C4</f>
        <v>5717.7323771331266</v>
      </c>
      <c r="J4" s="8">
        <f>+C4*H4</f>
        <v>4678.1446721998309</v>
      </c>
      <c r="K4" s="21">
        <f>G4/H4</f>
        <v>1.2222222222222223</v>
      </c>
    </row>
    <row r="5" spans="1:11" x14ac:dyDescent="0.35">
      <c r="A5" s="5" t="s">
        <v>5</v>
      </c>
      <c r="B5" s="6">
        <v>37.535014869446528</v>
      </c>
      <c r="C5" s="6">
        <v>46.215588512908745</v>
      </c>
      <c r="D5" s="6">
        <v>3009</v>
      </c>
      <c r="E5" s="6">
        <v>182.33332824707031</v>
      </c>
      <c r="F5" s="6">
        <v>84.26641845703125</v>
      </c>
      <c r="G5" s="7">
        <v>25</v>
      </c>
      <c r="H5" s="5">
        <v>20</v>
      </c>
      <c r="I5" s="7">
        <f>+G5*C5</f>
        <v>1155.3897128227186</v>
      </c>
      <c r="J5" s="8">
        <f>+C5*H5</f>
        <v>924.31177025817487</v>
      </c>
      <c r="K5" s="21">
        <f>G5/H5</f>
        <v>1.25</v>
      </c>
    </row>
    <row r="6" spans="1:11" x14ac:dyDescent="0.35">
      <c r="A6" s="5" t="s">
        <v>11</v>
      </c>
      <c r="B6" s="6">
        <v>29.184210071455961</v>
      </c>
      <c r="C6" s="6">
        <v>35.933526582676691</v>
      </c>
      <c r="D6" s="6">
        <v>3009</v>
      </c>
      <c r="E6" s="6">
        <v>113.375</v>
      </c>
      <c r="F6" s="6">
        <v>40.739635467529297</v>
      </c>
      <c r="G6" s="7">
        <v>25</v>
      </c>
      <c r="H6" s="5">
        <v>25</v>
      </c>
      <c r="I6" s="7">
        <f>+G6*C6</f>
        <v>898.33816456691727</v>
      </c>
      <c r="J6" s="8">
        <f>+C6*H6</f>
        <v>898.33816456691727</v>
      </c>
      <c r="K6" s="21">
        <f>G6/H6</f>
        <v>1</v>
      </c>
    </row>
    <row r="7" spans="1:11" x14ac:dyDescent="0.35">
      <c r="A7" s="5" t="s">
        <v>3</v>
      </c>
      <c r="B7" s="6">
        <v>29.105541371078974</v>
      </c>
      <c r="C7" s="6">
        <v>35.836665045109726</v>
      </c>
      <c r="D7" s="6">
        <v>3009</v>
      </c>
      <c r="E7" s="6">
        <v>393.5</v>
      </c>
      <c r="F7" s="6">
        <v>141.01727294921875</v>
      </c>
      <c r="G7" s="7">
        <v>75</v>
      </c>
      <c r="H7" s="5">
        <v>75</v>
      </c>
      <c r="I7" s="7">
        <f>+G7*C7</f>
        <v>2687.7498783832293</v>
      </c>
      <c r="J7" s="8">
        <f>+C7*H7</f>
        <v>2687.7498783832293</v>
      </c>
      <c r="K7" s="21">
        <f>G7/H7</f>
        <v>1</v>
      </c>
    </row>
    <row r="8" spans="1:11" x14ac:dyDescent="0.35">
      <c r="A8" s="5" t="s">
        <v>66</v>
      </c>
      <c r="B8" s="6">
        <v>28.796943332713955</v>
      </c>
      <c r="C8" s="6">
        <v>35.456698372341066</v>
      </c>
      <c r="D8" s="6">
        <v>3009</v>
      </c>
      <c r="E8" s="6">
        <v>196.5</v>
      </c>
      <c r="F8" s="6">
        <v>69.672409057617188</v>
      </c>
      <c r="G8" s="7">
        <v>201.33333333333334</v>
      </c>
      <c r="H8" s="5">
        <v>210</v>
      </c>
      <c r="I8" s="7">
        <f>+G8*C8</f>
        <v>7138.6152722980014</v>
      </c>
      <c r="J8" s="8">
        <f>+C8*H8</f>
        <v>7445.906658191624</v>
      </c>
      <c r="K8" s="21">
        <f>G8/H8</f>
        <v>0.95873015873015877</v>
      </c>
    </row>
    <row r="9" spans="1:11" x14ac:dyDescent="0.35">
      <c r="A9" s="5" t="s">
        <v>17</v>
      </c>
      <c r="B9" s="6">
        <v>25.639748054471433</v>
      </c>
      <c r="C9" s="6">
        <v>31.569350747501147</v>
      </c>
      <c r="D9" s="6">
        <v>3009</v>
      </c>
      <c r="E9" s="6">
        <v>85</v>
      </c>
      <c r="F9" s="6">
        <v>26.833948135375977</v>
      </c>
      <c r="G9" s="7">
        <v>132.5</v>
      </c>
      <c r="H9" s="5">
        <v>80</v>
      </c>
      <c r="I9" s="7">
        <f>+G9*C9</f>
        <v>4182.9389740439019</v>
      </c>
      <c r="J9" s="8">
        <f>+C9*H9</f>
        <v>2525.5480598000918</v>
      </c>
      <c r="K9" s="21">
        <f>G9/H9</f>
        <v>1.65625</v>
      </c>
    </row>
    <row r="10" spans="1:11" x14ac:dyDescent="0.35">
      <c r="A10" s="5" t="s">
        <v>4</v>
      </c>
      <c r="B10" s="6">
        <v>20.450553685812984</v>
      </c>
      <c r="C10" s="6">
        <v>25.180072393952987</v>
      </c>
      <c r="D10" s="6">
        <v>3009</v>
      </c>
      <c r="E10" s="6">
        <v>368.5</v>
      </c>
      <c r="F10" s="6">
        <v>92.788566589355469</v>
      </c>
      <c r="G10" s="7">
        <v>260</v>
      </c>
      <c r="H10" s="5">
        <v>240</v>
      </c>
      <c r="I10" s="7">
        <f>+G10*C10</f>
        <v>6546.8188224277765</v>
      </c>
      <c r="J10" s="8">
        <f>+C10*H10</f>
        <v>6043.2173745487171</v>
      </c>
      <c r="K10" s="21">
        <f>G10/H10</f>
        <v>1.0833333333333333</v>
      </c>
    </row>
    <row r="11" spans="1:11" x14ac:dyDescent="0.35">
      <c r="A11" s="5" t="s">
        <v>2</v>
      </c>
      <c r="B11" s="6">
        <v>20.32500624319928</v>
      </c>
      <c r="C11" s="6">
        <v>25.025488860367858</v>
      </c>
      <c r="D11" s="6">
        <v>3009</v>
      </c>
      <c r="E11" s="6">
        <v>900</v>
      </c>
      <c r="F11" s="6">
        <v>225.22940063476563</v>
      </c>
      <c r="G11" s="7">
        <v>156.00241088867188</v>
      </c>
      <c r="H11" s="5">
        <v>135.86956787109375</v>
      </c>
      <c r="I11" s="7">
        <f>+G11*C11</f>
        <v>3904.0365958849875</v>
      </c>
      <c r="J11" s="8">
        <f>+C11*H11</f>
        <v>3400.2023572210514</v>
      </c>
      <c r="K11" s="21">
        <f>G11/H11</f>
        <v>1.1481777217152789</v>
      </c>
    </row>
    <row r="12" spans="1:11" x14ac:dyDescent="0.35">
      <c r="A12" s="18" t="s">
        <v>27</v>
      </c>
      <c r="B12" s="6">
        <v>18.02554289083934</v>
      </c>
      <c r="C12" s="6">
        <v>22.194238984414454</v>
      </c>
      <c r="D12" s="6">
        <v>3009</v>
      </c>
      <c r="E12" s="6">
        <v>0</v>
      </c>
      <c r="F12" s="6">
        <v>0</v>
      </c>
      <c r="G12" s="19">
        <v>35</v>
      </c>
      <c r="H12" s="5">
        <v>38</v>
      </c>
      <c r="I12" s="19">
        <f>+G12*C12</f>
        <v>776.79836445450587</v>
      </c>
      <c r="J12" s="8">
        <f>+C12*H12</f>
        <v>843.38108140774921</v>
      </c>
      <c r="K12" s="21">
        <f>G12/H12</f>
        <v>0.92105263157894735</v>
      </c>
    </row>
    <row r="13" spans="1:11" x14ac:dyDescent="0.35">
      <c r="A13" s="5" t="s">
        <v>12</v>
      </c>
      <c r="B13" s="6">
        <v>17.594360272485815</v>
      </c>
      <c r="C13" s="6">
        <v>21.663338342351587</v>
      </c>
      <c r="D13" s="6">
        <v>3009</v>
      </c>
      <c r="E13" s="6">
        <v>174</v>
      </c>
      <c r="F13" s="6">
        <v>37.694210052490234</v>
      </c>
      <c r="G13" s="7">
        <v>160</v>
      </c>
      <c r="H13" s="5">
        <v>172.68904113769531</v>
      </c>
      <c r="I13" s="7">
        <f>+G13*C13</f>
        <v>3466.1341347762536</v>
      </c>
      <c r="J13" s="8">
        <f>+C13*H13</f>
        <v>3741.0211261821655</v>
      </c>
      <c r="K13" s="21">
        <f>G13/H13</f>
        <v>0.92652086632655761</v>
      </c>
    </row>
    <row r="14" spans="1:11" x14ac:dyDescent="0.35">
      <c r="A14" s="5" t="s">
        <v>13</v>
      </c>
      <c r="B14" s="6">
        <v>17.231163950685886</v>
      </c>
      <c r="C14" s="6">
        <v>21.216146917270244</v>
      </c>
      <c r="D14" s="6">
        <v>3009</v>
      </c>
      <c r="E14" s="6">
        <v>164.85714721679688</v>
      </c>
      <c r="F14" s="6">
        <v>34.976333618164063</v>
      </c>
      <c r="G14" s="7">
        <v>60</v>
      </c>
      <c r="H14" s="5">
        <v>35</v>
      </c>
      <c r="I14" s="7">
        <f>+G14*C14</f>
        <v>1272.9688150362147</v>
      </c>
      <c r="J14" s="8">
        <f>+C14*H14</f>
        <v>742.56514210445857</v>
      </c>
      <c r="K14" s="21">
        <f>G14/H14</f>
        <v>1.7142857142857142</v>
      </c>
    </row>
    <row r="15" spans="1:11" x14ac:dyDescent="0.35">
      <c r="A15" s="5" t="s">
        <v>15</v>
      </c>
      <c r="B15" s="6">
        <v>17.136091724825523</v>
      </c>
      <c r="C15" s="6">
        <v>21.099087304076946</v>
      </c>
      <c r="D15" s="6">
        <v>3009</v>
      </c>
      <c r="E15" s="6">
        <v>145</v>
      </c>
      <c r="F15" s="6">
        <v>30.593677520751953</v>
      </c>
      <c r="G15" s="7">
        <v>190.4761962890625</v>
      </c>
      <c r="H15" s="5">
        <v>165.07936096191406</v>
      </c>
      <c r="I15" s="7">
        <f>+G15*C15</f>
        <v>4018.8738948514269</v>
      </c>
      <c r="J15" s="8">
        <f>+C15*H15</f>
        <v>3483.0238490366564</v>
      </c>
      <c r="K15" s="21">
        <f>G15/H15</f>
        <v>1.1538462178382665</v>
      </c>
    </row>
    <row r="16" spans="1:11" x14ac:dyDescent="0.35">
      <c r="A16" s="5" t="s">
        <v>9</v>
      </c>
      <c r="B16" s="6">
        <v>17.091582894127168</v>
      </c>
      <c r="C16" s="6">
        <v>21.044285799903147</v>
      </c>
      <c r="D16" s="6">
        <v>3009</v>
      </c>
      <c r="E16" s="6">
        <v>254.5</v>
      </c>
      <c r="F16" s="6">
        <v>53.557708740234375</v>
      </c>
      <c r="G16" s="7">
        <v>124</v>
      </c>
      <c r="H16" s="5">
        <v>80</v>
      </c>
      <c r="I16" s="7">
        <f>+G16*C16</f>
        <v>2609.4914391879902</v>
      </c>
      <c r="J16" s="8">
        <f>+C16*H16</f>
        <v>1683.5428639922518</v>
      </c>
      <c r="K16" s="21">
        <f>G16/H16</f>
        <v>1.55</v>
      </c>
    </row>
    <row r="17" spans="1:11" x14ac:dyDescent="0.35">
      <c r="A17" s="5" t="s">
        <v>18</v>
      </c>
      <c r="B17" s="6">
        <v>16.125433685059324</v>
      </c>
      <c r="C17" s="6">
        <v>19.854699135777484</v>
      </c>
      <c r="D17" s="6">
        <v>3009</v>
      </c>
      <c r="E17" s="6">
        <v>135.11111450195313</v>
      </c>
      <c r="F17" s="6">
        <v>26.825904846191406</v>
      </c>
      <c r="G17" s="7">
        <v>100</v>
      </c>
      <c r="H17" s="5">
        <v>95</v>
      </c>
      <c r="I17" s="7">
        <f>+G17*C17</f>
        <v>1985.4699135777485</v>
      </c>
      <c r="J17" s="8">
        <f>+C17*H17</f>
        <v>1886.196417898861</v>
      </c>
      <c r="K17" s="21">
        <f>G17/H17</f>
        <v>1.0526315789473684</v>
      </c>
    </row>
    <row r="18" spans="1:11" x14ac:dyDescent="0.35">
      <c r="A18" s="5" t="s">
        <v>20</v>
      </c>
      <c r="B18" s="6">
        <v>14.698761287421711</v>
      </c>
      <c r="C18" s="6">
        <v>18.098085717847475</v>
      </c>
      <c r="D18" s="6">
        <v>3009</v>
      </c>
      <c r="E18" s="6">
        <v>122.46154022216797</v>
      </c>
      <c r="F18" s="6">
        <v>22.16319465637207</v>
      </c>
      <c r="G18" s="7">
        <v>70</v>
      </c>
      <c r="H18" s="5">
        <v>70</v>
      </c>
      <c r="I18" s="7">
        <f>+G18*C18</f>
        <v>1266.8660002493232</v>
      </c>
      <c r="J18" s="8">
        <f>+C18*H18</f>
        <v>1266.8660002493232</v>
      </c>
      <c r="K18" s="21">
        <f>G18/H18</f>
        <v>1</v>
      </c>
    </row>
    <row r="19" spans="1:11" x14ac:dyDescent="0.35">
      <c r="A19" s="5" t="s">
        <v>8</v>
      </c>
      <c r="B19" s="6">
        <v>14.399658297890245</v>
      </c>
      <c r="C19" s="6">
        <v>17.72980989828265</v>
      </c>
      <c r="D19" s="6">
        <v>3009</v>
      </c>
      <c r="E19" s="6">
        <v>355</v>
      </c>
      <c r="F19" s="6">
        <v>62.940826416015625</v>
      </c>
      <c r="G19" s="7">
        <v>200</v>
      </c>
      <c r="H19" s="5">
        <v>35</v>
      </c>
      <c r="I19" s="7">
        <f>+G19*C19</f>
        <v>3545.9619796565298</v>
      </c>
      <c r="J19" s="8">
        <f>+C19*H19</f>
        <v>620.54334643989273</v>
      </c>
      <c r="K19" s="21">
        <f>G19/H19</f>
        <v>5.7142857142857144</v>
      </c>
    </row>
    <row r="20" spans="1:11" x14ac:dyDescent="0.35">
      <c r="A20" s="5" t="s">
        <v>21</v>
      </c>
      <c r="B20" s="6">
        <v>13.425438242918949</v>
      </c>
      <c r="C20" s="6">
        <v>16.53028627581357</v>
      </c>
      <c r="D20" s="6">
        <v>3009</v>
      </c>
      <c r="E20" s="6">
        <v>40</v>
      </c>
      <c r="F20" s="6">
        <v>6.612114429473877</v>
      </c>
      <c r="G20" s="7">
        <v>60</v>
      </c>
      <c r="H20" s="5">
        <v>60.2205810546875</v>
      </c>
      <c r="I20" s="7">
        <f>+G20*C20</f>
        <v>991.81717654881413</v>
      </c>
      <c r="J20" s="8">
        <f>+C20*H20</f>
        <v>995.46344452981941</v>
      </c>
      <c r="K20" s="21">
        <f>G20/H20</f>
        <v>0.99633711513864032</v>
      </c>
    </row>
    <row r="21" spans="1:11" x14ac:dyDescent="0.35">
      <c r="A21" s="5" t="s">
        <v>26</v>
      </c>
      <c r="B21" s="6">
        <v>10.797132657666902</v>
      </c>
      <c r="C21" s="6">
        <v>13.294142798515363</v>
      </c>
      <c r="D21" s="6">
        <v>3009</v>
      </c>
      <c r="E21" s="6">
        <v>5</v>
      </c>
      <c r="F21" s="6">
        <v>0.66470712423324585</v>
      </c>
      <c r="G21" s="7">
        <v>300</v>
      </c>
      <c r="H21" s="5">
        <v>240</v>
      </c>
      <c r="I21" s="7">
        <f>+G21*C21</f>
        <v>3988.242839554609</v>
      </c>
      <c r="J21" s="8">
        <f>+C21*H21</f>
        <v>3190.5942716436871</v>
      </c>
      <c r="K21" s="21">
        <f>G21/H21</f>
        <v>1.25</v>
      </c>
    </row>
    <row r="22" spans="1:11" x14ac:dyDescent="0.35">
      <c r="A22" s="5" t="s">
        <v>19</v>
      </c>
      <c r="B22" s="6">
        <v>10.530788886265803</v>
      </c>
      <c r="C22" s="6">
        <v>12.966202740971928</v>
      </c>
      <c r="D22" s="6">
        <v>3009</v>
      </c>
      <c r="E22" s="6">
        <v>183.25</v>
      </c>
      <c r="F22" s="6">
        <v>23.760566711425781</v>
      </c>
      <c r="G22" s="7">
        <v>95.099998474121094</v>
      </c>
      <c r="H22" s="5">
        <v>89.5</v>
      </c>
      <c r="I22" s="7">
        <f>+G22*C22</f>
        <v>1233.0858608815752</v>
      </c>
      <c r="J22" s="8">
        <f>+C22*H22</f>
        <v>1160.4751453169877</v>
      </c>
      <c r="K22" s="21">
        <f>G22/H22</f>
        <v>1.0625698153533083</v>
      </c>
    </row>
    <row r="23" spans="1:11" x14ac:dyDescent="0.35">
      <c r="A23" s="5" t="s">
        <v>24</v>
      </c>
      <c r="B23" s="6">
        <v>10.43365161067903</v>
      </c>
      <c r="C23" s="6">
        <v>12.846600774515899</v>
      </c>
      <c r="D23" s="6">
        <v>3009</v>
      </c>
      <c r="E23" s="6">
        <v>35</v>
      </c>
      <c r="F23" s="6">
        <v>4.4963102340698242</v>
      </c>
      <c r="G23" s="7">
        <v>70</v>
      </c>
      <c r="H23" s="5">
        <v>76</v>
      </c>
      <c r="I23" s="7">
        <f>+G23*C23</f>
        <v>899.26205421611292</v>
      </c>
      <c r="J23" s="8">
        <f>+C23*H23</f>
        <v>976.34165886320829</v>
      </c>
      <c r="K23" s="21">
        <f>G23/H23</f>
        <v>0.92105263157894735</v>
      </c>
    </row>
    <row r="24" spans="1:11" x14ac:dyDescent="0.35">
      <c r="A24" s="5" t="s">
        <v>25</v>
      </c>
      <c r="B24" s="6">
        <v>9.3058920572191504</v>
      </c>
      <c r="C24" s="6">
        <v>11.458028887783264</v>
      </c>
      <c r="D24" s="6">
        <v>3009</v>
      </c>
      <c r="E24" s="6">
        <v>23</v>
      </c>
      <c r="F24" s="6">
        <v>2.6353466510772705</v>
      </c>
      <c r="G24" s="7">
        <v>100</v>
      </c>
      <c r="H24" s="5">
        <v>80</v>
      </c>
      <c r="I24" s="7">
        <f>+G24*C24</f>
        <v>1145.8028887783264</v>
      </c>
      <c r="J24" s="8">
        <f>+C24*H24</f>
        <v>916.64231102266115</v>
      </c>
      <c r="K24" s="21">
        <f>G24/H24</f>
        <v>1.25</v>
      </c>
    </row>
    <row r="25" spans="1:11" x14ac:dyDescent="0.35">
      <c r="A25" s="5" t="s">
        <v>23</v>
      </c>
      <c r="B25" s="6">
        <v>7.1893843895337559</v>
      </c>
      <c r="C25" s="6">
        <v>8.8520448378210812</v>
      </c>
      <c r="D25" s="6">
        <v>3009</v>
      </c>
      <c r="E25" s="6">
        <v>56.5</v>
      </c>
      <c r="F25" s="6">
        <v>5.0014052391052246</v>
      </c>
      <c r="G25" s="7">
        <v>75</v>
      </c>
      <c r="H25" s="5">
        <v>100</v>
      </c>
      <c r="I25" s="7">
        <f>+G25*C25</f>
        <v>663.9033628365811</v>
      </c>
      <c r="J25" s="8">
        <f>+C25*H25</f>
        <v>885.20448378210813</v>
      </c>
      <c r="K25" s="21">
        <f>G25/H25</f>
        <v>0.75</v>
      </c>
    </row>
    <row r="26" spans="1:11" x14ac:dyDescent="0.35">
      <c r="A26" s="5" t="s">
        <v>14</v>
      </c>
      <c r="B26" s="6">
        <v>6.6491005204372842</v>
      </c>
      <c r="C26" s="6">
        <v>8.1868117869038954</v>
      </c>
      <c r="D26" s="6">
        <v>3009</v>
      </c>
      <c r="E26" s="6">
        <v>405.84616088867188</v>
      </c>
      <c r="F26" s="6">
        <v>33.225860595703125</v>
      </c>
      <c r="G26" s="7">
        <v>80</v>
      </c>
      <c r="H26" s="5">
        <v>78</v>
      </c>
      <c r="I26" s="7">
        <f>+G26*C26</f>
        <v>654.94494295231164</v>
      </c>
      <c r="J26" s="8">
        <f>+C26*H26</f>
        <v>638.57131937850386</v>
      </c>
      <c r="K26" s="21">
        <f>G26/H26</f>
        <v>1.0256410256410255</v>
      </c>
    </row>
    <row r="27" spans="1:11" x14ac:dyDescent="0.35">
      <c r="A27" s="18" t="s">
        <v>10</v>
      </c>
      <c r="B27" s="6">
        <v>5.854341879442468</v>
      </c>
      <c r="C27" s="6">
        <v>7.2082524089648423</v>
      </c>
      <c r="D27" s="6">
        <v>3009</v>
      </c>
      <c r="E27" s="6">
        <v>584</v>
      </c>
      <c r="F27" s="6">
        <v>42.096195220947266</v>
      </c>
      <c r="G27" s="19">
        <v>145</v>
      </c>
      <c r="H27" s="5">
        <v>260</v>
      </c>
      <c r="I27" s="19">
        <f>+G27*C27</f>
        <v>1045.1965992999021</v>
      </c>
      <c r="J27" s="8">
        <f>+C27*H27</f>
        <v>1874.1456263308589</v>
      </c>
      <c r="K27" s="21">
        <f>G27/H27</f>
        <v>0.55769230769230771</v>
      </c>
    </row>
    <row r="28" spans="1:11" x14ac:dyDescent="0.35">
      <c r="A28" s="5" t="s">
        <v>16</v>
      </c>
      <c r="B28" s="6">
        <v>5.2509140660890354</v>
      </c>
      <c r="C28" s="6">
        <v>6.4652722375501464</v>
      </c>
      <c r="D28" s="6">
        <v>3009</v>
      </c>
      <c r="E28" s="6">
        <v>428.5</v>
      </c>
      <c r="F28" s="6">
        <v>27.703691482543945</v>
      </c>
      <c r="G28" s="7">
        <v>500</v>
      </c>
      <c r="H28" s="5">
        <v>300</v>
      </c>
      <c r="I28" s="7">
        <f>+G28*C28</f>
        <v>3232.6361187750731</v>
      </c>
      <c r="J28" s="8">
        <f>+C28*H28</f>
        <v>1939.581671265044</v>
      </c>
      <c r="K28" s="21">
        <f>G28/H28</f>
        <v>1.6666666666666667</v>
      </c>
    </row>
    <row r="29" spans="1:11" x14ac:dyDescent="0.35">
      <c r="A29" s="3" t="s">
        <v>22</v>
      </c>
      <c r="B29" s="9">
        <v>1.6346674410755668</v>
      </c>
      <c r="C29" s="9">
        <v>2.0127104514855092</v>
      </c>
      <c r="D29" s="9">
        <v>3009</v>
      </c>
      <c r="E29" s="9">
        <v>284.66665649414063</v>
      </c>
      <c r="F29" s="9">
        <v>5.729515552520752</v>
      </c>
      <c r="G29" s="10">
        <v>160</v>
      </c>
      <c r="H29" s="5">
        <v>140</v>
      </c>
      <c r="I29" s="10">
        <f>+G29*C29</f>
        <v>322.03367223768146</v>
      </c>
      <c r="J29" s="8">
        <f>+C29*H29</f>
        <v>281.77946320797128</v>
      </c>
      <c r="K29" s="21">
        <f>G29/H29</f>
        <v>1.1428571428571428</v>
      </c>
    </row>
    <row r="30" spans="1:11" x14ac:dyDescent="0.35">
      <c r="A30" s="5"/>
      <c r="B30" s="5"/>
      <c r="C30" s="5"/>
      <c r="D30" s="5"/>
      <c r="E30" s="5"/>
      <c r="F30" s="5"/>
      <c r="G30" s="5"/>
      <c r="H30" s="5"/>
      <c r="I30" s="7">
        <f>+SUM(I2:I29)*30</f>
        <v>2495614.5812814208</v>
      </c>
      <c r="J30" s="7">
        <f>+SUM(J2:J29)*30</f>
        <v>2149543.9262453453</v>
      </c>
      <c r="K30" s="21"/>
    </row>
  </sheetData>
  <sortState xmlns:xlrd2="http://schemas.microsoft.com/office/spreadsheetml/2017/richdata2" ref="A2:K31">
    <sortCondition descending="1"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E282-F662-41EF-B16F-132D07C2818D}">
  <dimension ref="A1:D32"/>
  <sheetViews>
    <sheetView workbookViewId="0">
      <selection activeCell="A2" sqref="A2:D12"/>
    </sheetView>
  </sheetViews>
  <sheetFormatPr defaultRowHeight="14.5" x14ac:dyDescent="0.35"/>
  <cols>
    <col min="2" max="2" width="24.453125" bestFit="1" customWidth="1"/>
    <col min="3" max="3" width="24" style="2" bestFit="1" customWidth="1"/>
  </cols>
  <sheetData>
    <row r="1" spans="1:4" x14ac:dyDescent="0.35">
      <c r="A1" s="13" t="s">
        <v>58</v>
      </c>
      <c r="B1" s="13" t="s">
        <v>59</v>
      </c>
      <c r="C1" s="14" t="s">
        <v>60</v>
      </c>
      <c r="D1" s="13"/>
    </row>
    <row r="2" spans="1:4" x14ac:dyDescent="0.35">
      <c r="A2" t="s">
        <v>8</v>
      </c>
      <c r="B2" s="1">
        <v>35</v>
      </c>
      <c r="C2" s="2">
        <v>200</v>
      </c>
      <c r="D2">
        <f>+C2/B2</f>
        <v>5.7142857142857144</v>
      </c>
    </row>
    <row r="3" spans="1:4" x14ac:dyDescent="0.35">
      <c r="A3" t="s">
        <v>13</v>
      </c>
      <c r="B3" s="1">
        <v>35</v>
      </c>
      <c r="C3" s="2">
        <v>60</v>
      </c>
      <c r="D3">
        <f>+C3/B3</f>
        <v>1.7142857142857142</v>
      </c>
    </row>
    <row r="4" spans="1:4" x14ac:dyDescent="0.35">
      <c r="A4" t="s">
        <v>16</v>
      </c>
      <c r="B4" s="1">
        <v>300</v>
      </c>
      <c r="C4" s="2">
        <v>500</v>
      </c>
      <c r="D4">
        <f>+C4/B4</f>
        <v>1.6666666666666667</v>
      </c>
    </row>
    <row r="5" spans="1:4" x14ac:dyDescent="0.35">
      <c r="A5" t="s">
        <v>17</v>
      </c>
      <c r="B5" s="1">
        <v>80</v>
      </c>
      <c r="C5" s="2">
        <v>132.5</v>
      </c>
      <c r="D5">
        <f>+C5/B5</f>
        <v>1.65625</v>
      </c>
    </row>
    <row r="6" spans="1:4" x14ac:dyDescent="0.35">
      <c r="A6" t="s">
        <v>9</v>
      </c>
      <c r="B6" s="1">
        <v>80</v>
      </c>
      <c r="C6" s="2">
        <v>124</v>
      </c>
      <c r="D6">
        <f>+C6/B6</f>
        <v>1.55</v>
      </c>
    </row>
    <row r="7" spans="1:4" x14ac:dyDescent="0.35">
      <c r="A7" t="s">
        <v>25</v>
      </c>
      <c r="B7" s="1">
        <v>80</v>
      </c>
      <c r="C7" s="2">
        <v>100</v>
      </c>
      <c r="D7">
        <f>+C7/B7</f>
        <v>1.25</v>
      </c>
    </row>
    <row r="8" spans="1:4" x14ac:dyDescent="0.35">
      <c r="A8" t="s">
        <v>5</v>
      </c>
      <c r="B8" s="1">
        <v>20</v>
      </c>
      <c r="C8" s="2">
        <v>25</v>
      </c>
      <c r="D8">
        <f>+C8/B8</f>
        <v>1.25</v>
      </c>
    </row>
    <row r="9" spans="1:4" x14ac:dyDescent="0.35">
      <c r="A9" t="s">
        <v>26</v>
      </c>
      <c r="B9" s="1">
        <v>240</v>
      </c>
      <c r="C9" s="2">
        <v>300</v>
      </c>
      <c r="D9">
        <f>+C9/B9</f>
        <v>1.25</v>
      </c>
    </row>
    <row r="10" spans="1:4" x14ac:dyDescent="0.35">
      <c r="A10" t="s">
        <v>6</v>
      </c>
      <c r="B10" s="1">
        <v>90</v>
      </c>
      <c r="C10" s="2">
        <v>110</v>
      </c>
      <c r="D10">
        <f>+C10/B10</f>
        <v>1.2222222222222223</v>
      </c>
    </row>
    <row r="11" spans="1:4" x14ac:dyDescent="0.35">
      <c r="A11" t="s">
        <v>15</v>
      </c>
      <c r="B11" s="1">
        <v>165.07936096191406</v>
      </c>
      <c r="C11" s="2">
        <v>190.4761962890625</v>
      </c>
      <c r="D11">
        <f>+C11/B11</f>
        <v>1.1538462178382665</v>
      </c>
    </row>
    <row r="12" spans="1:4" x14ac:dyDescent="0.35">
      <c r="A12" t="s">
        <v>1</v>
      </c>
      <c r="B12" s="1">
        <v>65</v>
      </c>
      <c r="C12" s="2">
        <v>75</v>
      </c>
      <c r="D12">
        <f>+C12/B12</f>
        <v>1.1538461538461537</v>
      </c>
    </row>
    <row r="13" spans="1:4" x14ac:dyDescent="0.35">
      <c r="A13" t="s">
        <v>2</v>
      </c>
      <c r="B13" s="1">
        <v>135.86956787109375</v>
      </c>
      <c r="C13" s="2">
        <v>156.00241088867188</v>
      </c>
      <c r="D13">
        <f>+C13/B13</f>
        <v>1.1481777217152789</v>
      </c>
    </row>
    <row r="14" spans="1:4" x14ac:dyDescent="0.35">
      <c r="A14" t="s">
        <v>22</v>
      </c>
      <c r="B14" s="1">
        <v>140</v>
      </c>
      <c r="C14" s="2">
        <v>160</v>
      </c>
      <c r="D14">
        <f>+C14/B14</f>
        <v>1.1428571428571428</v>
      </c>
    </row>
    <row r="15" spans="1:4" x14ac:dyDescent="0.35">
      <c r="A15" t="s">
        <v>0</v>
      </c>
      <c r="B15" s="1">
        <v>75</v>
      </c>
      <c r="C15" s="2">
        <v>82</v>
      </c>
      <c r="D15">
        <f>+C15/B15</f>
        <v>1.0933333333333333</v>
      </c>
    </row>
    <row r="16" spans="1:4" x14ac:dyDescent="0.35">
      <c r="A16" t="s">
        <v>4</v>
      </c>
      <c r="B16" s="1">
        <v>240</v>
      </c>
      <c r="C16" s="2">
        <v>260</v>
      </c>
      <c r="D16">
        <f>+C16/B16</f>
        <v>1.0833333333333333</v>
      </c>
    </row>
    <row r="17" spans="1:4" x14ac:dyDescent="0.35">
      <c r="A17" t="s">
        <v>19</v>
      </c>
      <c r="B17" s="1">
        <v>89.5</v>
      </c>
      <c r="C17" s="2">
        <v>95.099998474121094</v>
      </c>
      <c r="D17">
        <f>+C17/B17</f>
        <v>1.0625698153533083</v>
      </c>
    </row>
    <row r="18" spans="1:4" x14ac:dyDescent="0.35">
      <c r="A18" t="s">
        <v>18</v>
      </c>
      <c r="B18" s="1">
        <v>95</v>
      </c>
      <c r="C18" s="2">
        <v>100</v>
      </c>
      <c r="D18">
        <f>+C18/B18</f>
        <v>1.0526315789473684</v>
      </c>
    </row>
    <row r="19" spans="1:4" x14ac:dyDescent="0.35">
      <c r="A19" t="s">
        <v>14</v>
      </c>
      <c r="B19" s="1">
        <v>78</v>
      </c>
      <c r="C19" s="2">
        <v>80</v>
      </c>
      <c r="D19">
        <f>+C19/B19</f>
        <v>1.0256410256410255</v>
      </c>
    </row>
    <row r="20" spans="1:4" x14ac:dyDescent="0.35">
      <c r="A20" t="s">
        <v>11</v>
      </c>
      <c r="B20" s="1">
        <v>25</v>
      </c>
      <c r="C20" s="2">
        <v>25</v>
      </c>
      <c r="D20">
        <f>+C20/B20</f>
        <v>1</v>
      </c>
    </row>
    <row r="21" spans="1:4" x14ac:dyDescent="0.35">
      <c r="A21" t="s">
        <v>20</v>
      </c>
      <c r="B21" s="1">
        <v>70</v>
      </c>
      <c r="C21" s="2">
        <v>70</v>
      </c>
      <c r="D21">
        <f>+C21/B21</f>
        <v>1</v>
      </c>
    </row>
    <row r="22" spans="1:4" x14ac:dyDescent="0.35">
      <c r="A22" t="s">
        <v>3</v>
      </c>
      <c r="B22" s="1">
        <v>75</v>
      </c>
      <c r="C22" s="2">
        <v>75</v>
      </c>
      <c r="D22">
        <f>+C22/B22</f>
        <v>1</v>
      </c>
    </row>
    <row r="23" spans="1:4" x14ac:dyDescent="0.35">
      <c r="A23" t="s">
        <v>21</v>
      </c>
      <c r="B23" s="1">
        <v>60.2205810546875</v>
      </c>
      <c r="C23" s="2">
        <v>60</v>
      </c>
      <c r="D23">
        <f>+C23/B23</f>
        <v>0.99633711513864032</v>
      </c>
    </row>
    <row r="24" spans="1:4" x14ac:dyDescent="0.35">
      <c r="A24" t="s">
        <v>7</v>
      </c>
      <c r="B24" s="1">
        <v>210</v>
      </c>
      <c r="C24" s="2">
        <v>201.33333333333334</v>
      </c>
      <c r="D24">
        <f>+C24/B24</f>
        <v>0.95873015873015877</v>
      </c>
    </row>
    <row r="25" spans="1:4" x14ac:dyDescent="0.35">
      <c r="A25" t="s">
        <v>12</v>
      </c>
      <c r="B25" s="1">
        <v>172.68904113769531</v>
      </c>
      <c r="C25" s="2">
        <v>160</v>
      </c>
      <c r="D25">
        <f>+C25/B25</f>
        <v>0.92652086632655761</v>
      </c>
    </row>
    <row r="26" spans="1:4" x14ac:dyDescent="0.35">
      <c r="A26" t="s">
        <v>24</v>
      </c>
      <c r="B26" s="1">
        <v>76</v>
      </c>
      <c r="C26" s="2">
        <v>70</v>
      </c>
      <c r="D26">
        <f>+C26/B26</f>
        <v>0.92105263157894735</v>
      </c>
    </row>
    <row r="27" spans="1:4" x14ac:dyDescent="0.35">
      <c r="A27" t="s">
        <v>27</v>
      </c>
      <c r="B27" s="1">
        <v>38</v>
      </c>
      <c r="C27" s="2">
        <v>35</v>
      </c>
      <c r="D27">
        <f>+C27/B27</f>
        <v>0.92105263157894735</v>
      </c>
    </row>
    <row r="28" spans="1:4" x14ac:dyDescent="0.35">
      <c r="A28" t="s">
        <v>23</v>
      </c>
      <c r="B28" s="1">
        <v>100</v>
      </c>
      <c r="C28" s="2">
        <v>75</v>
      </c>
      <c r="D28">
        <f>+C28/B28</f>
        <v>0.75</v>
      </c>
    </row>
    <row r="29" spans="1:4" x14ac:dyDescent="0.35">
      <c r="A29" t="s">
        <v>10</v>
      </c>
      <c r="B29" s="1">
        <v>260</v>
      </c>
      <c r="C29" s="2">
        <v>145</v>
      </c>
      <c r="D29">
        <f>+C29/B29</f>
        <v>0.55769230769230771</v>
      </c>
    </row>
    <row r="32" spans="1:4" ht="13.5" customHeight="1" x14ac:dyDescent="0.35"/>
  </sheetData>
  <sortState xmlns:xlrd2="http://schemas.microsoft.com/office/spreadsheetml/2017/richdata2" ref="A2:D74">
    <sortCondition descending="1" ref="D1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93131-2428-418B-AA11-84ADD6CF17E3}">
  <dimension ref="A1:D41"/>
  <sheetViews>
    <sheetView workbookViewId="0">
      <selection activeCell="F13" sqref="F13"/>
    </sheetView>
  </sheetViews>
  <sheetFormatPr defaultRowHeight="14.5" x14ac:dyDescent="0.35"/>
  <sheetData>
    <row r="1" spans="1:4" x14ac:dyDescent="0.35">
      <c r="A1" s="11" t="s">
        <v>61</v>
      </c>
      <c r="B1" s="11"/>
      <c r="C1" s="15"/>
      <c r="D1" s="12"/>
    </row>
    <row r="2" spans="1:4" x14ac:dyDescent="0.35">
      <c r="A2" s="13" t="s">
        <v>33</v>
      </c>
      <c r="B2" s="17" t="s">
        <v>34</v>
      </c>
      <c r="C2" s="14" t="s">
        <v>35</v>
      </c>
      <c r="D2" s="13" t="s">
        <v>36</v>
      </c>
    </row>
    <row r="3" spans="1:4" x14ac:dyDescent="0.35">
      <c r="A3" s="5" t="s">
        <v>37</v>
      </c>
      <c r="B3" s="16">
        <v>80.713172912597656</v>
      </c>
      <c r="C3" s="7">
        <v>75</v>
      </c>
      <c r="D3" s="8">
        <v>303</v>
      </c>
    </row>
    <row r="4" spans="1:4" x14ac:dyDescent="0.35">
      <c r="A4" s="5" t="s">
        <v>38</v>
      </c>
      <c r="B4" s="16">
        <v>150.25387573242188</v>
      </c>
      <c r="C4" s="7">
        <v>140</v>
      </c>
      <c r="D4" s="8">
        <v>91</v>
      </c>
    </row>
    <row r="5" spans="1:4" x14ac:dyDescent="0.35">
      <c r="A5" s="5" t="s">
        <v>0</v>
      </c>
      <c r="B5" s="16">
        <v>79.702537536621094</v>
      </c>
      <c r="C5" s="7">
        <v>82</v>
      </c>
      <c r="D5" s="8">
        <v>301</v>
      </c>
    </row>
    <row r="6" spans="1:4" x14ac:dyDescent="0.35">
      <c r="A6" s="5" t="s">
        <v>8</v>
      </c>
      <c r="B6" s="8">
        <v>257.97088623046875</v>
      </c>
      <c r="C6" s="7">
        <v>200</v>
      </c>
      <c r="D6" s="8">
        <v>48</v>
      </c>
    </row>
    <row r="7" spans="1:4" x14ac:dyDescent="0.35">
      <c r="A7" s="5" t="s">
        <v>22</v>
      </c>
      <c r="B7" s="16">
        <v>214.245849609375</v>
      </c>
      <c r="C7" s="7">
        <v>160</v>
      </c>
      <c r="D7" s="8">
        <v>125</v>
      </c>
    </row>
    <row r="8" spans="1:4" x14ac:dyDescent="0.35">
      <c r="A8" s="5" t="s">
        <v>39</v>
      </c>
      <c r="B8" s="16">
        <v>106.86620330810547</v>
      </c>
      <c r="C8" s="7">
        <v>110</v>
      </c>
      <c r="D8" s="8">
        <v>285</v>
      </c>
    </row>
    <row r="9" spans="1:4" x14ac:dyDescent="0.35">
      <c r="A9" s="5" t="s">
        <v>40</v>
      </c>
      <c r="B9" s="8">
        <v>207.65719604492188</v>
      </c>
      <c r="C9" s="7">
        <v>204</v>
      </c>
      <c r="D9" s="8">
        <v>65</v>
      </c>
    </row>
    <row r="10" spans="1:4" x14ac:dyDescent="0.35">
      <c r="A10" s="5" t="s">
        <v>41</v>
      </c>
      <c r="B10" s="16">
        <v>201.57673645019531</v>
      </c>
      <c r="C10" s="7">
        <v>200</v>
      </c>
      <c r="D10" s="8">
        <v>71</v>
      </c>
    </row>
    <row r="11" spans="1:4" x14ac:dyDescent="0.35">
      <c r="A11" s="5" t="s">
        <v>42</v>
      </c>
      <c r="B11" s="8">
        <v>205.09524536132813</v>
      </c>
      <c r="C11" s="7">
        <v>200</v>
      </c>
      <c r="D11" s="8">
        <v>42</v>
      </c>
    </row>
    <row r="12" spans="1:4" x14ac:dyDescent="0.35">
      <c r="A12" s="5" t="s">
        <v>19</v>
      </c>
      <c r="B12" s="8">
        <v>98.756759643554688</v>
      </c>
      <c r="C12" s="7">
        <v>95.099998474121094</v>
      </c>
      <c r="D12" s="8">
        <v>37</v>
      </c>
    </row>
    <row r="13" spans="1:4" x14ac:dyDescent="0.35">
      <c r="A13" s="5" t="s">
        <v>43</v>
      </c>
      <c r="B13" s="16">
        <v>299.779296875</v>
      </c>
      <c r="C13" s="7">
        <v>260</v>
      </c>
      <c r="D13" s="8">
        <v>109</v>
      </c>
    </row>
    <row r="14" spans="1:4" x14ac:dyDescent="0.35">
      <c r="A14" s="5" t="s">
        <v>44</v>
      </c>
      <c r="B14" s="16">
        <v>167.0203857421875</v>
      </c>
      <c r="C14" s="7">
        <v>160</v>
      </c>
      <c r="D14" s="8">
        <v>69</v>
      </c>
    </row>
    <row r="15" spans="1:4" x14ac:dyDescent="0.35">
      <c r="A15" s="5" t="s">
        <v>45</v>
      </c>
      <c r="B15" s="8">
        <v>52.5</v>
      </c>
      <c r="C15" s="7">
        <v>52.5</v>
      </c>
      <c r="D15" s="8">
        <v>8</v>
      </c>
    </row>
    <row r="16" spans="1:4" x14ac:dyDescent="0.35">
      <c r="A16" s="5" t="s">
        <v>17</v>
      </c>
      <c r="B16" s="8">
        <v>130.5</v>
      </c>
      <c r="C16" s="7">
        <v>132.5</v>
      </c>
      <c r="D16" s="8">
        <v>12</v>
      </c>
    </row>
    <row r="17" spans="1:4" x14ac:dyDescent="0.35">
      <c r="A17" s="5" t="s">
        <v>16</v>
      </c>
      <c r="B17" s="16">
        <v>565.99945068359375</v>
      </c>
      <c r="C17" s="7">
        <v>500</v>
      </c>
      <c r="D17" s="8">
        <v>103</v>
      </c>
    </row>
    <row r="18" spans="1:4" x14ac:dyDescent="0.35">
      <c r="A18" s="5" t="s">
        <v>4</v>
      </c>
      <c r="B18" s="16">
        <v>267.1685791015625</v>
      </c>
      <c r="C18" s="7">
        <v>260</v>
      </c>
      <c r="D18" s="8">
        <v>243</v>
      </c>
    </row>
    <row r="19" spans="1:4" x14ac:dyDescent="0.35">
      <c r="A19" s="5" t="s">
        <v>15</v>
      </c>
      <c r="B19" s="16">
        <v>195.04171752929688</v>
      </c>
      <c r="C19" s="7">
        <v>190.4761962890625</v>
      </c>
      <c r="D19" s="8">
        <v>256</v>
      </c>
    </row>
    <row r="20" spans="1:4" x14ac:dyDescent="0.35">
      <c r="A20" s="5" t="s">
        <v>2</v>
      </c>
      <c r="B20" s="16">
        <v>162.91520690917969</v>
      </c>
      <c r="C20" s="7">
        <v>156.00241088867188</v>
      </c>
      <c r="D20" s="8">
        <v>288</v>
      </c>
    </row>
    <row r="21" spans="1:4" x14ac:dyDescent="0.35">
      <c r="A21" s="5" t="s">
        <v>10</v>
      </c>
      <c r="B21" s="16">
        <v>152.53253173828125</v>
      </c>
      <c r="C21" s="7">
        <v>145</v>
      </c>
      <c r="D21" s="8">
        <v>267</v>
      </c>
    </row>
    <row r="22" spans="1:4" x14ac:dyDescent="0.35">
      <c r="A22" s="5" t="s">
        <v>46</v>
      </c>
      <c r="B22" s="16">
        <v>310.05075073242188</v>
      </c>
      <c r="C22" s="7">
        <v>300</v>
      </c>
      <c r="D22" s="8">
        <v>221</v>
      </c>
    </row>
    <row r="23" spans="1:4" x14ac:dyDescent="0.35">
      <c r="A23" s="5" t="s">
        <v>11</v>
      </c>
      <c r="B23" s="16">
        <v>24.937501907348633</v>
      </c>
      <c r="C23" s="7">
        <v>25</v>
      </c>
      <c r="D23" s="8">
        <v>90</v>
      </c>
    </row>
    <row r="24" spans="1:4" x14ac:dyDescent="0.35">
      <c r="A24" s="5" t="s">
        <v>13</v>
      </c>
      <c r="B24" s="16">
        <v>84.715072631835938</v>
      </c>
      <c r="C24" s="7">
        <v>60</v>
      </c>
      <c r="D24" s="8">
        <v>145</v>
      </c>
    </row>
    <row r="25" spans="1:4" x14ac:dyDescent="0.35">
      <c r="A25" s="5" t="s">
        <v>47</v>
      </c>
      <c r="B25" s="8">
        <v>30.687915802001953</v>
      </c>
      <c r="C25" s="7">
        <v>30.755001068115234</v>
      </c>
      <c r="D25" s="8">
        <v>24</v>
      </c>
    </row>
    <row r="26" spans="1:4" x14ac:dyDescent="0.35">
      <c r="A26" s="5" t="s">
        <v>25</v>
      </c>
      <c r="B26" s="16">
        <v>105.23287963867188</v>
      </c>
      <c r="C26" s="7">
        <v>100</v>
      </c>
      <c r="D26" s="8">
        <v>97</v>
      </c>
    </row>
    <row r="27" spans="1:4" x14ac:dyDescent="0.35">
      <c r="A27" s="5" t="s">
        <v>48</v>
      </c>
      <c r="B27" s="16">
        <v>72.914794921875</v>
      </c>
      <c r="C27" s="7">
        <v>70</v>
      </c>
      <c r="D27" s="8">
        <v>101</v>
      </c>
    </row>
    <row r="28" spans="1:4" x14ac:dyDescent="0.35">
      <c r="A28" s="5" t="s">
        <v>21</v>
      </c>
      <c r="B28" s="16">
        <v>65.22515869140625</v>
      </c>
      <c r="C28" s="7">
        <v>60</v>
      </c>
      <c r="D28" s="8">
        <v>129</v>
      </c>
    </row>
    <row r="29" spans="1:4" x14ac:dyDescent="0.35">
      <c r="A29" s="5" t="s">
        <v>49</v>
      </c>
      <c r="B29" s="8">
        <v>21.862241744995117</v>
      </c>
      <c r="C29" s="7">
        <v>20</v>
      </c>
      <c r="D29" s="8">
        <v>51</v>
      </c>
    </row>
    <row r="30" spans="1:4" x14ac:dyDescent="0.35">
      <c r="A30" s="5" t="s">
        <v>50</v>
      </c>
      <c r="B30" s="8">
        <v>66.427139282226563</v>
      </c>
      <c r="C30" s="7">
        <v>71.290000915527344</v>
      </c>
      <c r="D30" s="8">
        <v>51</v>
      </c>
    </row>
    <row r="31" spans="1:4" x14ac:dyDescent="0.35">
      <c r="A31" s="5" t="s">
        <v>51</v>
      </c>
      <c r="B31" s="16">
        <v>93.939361572265625</v>
      </c>
      <c r="C31" s="7">
        <v>75</v>
      </c>
      <c r="D31" s="8">
        <v>72</v>
      </c>
    </row>
    <row r="32" spans="1:4" x14ac:dyDescent="0.35">
      <c r="A32" s="5" t="s">
        <v>52</v>
      </c>
      <c r="B32" s="8">
        <v>101.61717224121094</v>
      </c>
      <c r="C32" s="7">
        <v>80</v>
      </c>
      <c r="D32" s="8">
        <v>64</v>
      </c>
    </row>
    <row r="33" spans="1:4" x14ac:dyDescent="0.35">
      <c r="A33" s="5" t="s">
        <v>18</v>
      </c>
      <c r="B33" s="16">
        <v>107.72133636474609</v>
      </c>
      <c r="C33" s="7">
        <v>100</v>
      </c>
      <c r="D33" s="8">
        <v>154</v>
      </c>
    </row>
    <row r="34" spans="1:4" x14ac:dyDescent="0.35">
      <c r="A34" s="5" t="s">
        <v>14</v>
      </c>
      <c r="B34" s="16">
        <v>84.962936401367188</v>
      </c>
      <c r="C34" s="7">
        <v>80</v>
      </c>
      <c r="D34" s="8">
        <v>93</v>
      </c>
    </row>
    <row r="35" spans="1:4" x14ac:dyDescent="0.35">
      <c r="A35" s="5" t="s">
        <v>9</v>
      </c>
      <c r="B35" s="8">
        <v>127.54730224609375</v>
      </c>
      <c r="C35" s="7">
        <v>124</v>
      </c>
      <c r="D35" s="8">
        <v>67</v>
      </c>
    </row>
    <row r="36" spans="1:4" x14ac:dyDescent="0.35">
      <c r="A36" s="5" t="s">
        <v>5</v>
      </c>
      <c r="B36" s="8">
        <v>24.781318664550781</v>
      </c>
      <c r="C36" s="7">
        <v>25</v>
      </c>
      <c r="D36" s="8">
        <v>58</v>
      </c>
    </row>
    <row r="37" spans="1:4" x14ac:dyDescent="0.35">
      <c r="A37" s="5" t="s">
        <v>20</v>
      </c>
      <c r="B37" s="16">
        <v>67.013191223144531</v>
      </c>
      <c r="C37" s="7">
        <v>70</v>
      </c>
      <c r="D37" s="8">
        <v>101</v>
      </c>
    </row>
    <row r="38" spans="1:4" x14ac:dyDescent="0.35">
      <c r="A38" s="5" t="s">
        <v>53</v>
      </c>
      <c r="B38" s="16">
        <v>81.6964111328125</v>
      </c>
      <c r="C38" s="7">
        <v>75</v>
      </c>
      <c r="D38" s="8">
        <v>308</v>
      </c>
    </row>
    <row r="39" spans="1:4" x14ac:dyDescent="0.35">
      <c r="A39" s="5" t="s">
        <v>54</v>
      </c>
      <c r="B39" s="16">
        <v>91.358154296875</v>
      </c>
      <c r="C39" s="7">
        <v>70</v>
      </c>
      <c r="D39" s="8">
        <v>119</v>
      </c>
    </row>
    <row r="40" spans="1:4" x14ac:dyDescent="0.35">
      <c r="A40" s="5" t="s">
        <v>55</v>
      </c>
      <c r="B40" s="16">
        <v>278.5888671875</v>
      </c>
      <c r="C40" s="7">
        <v>300</v>
      </c>
      <c r="D40" s="8">
        <v>287</v>
      </c>
    </row>
    <row r="41" spans="1:4" x14ac:dyDescent="0.35">
      <c r="A41" s="5" t="s">
        <v>27</v>
      </c>
      <c r="B41" s="16">
        <v>48.086551666259766</v>
      </c>
      <c r="C41" s="7">
        <v>35</v>
      </c>
      <c r="D41" s="8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Costo Canasta FEB</vt:lpstr>
      <vt:lpstr>Costo Canasta Nov-Mar </vt:lpstr>
      <vt:lpstr>Sheet2</vt:lpstr>
      <vt:lpstr>Input Encuesta de Precios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 Raquel Ladronis</dc:creator>
  <cp:lastModifiedBy>Julieta Raquel Ladronis</cp:lastModifiedBy>
  <dcterms:created xsi:type="dcterms:W3CDTF">2020-04-10T16:25:47Z</dcterms:created>
  <dcterms:modified xsi:type="dcterms:W3CDTF">2020-04-13T14:24:40Z</dcterms:modified>
</cp:coreProperties>
</file>