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uk\source\repos\P DomWiki\DomWiki\"/>
    </mc:Choice>
  </mc:AlternateContent>
  <xr:revisionPtr revIDLastSave="0" documentId="13_ncr:1_{2444DD59-A5F3-4B50-A912-BA906D817109}" xr6:coauthVersionLast="47" xr6:coauthVersionMax="47" xr10:uidLastSave="{00000000-0000-0000-0000-000000000000}"/>
  <bookViews>
    <workbookView xWindow="-28920" yWindow="-120" windowWidth="28110" windowHeight="16440" xr2:uid="{0B61927E-A38C-4ADE-80F7-52585CE592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32" i="1" l="1"/>
  <c r="I16" i="1"/>
  <c r="I9" i="1"/>
  <c r="D23" i="1"/>
  <c r="E23" i="1" s="1"/>
  <c r="D31" i="1"/>
  <c r="E31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28" i="1"/>
  <c r="E28" i="1" s="1"/>
  <c r="D32" i="1"/>
  <c r="E3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D19" i="1"/>
  <c r="E19" i="1" s="1"/>
  <c r="B2" i="1"/>
  <c r="B3" i="1"/>
  <c r="B4" i="1"/>
  <c r="D4" i="1" s="1"/>
  <c r="E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D24" i="1" l="1"/>
  <c r="E24" i="1" s="1"/>
  <c r="D20" i="1"/>
  <c r="E20" i="1" s="1"/>
  <c r="D12" i="1"/>
  <c r="E12" i="1" s="1"/>
  <c r="D8" i="1"/>
  <c r="E8" i="1" s="1"/>
  <c r="D11" i="1"/>
  <c r="E11" i="1" s="1"/>
  <c r="F32" i="1"/>
  <c r="D27" i="1"/>
  <c r="E27" i="1" s="1"/>
  <c r="D15" i="1"/>
  <c r="E15" i="1" s="1"/>
  <c r="D7" i="1"/>
  <c r="E7" i="1" s="1"/>
  <c r="D3" i="1"/>
  <c r="E3" i="1" s="1"/>
  <c r="D25" i="1"/>
  <c r="E25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16" i="1"/>
  <c r="E16" i="1" s="1"/>
  <c r="D2" i="1"/>
  <c r="E2" i="1" s="1"/>
  <c r="D29" i="1"/>
  <c r="E29" i="1" s="1"/>
  <c r="D17" i="1"/>
  <c r="E17" i="1" s="1"/>
  <c r="D21" i="1"/>
  <c r="E21" i="1" s="1"/>
  <c r="D13" i="1"/>
  <c r="E13" i="1" s="1"/>
  <c r="D9" i="1"/>
  <c r="E9" i="1" s="1"/>
  <c r="D5" i="1"/>
  <c r="E5" i="1" s="1"/>
</calcChain>
</file>

<file path=xl/sharedStrings.xml><?xml version="1.0" encoding="utf-8"?>
<sst xmlns="http://schemas.openxmlformats.org/spreadsheetml/2006/main" count="5" uniqueCount="5">
  <si>
    <t>bitWidth</t>
  </si>
  <si>
    <t>threshld</t>
  </si>
  <si>
    <t>arrays</t>
  </si>
  <si>
    <t>memory</t>
  </si>
  <si>
    <t>M.elements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</si>
</sst>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5">
    <dxf>
      <numFmt numFmtId="0" formatCode="General"/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EB0-816B-0263C55B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787096"/>
        <c:axId val="713793984"/>
      </c:lineChart>
      <c:catAx>
        <c:axId val="7137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3984"/>
        <c:crosses val="autoZero"/>
        <c:auto val="1"/>
        <c:lblAlgn val="ctr"/>
        <c:lblOffset val="100"/>
        <c:noMultiLvlLbl val="0"/>
      </c:catAx>
      <c:valAx>
        <c:axId val="713793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113692038495189"/>
                  <c:y val="-1.8518518518518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Sheet1!$H$2:$H$32</c:f>
              <c:numCache>
                <c:formatCode>General</c:formatCode>
                <c:ptCount val="31"/>
                <c:pt idx="7">
                  <c:v>64</c:v>
                </c:pt>
                <c:pt idx="14">
                  <c:v>512</c:v>
                </c:pt>
                <c:pt idx="30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4-445B-86BF-1AB7C22A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4536"/>
        <c:axId val="558866504"/>
      </c:scatterChart>
      <c:valAx>
        <c:axId val="5588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6504"/>
        <c:crosses val="autoZero"/>
        <c:crossBetween val="midCat"/>
      </c:valAx>
      <c:valAx>
        <c:axId val="5588665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Sheet2!$B$1:$B$34</c:f>
              <c:numCache>
                <c:formatCode>General</c:formatCode>
                <c:ptCount val="34"/>
                <c:pt idx="0">
                  <c:v>0.5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0.91666666666666663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0.94736842105263153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0.95454545454545459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0.96153846153846156</c:v>
                </c:pt>
                <c:pt idx="25">
                  <c:v>0.96296296296296291</c:v>
                </c:pt>
                <c:pt idx="26">
                  <c:v>0.9642857142857143</c:v>
                </c:pt>
                <c:pt idx="27">
                  <c:v>0.96551724137931039</c:v>
                </c:pt>
                <c:pt idx="28">
                  <c:v>0.96666666666666667</c:v>
                </c:pt>
                <c:pt idx="29">
                  <c:v>0.967741935483871</c:v>
                </c:pt>
                <c:pt idx="30">
                  <c:v>0.96875</c:v>
                </c:pt>
                <c:pt idx="31">
                  <c:v>0.96969696969696972</c:v>
                </c:pt>
                <c:pt idx="32">
                  <c:v>0.97058823529411764</c:v>
                </c:pt>
                <c:pt idx="33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BBF-8D9A-A18B8B45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57248"/>
        <c:axId val="738161512"/>
      </c:lineChart>
      <c:catAx>
        <c:axId val="73815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1512"/>
        <c:crosses val="autoZero"/>
        <c:auto val="1"/>
        <c:lblAlgn val="ctr"/>
        <c:lblOffset val="100"/>
        <c:noMultiLvlLbl val="0"/>
      </c:catAx>
      <c:valAx>
        <c:axId val="7381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</xdr:row>
      <xdr:rowOff>57150</xdr:rowOff>
    </xdr:from>
    <xdr:to>
      <xdr:col>21</xdr:col>
      <xdr:colOff>66675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950D-9E07-495F-B50C-522EE649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142875</xdr:rowOff>
    </xdr:from>
    <xdr:to>
      <xdr:col>18</xdr:col>
      <xdr:colOff>309562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3B8B0-7E87-402E-BE33-385322F93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3</xdr:row>
      <xdr:rowOff>123825</xdr:rowOff>
    </xdr:from>
    <xdr:to>
      <xdr:col>12</xdr:col>
      <xdr:colOff>261937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AD80E-A28A-4C84-858C-D030CA89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BA5BE-A978-4141-A7D8-34F047C31D1B}" name="Table1" displayName="Table1" ref="A1:E32" totalsRowShown="0">
  <autoFilter ref="A1:E32" xr:uid="{21DBA5BE-A978-4141-A7D8-34F047C31D1B}"/>
  <tableColumns count="5">
    <tableColumn id="1" xr3:uid="{507BFA7A-A320-4AAE-8728-4A5D88E2CC95}" name="bitWidth"/>
    <tableColumn id="2" xr3:uid="{982CBA61-BA72-443F-B0AA-B27DE5D06E7B}" name="arrays" dataDxfId="4">
      <calculatedColumnFormula>2^Table1[[#This Row],[bitWidth]]</calculatedColumnFormula>
    </tableColumn>
    <tableColumn id="3" xr3:uid="{6B7BE2C6-9B97-4201-BFEB-293FF148710C}" name="threshld" dataDxfId="0">
      <calculatedColumnFormula>Table1[[#This Row],[bitWidth]]^2</calculatedColumnFormula>
    </tableColumn>
    <tableColumn id="6" xr3:uid="{D53CBD5C-1A34-48FB-BE1A-CA31BFF8F641}" name="M.elements" dataDxfId="3">
      <calculatedColumnFormula>INT(Table1[[#This Row],[arrays]]*Table1[[#This Row],[threshld]]/1000000)</calculatedColumnFormula>
    </tableColumn>
    <tableColumn id="7" xr3:uid="{044C6758-2855-47FF-9CDC-BE9AC7D58BDF}" name="memory" dataDxfId="2">
      <calculatedColumnFormula>INT((Table1[[#This Row],[M.elements]]*8*1024*1024+Table1[[#This Row],[bitWidth]]*(8+4+1))/1024/1024/1024) &amp; "G"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C4E8-4A59-4F24-BCCE-6A5C44C279BC}">
  <dimension ref="A1:I32"/>
  <sheetViews>
    <sheetView tabSelected="1" workbookViewId="0">
      <selection activeCell="G5" sqref="G5"/>
    </sheetView>
  </sheetViews>
  <sheetFormatPr defaultRowHeight="15" x14ac:dyDescent="0.25"/>
  <cols>
    <col min="1" max="1" width="11.140625" customWidth="1"/>
    <col min="3" max="3" width="10.5703125" customWidth="1"/>
    <col min="4" max="5" width="11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" spans="1:9" x14ac:dyDescent="0.25">
      <c r="A2" s="6">
        <v>1</v>
      </c>
      <c r="B2" s="6">
        <f>2^Table1[[#This Row],[bitWidth]]</f>
        <v>2</v>
      </c>
      <c r="C2" s="6">
        <f>Table1[[#This Row],[bitWidth]]^2</f>
        <v>1</v>
      </c>
      <c r="D2" s="7">
        <f>INT(Table1[[#This Row],[arrays]]*Table1[[#This Row],[threshld]]/1000000)</f>
        <v>0</v>
      </c>
      <c r="E2" s="7" t="str">
        <f>INT((Table1[[#This Row],[M.elements]]*8*1024*1024+Table1[[#This Row],[bitWidth]]*(8+4+1))/1024/1024/1024) &amp; "G"</f>
        <v>0G</v>
      </c>
    </row>
    <row r="3" spans="1:9" x14ac:dyDescent="0.25">
      <c r="A3" s="6">
        <v>2</v>
      </c>
      <c r="B3" s="6">
        <f>2^Table1[[#This Row],[bitWidth]]</f>
        <v>4</v>
      </c>
      <c r="C3" s="6">
        <f>Table1[[#This Row],[bitWidth]]^2</f>
        <v>4</v>
      </c>
      <c r="D3" s="7">
        <f>INT(Table1[[#This Row],[arrays]]*Table1[[#This Row],[threshld]]/1000000)</f>
        <v>0</v>
      </c>
      <c r="E3" s="7" t="str">
        <f>INT((Table1[[#This Row],[M.elements]]*8*1024*1024+Table1[[#This Row],[bitWidth]]*(8+4+1))/1024/1024/1024) &amp; "G"</f>
        <v>0G</v>
      </c>
    </row>
    <row r="4" spans="1:9" x14ac:dyDescent="0.25">
      <c r="A4" s="6">
        <v>3</v>
      </c>
      <c r="B4" s="6">
        <f>2^Table1[[#This Row],[bitWidth]]</f>
        <v>8</v>
      </c>
      <c r="C4" s="6">
        <f>Table1[[#This Row],[bitWidth]]^2</f>
        <v>9</v>
      </c>
      <c r="D4" s="7">
        <f>INT(Table1[[#This Row],[arrays]]*Table1[[#This Row],[threshld]]/1000000)</f>
        <v>0</v>
      </c>
      <c r="E4" s="7" t="str">
        <f>INT((Table1[[#This Row],[M.elements]]*8*1024*1024+Table1[[#This Row],[bitWidth]]*(8+4+1))/1024/1024/1024) &amp; "G"</f>
        <v>0G</v>
      </c>
    </row>
    <row r="5" spans="1:9" x14ac:dyDescent="0.25">
      <c r="A5" s="6">
        <v>4</v>
      </c>
      <c r="B5" s="6">
        <f>2^Table1[[#This Row],[bitWidth]]</f>
        <v>16</v>
      </c>
      <c r="C5" s="6">
        <f>Table1[[#This Row],[bitWidth]]^2</f>
        <v>16</v>
      </c>
      <c r="D5" s="7">
        <f>INT(Table1[[#This Row],[arrays]]*Table1[[#This Row],[threshld]]/1000000)</f>
        <v>0</v>
      </c>
      <c r="E5" s="7" t="str">
        <f>INT((Table1[[#This Row],[M.elements]]*8*1024*1024+Table1[[#This Row],[bitWidth]]*(8+4+1))/1024/1024/1024) &amp; "G"</f>
        <v>0G</v>
      </c>
    </row>
    <row r="6" spans="1:9" x14ac:dyDescent="0.25">
      <c r="A6" s="6">
        <v>5</v>
      </c>
      <c r="B6" s="6">
        <f>2^Table1[[#This Row],[bitWidth]]</f>
        <v>32</v>
      </c>
      <c r="C6" s="6">
        <f>Table1[[#This Row],[bitWidth]]^2</f>
        <v>25</v>
      </c>
      <c r="D6" s="7">
        <f>INT(Table1[[#This Row],[arrays]]*Table1[[#This Row],[threshld]]/1000000)</f>
        <v>0</v>
      </c>
      <c r="E6" s="7" t="str">
        <f>INT((Table1[[#This Row],[M.elements]]*8*1024*1024+Table1[[#This Row],[bitWidth]]*(8+4+1))/1024/1024/1024) &amp; "G"</f>
        <v>0G</v>
      </c>
    </row>
    <row r="7" spans="1:9" x14ac:dyDescent="0.25">
      <c r="A7" s="6">
        <v>6</v>
      </c>
      <c r="B7" s="6">
        <f>2^Table1[[#This Row],[bitWidth]]</f>
        <v>64</v>
      </c>
      <c r="C7" s="6">
        <f>Table1[[#This Row],[bitWidth]]^2</f>
        <v>36</v>
      </c>
      <c r="D7" s="7">
        <f>INT(Table1[[#This Row],[arrays]]*Table1[[#This Row],[threshld]]/1000000)</f>
        <v>0</v>
      </c>
      <c r="E7" s="7" t="str">
        <f>INT((Table1[[#This Row],[M.elements]]*8*1024*1024+Table1[[#This Row],[bitWidth]]*(8+4+1))/1024/1024/1024) &amp; "G"</f>
        <v>0G</v>
      </c>
    </row>
    <row r="8" spans="1:9" x14ac:dyDescent="0.25">
      <c r="A8" s="6">
        <v>7</v>
      </c>
      <c r="B8" s="6">
        <f>2^Table1[[#This Row],[bitWidth]]</f>
        <v>128</v>
      </c>
      <c r="C8" s="6">
        <f>Table1[[#This Row],[bitWidth]]^2</f>
        <v>49</v>
      </c>
      <c r="D8" s="7">
        <f>INT(Table1[[#This Row],[arrays]]*Table1[[#This Row],[threshld]]/1000000)</f>
        <v>0</v>
      </c>
      <c r="E8" s="7" t="str">
        <f>INT((Table1[[#This Row],[M.elements]]*8*1024*1024+Table1[[#This Row],[bitWidth]]*(8+4+1))/1024/1024/1024) &amp; "G"</f>
        <v>0G</v>
      </c>
    </row>
    <row r="9" spans="1:9" x14ac:dyDescent="0.25">
      <c r="A9">
        <v>8</v>
      </c>
      <c r="B9">
        <f>2^Table1[[#This Row],[bitWidth]]</f>
        <v>256</v>
      </c>
      <c r="C9">
        <f>Table1[[#This Row],[bitWidth]]^2</f>
        <v>64</v>
      </c>
      <c r="D9" s="1">
        <f>INT(Table1[[#This Row],[arrays]]*Table1[[#This Row],[threshld]]/1000000)</f>
        <v>0</v>
      </c>
      <c r="E9" s="1" t="str">
        <f>INT((Table1[[#This Row],[M.elements]]*8*1024*1024+Table1[[#This Row],[bitWidth]]*(8+4+1))/1024/1024/1024) &amp; "G"</f>
        <v>0G</v>
      </c>
      <c r="F9">
        <f>G9-Table1[[#This Row],[threshld]]</f>
        <v>0</v>
      </c>
      <c r="G9">
        <v>64</v>
      </c>
      <c r="H9">
        <v>64</v>
      </c>
      <c r="I9">
        <f>LOG(H9,2)</f>
        <v>6</v>
      </c>
    </row>
    <row r="10" spans="1:9" x14ac:dyDescent="0.25">
      <c r="A10">
        <v>9</v>
      </c>
      <c r="B10">
        <f>2^Table1[[#This Row],[bitWidth]]</f>
        <v>512</v>
      </c>
      <c r="C10">
        <f>Table1[[#This Row],[bitWidth]]^2</f>
        <v>81</v>
      </c>
      <c r="D10" s="1">
        <f>INT(Table1[[#This Row],[arrays]]*Table1[[#This Row],[threshld]]/1000000)</f>
        <v>0</v>
      </c>
      <c r="E10" s="1" t="str">
        <f>INT((Table1[[#This Row],[M.elements]]*8*1024*1024+Table1[[#This Row],[bitWidth]]*(8+4+1))/1024/1024/1024) &amp; "G"</f>
        <v>0G</v>
      </c>
      <c r="F10">
        <f>G10-Table1[[#This Row],[threshld]]</f>
        <v>-81</v>
      </c>
    </row>
    <row r="11" spans="1:9" x14ac:dyDescent="0.25">
      <c r="A11" s="2">
        <v>10</v>
      </c>
      <c r="B11" s="2">
        <f>2^Table1[[#This Row],[bitWidth]]</f>
        <v>1024</v>
      </c>
      <c r="C11" s="2">
        <f>Table1[[#This Row],[bitWidth]]^2</f>
        <v>100</v>
      </c>
      <c r="D11" s="3">
        <f>INT(Table1[[#This Row],[arrays]]*Table1[[#This Row],[threshld]]/1000000)</f>
        <v>0</v>
      </c>
      <c r="E11" s="3" t="str">
        <f>INT((Table1[[#This Row],[M.elements]]*8*1024*1024+Table1[[#This Row],[bitWidth]]*(8+4+1))/1024/1024/1024) &amp; "G"</f>
        <v>0G</v>
      </c>
      <c r="F11">
        <f>G11-Table1[[#This Row],[threshld]]</f>
        <v>28</v>
      </c>
      <c r="G11">
        <v>128</v>
      </c>
    </row>
    <row r="12" spans="1:9" x14ac:dyDescent="0.25">
      <c r="A12" s="2">
        <v>11</v>
      </c>
      <c r="B12" s="2">
        <f>2^Table1[[#This Row],[bitWidth]]</f>
        <v>2048</v>
      </c>
      <c r="C12" s="2">
        <f>Table1[[#This Row],[bitWidth]]^2</f>
        <v>121</v>
      </c>
      <c r="D12" s="3">
        <f>INT(Table1[[#This Row],[arrays]]*Table1[[#This Row],[threshld]]/1000000)</f>
        <v>0</v>
      </c>
      <c r="E12" s="3" t="str">
        <f>INT((Table1[[#This Row],[M.elements]]*8*1024*1024+Table1[[#This Row],[bitWidth]]*(8+4+1))/1024/1024/1024) &amp; "G"</f>
        <v>0G</v>
      </c>
      <c r="F12">
        <f>G12-Table1[[#This Row],[threshld]]</f>
        <v>-121</v>
      </c>
    </row>
    <row r="13" spans="1:9" x14ac:dyDescent="0.25">
      <c r="A13" s="2">
        <v>12</v>
      </c>
      <c r="B13" s="2">
        <f>2^Table1[[#This Row],[bitWidth]]</f>
        <v>4096</v>
      </c>
      <c r="C13" s="2">
        <f>Table1[[#This Row],[bitWidth]]^2</f>
        <v>144</v>
      </c>
      <c r="D13" s="3">
        <f>INT(Table1[[#This Row],[arrays]]*Table1[[#This Row],[threshld]]/1000000)</f>
        <v>0</v>
      </c>
      <c r="E13" s="3" t="str">
        <f>INT((Table1[[#This Row],[M.elements]]*8*1024*1024+Table1[[#This Row],[bitWidth]]*(8+4+1))/1024/1024/1024) &amp; "G"</f>
        <v>0G</v>
      </c>
      <c r="F13">
        <f>G13-Table1[[#This Row],[threshld]]</f>
        <v>112</v>
      </c>
      <c r="G13">
        <v>256</v>
      </c>
    </row>
    <row r="14" spans="1:9" x14ac:dyDescent="0.25">
      <c r="A14" s="2">
        <v>13</v>
      </c>
      <c r="B14" s="2">
        <f>2^Table1[[#This Row],[bitWidth]]</f>
        <v>8192</v>
      </c>
      <c r="C14" s="2">
        <f>Table1[[#This Row],[bitWidth]]^2</f>
        <v>169</v>
      </c>
      <c r="D14" s="3">
        <f>INT(Table1[[#This Row],[arrays]]*Table1[[#This Row],[threshld]]/1000000)</f>
        <v>1</v>
      </c>
      <c r="E14" s="3" t="str">
        <f>INT((Table1[[#This Row],[M.elements]]*8*1024*1024+Table1[[#This Row],[bitWidth]]*(8+4+1))/1024/1024/1024) &amp; "G"</f>
        <v>0G</v>
      </c>
      <c r="F14">
        <f>G14-Table1[[#This Row],[threshld]]</f>
        <v>-169</v>
      </c>
    </row>
    <row r="15" spans="1:9" x14ac:dyDescent="0.25">
      <c r="A15" s="2">
        <v>14</v>
      </c>
      <c r="B15" s="2">
        <f>2^Table1[[#This Row],[bitWidth]]</f>
        <v>16384</v>
      </c>
      <c r="C15" s="2">
        <f>Table1[[#This Row],[bitWidth]]^2</f>
        <v>196</v>
      </c>
      <c r="D15" s="3">
        <f>INT(Table1[[#This Row],[arrays]]*Table1[[#This Row],[threshld]]/1000000)</f>
        <v>3</v>
      </c>
      <c r="E15" s="3" t="str">
        <f>INT((Table1[[#This Row],[M.elements]]*8*1024*1024+Table1[[#This Row],[bitWidth]]*(8+4+1))/1024/1024/1024) &amp; "G"</f>
        <v>0G</v>
      </c>
      <c r="F15">
        <f>G15-Table1[[#This Row],[threshld]]</f>
        <v>316</v>
      </c>
      <c r="G15">
        <v>512</v>
      </c>
    </row>
    <row r="16" spans="1:9" x14ac:dyDescent="0.25">
      <c r="A16" s="2">
        <v>15</v>
      </c>
      <c r="B16" s="2">
        <f>2^Table1[[#This Row],[bitWidth]]</f>
        <v>32768</v>
      </c>
      <c r="C16" s="2">
        <f>Table1[[#This Row],[bitWidth]]^2</f>
        <v>225</v>
      </c>
      <c r="D16" s="3">
        <f>INT(Table1[[#This Row],[arrays]]*Table1[[#This Row],[threshld]]/1000000)</f>
        <v>7</v>
      </c>
      <c r="E16" s="3" t="str">
        <f>INT((Table1[[#This Row],[M.elements]]*8*1024*1024+Table1[[#This Row],[bitWidth]]*(8+4+1))/1024/1024/1024) &amp; "G"</f>
        <v>0G</v>
      </c>
      <c r="F16">
        <f>G16-Table1[[#This Row],[threshld]]</f>
        <v>-225</v>
      </c>
      <c r="H16">
        <v>512</v>
      </c>
      <c r="I16">
        <f>LOG(H16,2)</f>
        <v>9</v>
      </c>
    </row>
    <row r="17" spans="1:9" x14ac:dyDescent="0.25">
      <c r="A17" s="4">
        <v>16</v>
      </c>
      <c r="B17" s="4">
        <f>2^Table1[[#This Row],[bitWidth]]</f>
        <v>65536</v>
      </c>
      <c r="C17" s="4">
        <f>Table1[[#This Row],[bitWidth]]^2</f>
        <v>256</v>
      </c>
      <c r="D17" s="5">
        <f>INT(Table1[[#This Row],[arrays]]*Table1[[#This Row],[threshld]]/1000000)</f>
        <v>16</v>
      </c>
      <c r="E17" s="5" t="str">
        <f>INT((Table1[[#This Row],[M.elements]]*8*1024*1024+Table1[[#This Row],[bitWidth]]*(8+4+1))/1024/1024/1024) &amp; "G"</f>
        <v>0G</v>
      </c>
      <c r="F17">
        <f>G17-Table1[[#This Row],[threshld]]</f>
        <v>768</v>
      </c>
      <c r="G17">
        <v>1024</v>
      </c>
    </row>
    <row r="18" spans="1:9" x14ac:dyDescent="0.25">
      <c r="A18" s="2">
        <v>17</v>
      </c>
      <c r="B18" s="2">
        <f>2^Table1[[#This Row],[bitWidth]]</f>
        <v>131072</v>
      </c>
      <c r="C18" s="2">
        <f>Table1[[#This Row],[bitWidth]]^2</f>
        <v>289</v>
      </c>
      <c r="D18" s="3">
        <f>INT(Table1[[#This Row],[arrays]]*Table1[[#This Row],[threshld]]/1000000)</f>
        <v>37</v>
      </c>
      <c r="E18" s="3" t="str">
        <f>INT((Table1[[#This Row],[M.elements]]*8*1024*1024+Table1[[#This Row],[bitWidth]]*(8+4+1))/1024/1024/1024) &amp; "G"</f>
        <v>0G</v>
      </c>
      <c r="F18">
        <f>G18-Table1[[#This Row],[threshld]]</f>
        <v>-289</v>
      </c>
    </row>
    <row r="19" spans="1:9" x14ac:dyDescent="0.25">
      <c r="A19" s="2">
        <v>18</v>
      </c>
      <c r="B19" s="2">
        <f>2^Table1[[#This Row],[bitWidth]]</f>
        <v>262144</v>
      </c>
      <c r="C19" s="2">
        <f>Table1[[#This Row],[bitWidth]]^2</f>
        <v>324</v>
      </c>
      <c r="D19" s="3">
        <f>INT(Table1[[#This Row],[arrays]]*Table1[[#This Row],[threshld]]/1000000)</f>
        <v>84</v>
      </c>
      <c r="E19" s="3" t="str">
        <f>INT((Table1[[#This Row],[M.elements]]*8*1024*1024+Table1[[#This Row],[bitWidth]]*(8+4+1))/1024/1024/1024) &amp; "G"</f>
        <v>0G</v>
      </c>
      <c r="F19">
        <f>G19-Table1[[#This Row],[threshld]]</f>
        <v>-324</v>
      </c>
    </row>
    <row r="20" spans="1:9" x14ac:dyDescent="0.25">
      <c r="A20" s="2">
        <v>19</v>
      </c>
      <c r="B20" s="2">
        <f>2^Table1[[#This Row],[bitWidth]]</f>
        <v>524288</v>
      </c>
      <c r="C20" s="2">
        <f>Table1[[#This Row],[bitWidth]]^2</f>
        <v>361</v>
      </c>
      <c r="D20" s="3">
        <f>INT(Table1[[#This Row],[arrays]]*Table1[[#This Row],[threshld]]/1000000)</f>
        <v>189</v>
      </c>
      <c r="E20" s="3" t="str">
        <f>INT((Table1[[#This Row],[M.elements]]*8*1024*1024+Table1[[#This Row],[bitWidth]]*(8+4+1))/1024/1024/1024) &amp; "G"</f>
        <v>1G</v>
      </c>
      <c r="F20">
        <f>G20-Table1[[#This Row],[threshld]]</f>
        <v>-361</v>
      </c>
    </row>
    <row r="21" spans="1:9" x14ac:dyDescent="0.25">
      <c r="A21" s="2">
        <v>20</v>
      </c>
      <c r="B21" s="2">
        <f>2^Table1[[#This Row],[bitWidth]]</f>
        <v>1048576</v>
      </c>
      <c r="C21" s="2">
        <f>Table1[[#This Row],[bitWidth]]^2</f>
        <v>400</v>
      </c>
      <c r="D21" s="3">
        <f>INT(Table1[[#This Row],[arrays]]*Table1[[#This Row],[threshld]]/1000000)</f>
        <v>419</v>
      </c>
      <c r="E21" s="3" t="str">
        <f>INT((Table1[[#This Row],[M.elements]]*8*1024*1024+Table1[[#This Row],[bitWidth]]*(8+4+1))/1024/1024/1024) &amp; "G"</f>
        <v>3G</v>
      </c>
      <c r="F21">
        <f>G21-Table1[[#This Row],[threshld]]</f>
        <v>-400</v>
      </c>
    </row>
    <row r="22" spans="1:9" x14ac:dyDescent="0.25">
      <c r="A22">
        <v>21</v>
      </c>
      <c r="B22">
        <f>2^Table1[[#This Row],[bitWidth]]</f>
        <v>2097152</v>
      </c>
      <c r="C22">
        <f>Table1[[#This Row],[bitWidth]]^2</f>
        <v>441</v>
      </c>
      <c r="D22" s="1">
        <f>INT(Table1[[#This Row],[arrays]]*Table1[[#This Row],[threshld]]/1000000)</f>
        <v>924</v>
      </c>
      <c r="E22" s="1" t="str">
        <f>INT((Table1[[#This Row],[M.elements]]*8*1024*1024+Table1[[#This Row],[bitWidth]]*(8+4+1))/1024/1024/1024) &amp; "G"</f>
        <v>7G</v>
      </c>
      <c r="F22">
        <f>G22-Table1[[#This Row],[threshld]]</f>
        <v>-441</v>
      </c>
    </row>
    <row r="23" spans="1:9" x14ac:dyDescent="0.25">
      <c r="A23">
        <v>22</v>
      </c>
      <c r="B23">
        <f>2^Table1[[#This Row],[bitWidth]]</f>
        <v>4194304</v>
      </c>
      <c r="C23">
        <f>Table1[[#This Row],[bitWidth]]^2</f>
        <v>484</v>
      </c>
      <c r="D23" s="1">
        <f>INT(Table1[[#This Row],[arrays]]*Table1[[#This Row],[threshld]]/1000000)</f>
        <v>2030</v>
      </c>
      <c r="E23" s="1" t="str">
        <f>INT((Table1[[#This Row],[M.elements]]*8*1024*1024+Table1[[#This Row],[bitWidth]]*(8+4+1))/1024/1024/1024) &amp; "G"</f>
        <v>15G</v>
      </c>
      <c r="F23">
        <f>G23-Table1[[#This Row],[threshld]]</f>
        <v>-484</v>
      </c>
    </row>
    <row r="24" spans="1:9" x14ac:dyDescent="0.25">
      <c r="A24">
        <v>23</v>
      </c>
      <c r="B24">
        <f>2^Table1[[#This Row],[bitWidth]]</f>
        <v>8388608</v>
      </c>
      <c r="C24">
        <f>Table1[[#This Row],[bitWidth]]^2</f>
        <v>529</v>
      </c>
      <c r="D24" s="1">
        <f>INT(Table1[[#This Row],[arrays]]*Table1[[#This Row],[threshld]]/1000000)</f>
        <v>4437</v>
      </c>
      <c r="E24" s="1" t="str">
        <f>INT((Table1[[#This Row],[M.elements]]*8*1024*1024+Table1[[#This Row],[bitWidth]]*(8+4+1))/1024/1024/1024) &amp; "G"</f>
        <v>34G</v>
      </c>
      <c r="F24">
        <f>G24-Table1[[#This Row],[threshld]]</f>
        <v>-529</v>
      </c>
    </row>
    <row r="25" spans="1:9" x14ac:dyDescent="0.25">
      <c r="A25">
        <v>24</v>
      </c>
      <c r="B25">
        <f>2^Table1[[#This Row],[bitWidth]]</f>
        <v>16777216</v>
      </c>
      <c r="C25">
        <f>Table1[[#This Row],[bitWidth]]^2</f>
        <v>576</v>
      </c>
      <c r="D25" s="1">
        <f>INT(Table1[[#This Row],[arrays]]*Table1[[#This Row],[threshld]]/1000000)</f>
        <v>9663</v>
      </c>
      <c r="E25" s="1" t="str">
        <f>INT((Table1[[#This Row],[M.elements]]*8*1024*1024+Table1[[#This Row],[bitWidth]]*(8+4+1))/1024/1024/1024) &amp; "G"</f>
        <v>75G</v>
      </c>
      <c r="F25">
        <f>G25-Table1[[#This Row],[threshld]]</f>
        <v>-576</v>
      </c>
    </row>
    <row r="26" spans="1:9" x14ac:dyDescent="0.25">
      <c r="A26">
        <v>25</v>
      </c>
      <c r="B26">
        <f>2^Table1[[#This Row],[bitWidth]]</f>
        <v>33554432</v>
      </c>
      <c r="C26">
        <f>Table1[[#This Row],[bitWidth]]^2</f>
        <v>625</v>
      </c>
      <c r="D26" s="1">
        <f>INT(Table1[[#This Row],[arrays]]*Table1[[#This Row],[threshld]]/1000000)</f>
        <v>20971</v>
      </c>
      <c r="E26" s="1" t="str">
        <f>INT((Table1[[#This Row],[M.elements]]*8*1024*1024+Table1[[#This Row],[bitWidth]]*(8+4+1))/1024/1024/1024) &amp; "G"</f>
        <v>163G</v>
      </c>
      <c r="F26">
        <f>G26-Table1[[#This Row],[threshld]]</f>
        <v>-625</v>
      </c>
    </row>
    <row r="27" spans="1:9" x14ac:dyDescent="0.25">
      <c r="A27">
        <v>26</v>
      </c>
      <c r="B27">
        <f>2^Table1[[#This Row],[bitWidth]]</f>
        <v>67108864</v>
      </c>
      <c r="C27">
        <f>Table1[[#This Row],[bitWidth]]^2</f>
        <v>676</v>
      </c>
      <c r="D27" s="1">
        <f>INT(Table1[[#This Row],[arrays]]*Table1[[#This Row],[threshld]]/1000000)</f>
        <v>45365</v>
      </c>
      <c r="E27" s="1" t="str">
        <f>INT((Table1[[#This Row],[M.elements]]*8*1024*1024+Table1[[#This Row],[bitWidth]]*(8+4+1))/1024/1024/1024) &amp; "G"</f>
        <v>354G</v>
      </c>
      <c r="F27">
        <f>G27-Table1[[#This Row],[threshld]]</f>
        <v>-676</v>
      </c>
    </row>
    <row r="28" spans="1:9" x14ac:dyDescent="0.25">
      <c r="A28">
        <v>27</v>
      </c>
      <c r="B28">
        <f>2^Table1[[#This Row],[bitWidth]]</f>
        <v>134217728</v>
      </c>
      <c r="C28">
        <f>Table1[[#This Row],[bitWidth]]^2</f>
        <v>729</v>
      </c>
      <c r="D28" s="1">
        <f>INT(Table1[[#This Row],[arrays]]*Table1[[#This Row],[threshld]]/1000000)</f>
        <v>97844</v>
      </c>
      <c r="E28" s="1" t="str">
        <f>INT((Table1[[#This Row],[M.elements]]*8*1024*1024+Table1[[#This Row],[bitWidth]]*(8+4+1))/1024/1024/1024) &amp; "G"</f>
        <v>764G</v>
      </c>
      <c r="F28">
        <f>G28-Table1[[#This Row],[threshld]]</f>
        <v>-729</v>
      </c>
    </row>
    <row r="29" spans="1:9" x14ac:dyDescent="0.25">
      <c r="A29">
        <v>28</v>
      </c>
      <c r="B29">
        <f>2^Table1[[#This Row],[bitWidth]]</f>
        <v>268435456</v>
      </c>
      <c r="C29">
        <f>Table1[[#This Row],[bitWidth]]^2</f>
        <v>784</v>
      </c>
      <c r="D29" s="1">
        <f>INT(Table1[[#This Row],[arrays]]*Table1[[#This Row],[threshld]]/1000000)</f>
        <v>210453</v>
      </c>
      <c r="E29" s="1" t="str">
        <f>INT((Table1[[#This Row],[M.elements]]*8*1024*1024+Table1[[#This Row],[bitWidth]]*(8+4+1))/1024/1024/1024) &amp; "G"</f>
        <v>1644G</v>
      </c>
      <c r="F29">
        <f>G29-Table1[[#This Row],[threshld]]</f>
        <v>-784</v>
      </c>
    </row>
    <row r="30" spans="1:9" x14ac:dyDescent="0.25">
      <c r="A30">
        <v>29</v>
      </c>
      <c r="B30">
        <f>2^Table1[[#This Row],[bitWidth]]</f>
        <v>536870912</v>
      </c>
      <c r="C30">
        <f>Table1[[#This Row],[bitWidth]]^2</f>
        <v>841</v>
      </c>
      <c r="D30" s="1">
        <f>INT(Table1[[#This Row],[arrays]]*Table1[[#This Row],[threshld]]/1000000)</f>
        <v>451508</v>
      </c>
      <c r="E30" s="1" t="str">
        <f>INT((Table1[[#This Row],[M.elements]]*8*1024*1024+Table1[[#This Row],[bitWidth]]*(8+4+1))/1024/1024/1024) &amp; "G"</f>
        <v>3527G</v>
      </c>
      <c r="F30">
        <f>G30-Table1[[#This Row],[threshld]]</f>
        <v>-841</v>
      </c>
    </row>
    <row r="31" spans="1:9" x14ac:dyDescent="0.25">
      <c r="A31">
        <v>30</v>
      </c>
      <c r="B31">
        <f>2^Table1[[#This Row],[bitWidth]]</f>
        <v>1073741824</v>
      </c>
      <c r="C31">
        <f>Table1[[#This Row],[bitWidth]]^2</f>
        <v>900</v>
      </c>
      <c r="D31" s="1">
        <f>INT(Table1[[#This Row],[arrays]]*Table1[[#This Row],[threshld]]/1000000)</f>
        <v>966367</v>
      </c>
      <c r="E31" s="1" t="str">
        <f>INT((Table1[[#This Row],[M.elements]]*8*1024*1024+Table1[[#This Row],[bitWidth]]*(8+4+1))/1024/1024/1024) &amp; "G"</f>
        <v>7549G</v>
      </c>
      <c r="F31">
        <f>G31-Table1[[#This Row],[threshld]]</f>
        <v>-900</v>
      </c>
    </row>
    <row r="32" spans="1:9" x14ac:dyDescent="0.25">
      <c r="A32">
        <v>31</v>
      </c>
      <c r="B32">
        <f>2^Table1[[#This Row],[bitWidth]]</f>
        <v>2147483648</v>
      </c>
      <c r="C32">
        <f>Table1[[#This Row],[bitWidth]]^2</f>
        <v>961</v>
      </c>
      <c r="D32" s="1">
        <f>INT(Table1[[#This Row],[arrays]]*Table1[[#This Row],[threshld]]/1000000)</f>
        <v>2063731</v>
      </c>
      <c r="E32" s="1" t="str">
        <f>INT((Table1[[#This Row],[M.elements]]*8*1024*1024+Table1[[#This Row],[bitWidth]]*(8+4+1))/1024/1024/1024) &amp; "G"</f>
        <v>16122G</v>
      </c>
      <c r="F32">
        <f>G32-Table1[[#This Row],[threshld]]</f>
        <v>64575</v>
      </c>
      <c r="G32">
        <v>65536</v>
      </c>
      <c r="H32">
        <v>65536</v>
      </c>
      <c r="I32">
        <f>LOG(H32,2)</f>
        <v>16</v>
      </c>
    </row>
  </sheetData>
  <conditionalFormatting sqref="C2:C32">
    <cfRule type="cellIs" dxfId="1" priority="1" operator="greaterThan">
      <formula>65535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F5E2-9233-46AE-BBE3-F7747E864712}">
  <dimension ref="A1:B35"/>
  <sheetViews>
    <sheetView workbookViewId="0">
      <selection activeCell="B1" sqref="B1:B34"/>
    </sheetView>
  </sheetViews>
  <sheetFormatPr defaultRowHeight="15" x14ac:dyDescent="0.25"/>
  <sheetData>
    <row r="1" spans="1:2" x14ac:dyDescent="0.25">
      <c r="A1">
        <v>1</v>
      </c>
      <c r="B1">
        <f>A1/A2</f>
        <v>0.5</v>
      </c>
    </row>
    <row r="2" spans="1:2" x14ac:dyDescent="0.25">
      <c r="A2">
        <v>2</v>
      </c>
      <c r="B2">
        <f t="shared" ref="B2:B35" si="0">A2/A3</f>
        <v>0.66666666666666663</v>
      </c>
    </row>
    <row r="3" spans="1:2" x14ac:dyDescent="0.25">
      <c r="A3">
        <v>3</v>
      </c>
      <c r="B3">
        <f t="shared" si="0"/>
        <v>0.75</v>
      </c>
    </row>
    <row r="4" spans="1:2" x14ac:dyDescent="0.25">
      <c r="A4">
        <v>4</v>
      </c>
      <c r="B4">
        <f t="shared" si="0"/>
        <v>0.8</v>
      </c>
    </row>
    <row r="5" spans="1:2" x14ac:dyDescent="0.25">
      <c r="A5">
        <v>5</v>
      </c>
      <c r="B5">
        <f t="shared" si="0"/>
        <v>0.83333333333333337</v>
      </c>
    </row>
    <row r="6" spans="1:2" x14ac:dyDescent="0.25">
      <c r="A6">
        <v>6</v>
      </c>
      <c r="B6">
        <f t="shared" si="0"/>
        <v>0.8571428571428571</v>
      </c>
    </row>
    <row r="7" spans="1:2" x14ac:dyDescent="0.25">
      <c r="A7">
        <v>7</v>
      </c>
      <c r="B7">
        <f t="shared" si="0"/>
        <v>0.875</v>
      </c>
    </row>
    <row r="8" spans="1:2" x14ac:dyDescent="0.25">
      <c r="A8">
        <v>8</v>
      </c>
      <c r="B8">
        <f t="shared" si="0"/>
        <v>0.88888888888888884</v>
      </c>
    </row>
    <row r="9" spans="1:2" x14ac:dyDescent="0.25">
      <c r="A9">
        <v>9</v>
      </c>
      <c r="B9">
        <f t="shared" si="0"/>
        <v>0.9</v>
      </c>
    </row>
    <row r="10" spans="1:2" x14ac:dyDescent="0.25">
      <c r="A10">
        <v>10</v>
      </c>
      <c r="B10">
        <f t="shared" si="0"/>
        <v>0.90909090909090906</v>
      </c>
    </row>
    <row r="11" spans="1:2" x14ac:dyDescent="0.25">
      <c r="A11">
        <v>11</v>
      </c>
      <c r="B11">
        <f t="shared" si="0"/>
        <v>0.91666666666666663</v>
      </c>
    </row>
    <row r="12" spans="1:2" x14ac:dyDescent="0.25">
      <c r="A12">
        <v>12</v>
      </c>
      <c r="B12">
        <f t="shared" si="0"/>
        <v>0.92307692307692313</v>
      </c>
    </row>
    <row r="13" spans="1:2" x14ac:dyDescent="0.25">
      <c r="A13">
        <v>13</v>
      </c>
      <c r="B13">
        <f t="shared" si="0"/>
        <v>0.9285714285714286</v>
      </c>
    </row>
    <row r="14" spans="1:2" x14ac:dyDescent="0.25">
      <c r="A14">
        <v>14</v>
      </c>
      <c r="B14">
        <f t="shared" si="0"/>
        <v>0.93333333333333335</v>
      </c>
    </row>
    <row r="15" spans="1:2" x14ac:dyDescent="0.25">
      <c r="A15">
        <v>15</v>
      </c>
      <c r="B15">
        <f t="shared" si="0"/>
        <v>0.9375</v>
      </c>
    </row>
    <row r="16" spans="1:2" x14ac:dyDescent="0.25">
      <c r="A16">
        <v>16</v>
      </c>
      <c r="B16">
        <f t="shared" si="0"/>
        <v>0.94117647058823528</v>
      </c>
    </row>
    <row r="17" spans="1:2" x14ac:dyDescent="0.25">
      <c r="A17">
        <v>17</v>
      </c>
      <c r="B17">
        <f t="shared" si="0"/>
        <v>0.94444444444444442</v>
      </c>
    </row>
    <row r="18" spans="1:2" x14ac:dyDescent="0.25">
      <c r="A18">
        <v>18</v>
      </c>
      <c r="B18">
        <f t="shared" si="0"/>
        <v>0.94736842105263153</v>
      </c>
    </row>
    <row r="19" spans="1:2" x14ac:dyDescent="0.25">
      <c r="A19">
        <v>19</v>
      </c>
      <c r="B19">
        <f t="shared" si="0"/>
        <v>0.95</v>
      </c>
    </row>
    <row r="20" spans="1:2" x14ac:dyDescent="0.25">
      <c r="A20">
        <v>20</v>
      </c>
      <c r="B20">
        <f t="shared" si="0"/>
        <v>0.95238095238095233</v>
      </c>
    </row>
    <row r="21" spans="1:2" x14ac:dyDescent="0.25">
      <c r="A21">
        <v>21</v>
      </c>
      <c r="B21">
        <f t="shared" si="0"/>
        <v>0.95454545454545459</v>
      </c>
    </row>
    <row r="22" spans="1:2" x14ac:dyDescent="0.25">
      <c r="A22">
        <v>22</v>
      </c>
      <c r="B22">
        <f t="shared" si="0"/>
        <v>0.95652173913043481</v>
      </c>
    </row>
    <row r="23" spans="1:2" x14ac:dyDescent="0.25">
      <c r="A23">
        <v>23</v>
      </c>
      <c r="B23">
        <f t="shared" si="0"/>
        <v>0.95833333333333337</v>
      </c>
    </row>
    <row r="24" spans="1:2" x14ac:dyDescent="0.25">
      <c r="A24">
        <v>24</v>
      </c>
      <c r="B24">
        <f t="shared" si="0"/>
        <v>0.96</v>
      </c>
    </row>
    <row r="25" spans="1:2" x14ac:dyDescent="0.25">
      <c r="A25">
        <v>25</v>
      </c>
      <c r="B25">
        <f t="shared" si="0"/>
        <v>0.96153846153846156</v>
      </c>
    </row>
    <row r="26" spans="1:2" x14ac:dyDescent="0.25">
      <c r="A26">
        <v>26</v>
      </c>
      <c r="B26">
        <f t="shared" si="0"/>
        <v>0.96296296296296291</v>
      </c>
    </row>
    <row r="27" spans="1:2" x14ac:dyDescent="0.25">
      <c r="A27">
        <v>27</v>
      </c>
      <c r="B27">
        <f t="shared" si="0"/>
        <v>0.9642857142857143</v>
      </c>
    </row>
    <row r="28" spans="1:2" x14ac:dyDescent="0.25">
      <c r="A28">
        <v>28</v>
      </c>
      <c r="B28">
        <f t="shared" si="0"/>
        <v>0.96551724137931039</v>
      </c>
    </row>
    <row r="29" spans="1:2" x14ac:dyDescent="0.25">
      <c r="A29">
        <v>29</v>
      </c>
      <c r="B29">
        <f t="shared" si="0"/>
        <v>0.96666666666666667</v>
      </c>
    </row>
    <row r="30" spans="1:2" x14ac:dyDescent="0.25">
      <c r="A30">
        <v>30</v>
      </c>
      <c r="B30">
        <f t="shared" si="0"/>
        <v>0.967741935483871</v>
      </c>
    </row>
    <row r="31" spans="1:2" x14ac:dyDescent="0.25">
      <c r="A31">
        <v>31</v>
      </c>
      <c r="B31">
        <f t="shared" si="0"/>
        <v>0.96875</v>
      </c>
    </row>
    <row r="32" spans="1:2" x14ac:dyDescent="0.25">
      <c r="A32">
        <v>32</v>
      </c>
      <c r="B32">
        <f t="shared" si="0"/>
        <v>0.96969696969696972</v>
      </c>
    </row>
    <row r="33" spans="1:2" x14ac:dyDescent="0.25">
      <c r="A33">
        <v>33</v>
      </c>
      <c r="B33">
        <f t="shared" si="0"/>
        <v>0.97058823529411764</v>
      </c>
    </row>
    <row r="34" spans="1:2" x14ac:dyDescent="0.25">
      <c r="A34">
        <v>34</v>
      </c>
      <c r="B34">
        <f t="shared" si="0"/>
        <v>0.97142857142857142</v>
      </c>
    </row>
    <row r="35" spans="1:2" x14ac:dyDescent="0.25">
      <c r="A35">
        <v>35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3e2fe1-4846-4393-8cf2-1bc71a04fd88}" enabled="1" method="Privileged" siteId="{41ff26dc-250f-4b13-8981-739be8610c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Guk</dc:creator>
  <cp:lastModifiedBy>Dmitry Guk</cp:lastModifiedBy>
  <dcterms:created xsi:type="dcterms:W3CDTF">2022-12-03T12:41:39Z</dcterms:created>
  <dcterms:modified xsi:type="dcterms:W3CDTF">2022-12-05T07:21:36Z</dcterms:modified>
</cp:coreProperties>
</file>