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Guk\source\repos\P DomWiki\DomWiki\"/>
    </mc:Choice>
  </mc:AlternateContent>
  <xr:revisionPtr revIDLastSave="0" documentId="13_ncr:1_{550A3823-41C2-443F-9DF3-BA4AE034429F}" xr6:coauthVersionLast="47" xr6:coauthVersionMax="47" xr10:uidLastSave="{00000000-0000-0000-0000-000000000000}"/>
  <bookViews>
    <workbookView xWindow="-27030" yWindow="390" windowWidth="17790" windowHeight="14385" xr2:uid="{0B61927E-A38C-4ADE-80F7-52585CE592BA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1" i="2"/>
  <c r="B2" i="1"/>
  <c r="E2" i="1" s="1"/>
  <c r="B3" i="1"/>
  <c r="E3" i="1" s="1"/>
  <c r="B4" i="1"/>
  <c r="E4" i="1" s="1"/>
  <c r="B5" i="1"/>
  <c r="E5" i="1" s="1"/>
  <c r="B6" i="1"/>
  <c r="E6" i="1" s="1"/>
  <c r="B7" i="1"/>
  <c r="E7" i="1" s="1"/>
  <c r="B8" i="1"/>
  <c r="E8" i="1" s="1"/>
  <c r="B9" i="1"/>
  <c r="E9" i="1" s="1"/>
  <c r="B10" i="1"/>
  <c r="E10" i="1" s="1"/>
  <c r="B11" i="1"/>
  <c r="E11" i="1" s="1"/>
  <c r="B12" i="1"/>
  <c r="E12" i="1" s="1"/>
  <c r="B13" i="1"/>
  <c r="E13" i="1" s="1"/>
  <c r="B14" i="1"/>
  <c r="E14" i="1" s="1"/>
  <c r="B15" i="1"/>
  <c r="E15" i="1" s="1"/>
  <c r="B16" i="1"/>
  <c r="E16" i="1" s="1"/>
  <c r="B17" i="1"/>
  <c r="E17" i="1" s="1"/>
  <c r="B18" i="1"/>
  <c r="E18" i="1" s="1"/>
  <c r="B19" i="1"/>
  <c r="E19" i="1" s="1"/>
  <c r="B20" i="1"/>
  <c r="E20" i="1" s="1"/>
  <c r="B21" i="1"/>
  <c r="E21" i="1" s="1"/>
  <c r="B22" i="1"/>
  <c r="E22" i="1" s="1"/>
  <c r="B23" i="1"/>
  <c r="E23" i="1" s="1"/>
  <c r="B24" i="1"/>
  <c r="E24" i="1" s="1"/>
  <c r="B25" i="1"/>
  <c r="E25" i="1" s="1"/>
  <c r="B26" i="1"/>
  <c r="E26" i="1" s="1"/>
  <c r="B27" i="1"/>
  <c r="E27" i="1" s="1"/>
  <c r="B28" i="1"/>
  <c r="E28" i="1" s="1"/>
  <c r="B29" i="1"/>
  <c r="E29" i="1" s="1"/>
  <c r="B30" i="1"/>
  <c r="E30" i="1" s="1"/>
  <c r="B31" i="1"/>
  <c r="E31" i="1" s="1"/>
  <c r="B32" i="1"/>
  <c r="E32" i="1" s="1"/>
  <c r="D29" i="1" l="1"/>
  <c r="D25" i="1"/>
  <c r="D21" i="1"/>
  <c r="D17" i="1"/>
  <c r="D13" i="1"/>
  <c r="D9" i="1"/>
  <c r="D5" i="1"/>
  <c r="D32" i="1"/>
  <c r="D28" i="1"/>
  <c r="D24" i="1"/>
  <c r="D20" i="1"/>
  <c r="D16" i="1"/>
  <c r="D12" i="1"/>
  <c r="D8" i="1"/>
  <c r="D4" i="1"/>
  <c r="D31" i="1"/>
  <c r="D27" i="1"/>
  <c r="D23" i="1"/>
  <c r="D19" i="1"/>
  <c r="D15" i="1"/>
  <c r="D11" i="1"/>
  <c r="D7" i="1"/>
  <c r="D3" i="1"/>
  <c r="D30" i="1"/>
  <c r="D26" i="1"/>
  <c r="D22" i="1"/>
  <c r="D18" i="1"/>
  <c r="D14" i="1"/>
  <c r="D10" i="1"/>
  <c r="D6" i="1"/>
  <c r="D2" i="1"/>
  <c r="F8" i="1" l="1"/>
  <c r="G8" i="1"/>
  <c r="F24" i="1"/>
  <c r="G24" i="1"/>
  <c r="F6" i="1"/>
  <c r="G6" i="1"/>
  <c r="F14" i="1"/>
  <c r="G14" i="1"/>
  <c r="F22" i="1"/>
  <c r="G22" i="1"/>
  <c r="F30" i="1"/>
  <c r="G30" i="1"/>
  <c r="F7" i="1"/>
  <c r="G7" i="1"/>
  <c r="F15" i="1"/>
  <c r="G15" i="1"/>
  <c r="F23" i="1"/>
  <c r="G23" i="1"/>
  <c r="F31" i="1"/>
  <c r="G31" i="1"/>
  <c r="F9" i="1"/>
  <c r="G9" i="1"/>
  <c r="F17" i="1"/>
  <c r="G17" i="1"/>
  <c r="F25" i="1"/>
  <c r="G25" i="1"/>
  <c r="F4" i="1"/>
  <c r="G4" i="1"/>
  <c r="F12" i="1"/>
  <c r="G12" i="1"/>
  <c r="F20" i="1"/>
  <c r="G20" i="1"/>
  <c r="F28" i="1"/>
  <c r="G28" i="1"/>
  <c r="F5" i="1"/>
  <c r="G5" i="1"/>
  <c r="F13" i="1"/>
  <c r="G13" i="1"/>
  <c r="F21" i="1"/>
  <c r="G21" i="1"/>
  <c r="F29" i="1"/>
  <c r="G29" i="1"/>
  <c r="F16" i="1"/>
  <c r="G16" i="1"/>
  <c r="F32" i="1"/>
  <c r="G32" i="1"/>
  <c r="F2" i="1"/>
  <c r="G2" i="1"/>
  <c r="F10" i="1"/>
  <c r="G10" i="1"/>
  <c r="F18" i="1"/>
  <c r="G18" i="1"/>
  <c r="F26" i="1"/>
  <c r="G26" i="1"/>
  <c r="F3" i="1"/>
  <c r="G3" i="1"/>
  <c r="F11" i="1"/>
  <c r="G11" i="1"/>
  <c r="F19" i="1"/>
  <c r="G19" i="1"/>
  <c r="F27" i="1"/>
  <c r="G27" i="1"/>
</calcChain>
</file>

<file path=xl/sharedStrings.xml><?xml version="1.0" encoding="utf-8"?>
<sst xmlns="http://schemas.openxmlformats.org/spreadsheetml/2006/main" count="13" uniqueCount="13">
  <si>
    <t>bitWidth</t>
  </si>
  <si>
    <t>threshld</t>
  </si>
  <si>
    <t>arrays</t>
  </si>
  <si>
    <t>memory</t>
  </si>
  <si>
    <t>M.elements</t>
  </si>
  <si>
    <t>elements</t>
  </si>
  <si>
    <t>G.memory</t>
  </si>
  <si>
    <t>M.memory</t>
  </si>
  <si>
    <t>bytes per element</t>
  </si>
  <si>
    <t>24 bytes - class infrastructure in NET</t>
  </si>
  <si>
    <t>84 bytes - internal class variables</t>
  </si>
  <si>
    <t>32 bytes per row - hashing and threadsafe</t>
  </si>
  <si>
    <t>9 bytes per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</si>
</sst>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NumberFormat="1"/>
    <xf numFmtId="0" fontId="0" fillId="2" borderId="0" xfId="0" applyFill="1"/>
    <xf numFmtId="0" fontId="0" fillId="2" borderId="0" xfId="0" applyNumberFormat="1" applyFill="1"/>
    <xf numFmtId="0" fontId="0" fillId="3" borderId="0" xfId="0" applyFill="1"/>
    <xf numFmtId="0" fontId="0" fillId="3" borderId="0" xfId="0" applyNumberFormat="1" applyFill="1"/>
    <xf numFmtId="0" fontId="0" fillId="4" borderId="0" xfId="0" applyFill="1"/>
    <xf numFmtId="0" fontId="0" fillId="4" borderId="0" xfId="0" applyNumberFormat="1" applyFill="1"/>
    <xf numFmtId="0" fontId="0" fillId="0" borderId="0" xfId="0" applyAlignment="1">
      <alignment horizontal="left"/>
    </xf>
    <xf numFmtId="0" fontId="0" fillId="4" borderId="0" xfId="0" applyNumberFormat="1" applyFill="1" applyAlignment="1">
      <alignment horizontal="left"/>
    </xf>
    <xf numFmtId="0" fontId="0" fillId="0" borderId="0" xfId="0" applyNumberFormat="1" applyAlignment="1">
      <alignment horizontal="left"/>
    </xf>
    <xf numFmtId="0" fontId="0" fillId="2" borderId="0" xfId="0" applyNumberFormat="1" applyFill="1" applyAlignment="1">
      <alignment horizontal="left"/>
    </xf>
    <xf numFmtId="0" fontId="0" fillId="3" borderId="0" xfId="0" applyNumberFormat="1" applyFill="1" applyAlignment="1">
      <alignment horizontal="left"/>
    </xf>
  </cellXfs>
  <cellStyles count="1">
    <cellStyle name="Normal" xfId="0" builtinId="0"/>
  </cellStyles>
  <dxfs count="9">
    <dxf>
      <numFmt numFmtId="0" formatCode="General"/>
    </dxf>
    <dxf>
      <numFmt numFmtId="0" formatCode="General"/>
      <alignment horizontal="left" vertical="bottom" textRotation="0" wrapText="0" indent="0" justifyLastLine="0" shrinkToFit="0" readingOrder="0"/>
    </dxf>
    <dxf>
      <font>
        <color rgb="FF9C5700"/>
      </font>
      <fill>
        <patternFill>
          <bgColor rgb="FFFFEB9C"/>
        </patternFill>
      </fill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Sheet1!$C$2:$C$32</c:f>
              <c:numCache>
                <c:formatCode>General</c:formatCode>
                <c:ptCount val="31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81</c:v>
                </c:pt>
                <c:pt idx="9">
                  <c:v>100</c:v>
                </c:pt>
                <c:pt idx="10">
                  <c:v>121</c:v>
                </c:pt>
                <c:pt idx="11">
                  <c:v>144</c:v>
                </c:pt>
                <c:pt idx="12">
                  <c:v>169</c:v>
                </c:pt>
                <c:pt idx="13">
                  <c:v>196</c:v>
                </c:pt>
                <c:pt idx="14">
                  <c:v>225</c:v>
                </c:pt>
                <c:pt idx="15">
                  <c:v>256</c:v>
                </c:pt>
                <c:pt idx="16">
                  <c:v>289</c:v>
                </c:pt>
                <c:pt idx="17">
                  <c:v>324</c:v>
                </c:pt>
                <c:pt idx="18">
                  <c:v>361</c:v>
                </c:pt>
                <c:pt idx="19">
                  <c:v>400</c:v>
                </c:pt>
                <c:pt idx="20">
                  <c:v>441</c:v>
                </c:pt>
                <c:pt idx="21">
                  <c:v>484</c:v>
                </c:pt>
                <c:pt idx="22">
                  <c:v>529</c:v>
                </c:pt>
                <c:pt idx="23">
                  <c:v>576</c:v>
                </c:pt>
                <c:pt idx="24">
                  <c:v>625</c:v>
                </c:pt>
                <c:pt idx="25">
                  <c:v>676</c:v>
                </c:pt>
                <c:pt idx="26">
                  <c:v>729</c:v>
                </c:pt>
                <c:pt idx="27">
                  <c:v>784</c:v>
                </c:pt>
                <c:pt idx="28">
                  <c:v>841</c:v>
                </c:pt>
                <c:pt idx="29">
                  <c:v>900</c:v>
                </c:pt>
                <c:pt idx="30">
                  <c:v>961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D5-4EB0-816B-0263C55BF8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3787096"/>
        <c:axId val="713793984"/>
      </c:lineChart>
      <c:catAx>
        <c:axId val="7137870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793984"/>
        <c:crosses val="autoZero"/>
        <c:auto val="1"/>
        <c:lblAlgn val="ctr"/>
        <c:lblOffset val="100"/>
        <c:noMultiLvlLbl val="0"/>
      </c:catAx>
      <c:valAx>
        <c:axId val="713793984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787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Sheet1!$E$4:$E$9</c:f>
              <c:numCache>
                <c:formatCode>General</c:formatCode>
                <c:ptCount val="6"/>
                <c:pt idx="0">
                  <c:v>72</c:v>
                </c:pt>
                <c:pt idx="1">
                  <c:v>256</c:v>
                </c:pt>
                <c:pt idx="2">
                  <c:v>800</c:v>
                </c:pt>
                <c:pt idx="3">
                  <c:v>2304</c:v>
                </c:pt>
                <c:pt idx="4">
                  <c:v>6272</c:v>
                </c:pt>
                <c:pt idx="5">
                  <c:v>16384</c:v>
                </c:pt>
              </c:numCache>
            </c:numRef>
          </c:xVal>
          <c:yVal>
            <c:numRef>
              <c:f>Sheet1!$I$4:$I$9</c:f>
              <c:numCache>
                <c:formatCode>General</c:formatCode>
                <c:ptCount val="6"/>
                <c:pt idx="0">
                  <c:v>14.055555555555555</c:v>
                </c:pt>
                <c:pt idx="1">
                  <c:v>11.421875</c:v>
                </c:pt>
                <c:pt idx="2">
                  <c:v>10.414999999999999</c:v>
                </c:pt>
                <c:pt idx="3">
                  <c:v>9.9357638888888893</c:v>
                </c:pt>
                <c:pt idx="4">
                  <c:v>9.6702806122448983</c:v>
                </c:pt>
                <c:pt idx="5">
                  <c:v>9.506591796875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4F1-4C08-9019-4CC20DF45E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1419656"/>
        <c:axId val="551417032"/>
      </c:scatterChart>
      <c:valAx>
        <c:axId val="551419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417032"/>
        <c:crosses val="autoZero"/>
        <c:crossBetween val="midCat"/>
      </c:valAx>
      <c:valAx>
        <c:axId val="551417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419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Sheet2!$B$1:$B$34</c:f>
              <c:numCache>
                <c:formatCode>General</c:formatCode>
                <c:ptCount val="34"/>
                <c:pt idx="0">
                  <c:v>0.5</c:v>
                </c:pt>
                <c:pt idx="1">
                  <c:v>0.66666666666666663</c:v>
                </c:pt>
                <c:pt idx="2">
                  <c:v>0.75</c:v>
                </c:pt>
                <c:pt idx="3">
                  <c:v>0.8</c:v>
                </c:pt>
                <c:pt idx="4">
                  <c:v>0.83333333333333337</c:v>
                </c:pt>
                <c:pt idx="5">
                  <c:v>0.8571428571428571</c:v>
                </c:pt>
                <c:pt idx="6">
                  <c:v>0.875</c:v>
                </c:pt>
                <c:pt idx="7">
                  <c:v>0.88888888888888884</c:v>
                </c:pt>
                <c:pt idx="8">
                  <c:v>0.9</c:v>
                </c:pt>
                <c:pt idx="9">
                  <c:v>0.90909090909090906</c:v>
                </c:pt>
                <c:pt idx="10">
                  <c:v>0.91666666666666663</c:v>
                </c:pt>
                <c:pt idx="11">
                  <c:v>0.92307692307692313</c:v>
                </c:pt>
                <c:pt idx="12">
                  <c:v>0.9285714285714286</c:v>
                </c:pt>
                <c:pt idx="13">
                  <c:v>0.93333333333333335</c:v>
                </c:pt>
                <c:pt idx="14">
                  <c:v>0.9375</c:v>
                </c:pt>
                <c:pt idx="15">
                  <c:v>0.94117647058823528</c:v>
                </c:pt>
                <c:pt idx="16">
                  <c:v>0.94444444444444442</c:v>
                </c:pt>
                <c:pt idx="17">
                  <c:v>0.94736842105263153</c:v>
                </c:pt>
                <c:pt idx="18">
                  <c:v>0.95</c:v>
                </c:pt>
                <c:pt idx="19">
                  <c:v>0.95238095238095233</c:v>
                </c:pt>
                <c:pt idx="20">
                  <c:v>0.95454545454545459</c:v>
                </c:pt>
                <c:pt idx="21">
                  <c:v>0.95652173913043481</c:v>
                </c:pt>
                <c:pt idx="22">
                  <c:v>0.95833333333333337</c:v>
                </c:pt>
                <c:pt idx="23">
                  <c:v>0.96</c:v>
                </c:pt>
                <c:pt idx="24">
                  <c:v>0.96153846153846156</c:v>
                </c:pt>
                <c:pt idx="25">
                  <c:v>0.96296296296296291</c:v>
                </c:pt>
                <c:pt idx="26">
                  <c:v>0.9642857142857143</c:v>
                </c:pt>
                <c:pt idx="27">
                  <c:v>0.96551724137931039</c:v>
                </c:pt>
                <c:pt idx="28">
                  <c:v>0.96666666666666667</c:v>
                </c:pt>
                <c:pt idx="29">
                  <c:v>0.967741935483871</c:v>
                </c:pt>
                <c:pt idx="30">
                  <c:v>0.96875</c:v>
                </c:pt>
                <c:pt idx="31">
                  <c:v>0.96969696969696972</c:v>
                </c:pt>
                <c:pt idx="32">
                  <c:v>0.97058823529411764</c:v>
                </c:pt>
                <c:pt idx="33">
                  <c:v>0.97142857142857142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7B-4BBF-8D9A-A18B8B45AA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8157248"/>
        <c:axId val="738161512"/>
      </c:lineChart>
      <c:catAx>
        <c:axId val="7381572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161512"/>
        <c:crosses val="autoZero"/>
        <c:auto val="1"/>
        <c:lblAlgn val="ctr"/>
        <c:lblOffset val="100"/>
        <c:noMultiLvlLbl val="0"/>
      </c:catAx>
      <c:valAx>
        <c:axId val="738161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157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371475</xdr:colOff>
      <xdr:row>1</xdr:row>
      <xdr:rowOff>57150</xdr:rowOff>
    </xdr:from>
    <xdr:to>
      <xdr:col>25</xdr:col>
      <xdr:colOff>66675</xdr:colOff>
      <xdr:row>15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9F950D-9E07-495F-B50C-522EE649A9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200025</xdr:colOff>
      <xdr:row>10</xdr:row>
      <xdr:rowOff>38100</xdr:rowOff>
    </xdr:from>
    <xdr:to>
      <xdr:col>16</xdr:col>
      <xdr:colOff>504825</xdr:colOff>
      <xdr:row>24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31D86EA-D250-4BBB-A8D4-198A10E69F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566737</xdr:colOff>
      <xdr:row>3</xdr:row>
      <xdr:rowOff>123825</xdr:rowOff>
    </xdr:from>
    <xdr:to>
      <xdr:col>12</xdr:col>
      <xdr:colOff>261937</xdr:colOff>
      <xdr:row>32</xdr:row>
      <xdr:rowOff>47624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4AD80E-A28A-4C84-858C-D030CA89E5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1DBA5BE-A978-4141-A7D8-34F047C31D1B}" name="Table1" displayName="Table1" ref="A1:I32" totalsRowShown="0">
  <autoFilter ref="A1:I32" xr:uid="{21DBA5BE-A978-4141-A7D8-34F047C31D1B}"/>
  <tableColumns count="9">
    <tableColumn id="1" xr3:uid="{507BFA7A-A320-4AAE-8728-4A5D88E2CC95}" name="bitWidth"/>
    <tableColumn id="2" xr3:uid="{982CBA61-BA72-443F-B0AA-B27DE5D06E7B}" name="arrays" dataDxfId="8">
      <calculatedColumnFormula>2^Table1[[#This Row],[bitWidth]]</calculatedColumnFormula>
    </tableColumn>
    <tableColumn id="3" xr3:uid="{6B7BE2C6-9B97-4201-BFEB-293FF148710C}" name="threshld" dataDxfId="7">
      <calculatedColumnFormula>Table1[[#This Row],[bitWidth]]^2</calculatedColumnFormula>
    </tableColumn>
    <tableColumn id="6" xr3:uid="{D53CBD5C-1A34-48FB-BE1A-CA31BFF8F641}" name="M.elements" dataDxfId="6">
      <calculatedColumnFormula>INT(Table1[[#This Row],[elements]]/1000000)</calculatedColumnFormula>
    </tableColumn>
    <tableColumn id="4" xr3:uid="{C7CA2E38-5452-4C52-ADDE-52799062B397}" name="elements" dataDxfId="5">
      <calculatedColumnFormula>Table1[[#This Row],[arrays]]*Table1[[#This Row],[threshld]]</calculatedColumnFormula>
    </tableColumn>
    <tableColumn id="7" xr3:uid="{044C6758-2855-47FF-9CDC-BE9AC7D58BDF}" name="G.memory" dataDxfId="4">
      <calculatedColumnFormula>INT(Table1[[#This Row],[memory]]/1024/1024/1024) &amp; "G"</calculatedColumnFormula>
    </tableColumn>
    <tableColumn id="8" xr3:uid="{F8641882-B280-4908-8EA4-F872EAEE0A56}" name="M.memory" dataDxfId="3">
      <calculatedColumnFormula>INT(Table1[[#This Row],[memory]]/1024/1024)</calculatedColumnFormula>
    </tableColumn>
    <tableColumn id="5" xr3:uid="{163F655B-5FA5-46B1-A08F-0029EF2C8B3D}" name="memory" dataDxfId="1">
      <calculatedColumnFormula>24+84+32*2^Table1[[#This Row],[bitWidth]]+9*Table1[[#This Row],[elements]]</calculatedColumnFormula>
    </tableColumn>
    <tableColumn id="9" xr3:uid="{D07F13D2-436E-4EE3-A28C-C35665E02228}" name="bytes per element" dataDxfId="0">
      <calculatedColumnFormula>Table1[[#This Row],[memory]]/Table1[[#This Row],[elements]]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3C4E8-4A59-4F24-BCCE-6A5C44C279BC}">
  <dimension ref="A1:K32"/>
  <sheetViews>
    <sheetView tabSelected="1" workbookViewId="0">
      <selection activeCell="B6" sqref="B6"/>
    </sheetView>
  </sheetViews>
  <sheetFormatPr defaultRowHeight="15" x14ac:dyDescent="0.25"/>
  <cols>
    <col min="1" max="1" width="11.140625" customWidth="1"/>
    <col min="3" max="3" width="10.5703125" customWidth="1"/>
    <col min="4" max="6" width="11" customWidth="1"/>
    <col min="7" max="9" width="11" style="8" customWidth="1"/>
  </cols>
  <sheetData>
    <row r="1" spans="1:11" x14ac:dyDescent="0.25">
      <c r="A1" t="s">
        <v>0</v>
      </c>
      <c r="B1" t="s">
        <v>2</v>
      </c>
      <c r="C1" t="s">
        <v>1</v>
      </c>
      <c r="D1" t="s">
        <v>4</v>
      </c>
      <c r="E1" t="s">
        <v>5</v>
      </c>
      <c r="F1" t="s">
        <v>6</v>
      </c>
      <c r="G1" s="8" t="s">
        <v>7</v>
      </c>
      <c r="H1" s="8" t="s">
        <v>3</v>
      </c>
      <c r="I1" s="8" t="s">
        <v>8</v>
      </c>
      <c r="K1" t="s">
        <v>9</v>
      </c>
    </row>
    <row r="2" spans="1:11" x14ac:dyDescent="0.25">
      <c r="A2" s="6">
        <v>1</v>
      </c>
      <c r="B2" s="6">
        <f>2^Table1[[#This Row],[bitWidth]]</f>
        <v>2</v>
      </c>
      <c r="C2" s="6">
        <f>Table1[[#This Row],[bitWidth]]^2</f>
        <v>1</v>
      </c>
      <c r="D2" s="7">
        <f>INT(Table1[[#This Row],[elements]]/1000000)</f>
        <v>0</v>
      </c>
      <c r="E2" s="7">
        <f>Table1[[#This Row],[arrays]]*Table1[[#This Row],[threshld]]</f>
        <v>2</v>
      </c>
      <c r="F2" s="7" t="str">
        <f>INT(Table1[[#This Row],[memory]]/1024/1024/1024) &amp; "G"</f>
        <v>0G</v>
      </c>
      <c r="G2" s="9">
        <f>INT(Table1[[#This Row],[memory]]/1024/1024)</f>
        <v>0</v>
      </c>
      <c r="H2" s="9">
        <f>24+84+32*2^Table1[[#This Row],[bitWidth]]+9*Table1[[#This Row],[elements]]</f>
        <v>190</v>
      </c>
      <c r="I2" s="9">
        <f>Table1[[#This Row],[memory]]/Table1[[#This Row],[elements]]</f>
        <v>95</v>
      </c>
      <c r="K2" t="s">
        <v>10</v>
      </c>
    </row>
    <row r="3" spans="1:11" x14ac:dyDescent="0.25">
      <c r="A3" s="6">
        <v>2</v>
      </c>
      <c r="B3" s="6">
        <f>2^Table1[[#This Row],[bitWidth]]</f>
        <v>4</v>
      </c>
      <c r="C3" s="6">
        <f>Table1[[#This Row],[bitWidth]]^2</f>
        <v>4</v>
      </c>
      <c r="D3" s="7">
        <f>INT(Table1[[#This Row],[elements]]/1000000)</f>
        <v>0</v>
      </c>
      <c r="E3" s="7">
        <f>Table1[[#This Row],[arrays]]*Table1[[#This Row],[threshld]]</f>
        <v>16</v>
      </c>
      <c r="F3" s="7" t="str">
        <f>INT(Table1[[#This Row],[memory]]/1024/1024/1024) &amp; "G"</f>
        <v>0G</v>
      </c>
      <c r="G3" s="9">
        <f>INT(Table1[[#This Row],[memory]]/1024/1024)</f>
        <v>0</v>
      </c>
      <c r="H3" s="9">
        <f>24+84+32*2^Table1[[#This Row],[bitWidth]]+9*Table1[[#This Row],[elements]]</f>
        <v>380</v>
      </c>
      <c r="I3" s="9">
        <f>Table1[[#This Row],[memory]]/Table1[[#This Row],[elements]]</f>
        <v>23.75</v>
      </c>
    </row>
    <row r="4" spans="1:11" x14ac:dyDescent="0.25">
      <c r="A4" s="6">
        <v>3</v>
      </c>
      <c r="B4" s="6">
        <f>2^Table1[[#This Row],[bitWidth]]</f>
        <v>8</v>
      </c>
      <c r="C4" s="6">
        <f>Table1[[#This Row],[bitWidth]]^2</f>
        <v>9</v>
      </c>
      <c r="D4" s="7">
        <f>INT(Table1[[#This Row],[elements]]/1000000)</f>
        <v>0</v>
      </c>
      <c r="E4" s="7">
        <f>Table1[[#This Row],[arrays]]*Table1[[#This Row],[threshld]]</f>
        <v>72</v>
      </c>
      <c r="F4" s="7" t="str">
        <f>INT(Table1[[#This Row],[memory]]/1024/1024/1024) &amp; "G"</f>
        <v>0G</v>
      </c>
      <c r="G4" s="9">
        <f>INT(Table1[[#This Row],[memory]]/1024/1024)</f>
        <v>0</v>
      </c>
      <c r="H4" s="9">
        <f>24+84+32*2^Table1[[#This Row],[bitWidth]]+9*Table1[[#This Row],[elements]]</f>
        <v>1012</v>
      </c>
      <c r="I4" s="9">
        <f>Table1[[#This Row],[memory]]/Table1[[#This Row],[elements]]</f>
        <v>14.055555555555555</v>
      </c>
      <c r="K4" t="s">
        <v>11</v>
      </c>
    </row>
    <row r="5" spans="1:11" x14ac:dyDescent="0.25">
      <c r="A5" s="6">
        <v>4</v>
      </c>
      <c r="B5" s="6">
        <f>2^Table1[[#This Row],[bitWidth]]</f>
        <v>16</v>
      </c>
      <c r="C5" s="6">
        <f>Table1[[#This Row],[bitWidth]]^2</f>
        <v>16</v>
      </c>
      <c r="D5" s="7">
        <f>INT(Table1[[#This Row],[elements]]/1000000)</f>
        <v>0</v>
      </c>
      <c r="E5" s="7">
        <f>Table1[[#This Row],[arrays]]*Table1[[#This Row],[threshld]]</f>
        <v>256</v>
      </c>
      <c r="F5" s="7" t="str">
        <f>INT(Table1[[#This Row],[memory]]/1024/1024/1024) &amp; "G"</f>
        <v>0G</v>
      </c>
      <c r="G5" s="9">
        <f>INT(Table1[[#This Row],[memory]]/1024/1024)</f>
        <v>0</v>
      </c>
      <c r="H5" s="9">
        <f>24+84+32*2^Table1[[#This Row],[bitWidth]]+9*Table1[[#This Row],[elements]]</f>
        <v>2924</v>
      </c>
      <c r="I5" s="9">
        <f>Table1[[#This Row],[memory]]/Table1[[#This Row],[elements]]</f>
        <v>11.421875</v>
      </c>
    </row>
    <row r="6" spans="1:11" x14ac:dyDescent="0.25">
      <c r="A6" s="6">
        <v>5</v>
      </c>
      <c r="B6" s="6">
        <f>2^Table1[[#This Row],[bitWidth]]</f>
        <v>32</v>
      </c>
      <c r="C6" s="6">
        <f>Table1[[#This Row],[bitWidth]]^2</f>
        <v>25</v>
      </c>
      <c r="D6" s="7">
        <f>INT(Table1[[#This Row],[elements]]/1000000)</f>
        <v>0</v>
      </c>
      <c r="E6" s="7">
        <f>Table1[[#This Row],[arrays]]*Table1[[#This Row],[threshld]]</f>
        <v>800</v>
      </c>
      <c r="F6" s="7" t="str">
        <f>INT(Table1[[#This Row],[memory]]/1024/1024/1024) &amp; "G"</f>
        <v>0G</v>
      </c>
      <c r="G6" s="9">
        <f>INT(Table1[[#This Row],[memory]]/1024/1024)</f>
        <v>0</v>
      </c>
      <c r="H6" s="9">
        <f>24+84+32*2^Table1[[#This Row],[bitWidth]]+9*Table1[[#This Row],[elements]]</f>
        <v>8332</v>
      </c>
      <c r="I6" s="9">
        <f>Table1[[#This Row],[memory]]/Table1[[#This Row],[elements]]</f>
        <v>10.414999999999999</v>
      </c>
      <c r="K6" t="s">
        <v>12</v>
      </c>
    </row>
    <row r="7" spans="1:11" x14ac:dyDescent="0.25">
      <c r="A7" s="6">
        <v>6</v>
      </c>
      <c r="B7" s="6">
        <f>2^Table1[[#This Row],[bitWidth]]</f>
        <v>64</v>
      </c>
      <c r="C7" s="6">
        <f>Table1[[#This Row],[bitWidth]]^2</f>
        <v>36</v>
      </c>
      <c r="D7" s="7">
        <f>INT(Table1[[#This Row],[elements]]/1000000)</f>
        <v>0</v>
      </c>
      <c r="E7" s="7">
        <f>Table1[[#This Row],[arrays]]*Table1[[#This Row],[threshld]]</f>
        <v>2304</v>
      </c>
      <c r="F7" s="7" t="str">
        <f>INT(Table1[[#This Row],[memory]]/1024/1024/1024) &amp; "G"</f>
        <v>0G</v>
      </c>
      <c r="G7" s="9">
        <f>INT(Table1[[#This Row],[memory]]/1024/1024)</f>
        <v>0</v>
      </c>
      <c r="H7" s="9">
        <f>24+84+32*2^Table1[[#This Row],[bitWidth]]+9*Table1[[#This Row],[elements]]</f>
        <v>22892</v>
      </c>
      <c r="I7" s="9">
        <f>Table1[[#This Row],[memory]]/Table1[[#This Row],[elements]]</f>
        <v>9.9357638888888893</v>
      </c>
    </row>
    <row r="8" spans="1:11" x14ac:dyDescent="0.25">
      <c r="A8" s="6">
        <v>7</v>
      </c>
      <c r="B8" s="6">
        <f>2^Table1[[#This Row],[bitWidth]]</f>
        <v>128</v>
      </c>
      <c r="C8" s="6">
        <f>Table1[[#This Row],[bitWidth]]^2</f>
        <v>49</v>
      </c>
      <c r="D8" s="7">
        <f>INT(Table1[[#This Row],[elements]]/1000000)</f>
        <v>0</v>
      </c>
      <c r="E8" s="7">
        <f>Table1[[#This Row],[arrays]]*Table1[[#This Row],[threshld]]</f>
        <v>6272</v>
      </c>
      <c r="F8" s="7" t="str">
        <f>INT(Table1[[#This Row],[memory]]/1024/1024/1024) &amp; "G"</f>
        <v>0G</v>
      </c>
      <c r="G8" s="9">
        <f>INT(Table1[[#This Row],[memory]]/1024/1024)</f>
        <v>0</v>
      </c>
      <c r="H8" s="9">
        <f>24+84+32*2^Table1[[#This Row],[bitWidth]]+9*Table1[[#This Row],[elements]]</f>
        <v>60652</v>
      </c>
      <c r="I8" s="9">
        <f>Table1[[#This Row],[memory]]/Table1[[#This Row],[elements]]</f>
        <v>9.6702806122448983</v>
      </c>
    </row>
    <row r="9" spans="1:11" x14ac:dyDescent="0.25">
      <c r="A9">
        <v>8</v>
      </c>
      <c r="B9">
        <f>2^Table1[[#This Row],[bitWidth]]</f>
        <v>256</v>
      </c>
      <c r="C9">
        <f>Table1[[#This Row],[bitWidth]]^2</f>
        <v>64</v>
      </c>
      <c r="D9" s="1">
        <f>INT(Table1[[#This Row],[elements]]/1000000)</f>
        <v>0</v>
      </c>
      <c r="E9" s="1">
        <f>Table1[[#This Row],[arrays]]*Table1[[#This Row],[threshld]]</f>
        <v>16384</v>
      </c>
      <c r="F9" s="1" t="str">
        <f>INT(Table1[[#This Row],[memory]]/1024/1024/1024) &amp; "G"</f>
        <v>0G</v>
      </c>
      <c r="G9" s="10">
        <f>INT(Table1[[#This Row],[memory]]/1024/1024)</f>
        <v>0</v>
      </c>
      <c r="H9" s="10">
        <f>24+84+32*2^Table1[[#This Row],[bitWidth]]+9*Table1[[#This Row],[elements]]</f>
        <v>155756</v>
      </c>
      <c r="I9" s="10">
        <f>Table1[[#This Row],[memory]]/Table1[[#This Row],[elements]]</f>
        <v>9.506591796875</v>
      </c>
    </row>
    <row r="10" spans="1:11" x14ac:dyDescent="0.25">
      <c r="A10">
        <v>9</v>
      </c>
      <c r="B10">
        <f>2^Table1[[#This Row],[bitWidth]]</f>
        <v>512</v>
      </c>
      <c r="C10">
        <f>Table1[[#This Row],[bitWidth]]^2</f>
        <v>81</v>
      </c>
      <c r="D10" s="1">
        <f>INT(Table1[[#This Row],[elements]]/1000000)</f>
        <v>0</v>
      </c>
      <c r="E10" s="1">
        <f>Table1[[#This Row],[arrays]]*Table1[[#This Row],[threshld]]</f>
        <v>41472</v>
      </c>
      <c r="F10" s="1" t="str">
        <f>INT(Table1[[#This Row],[memory]]/1024/1024/1024) &amp; "G"</f>
        <v>0G</v>
      </c>
      <c r="G10" s="10">
        <f>INT(Table1[[#This Row],[memory]]/1024/1024)</f>
        <v>0</v>
      </c>
      <c r="H10" s="10">
        <f>24+84+32*2^Table1[[#This Row],[bitWidth]]+9*Table1[[#This Row],[elements]]</f>
        <v>389740</v>
      </c>
      <c r="I10" s="10">
        <f>Table1[[#This Row],[memory]]/Table1[[#This Row],[elements]]</f>
        <v>9.3976658950617278</v>
      </c>
    </row>
    <row r="11" spans="1:11" x14ac:dyDescent="0.25">
      <c r="A11" s="2">
        <v>10</v>
      </c>
      <c r="B11" s="2">
        <f>2^Table1[[#This Row],[bitWidth]]</f>
        <v>1024</v>
      </c>
      <c r="C11" s="2">
        <f>Table1[[#This Row],[bitWidth]]^2</f>
        <v>100</v>
      </c>
      <c r="D11" s="3">
        <f>INT(Table1[[#This Row],[elements]]/1000000)</f>
        <v>0</v>
      </c>
      <c r="E11" s="3">
        <f>Table1[[#This Row],[arrays]]*Table1[[#This Row],[threshld]]</f>
        <v>102400</v>
      </c>
      <c r="F11" s="3" t="str">
        <f>INT(Table1[[#This Row],[memory]]/1024/1024/1024) &amp; "G"</f>
        <v>0G</v>
      </c>
      <c r="G11" s="11">
        <f>INT(Table1[[#This Row],[memory]]/1024/1024)</f>
        <v>0</v>
      </c>
      <c r="H11" s="11">
        <f>24+84+32*2^Table1[[#This Row],[bitWidth]]+9*Table1[[#This Row],[elements]]</f>
        <v>954476</v>
      </c>
      <c r="I11" s="11">
        <f>Table1[[#This Row],[memory]]/Table1[[#This Row],[elements]]</f>
        <v>9.3210546875000002</v>
      </c>
    </row>
    <row r="12" spans="1:11" x14ac:dyDescent="0.25">
      <c r="A12" s="2">
        <v>11</v>
      </c>
      <c r="B12" s="2">
        <f>2^Table1[[#This Row],[bitWidth]]</f>
        <v>2048</v>
      </c>
      <c r="C12" s="2">
        <f>Table1[[#This Row],[bitWidth]]^2</f>
        <v>121</v>
      </c>
      <c r="D12" s="3">
        <f>INT(Table1[[#This Row],[elements]]/1000000)</f>
        <v>0</v>
      </c>
      <c r="E12" s="3">
        <f>Table1[[#This Row],[arrays]]*Table1[[#This Row],[threshld]]</f>
        <v>247808</v>
      </c>
      <c r="F12" s="3" t="str">
        <f>INT(Table1[[#This Row],[memory]]/1024/1024/1024) &amp; "G"</f>
        <v>0G</v>
      </c>
      <c r="G12" s="11">
        <f>INT(Table1[[#This Row],[memory]]/1024/1024)</f>
        <v>2</v>
      </c>
      <c r="H12" s="11">
        <f>24+84+32*2^Table1[[#This Row],[bitWidth]]+9*Table1[[#This Row],[elements]]</f>
        <v>2295916</v>
      </c>
      <c r="I12" s="11">
        <f>Table1[[#This Row],[memory]]/Table1[[#This Row],[elements]]</f>
        <v>9.2648986311983474</v>
      </c>
    </row>
    <row r="13" spans="1:11" x14ac:dyDescent="0.25">
      <c r="A13" s="2">
        <v>12</v>
      </c>
      <c r="B13" s="2">
        <f>2^Table1[[#This Row],[bitWidth]]</f>
        <v>4096</v>
      </c>
      <c r="C13" s="2">
        <f>Table1[[#This Row],[bitWidth]]^2</f>
        <v>144</v>
      </c>
      <c r="D13" s="3">
        <f>INT(Table1[[#This Row],[elements]]/1000000)</f>
        <v>0</v>
      </c>
      <c r="E13" s="3">
        <f>Table1[[#This Row],[arrays]]*Table1[[#This Row],[threshld]]</f>
        <v>589824</v>
      </c>
      <c r="F13" s="3" t="str">
        <f>INT(Table1[[#This Row],[memory]]/1024/1024/1024) &amp; "G"</f>
        <v>0G</v>
      </c>
      <c r="G13" s="11">
        <f>INT(Table1[[#This Row],[memory]]/1024/1024)</f>
        <v>5</v>
      </c>
      <c r="H13" s="11">
        <f>24+84+32*2^Table1[[#This Row],[bitWidth]]+9*Table1[[#This Row],[elements]]</f>
        <v>5439596</v>
      </c>
      <c r="I13" s="11">
        <f>Table1[[#This Row],[memory]]/Table1[[#This Row],[elements]]</f>
        <v>9.2224053276909714</v>
      </c>
    </row>
    <row r="14" spans="1:11" x14ac:dyDescent="0.25">
      <c r="A14" s="2">
        <v>13</v>
      </c>
      <c r="B14" s="2">
        <f>2^Table1[[#This Row],[bitWidth]]</f>
        <v>8192</v>
      </c>
      <c r="C14" s="2">
        <f>Table1[[#This Row],[bitWidth]]^2</f>
        <v>169</v>
      </c>
      <c r="D14" s="3">
        <f>INT(Table1[[#This Row],[elements]]/1000000)</f>
        <v>1</v>
      </c>
      <c r="E14" s="3">
        <f>Table1[[#This Row],[arrays]]*Table1[[#This Row],[threshld]]</f>
        <v>1384448</v>
      </c>
      <c r="F14" s="3" t="str">
        <f>INT(Table1[[#This Row],[memory]]/1024/1024/1024) &amp; "G"</f>
        <v>0G</v>
      </c>
      <c r="G14" s="11">
        <f>INT(Table1[[#This Row],[memory]]/1024/1024)</f>
        <v>12</v>
      </c>
      <c r="H14" s="11">
        <f>24+84+32*2^Table1[[#This Row],[bitWidth]]+9*Table1[[#This Row],[elements]]</f>
        <v>12722284</v>
      </c>
      <c r="I14" s="11">
        <f>Table1[[#This Row],[memory]]/Table1[[#This Row],[elements]]</f>
        <v>9.1894271218565091</v>
      </c>
    </row>
    <row r="15" spans="1:11" x14ac:dyDescent="0.25">
      <c r="A15" s="2">
        <v>14</v>
      </c>
      <c r="B15" s="2">
        <f>2^Table1[[#This Row],[bitWidth]]</f>
        <v>16384</v>
      </c>
      <c r="C15" s="2">
        <f>Table1[[#This Row],[bitWidth]]^2</f>
        <v>196</v>
      </c>
      <c r="D15" s="3">
        <f>INT(Table1[[#This Row],[elements]]/1000000)</f>
        <v>3</v>
      </c>
      <c r="E15" s="3">
        <f>Table1[[#This Row],[arrays]]*Table1[[#This Row],[threshld]]</f>
        <v>3211264</v>
      </c>
      <c r="F15" s="3" t="str">
        <f>INT(Table1[[#This Row],[memory]]/1024/1024/1024) &amp; "G"</f>
        <v>0G</v>
      </c>
      <c r="G15" s="11">
        <f>INT(Table1[[#This Row],[memory]]/1024/1024)</f>
        <v>28</v>
      </c>
      <c r="H15" s="11">
        <f>24+84+32*2^Table1[[#This Row],[bitWidth]]+9*Table1[[#This Row],[elements]]</f>
        <v>29425772</v>
      </c>
      <c r="I15" s="11">
        <f>Table1[[#This Row],[memory]]/Table1[[#This Row],[elements]]</f>
        <v>9.1632989377391585</v>
      </c>
    </row>
    <row r="16" spans="1:11" x14ac:dyDescent="0.25">
      <c r="A16" s="2">
        <v>15</v>
      </c>
      <c r="B16" s="2">
        <f>2^Table1[[#This Row],[bitWidth]]</f>
        <v>32768</v>
      </c>
      <c r="C16" s="2">
        <f>Table1[[#This Row],[bitWidth]]^2</f>
        <v>225</v>
      </c>
      <c r="D16" s="3">
        <f>INT(Table1[[#This Row],[elements]]/1000000)</f>
        <v>7</v>
      </c>
      <c r="E16" s="3">
        <f>Table1[[#This Row],[arrays]]*Table1[[#This Row],[threshld]]</f>
        <v>7372800</v>
      </c>
      <c r="F16" s="3" t="str">
        <f>INT(Table1[[#This Row],[memory]]/1024/1024/1024) &amp; "G"</f>
        <v>0G</v>
      </c>
      <c r="G16" s="11">
        <f>INT(Table1[[#This Row],[memory]]/1024/1024)</f>
        <v>64</v>
      </c>
      <c r="H16" s="11">
        <f>24+84+32*2^Table1[[#This Row],[bitWidth]]+9*Table1[[#This Row],[elements]]</f>
        <v>67403884</v>
      </c>
      <c r="I16" s="11">
        <f>Table1[[#This Row],[memory]]/Table1[[#This Row],[elements]]</f>
        <v>9.1422368706597226</v>
      </c>
    </row>
    <row r="17" spans="1:9" x14ac:dyDescent="0.25">
      <c r="A17" s="4">
        <v>16</v>
      </c>
      <c r="B17" s="4">
        <f>2^Table1[[#This Row],[bitWidth]]</f>
        <v>65536</v>
      </c>
      <c r="C17" s="4">
        <f>Table1[[#This Row],[bitWidth]]^2</f>
        <v>256</v>
      </c>
      <c r="D17" s="5">
        <f>INT(Table1[[#This Row],[elements]]/1000000)</f>
        <v>16</v>
      </c>
      <c r="E17" s="5">
        <f>Table1[[#This Row],[arrays]]*Table1[[#This Row],[threshld]]</f>
        <v>16777216</v>
      </c>
      <c r="F17" s="5" t="str">
        <f>INT(Table1[[#This Row],[memory]]/1024/1024/1024) &amp; "G"</f>
        <v>0G</v>
      </c>
      <c r="G17" s="12">
        <f>INT(Table1[[#This Row],[memory]]/1024/1024)</f>
        <v>146</v>
      </c>
      <c r="H17" s="12">
        <f>24+84+32*2^Table1[[#This Row],[bitWidth]]+9*Table1[[#This Row],[elements]]</f>
        <v>153092204</v>
      </c>
      <c r="I17" s="12">
        <f>Table1[[#This Row],[memory]]/Table1[[#This Row],[elements]]</f>
        <v>9.1250064373016357</v>
      </c>
    </row>
    <row r="18" spans="1:9" x14ac:dyDescent="0.25">
      <c r="A18" s="2">
        <v>17</v>
      </c>
      <c r="B18" s="2">
        <f>2^Table1[[#This Row],[bitWidth]]</f>
        <v>131072</v>
      </c>
      <c r="C18" s="2">
        <f>Table1[[#This Row],[bitWidth]]^2</f>
        <v>289</v>
      </c>
      <c r="D18" s="3">
        <f>INT(Table1[[#This Row],[elements]]/1000000)</f>
        <v>37</v>
      </c>
      <c r="E18" s="3">
        <f>Table1[[#This Row],[arrays]]*Table1[[#This Row],[threshld]]</f>
        <v>37879808</v>
      </c>
      <c r="F18" s="3" t="str">
        <f>INT(Table1[[#This Row],[memory]]/1024/1024/1024) &amp; "G"</f>
        <v>0G</v>
      </c>
      <c r="G18" s="11">
        <f>INT(Table1[[#This Row],[memory]]/1024/1024)</f>
        <v>329</v>
      </c>
      <c r="H18" s="11">
        <f>24+84+32*2^Table1[[#This Row],[bitWidth]]+9*Table1[[#This Row],[elements]]</f>
        <v>345112684</v>
      </c>
      <c r="I18" s="11">
        <f>Table1[[#This Row],[memory]]/Table1[[#This Row],[elements]]</f>
        <v>9.1107294947218325</v>
      </c>
    </row>
    <row r="19" spans="1:9" x14ac:dyDescent="0.25">
      <c r="A19" s="2">
        <v>18</v>
      </c>
      <c r="B19" s="2">
        <f>2^Table1[[#This Row],[bitWidth]]</f>
        <v>262144</v>
      </c>
      <c r="C19" s="2">
        <f>Table1[[#This Row],[bitWidth]]^2</f>
        <v>324</v>
      </c>
      <c r="D19" s="3">
        <f>INT(Table1[[#This Row],[elements]]/1000000)</f>
        <v>84</v>
      </c>
      <c r="E19" s="3">
        <f>Table1[[#This Row],[arrays]]*Table1[[#This Row],[threshld]]</f>
        <v>84934656</v>
      </c>
      <c r="F19" s="3" t="str">
        <f>INT(Table1[[#This Row],[memory]]/1024/1024/1024) &amp; "G"</f>
        <v>0G</v>
      </c>
      <c r="G19" s="11">
        <f>INT(Table1[[#This Row],[memory]]/1024/1024)</f>
        <v>737</v>
      </c>
      <c r="H19" s="11">
        <f>24+84+32*2^Table1[[#This Row],[bitWidth]]+9*Table1[[#This Row],[elements]]</f>
        <v>772800620</v>
      </c>
      <c r="I19" s="11">
        <f>Table1[[#This Row],[memory]]/Table1[[#This Row],[elements]]</f>
        <v>9.0987667036645199</v>
      </c>
    </row>
    <row r="20" spans="1:9" x14ac:dyDescent="0.25">
      <c r="A20" s="2">
        <v>19</v>
      </c>
      <c r="B20" s="2">
        <f>2^Table1[[#This Row],[bitWidth]]</f>
        <v>524288</v>
      </c>
      <c r="C20" s="2">
        <f>Table1[[#This Row],[bitWidth]]^2</f>
        <v>361</v>
      </c>
      <c r="D20" s="3">
        <f>INT(Table1[[#This Row],[elements]]/1000000)</f>
        <v>189</v>
      </c>
      <c r="E20" s="3">
        <f>Table1[[#This Row],[arrays]]*Table1[[#This Row],[threshld]]</f>
        <v>189267968</v>
      </c>
      <c r="F20" s="3" t="str">
        <f>INT(Table1[[#This Row],[memory]]/1024/1024/1024) &amp; "G"</f>
        <v>1G</v>
      </c>
      <c r="G20" s="11">
        <f>INT(Table1[[#This Row],[memory]]/1024/1024)</f>
        <v>1640</v>
      </c>
      <c r="H20" s="11">
        <f>24+84+32*2^Table1[[#This Row],[bitWidth]]+9*Table1[[#This Row],[elements]]</f>
        <v>1720189036</v>
      </c>
      <c r="I20" s="11">
        <f>Table1[[#This Row],[memory]]/Table1[[#This Row],[elements]]</f>
        <v>9.0886432298993132</v>
      </c>
    </row>
    <row r="21" spans="1:9" x14ac:dyDescent="0.25">
      <c r="A21" s="2">
        <v>20</v>
      </c>
      <c r="B21" s="2">
        <f>2^Table1[[#This Row],[bitWidth]]</f>
        <v>1048576</v>
      </c>
      <c r="C21" s="2">
        <f>Table1[[#This Row],[bitWidth]]^2</f>
        <v>400</v>
      </c>
      <c r="D21" s="3">
        <f>INT(Table1[[#This Row],[elements]]/1000000)</f>
        <v>419</v>
      </c>
      <c r="E21" s="3">
        <f>Table1[[#This Row],[arrays]]*Table1[[#This Row],[threshld]]</f>
        <v>419430400</v>
      </c>
      <c r="F21" s="3" t="str">
        <f>INT(Table1[[#This Row],[memory]]/1024/1024/1024) &amp; "G"</f>
        <v>3G</v>
      </c>
      <c r="G21" s="11">
        <f>INT(Table1[[#This Row],[memory]]/1024/1024)</f>
        <v>3632</v>
      </c>
      <c r="H21" s="11">
        <f>24+84+32*2^Table1[[#This Row],[bitWidth]]+9*Table1[[#This Row],[elements]]</f>
        <v>3808428140</v>
      </c>
      <c r="I21" s="11">
        <f>Table1[[#This Row],[memory]]/Table1[[#This Row],[elements]]</f>
        <v>9.0800002574920651</v>
      </c>
    </row>
    <row r="22" spans="1:9" x14ac:dyDescent="0.25">
      <c r="A22">
        <v>21</v>
      </c>
      <c r="B22">
        <f>2^Table1[[#This Row],[bitWidth]]</f>
        <v>2097152</v>
      </c>
      <c r="C22">
        <f>Table1[[#This Row],[bitWidth]]^2</f>
        <v>441</v>
      </c>
      <c r="D22" s="1">
        <f>INT(Table1[[#This Row],[elements]]/1000000)</f>
        <v>924</v>
      </c>
      <c r="E22" s="1">
        <f>Table1[[#This Row],[arrays]]*Table1[[#This Row],[threshld]]</f>
        <v>924844032</v>
      </c>
      <c r="F22" s="1" t="str">
        <f>INT(Table1[[#This Row],[memory]]/1024/1024/1024) &amp; "G"</f>
        <v>7G</v>
      </c>
      <c r="G22" s="10">
        <f>INT(Table1[[#This Row],[memory]]/1024/1024)</f>
        <v>8002</v>
      </c>
      <c r="H22" s="10">
        <f>24+84+32*2^Table1[[#This Row],[bitWidth]]+9*Table1[[#This Row],[elements]]</f>
        <v>8390705260</v>
      </c>
      <c r="I22" s="10">
        <f>Table1[[#This Row],[memory]]/Table1[[#This Row],[elements]]</f>
        <v>9.0725624750530915</v>
      </c>
    </row>
    <row r="23" spans="1:9" x14ac:dyDescent="0.25">
      <c r="A23">
        <v>22</v>
      </c>
      <c r="B23">
        <f>2^Table1[[#This Row],[bitWidth]]</f>
        <v>4194304</v>
      </c>
      <c r="C23">
        <f>Table1[[#This Row],[bitWidth]]^2</f>
        <v>484</v>
      </c>
      <c r="D23" s="1">
        <f>INT(Table1[[#This Row],[elements]]/1000000)</f>
        <v>2030</v>
      </c>
      <c r="E23" s="1">
        <f>Table1[[#This Row],[arrays]]*Table1[[#This Row],[threshld]]</f>
        <v>2030043136</v>
      </c>
      <c r="F23" s="1" t="str">
        <f>INT(Table1[[#This Row],[memory]]/1024/1024/1024) &amp; "G"</f>
        <v>17G</v>
      </c>
      <c r="G23" s="10">
        <f>INT(Table1[[#This Row],[memory]]/1024/1024)</f>
        <v>17552</v>
      </c>
      <c r="H23" s="10">
        <f>24+84+32*2^Table1[[#This Row],[bitWidth]]+9*Table1[[#This Row],[elements]]</f>
        <v>18404606060</v>
      </c>
      <c r="I23" s="10">
        <f>Table1[[#This Row],[memory]]/Table1[[#This Row],[elements]]</f>
        <v>9.0661157556801797</v>
      </c>
    </row>
    <row r="24" spans="1:9" x14ac:dyDescent="0.25">
      <c r="A24">
        <v>23</v>
      </c>
      <c r="B24">
        <f>2^Table1[[#This Row],[bitWidth]]</f>
        <v>8388608</v>
      </c>
      <c r="C24">
        <f>Table1[[#This Row],[bitWidth]]^2</f>
        <v>529</v>
      </c>
      <c r="D24" s="1">
        <f>INT(Table1[[#This Row],[elements]]/1000000)</f>
        <v>4437</v>
      </c>
      <c r="E24" s="1">
        <f>Table1[[#This Row],[arrays]]*Table1[[#This Row],[threshld]]</f>
        <v>4437573632</v>
      </c>
      <c r="F24" s="1" t="str">
        <f>INT(Table1[[#This Row],[memory]]/1024/1024/1024) &amp; "G"</f>
        <v>37G</v>
      </c>
      <c r="G24" s="10">
        <f>INT(Table1[[#This Row],[memory]]/1024/1024)</f>
        <v>38344</v>
      </c>
      <c r="H24" s="10">
        <f>24+84+32*2^Table1[[#This Row],[bitWidth]]+9*Table1[[#This Row],[elements]]</f>
        <v>40206598252</v>
      </c>
      <c r="I24" s="10">
        <f>Table1[[#This Row],[memory]]/Table1[[#This Row],[elements]]</f>
        <v>9.060491517721367</v>
      </c>
    </row>
    <row r="25" spans="1:9" x14ac:dyDescent="0.25">
      <c r="A25">
        <v>24</v>
      </c>
      <c r="B25">
        <f>2^Table1[[#This Row],[bitWidth]]</f>
        <v>16777216</v>
      </c>
      <c r="C25">
        <f>Table1[[#This Row],[bitWidth]]^2</f>
        <v>576</v>
      </c>
      <c r="D25" s="1">
        <f>INT(Table1[[#This Row],[elements]]/1000000)</f>
        <v>9663</v>
      </c>
      <c r="E25" s="1">
        <f>Table1[[#This Row],[arrays]]*Table1[[#This Row],[threshld]]</f>
        <v>9663676416</v>
      </c>
      <c r="F25" s="1" t="str">
        <f>INT(Table1[[#This Row],[memory]]/1024/1024/1024) &amp; "G"</f>
        <v>81G</v>
      </c>
      <c r="G25" s="10">
        <f>INT(Table1[[#This Row],[memory]]/1024/1024)</f>
        <v>83456</v>
      </c>
      <c r="H25" s="10">
        <f>24+84+32*2^Table1[[#This Row],[bitWidth]]+9*Table1[[#This Row],[elements]]</f>
        <v>87509958764</v>
      </c>
      <c r="I25" s="10">
        <f>Table1[[#This Row],[memory]]/Table1[[#This Row],[elements]]</f>
        <v>9.0555555667314263</v>
      </c>
    </row>
    <row r="26" spans="1:9" x14ac:dyDescent="0.25">
      <c r="A26">
        <v>25</v>
      </c>
      <c r="B26">
        <f>2^Table1[[#This Row],[bitWidth]]</f>
        <v>33554432</v>
      </c>
      <c r="C26">
        <f>Table1[[#This Row],[bitWidth]]^2</f>
        <v>625</v>
      </c>
      <c r="D26" s="1">
        <f>INT(Table1[[#This Row],[elements]]/1000000)</f>
        <v>20971</v>
      </c>
      <c r="E26" s="1">
        <f>Table1[[#This Row],[arrays]]*Table1[[#This Row],[threshld]]</f>
        <v>20971520000</v>
      </c>
      <c r="F26" s="1" t="str">
        <f>INT(Table1[[#This Row],[memory]]/1024/1024/1024) &amp; "G"</f>
        <v>176G</v>
      </c>
      <c r="G26" s="10">
        <f>INT(Table1[[#This Row],[memory]]/1024/1024)</f>
        <v>181024</v>
      </c>
      <c r="H26" s="10">
        <f>24+84+32*2^Table1[[#This Row],[bitWidth]]+9*Table1[[#This Row],[elements]]</f>
        <v>189817421932</v>
      </c>
      <c r="I26" s="10">
        <f>Table1[[#This Row],[memory]]/Table1[[#This Row],[elements]]</f>
        <v>9.0512000051498411</v>
      </c>
    </row>
    <row r="27" spans="1:9" x14ac:dyDescent="0.25">
      <c r="A27">
        <v>26</v>
      </c>
      <c r="B27">
        <f>2^Table1[[#This Row],[bitWidth]]</f>
        <v>67108864</v>
      </c>
      <c r="C27">
        <f>Table1[[#This Row],[bitWidth]]^2</f>
        <v>676</v>
      </c>
      <c r="D27" s="1">
        <f>INT(Table1[[#This Row],[elements]]/1000000)</f>
        <v>45365</v>
      </c>
      <c r="E27" s="1">
        <f>Table1[[#This Row],[arrays]]*Table1[[#This Row],[threshld]]</f>
        <v>45365592064</v>
      </c>
      <c r="F27" s="1" t="str">
        <f>INT(Table1[[#This Row],[memory]]/1024/1024/1024) &amp; "G"</f>
        <v>382G</v>
      </c>
      <c r="G27" s="10">
        <f>INT(Table1[[#This Row],[memory]]/1024/1024)</f>
        <v>391424</v>
      </c>
      <c r="H27" s="10">
        <f>24+84+32*2^Table1[[#This Row],[bitWidth]]+9*Table1[[#This Row],[elements]]</f>
        <v>410437812332</v>
      </c>
      <c r="I27" s="10">
        <f>Table1[[#This Row],[memory]]/Table1[[#This Row],[elements]]</f>
        <v>9.0473372804871683</v>
      </c>
    </row>
    <row r="28" spans="1:9" x14ac:dyDescent="0.25">
      <c r="A28">
        <v>27</v>
      </c>
      <c r="B28">
        <f>2^Table1[[#This Row],[bitWidth]]</f>
        <v>134217728</v>
      </c>
      <c r="C28">
        <f>Table1[[#This Row],[bitWidth]]^2</f>
        <v>729</v>
      </c>
      <c r="D28" s="1">
        <f>INT(Table1[[#This Row],[elements]]/1000000)</f>
        <v>97844</v>
      </c>
      <c r="E28" s="1">
        <f>Table1[[#This Row],[arrays]]*Table1[[#This Row],[threshld]]</f>
        <v>97844723712</v>
      </c>
      <c r="F28" s="1" t="str">
        <f>INT(Table1[[#This Row],[memory]]/1024/1024/1024) &amp; "G"</f>
        <v>824G</v>
      </c>
      <c r="G28" s="10">
        <f>INT(Table1[[#This Row],[memory]]/1024/1024)</f>
        <v>843904</v>
      </c>
      <c r="H28" s="10">
        <f>24+84+32*2^Table1[[#This Row],[bitWidth]]+9*Table1[[#This Row],[elements]]</f>
        <v>884897480812</v>
      </c>
      <c r="I28" s="10">
        <f>Table1[[#This Row],[memory]]/Table1[[#This Row],[elements]]</f>
        <v>9.0438957487032408</v>
      </c>
    </row>
    <row r="29" spans="1:9" x14ac:dyDescent="0.25">
      <c r="A29">
        <v>28</v>
      </c>
      <c r="B29">
        <f>2^Table1[[#This Row],[bitWidth]]</f>
        <v>268435456</v>
      </c>
      <c r="C29">
        <f>Table1[[#This Row],[bitWidth]]^2</f>
        <v>784</v>
      </c>
      <c r="D29" s="1">
        <f>INT(Table1[[#This Row],[elements]]/1000000)</f>
        <v>210453</v>
      </c>
      <c r="E29" s="1">
        <f>Table1[[#This Row],[arrays]]*Table1[[#This Row],[threshld]]</f>
        <v>210453397504</v>
      </c>
      <c r="F29" s="1" t="str">
        <f>INT(Table1[[#This Row],[memory]]/1024/1024/1024) &amp; "G"</f>
        <v>1772G</v>
      </c>
      <c r="G29" s="10">
        <f>INT(Table1[[#This Row],[memory]]/1024/1024)</f>
        <v>1814528</v>
      </c>
      <c r="H29" s="10">
        <f>24+84+32*2^Table1[[#This Row],[bitWidth]]+9*Table1[[#This Row],[elements]]</f>
        <v>1902670512236</v>
      </c>
      <c r="I29" s="10">
        <f>Table1[[#This Row],[memory]]/Table1[[#This Row],[elements]]</f>
        <v>9.0408163270437907</v>
      </c>
    </row>
    <row r="30" spans="1:9" x14ac:dyDescent="0.25">
      <c r="A30">
        <v>29</v>
      </c>
      <c r="B30">
        <f>2^Table1[[#This Row],[bitWidth]]</f>
        <v>536870912</v>
      </c>
      <c r="C30">
        <f>Table1[[#This Row],[bitWidth]]^2</f>
        <v>841</v>
      </c>
      <c r="D30" s="1">
        <f>INT(Table1[[#This Row],[elements]]/1000000)</f>
        <v>451508</v>
      </c>
      <c r="E30" s="1">
        <f>Table1[[#This Row],[arrays]]*Table1[[#This Row],[threshld]]</f>
        <v>451508436992</v>
      </c>
      <c r="F30" s="1" t="str">
        <f>INT(Table1[[#This Row],[memory]]/1024/1024/1024) &amp; "G"</f>
        <v>3800G</v>
      </c>
      <c r="G30" s="10">
        <f>INT(Table1[[#This Row],[memory]]/1024/1024)</f>
        <v>3891712</v>
      </c>
      <c r="H30" s="10">
        <f>24+84+32*2^Table1[[#This Row],[bitWidth]]+9*Table1[[#This Row],[elements]]</f>
        <v>4080755802220</v>
      </c>
      <c r="I30" s="10">
        <f>Table1[[#This Row],[memory]]/Table1[[#This Row],[elements]]</f>
        <v>9.0380499407861663</v>
      </c>
    </row>
    <row r="31" spans="1:9" x14ac:dyDescent="0.25">
      <c r="A31">
        <v>30</v>
      </c>
      <c r="B31">
        <f>2^Table1[[#This Row],[bitWidth]]</f>
        <v>1073741824</v>
      </c>
      <c r="C31">
        <f>Table1[[#This Row],[bitWidth]]^2</f>
        <v>900</v>
      </c>
      <c r="D31" s="1">
        <f>INT(Table1[[#This Row],[elements]]/1000000)</f>
        <v>966367</v>
      </c>
      <c r="E31" s="1">
        <f>Table1[[#This Row],[arrays]]*Table1[[#This Row],[threshld]]</f>
        <v>966367641600</v>
      </c>
      <c r="F31" s="1" t="str">
        <f>INT(Table1[[#This Row],[memory]]/1024/1024/1024) &amp; "G"</f>
        <v>8132G</v>
      </c>
      <c r="G31" s="10">
        <f>INT(Table1[[#This Row],[memory]]/1024/1024)</f>
        <v>8327168</v>
      </c>
      <c r="H31" s="10">
        <f>24+84+32*2^Table1[[#This Row],[bitWidth]]+9*Table1[[#This Row],[elements]]</f>
        <v>8731668512876</v>
      </c>
      <c r="I31" s="10">
        <f>Table1[[#This Row],[memory]]/Table1[[#This Row],[elements]]</f>
        <v>9.0355555556673135</v>
      </c>
    </row>
    <row r="32" spans="1:9" x14ac:dyDescent="0.25">
      <c r="A32">
        <v>31</v>
      </c>
      <c r="B32">
        <f>2^Table1[[#This Row],[bitWidth]]</f>
        <v>2147483648</v>
      </c>
      <c r="C32">
        <f>Table1[[#This Row],[bitWidth]]^2</f>
        <v>961</v>
      </c>
      <c r="D32" s="1">
        <f>INT(Table1[[#This Row],[elements]]/1000000)</f>
        <v>2063731</v>
      </c>
      <c r="E32" s="1">
        <f>Table1[[#This Row],[arrays]]*Table1[[#This Row],[threshld]]</f>
        <v>2063731785728</v>
      </c>
      <c r="F32" s="1" t="str">
        <f>INT(Table1[[#This Row],[memory]]/1024/1024/1024) &amp; "G"</f>
        <v>17362G</v>
      </c>
      <c r="G32" s="10">
        <f>INT(Table1[[#This Row],[memory]]/1024/1024)</f>
        <v>17778688</v>
      </c>
      <c r="H32" s="10">
        <f>24+84+32*2^Table1[[#This Row],[bitWidth]]+9*Table1[[#This Row],[elements]]</f>
        <v>18642305548396</v>
      </c>
      <c r="I32" s="10">
        <f>Table1[[#This Row],[memory]]/Table1[[#This Row],[elements]]</f>
        <v>9.0332986472947887</v>
      </c>
    </row>
  </sheetData>
  <conditionalFormatting sqref="C2:C32">
    <cfRule type="cellIs" dxfId="2" priority="1" operator="greaterThan">
      <formula>65535</formula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CBF5E2-9233-46AE-BBE3-F7747E864712}">
  <dimension ref="A1:B35"/>
  <sheetViews>
    <sheetView workbookViewId="0">
      <selection activeCell="B1" sqref="B1:B34"/>
    </sheetView>
  </sheetViews>
  <sheetFormatPr defaultRowHeight="15" x14ac:dyDescent="0.25"/>
  <sheetData>
    <row r="1" spans="1:2" x14ac:dyDescent="0.25">
      <c r="A1">
        <v>1</v>
      </c>
      <c r="B1">
        <f>A1/A2</f>
        <v>0.5</v>
      </c>
    </row>
    <row r="2" spans="1:2" x14ac:dyDescent="0.25">
      <c r="A2">
        <v>2</v>
      </c>
      <c r="B2">
        <f t="shared" ref="B2:B34" si="0">A2/A3</f>
        <v>0.66666666666666663</v>
      </c>
    </row>
    <row r="3" spans="1:2" x14ac:dyDescent="0.25">
      <c r="A3">
        <v>3</v>
      </c>
      <c r="B3">
        <f t="shared" si="0"/>
        <v>0.75</v>
      </c>
    </row>
    <row r="4" spans="1:2" x14ac:dyDescent="0.25">
      <c r="A4">
        <v>4</v>
      </c>
      <c r="B4">
        <f t="shared" si="0"/>
        <v>0.8</v>
      </c>
    </row>
    <row r="5" spans="1:2" x14ac:dyDescent="0.25">
      <c r="A5">
        <v>5</v>
      </c>
      <c r="B5">
        <f t="shared" si="0"/>
        <v>0.83333333333333337</v>
      </c>
    </row>
    <row r="6" spans="1:2" x14ac:dyDescent="0.25">
      <c r="A6">
        <v>6</v>
      </c>
      <c r="B6">
        <f t="shared" si="0"/>
        <v>0.8571428571428571</v>
      </c>
    </row>
    <row r="7" spans="1:2" x14ac:dyDescent="0.25">
      <c r="A7">
        <v>7</v>
      </c>
      <c r="B7">
        <f t="shared" si="0"/>
        <v>0.875</v>
      </c>
    </row>
    <row r="8" spans="1:2" x14ac:dyDescent="0.25">
      <c r="A8">
        <v>8</v>
      </c>
      <c r="B8">
        <f t="shared" si="0"/>
        <v>0.88888888888888884</v>
      </c>
    </row>
    <row r="9" spans="1:2" x14ac:dyDescent="0.25">
      <c r="A9">
        <v>9</v>
      </c>
      <c r="B9">
        <f t="shared" si="0"/>
        <v>0.9</v>
      </c>
    </row>
    <row r="10" spans="1:2" x14ac:dyDescent="0.25">
      <c r="A10">
        <v>10</v>
      </c>
      <c r="B10">
        <f t="shared" si="0"/>
        <v>0.90909090909090906</v>
      </c>
    </row>
    <row r="11" spans="1:2" x14ac:dyDescent="0.25">
      <c r="A11">
        <v>11</v>
      </c>
      <c r="B11">
        <f t="shared" si="0"/>
        <v>0.91666666666666663</v>
      </c>
    </row>
    <row r="12" spans="1:2" x14ac:dyDescent="0.25">
      <c r="A12">
        <v>12</v>
      </c>
      <c r="B12">
        <f t="shared" si="0"/>
        <v>0.92307692307692313</v>
      </c>
    </row>
    <row r="13" spans="1:2" x14ac:dyDescent="0.25">
      <c r="A13">
        <v>13</v>
      </c>
      <c r="B13">
        <f t="shared" si="0"/>
        <v>0.9285714285714286</v>
      </c>
    </row>
    <row r="14" spans="1:2" x14ac:dyDescent="0.25">
      <c r="A14">
        <v>14</v>
      </c>
      <c r="B14">
        <f t="shared" si="0"/>
        <v>0.93333333333333335</v>
      </c>
    </row>
    <row r="15" spans="1:2" x14ac:dyDescent="0.25">
      <c r="A15">
        <v>15</v>
      </c>
      <c r="B15">
        <f t="shared" si="0"/>
        <v>0.9375</v>
      </c>
    </row>
    <row r="16" spans="1:2" x14ac:dyDescent="0.25">
      <c r="A16">
        <v>16</v>
      </c>
      <c r="B16">
        <f t="shared" si="0"/>
        <v>0.94117647058823528</v>
      </c>
    </row>
    <row r="17" spans="1:2" x14ac:dyDescent="0.25">
      <c r="A17">
        <v>17</v>
      </c>
      <c r="B17">
        <f t="shared" si="0"/>
        <v>0.94444444444444442</v>
      </c>
    </row>
    <row r="18" spans="1:2" x14ac:dyDescent="0.25">
      <c r="A18">
        <v>18</v>
      </c>
      <c r="B18">
        <f t="shared" si="0"/>
        <v>0.94736842105263153</v>
      </c>
    </row>
    <row r="19" spans="1:2" x14ac:dyDescent="0.25">
      <c r="A19">
        <v>19</v>
      </c>
      <c r="B19">
        <f t="shared" si="0"/>
        <v>0.95</v>
      </c>
    </row>
    <row r="20" spans="1:2" x14ac:dyDescent="0.25">
      <c r="A20">
        <v>20</v>
      </c>
      <c r="B20">
        <f t="shared" si="0"/>
        <v>0.95238095238095233</v>
      </c>
    </row>
    <row r="21" spans="1:2" x14ac:dyDescent="0.25">
      <c r="A21">
        <v>21</v>
      </c>
      <c r="B21">
        <f t="shared" si="0"/>
        <v>0.95454545454545459</v>
      </c>
    </row>
    <row r="22" spans="1:2" x14ac:dyDescent="0.25">
      <c r="A22">
        <v>22</v>
      </c>
      <c r="B22">
        <f t="shared" si="0"/>
        <v>0.95652173913043481</v>
      </c>
    </row>
    <row r="23" spans="1:2" x14ac:dyDescent="0.25">
      <c r="A23">
        <v>23</v>
      </c>
      <c r="B23">
        <f t="shared" si="0"/>
        <v>0.95833333333333337</v>
      </c>
    </row>
    <row r="24" spans="1:2" x14ac:dyDescent="0.25">
      <c r="A24">
        <v>24</v>
      </c>
      <c r="B24">
        <f t="shared" si="0"/>
        <v>0.96</v>
      </c>
    </row>
    <row r="25" spans="1:2" x14ac:dyDescent="0.25">
      <c r="A25">
        <v>25</v>
      </c>
      <c r="B25">
        <f t="shared" si="0"/>
        <v>0.96153846153846156</v>
      </c>
    </row>
    <row r="26" spans="1:2" x14ac:dyDescent="0.25">
      <c r="A26">
        <v>26</v>
      </c>
      <c r="B26">
        <f t="shared" si="0"/>
        <v>0.96296296296296291</v>
      </c>
    </row>
    <row r="27" spans="1:2" x14ac:dyDescent="0.25">
      <c r="A27">
        <v>27</v>
      </c>
      <c r="B27">
        <f t="shared" si="0"/>
        <v>0.9642857142857143</v>
      </c>
    </row>
    <row r="28" spans="1:2" x14ac:dyDescent="0.25">
      <c r="A28">
        <v>28</v>
      </c>
      <c r="B28">
        <f t="shared" si="0"/>
        <v>0.96551724137931039</v>
      </c>
    </row>
    <row r="29" spans="1:2" x14ac:dyDescent="0.25">
      <c r="A29">
        <v>29</v>
      </c>
      <c r="B29">
        <f t="shared" si="0"/>
        <v>0.96666666666666667</v>
      </c>
    </row>
    <row r="30" spans="1:2" x14ac:dyDescent="0.25">
      <c r="A30">
        <v>30</v>
      </c>
      <c r="B30">
        <f t="shared" si="0"/>
        <v>0.967741935483871</v>
      </c>
    </row>
    <row r="31" spans="1:2" x14ac:dyDescent="0.25">
      <c r="A31">
        <v>31</v>
      </c>
      <c r="B31">
        <f t="shared" si="0"/>
        <v>0.96875</v>
      </c>
    </row>
    <row r="32" spans="1:2" x14ac:dyDescent="0.25">
      <c r="A32">
        <v>32</v>
      </c>
      <c r="B32">
        <f t="shared" si="0"/>
        <v>0.96969696969696972</v>
      </c>
    </row>
    <row r="33" spans="1:2" x14ac:dyDescent="0.25">
      <c r="A33">
        <v>33</v>
      </c>
      <c r="B33">
        <f t="shared" si="0"/>
        <v>0.97058823529411764</v>
      </c>
    </row>
    <row r="34" spans="1:2" x14ac:dyDescent="0.25">
      <c r="A34">
        <v>34</v>
      </c>
      <c r="B34">
        <f t="shared" si="0"/>
        <v>0.97142857142857142</v>
      </c>
    </row>
    <row r="35" spans="1:2" x14ac:dyDescent="0.25">
      <c r="A35">
        <v>35</v>
      </c>
    </row>
  </sheetData>
  <pageMargins left="0.7" right="0.7" top="0.75" bottom="0.75" header="0.3" footer="0.3"/>
  <drawing r:id="rId1"/>
</worksheet>
</file>

<file path=docMetadata/LabelInfo.xml><?xml version="1.0" encoding="utf-8"?>
<clbl:labelList xmlns:clbl="http://schemas.microsoft.com/office/2020/mipLabelMetadata">
  <clbl:label id="{703e2fe1-4846-4393-8cf2-1bc71a04fd88}" enabled="1" method="Privileged" siteId="{41ff26dc-250f-4b13-8981-739be8610c21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Schlumberger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Dmitry Guk</dc:creator>
  <cp:lastModifiedBy>Dmitry Guk</cp:lastModifiedBy>
  <dcterms:created xsi:type="dcterms:W3CDTF">2022-12-03T12:41:39Z</dcterms:created>
  <dcterms:modified xsi:type="dcterms:W3CDTF">2022-12-08T10:13:51Z</dcterms:modified>
</cp:coreProperties>
</file>