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mare.g\OneDrive - ORU OCCITANIE\"/>
    </mc:Choice>
  </mc:AlternateContent>
  <xr:revisionPtr revIDLastSave="1508" documentId="8_{866A86E9-43C3-4BB0-8DD0-964E9AA7D62F}" xr6:coauthVersionLast="45" xr6:coauthVersionMax="45" xr10:uidLastSave="{0FDAF7ED-ABCC-465F-B674-E52668745425}"/>
  <bookViews>
    <workbookView xWindow="22035" yWindow="3840" windowWidth="12525" windowHeight="8565" firstSheet="3" activeTab="3" xr2:uid="{BB449C14-56AA-42B3-B9A6-4396AA10BED5}"/>
  </bookViews>
  <sheets>
    <sheet name="UNCI Red list evaluated" sheetId="1" r:id="rId1"/>
    <sheet name="UNCI Red list" sheetId="2" r:id="rId2"/>
    <sheet name="Status category summary " sheetId="3" r:id="rId3"/>
    <sheet name="Threatened species country" sheetId="4" r:id="rId4"/>
    <sheet name=" Species changing 2018-2019" sheetId="5" r:id="rId5"/>
    <sheet name="Feuil2" sheetId="6" r:id="rId6"/>
    <sheet name="Feuil3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2" i="4" l="1"/>
  <c r="O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4" i="4"/>
  <c r="O105" i="4"/>
  <c r="O106" i="4"/>
  <c r="O107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O122" i="4"/>
  <c r="O123" i="4"/>
  <c r="O124" i="4"/>
  <c r="O125" i="4"/>
  <c r="O126" i="4"/>
  <c r="O127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0" i="4"/>
  <c r="O141" i="4"/>
  <c r="O142" i="4"/>
  <c r="O143" i="4"/>
  <c r="O145" i="4"/>
  <c r="O146" i="4"/>
  <c r="O147" i="4"/>
  <c r="O148" i="4"/>
  <c r="O149" i="4"/>
  <c r="O150" i="4"/>
  <c r="O151" i="4"/>
  <c r="O152" i="4"/>
  <c r="O153" i="4"/>
  <c r="O154" i="4"/>
  <c r="O155" i="4"/>
  <c r="O156" i="4"/>
  <c r="O157" i="4"/>
  <c r="O158" i="4"/>
  <c r="O159" i="4"/>
  <c r="O160" i="4"/>
  <c r="O161" i="4"/>
  <c r="O162" i="4"/>
  <c r="O163" i="4"/>
  <c r="O164" i="4"/>
  <c r="O165" i="4"/>
  <c r="O166" i="4"/>
  <c r="O167" i="4"/>
  <c r="O168" i="4"/>
  <c r="O169" i="4"/>
  <c r="O170" i="4"/>
  <c r="O171" i="4"/>
  <c r="O172" i="4"/>
  <c r="O173" i="4"/>
  <c r="O174" i="4"/>
  <c r="O175" i="4"/>
  <c r="O176" i="4"/>
  <c r="O177" i="4"/>
  <c r="O178" i="4"/>
  <c r="O179" i="4"/>
  <c r="O180" i="4"/>
  <c r="O181" i="4"/>
  <c r="O182" i="4"/>
  <c r="O183" i="4"/>
  <c r="O184" i="4"/>
  <c r="O185" i="4"/>
  <c r="O186" i="4"/>
  <c r="O187" i="4"/>
  <c r="O188" i="4"/>
  <c r="O189" i="4"/>
  <c r="O190" i="4"/>
  <c r="O191" i="4"/>
  <c r="O192" i="4"/>
  <c r="O193" i="4"/>
  <c r="O194" i="4"/>
  <c r="O195" i="4"/>
  <c r="O196" i="4"/>
  <c r="O197" i="4"/>
  <c r="O198" i="4"/>
  <c r="O199" i="4"/>
  <c r="O200" i="4"/>
  <c r="O201" i="4"/>
  <c r="O202" i="4"/>
  <c r="O203" i="4"/>
  <c r="O204" i="4"/>
  <c r="O205" i="4"/>
  <c r="O206" i="4"/>
  <c r="O207" i="4"/>
  <c r="O208" i="4"/>
  <c r="O209" i="4"/>
  <c r="O210" i="4"/>
  <c r="O211" i="4"/>
  <c r="O212" i="4"/>
  <c r="O213" i="4"/>
  <c r="O214" i="4"/>
  <c r="O215" i="4"/>
  <c r="O216" i="4"/>
  <c r="O217" i="4"/>
  <c r="O218" i="4"/>
  <c r="O219" i="4"/>
  <c r="O220" i="4"/>
  <c r="O221" i="4"/>
  <c r="O222" i="4"/>
  <c r="O223" i="4"/>
  <c r="O224" i="4"/>
  <c r="O225" i="4"/>
  <c r="O226" i="4"/>
  <c r="O227" i="4"/>
  <c r="O228" i="4"/>
  <c r="O229" i="4"/>
  <c r="O230" i="4"/>
  <c r="O231" i="4"/>
  <c r="O232" i="4"/>
  <c r="O233" i="4"/>
  <c r="O234" i="4"/>
  <c r="O235" i="4"/>
  <c r="O236" i="4"/>
  <c r="O237" i="4"/>
  <c r="O238" i="4"/>
  <c r="O239" i="4"/>
  <c r="O240" i="4"/>
  <c r="O241" i="4"/>
  <c r="O242" i="4"/>
  <c r="O243" i="4"/>
  <c r="O244" i="4"/>
  <c r="O245" i="4"/>
  <c r="O246" i="4"/>
  <c r="O247" i="4"/>
  <c r="O248" i="4"/>
  <c r="O249" i="4"/>
  <c r="O250" i="4"/>
  <c r="O251" i="4"/>
  <c r="O2" i="3" l="1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F33" i="3" l="1"/>
  <c r="G33" i="3"/>
  <c r="H33" i="3"/>
  <c r="I33" i="3"/>
  <c r="J33" i="3"/>
  <c r="K33" i="3"/>
  <c r="L33" i="3"/>
  <c r="M33" i="3"/>
  <c r="E33" i="3"/>
  <c r="N2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 l="1"/>
</calcChain>
</file>

<file path=xl/sharedStrings.xml><?xml version="1.0" encoding="utf-8"?>
<sst xmlns="http://schemas.openxmlformats.org/spreadsheetml/2006/main" count="1610" uniqueCount="357">
  <si>
    <t>Mammals</t>
  </si>
  <si>
    <t>Birds</t>
  </si>
  <si>
    <t>Reptiles</t>
  </si>
  <si>
    <t>Amphibians</t>
  </si>
  <si>
    <t>Fishes</t>
  </si>
  <si>
    <t>Insects</t>
  </si>
  <si>
    <t>Molluscs</t>
  </si>
  <si>
    <t>Crustaceans</t>
  </si>
  <si>
    <t>Corals</t>
  </si>
  <si>
    <t>Arachnids</t>
  </si>
  <si>
    <t>Velvet Worms</t>
  </si>
  <si>
    <t>Horseshoes Crabs</t>
  </si>
  <si>
    <t>Others</t>
  </si>
  <si>
    <t>Mosses 8</t>
  </si>
  <si>
    <t>Ferns and Allies 9</t>
  </si>
  <si>
    <t>Gymnosperms</t>
  </si>
  <si>
    <t>Flowering Plants</t>
  </si>
  <si>
    <t>Green Algae 10</t>
  </si>
  <si>
    <t>Red Algae 10</t>
  </si>
  <si>
    <t>Lichens</t>
  </si>
  <si>
    <t>Mushrooms, etc</t>
  </si>
  <si>
    <t>Brown Algae 10</t>
  </si>
  <si>
    <t>species</t>
  </si>
  <si>
    <t>organisms</t>
  </si>
  <si>
    <t>described</t>
  </si>
  <si>
    <t>threated</t>
  </si>
  <si>
    <t>year</t>
  </si>
  <si>
    <t>quarter</t>
  </si>
  <si>
    <t>evaluated</t>
  </si>
  <si>
    <t>EX</t>
  </si>
  <si>
    <t>EW</t>
  </si>
  <si>
    <t>CR</t>
  </si>
  <si>
    <t>EN</t>
  </si>
  <si>
    <t>VU</t>
  </si>
  <si>
    <t>NT</t>
  </si>
  <si>
    <t>DD</t>
  </si>
  <si>
    <t>LC</t>
  </si>
  <si>
    <t>Total</t>
  </si>
  <si>
    <t>MAMMALIA</t>
  </si>
  <si>
    <t>AVES</t>
  </si>
  <si>
    <t>REPTILIA</t>
  </si>
  <si>
    <t>AMPHIBIA</t>
  </si>
  <si>
    <t>CEPHALASPIDOMORPHI</t>
  </si>
  <si>
    <t>MYXINI</t>
  </si>
  <si>
    <t>CHONDRICHTHYES</t>
  </si>
  <si>
    <t>ACTINOPTERYGII</t>
  </si>
  <si>
    <t>SARCOPTERYGII</t>
  </si>
  <si>
    <t>HOLOTHUROIDEA</t>
  </si>
  <si>
    <t>ECHINOIDEA</t>
  </si>
  <si>
    <t>ARACHNIDA</t>
  </si>
  <si>
    <t>CHILOPODA</t>
  </si>
  <si>
    <t>DIPLOPODA</t>
  </si>
  <si>
    <t>ENTOGNATHA</t>
  </si>
  <si>
    <t>BRANCHIOPODA</t>
  </si>
  <si>
    <t>MALACOSTRACA</t>
  </si>
  <si>
    <t>MAXILLOPODA</t>
  </si>
  <si>
    <t>OSTRACODA</t>
  </si>
  <si>
    <t>INSECTA</t>
  </si>
  <si>
    <t>MEROSTOMATA</t>
  </si>
  <si>
    <t>ONYCHOPHORA</t>
  </si>
  <si>
    <t>CLITELLATA</t>
  </si>
  <si>
    <t>POLYCHAETA</t>
  </si>
  <si>
    <t>BIVALVIA</t>
  </si>
  <si>
    <t>GASTROPODA</t>
  </si>
  <si>
    <t>CEPHALOPODA</t>
  </si>
  <si>
    <t>ENOPLA</t>
  </si>
  <si>
    <t>TURBELLARIA</t>
  </si>
  <si>
    <t>ANTHOZOA</t>
  </si>
  <si>
    <t>HYDROZOA</t>
  </si>
  <si>
    <t>LR</t>
  </si>
  <si>
    <t>Class</t>
  </si>
  <si>
    <t>Plants</t>
  </si>
  <si>
    <t>Vertebrates</t>
  </si>
  <si>
    <t>InVertebrates</t>
  </si>
  <si>
    <t>Fungi &amp; Protists 1</t>
  </si>
  <si>
    <t>Fungi &amp; Protists 2</t>
  </si>
  <si>
    <t>Fungi &amp; Protists 3</t>
  </si>
  <si>
    <t>Colonne1</t>
  </si>
  <si>
    <t>Algeria</t>
  </si>
  <si>
    <t>Egypt</t>
  </si>
  <si>
    <t>Libya</t>
  </si>
  <si>
    <t>Morocco</t>
  </si>
  <si>
    <t>Tunisia</t>
  </si>
  <si>
    <t>Western Sahara</t>
  </si>
  <si>
    <t>North Africa</t>
  </si>
  <si>
    <t>continent</t>
  </si>
  <si>
    <t>subcontinent</t>
  </si>
  <si>
    <t>country</t>
  </si>
  <si>
    <t>Angola</t>
  </si>
  <si>
    <t>Benin</t>
  </si>
  <si>
    <t>Botswana</t>
  </si>
  <si>
    <t>Burkina Faso</t>
  </si>
  <si>
    <t>Burundi</t>
  </si>
  <si>
    <t>Cameroon</t>
  </si>
  <si>
    <t>Central African Republic</t>
  </si>
  <si>
    <t>Chad</t>
  </si>
  <si>
    <t>Comoros</t>
  </si>
  <si>
    <t>Congo</t>
  </si>
  <si>
    <t>Congo, The Democratic Republic</t>
  </si>
  <si>
    <t>Côte d'Ivoire</t>
  </si>
  <si>
    <t>Djibouti</t>
  </si>
  <si>
    <t>Equatorial Guinea</t>
  </si>
  <si>
    <t>Eritrea</t>
  </si>
  <si>
    <t>Eswatini</t>
  </si>
  <si>
    <t>Ethiopia</t>
  </si>
  <si>
    <t>Gabon</t>
  </si>
  <si>
    <t>Gambia</t>
  </si>
  <si>
    <t>Ghana</t>
  </si>
  <si>
    <t>Guinea</t>
  </si>
  <si>
    <t>Guinea-Bissau</t>
  </si>
  <si>
    <t>Kenya</t>
  </si>
  <si>
    <t>Lesotho</t>
  </si>
  <si>
    <t>Liberia</t>
  </si>
  <si>
    <t>Madagascar</t>
  </si>
  <si>
    <t>Malawi</t>
  </si>
  <si>
    <t>Mali</t>
  </si>
  <si>
    <t>Mauritania</t>
  </si>
  <si>
    <t>Mauritius</t>
  </si>
  <si>
    <t>Mayotte</t>
  </si>
  <si>
    <t>Mozambique</t>
  </si>
  <si>
    <t>Namibia</t>
  </si>
  <si>
    <t>Niger</t>
  </si>
  <si>
    <t>Nigeria</t>
  </si>
  <si>
    <t>Réunion</t>
  </si>
  <si>
    <t>Rwanda</t>
  </si>
  <si>
    <t>Saint Helena, Ascension and Tristan da Cunha</t>
  </si>
  <si>
    <t>Senegal</t>
  </si>
  <si>
    <t>Seychelles</t>
  </si>
  <si>
    <t>Sierra Leone</t>
  </si>
  <si>
    <t>Somalia</t>
  </si>
  <si>
    <t>South Africa</t>
  </si>
  <si>
    <t>South Sudan</t>
  </si>
  <si>
    <t>Sudan</t>
  </si>
  <si>
    <t>Sao Tome and Principe</t>
  </si>
  <si>
    <t>Sub-Saharan Africa</t>
  </si>
  <si>
    <t>Cabo Verde</t>
  </si>
  <si>
    <t>Tanzania, United Republic of</t>
  </si>
  <si>
    <t>Togo</t>
  </si>
  <si>
    <t>Uganda</t>
  </si>
  <si>
    <t>Zambia</t>
  </si>
  <si>
    <t>Zimbabwe</t>
  </si>
  <si>
    <t>Antarctic</t>
  </si>
  <si>
    <t>Antarctica</t>
  </si>
  <si>
    <t>Bouvet Island</t>
  </si>
  <si>
    <t>French Southern Territories</t>
  </si>
  <si>
    <t>Heard Island and McDonald Islands</t>
  </si>
  <si>
    <t>South Georgia and the South Sandwich Islands</t>
  </si>
  <si>
    <t>Asia</t>
  </si>
  <si>
    <t>China</t>
  </si>
  <si>
    <t>Japan</t>
  </si>
  <si>
    <t>Korea, Democratic People's Republic of</t>
  </si>
  <si>
    <t>Macao</t>
  </si>
  <si>
    <t>Mongolia</t>
  </si>
  <si>
    <t>Taiwan, Province of China</t>
  </si>
  <si>
    <t>Hong Kong</t>
  </si>
  <si>
    <t>Korea, Republic of</t>
  </si>
  <si>
    <t>East Asia</t>
  </si>
  <si>
    <t>North Asia</t>
  </si>
  <si>
    <t>Belarus</t>
  </si>
  <si>
    <t>Moldova</t>
  </si>
  <si>
    <t>Russian Federation</t>
  </si>
  <si>
    <t>Ukraine</t>
  </si>
  <si>
    <t>South &amp; Southeast Asia</t>
  </si>
  <si>
    <t>Bangladesh</t>
  </si>
  <si>
    <t>Bhutan</t>
  </si>
  <si>
    <t>British Indian Ocean Territory</t>
  </si>
  <si>
    <t>Brunei Darussalam</t>
  </si>
  <si>
    <t>Cambodia</t>
  </si>
  <si>
    <t>Disputed Territory</t>
  </si>
  <si>
    <t>India</t>
  </si>
  <si>
    <t>Indonesia</t>
  </si>
  <si>
    <t>Lao People's Democratic Republic</t>
  </si>
  <si>
    <t>Malaysia</t>
  </si>
  <si>
    <t>Maldives</t>
  </si>
  <si>
    <t>Myanmar</t>
  </si>
  <si>
    <t>Nepal</t>
  </si>
  <si>
    <t>Philippines</t>
  </si>
  <si>
    <t>Singapore</t>
  </si>
  <si>
    <t>Thailand</t>
  </si>
  <si>
    <t>Timor-Leste</t>
  </si>
  <si>
    <t>Viet Nam</t>
  </si>
  <si>
    <t>Sri Lanka</t>
  </si>
  <si>
    <t>West &amp; Central Asia</t>
  </si>
  <si>
    <t>Afghanistan</t>
  </si>
  <si>
    <t>Armenia</t>
  </si>
  <si>
    <t>Azerbaijan</t>
  </si>
  <si>
    <t>Bahrain</t>
  </si>
  <si>
    <t>Cyprus</t>
  </si>
  <si>
    <t>Georgia</t>
  </si>
  <si>
    <t>Iraq</t>
  </si>
  <si>
    <t>Iran, Islamic Republic of</t>
  </si>
  <si>
    <t>Israel</t>
  </si>
  <si>
    <t>Jordan</t>
  </si>
  <si>
    <t>Kazakhstan</t>
  </si>
  <si>
    <t>Kuwait</t>
  </si>
  <si>
    <t>Kyrgyzstan</t>
  </si>
  <si>
    <t>Lebanon</t>
  </si>
  <si>
    <t>Oman</t>
  </si>
  <si>
    <t>Pakistan</t>
  </si>
  <si>
    <t>Palestine, State of</t>
  </si>
  <si>
    <t>Qatar</t>
  </si>
  <si>
    <t>Saudi Arabia</t>
  </si>
  <si>
    <t>Syrian Arab Republic</t>
  </si>
  <si>
    <t>Tajikistan</t>
  </si>
  <si>
    <t>Turkey</t>
  </si>
  <si>
    <t>Turkmenistan</t>
  </si>
  <si>
    <t>United Arab Emirates</t>
  </si>
  <si>
    <t>Uzbekistan</t>
  </si>
  <si>
    <t>Yemen</t>
  </si>
  <si>
    <t>Europe</t>
  </si>
  <si>
    <t>Åland Islands</t>
  </si>
  <si>
    <t>Albania</t>
  </si>
  <si>
    <t>Andorra</t>
  </si>
  <si>
    <t>Austria</t>
  </si>
  <si>
    <t>Belgium</t>
  </si>
  <si>
    <t>Bosnia and Herzegovina</t>
  </si>
  <si>
    <t>Bulgaria</t>
  </si>
  <si>
    <t>Croatia</t>
  </si>
  <si>
    <t>Czechia</t>
  </si>
  <si>
    <t>Denmark</t>
  </si>
  <si>
    <t>Estonia</t>
  </si>
  <si>
    <t>Faroe Islands</t>
  </si>
  <si>
    <t>Finland</t>
  </si>
  <si>
    <t>France</t>
  </si>
  <si>
    <t>Germany</t>
  </si>
  <si>
    <t>Gibraltar</t>
  </si>
  <si>
    <t>Greece</t>
  </si>
  <si>
    <t>Greenland</t>
  </si>
  <si>
    <t>Guernsey</t>
  </si>
  <si>
    <t>Holy See (Vatican City State)</t>
  </si>
  <si>
    <t>Hungary</t>
  </si>
  <si>
    <t>Iceland</t>
  </si>
  <si>
    <t>Ireland</t>
  </si>
  <si>
    <t>Isle of Man</t>
  </si>
  <si>
    <t>Italy</t>
  </si>
  <si>
    <t>Jersey</t>
  </si>
  <si>
    <t>Latvia</t>
  </si>
  <si>
    <t>Liechtenstein</t>
  </si>
  <si>
    <t>Lithuania</t>
  </si>
  <si>
    <t>Luxembourg</t>
  </si>
  <si>
    <t>Malta</t>
  </si>
  <si>
    <t>Monaco</t>
  </si>
  <si>
    <t>Montenegro</t>
  </si>
  <si>
    <t>Netherlands</t>
  </si>
  <si>
    <t>North Macedonia</t>
  </si>
  <si>
    <t>Norway</t>
  </si>
  <si>
    <t>Poland</t>
  </si>
  <si>
    <t>Portugal</t>
  </si>
  <si>
    <t>Romania</t>
  </si>
  <si>
    <t>San Marino</t>
  </si>
  <si>
    <t>Serbia</t>
  </si>
  <si>
    <t>Slovakia</t>
  </si>
  <si>
    <t>Slovenia</t>
  </si>
  <si>
    <t>Spain</t>
  </si>
  <si>
    <t>Svalbard and Jan Mayen</t>
  </si>
  <si>
    <t>Sweden</t>
  </si>
  <si>
    <t>Switzerland</t>
  </si>
  <si>
    <t>United Kingdom</t>
  </si>
  <si>
    <t>Africa</t>
  </si>
  <si>
    <t>North &amp; Central America</t>
  </si>
  <si>
    <t>Belize</t>
  </si>
  <si>
    <t>Costa Rica</t>
  </si>
  <si>
    <t>El Salvador</t>
  </si>
  <si>
    <t>Guatemala</t>
  </si>
  <si>
    <t>Honduras</t>
  </si>
  <si>
    <t>Mexico</t>
  </si>
  <si>
    <t>Nicaragua</t>
  </si>
  <si>
    <t>Panama</t>
  </si>
  <si>
    <t>Mesoamerica</t>
  </si>
  <si>
    <t>Caribbean Islands</t>
  </si>
  <si>
    <t>Anguilla</t>
  </si>
  <si>
    <t>Antigua and Barbuda</t>
  </si>
  <si>
    <t>Aruba</t>
  </si>
  <si>
    <t>Bahamas</t>
  </si>
  <si>
    <t>Barbados</t>
  </si>
  <si>
    <t>Bermuda</t>
  </si>
  <si>
    <t>Bonaire, Sint Eustatius and Saba</t>
  </si>
  <si>
    <t>Cayman Islands</t>
  </si>
  <si>
    <t>Cuba</t>
  </si>
  <si>
    <t>Curaçao</t>
  </si>
  <si>
    <t>Dominica</t>
  </si>
  <si>
    <t>Dominican Republic</t>
  </si>
  <si>
    <t>Grenada</t>
  </si>
  <si>
    <t>Guadeloupe</t>
  </si>
  <si>
    <t>Haiti</t>
  </si>
  <si>
    <t>Jamaica</t>
  </si>
  <si>
    <t>Martinique</t>
  </si>
  <si>
    <t>Montserrat</t>
  </si>
  <si>
    <t>Puerto Rico</t>
  </si>
  <si>
    <t>Saint Barthélemy</t>
  </si>
  <si>
    <t>Saint Kitts and Nevis</t>
  </si>
  <si>
    <t>Saint Lucia</t>
  </si>
  <si>
    <t>Saint Martin (French</t>
  </si>
  <si>
    <t>Sint Maarten (Dutch part)</t>
  </si>
  <si>
    <t>Trinidad and Tobago</t>
  </si>
  <si>
    <t>Turks and Caicos Islands</t>
  </si>
  <si>
    <t>Virgin Islands, British</t>
  </si>
  <si>
    <t>Virgin Islands, U.S.</t>
  </si>
  <si>
    <t>Saint Vincent and the Grenadines part)</t>
  </si>
  <si>
    <t>North America</t>
  </si>
  <si>
    <t>Canada</t>
  </si>
  <si>
    <t>Saint Pierre and Miquelon</t>
  </si>
  <si>
    <t>United States</t>
  </si>
  <si>
    <t>South America</t>
  </si>
  <si>
    <t>Argentina</t>
  </si>
  <si>
    <t>Bolivia, Plurinational State of</t>
  </si>
  <si>
    <t>Brazil</t>
  </si>
  <si>
    <t>Chile</t>
  </si>
  <si>
    <t>Colombia</t>
  </si>
  <si>
    <t>Ecuador</t>
  </si>
  <si>
    <t>Falkland Islands (Malvinas)</t>
  </si>
  <si>
    <t>French Guiana</t>
  </si>
  <si>
    <t>Guyana</t>
  </si>
  <si>
    <t>Paraguay</t>
  </si>
  <si>
    <t>Peru</t>
  </si>
  <si>
    <t>Suriname</t>
  </si>
  <si>
    <t>Uruguay</t>
  </si>
  <si>
    <t>Venezuela, Bolivarian Republic of</t>
  </si>
  <si>
    <t>Oceania</t>
  </si>
  <si>
    <t>American Samoa</t>
  </si>
  <si>
    <t>Australia</t>
  </si>
  <si>
    <t>Christmas Island</t>
  </si>
  <si>
    <t>Cocos (Keeling) Islands</t>
  </si>
  <si>
    <t>Cook Islands</t>
  </si>
  <si>
    <t>Fiji</t>
  </si>
  <si>
    <t>French Polynesia</t>
  </si>
  <si>
    <t>Guam</t>
  </si>
  <si>
    <t>Kiribati</t>
  </si>
  <si>
    <t>Marshall Islands</t>
  </si>
  <si>
    <t>Nauru</t>
  </si>
  <si>
    <t>New Caledonia</t>
  </si>
  <si>
    <t>New Zealand</t>
  </si>
  <si>
    <t>Niue</t>
  </si>
  <si>
    <t>Norfolk Island</t>
  </si>
  <si>
    <t>Northern Mariana Islands</t>
  </si>
  <si>
    <t>Palau</t>
  </si>
  <si>
    <t>Papua New Guinea</t>
  </si>
  <si>
    <t>Pitcairn</t>
  </si>
  <si>
    <t>Samoa</t>
  </si>
  <si>
    <t>Solomon Islands</t>
  </si>
  <si>
    <t>Tokelau</t>
  </si>
  <si>
    <t>Tonga</t>
  </si>
  <si>
    <t>Tuvalu</t>
  </si>
  <si>
    <t>United States Minor Outlying Islands</t>
  </si>
  <si>
    <t>Vanuatu</t>
  </si>
  <si>
    <t>Wallis and Futuna</t>
  </si>
  <si>
    <t>Micronesia, Federated States of</t>
  </si>
  <si>
    <t>mammals</t>
  </si>
  <si>
    <t>birds</t>
  </si>
  <si>
    <t>reptiles</t>
  </si>
  <si>
    <t>amphibians</t>
  </si>
  <si>
    <t>molluscs</t>
  </si>
  <si>
    <t>fishes</t>
  </si>
  <si>
    <t>otherInverts</t>
  </si>
  <si>
    <t>plants</t>
  </si>
  <si>
    <t>fungiProtists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</si>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</sst>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9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CB46F20-9DA5-4643-8A2A-B74339950DA7}" name="Tableau2" displayName="Tableau2" ref="A1:C23" totalsRowShown="0">
  <autoFilter ref="A1:C23" xr:uid="{520B3325-2847-44E9-8FE4-A7B4DC1E5F28}"/>
  <tableColumns count="3">
    <tableColumn id="1" xr3:uid="{24DAB5D2-9E91-402A-878E-1F59204F098F}" name="organisms"/>
    <tableColumn id="2" xr3:uid="{55EE5412-3C50-497F-A2F9-1BDCAB7223C6}" name="species"/>
    <tableColumn id="3" xr3:uid="{0B4A82A9-2BFF-44ED-8228-4EAEDAB7CDD5}" name="evaluated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1624BE5-C298-48E6-ADF6-64BFBCC0740B}" name="Tableau1" displayName="Tableau1" ref="A1:F397" totalsRowShown="0">
  <autoFilter ref="A1:F397" xr:uid="{E584A78C-EF67-4AEC-8D13-8E0CB4CC33AB}"/>
  <tableColumns count="6">
    <tableColumn id="1" xr3:uid="{7A5014C4-6FD2-4F53-89F7-BCBF1A54F397}" name="year"/>
    <tableColumn id="2" xr3:uid="{6D9A5A2A-8839-4205-B61B-2F8D5726F575}" name="quarter"/>
    <tableColumn id="3" xr3:uid="{A7D3AB72-449C-4AAD-8CDE-5FB9B5B00FC9}" name="organisms"/>
    <tableColumn id="4" xr3:uid="{87D0EEEA-7CEA-4FEC-A42A-403686189D2B}" name="species"/>
    <tableColumn id="5" xr3:uid="{121B5882-E576-4BEF-95EA-520F6A0C8852}" name="described"/>
    <tableColumn id="6" xr3:uid="{DABDBA20-D0DB-45BD-812E-C1831065C811}" name="threated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DF6EFAB-CDBB-49EA-B083-70019B51A5DF}" name="Tableau3" displayName="Tableau3" ref="A1:O33" totalsRowCount="1">
  <autoFilter ref="A1:O32" xr:uid="{A9E12DD0-6B8F-4E56-9104-2E9301FA082B}"/>
  <tableColumns count="15">
    <tableColumn id="12" xr3:uid="{32CAACB4-C046-4F08-8334-67F0E1DE8FDB}" name="year"/>
    <tableColumn id="13" xr3:uid="{E4B9BAE0-4268-421B-90C1-DC5E6121A62C}" name="quarter"/>
    <tableColumn id="14" xr3:uid="{973AED40-17EE-4070-80E3-C3FF4304FFE0}" name="organisms"/>
    <tableColumn id="1" xr3:uid="{2DFC90E6-8D4F-4568-863E-66E399F85F3E}" name="Class" totalsRowLabel="Total"/>
    <tableColumn id="2" xr3:uid="{0BC92797-FF04-46FE-9E7C-2713A26D9B6F}" name="EX" totalsRowFunction="sum"/>
    <tableColumn id="3" xr3:uid="{5CACFC48-4161-497E-9EED-8BE32F9368CF}" name="EW" totalsRowFunction="sum"/>
    <tableColumn id="4" xr3:uid="{47CD9E2A-E649-41D7-8725-D43A803B75E9}" name="CR" totalsRowFunction="sum"/>
    <tableColumn id="5" xr3:uid="{5F30CBEB-EB2E-4A7E-BC8F-B22C621822D6}" name="EN" totalsRowFunction="sum"/>
    <tableColumn id="6" xr3:uid="{3E101817-F408-4ED8-98C4-35A149B25BB0}" name="VU" totalsRowFunction="sum"/>
    <tableColumn id="7" xr3:uid="{6A0D2F3F-748E-41BA-AC1D-5BCE7AD7F5A9}" name="NT" totalsRowFunction="sum"/>
    <tableColumn id="8" xr3:uid="{F78359CC-D538-410A-9E9D-A60DFF617002}" name="LR" totalsRowFunction="sum"/>
    <tableColumn id="9" xr3:uid="{2531DDEE-55A1-4638-BA41-1248BBBDD50F}" name="DD" totalsRowFunction="sum"/>
    <tableColumn id="10" xr3:uid="{A1DD7BAD-9E2F-426D-A4D6-36396332F4E3}" name="LC" totalsRowFunction="sum"/>
    <tableColumn id="11" xr3:uid="{FA9ED6B1-006C-4ADB-88EF-C0AAB47711CD}" name="Total" totalsRowFunction="sum" dataDxfId="2">
      <calculatedColumnFormula>SUM(Tableau3[[#This Row],[EX]:[LC]])</calculatedColumnFormula>
    </tableColumn>
    <tableColumn id="15" xr3:uid="{6037DBF5-3ACD-42A7-866E-C3AEBAB9B2B6}" name="Colonne1" dataDxfId="1">
      <calculatedColumnFormula>PROPER(Tableau3[[#This Row],[Class]])</calculatedColumnFormula>
    </tableColumn>
  </tableColumns>
  <tableStyleInfo name="TableStyleMedium2" showFirstColumn="1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E3CDE78-0187-4DA6-B638-656BBE347A77}" name="Tableau4" displayName="Tableau4" ref="A1:O251" totalsRowShown="0">
  <autoFilter ref="A1:O251" xr:uid="{FF473B81-E52B-4B36-8EEF-C66C8DE68809}"/>
  <tableColumns count="15">
    <tableColumn id="16" xr3:uid="{BEE7AC87-46CA-4C3A-839C-F49D977021AF}" name="year"/>
    <tableColumn id="17" xr3:uid="{AD66A3A0-C889-4208-8CD2-F485EC29FDFA}" name="quarter"/>
    <tableColumn id="1" xr3:uid="{9B105959-B922-4BFA-8E86-989500BF4B76}" name="continent"/>
    <tableColumn id="2" xr3:uid="{27A7E459-51D4-4A37-A676-298AE338E773}" name="subcontinent"/>
    <tableColumn id="3" xr3:uid="{F822E767-EEC9-4FD0-AAF3-F1590A8C8709}" name="country"/>
    <tableColumn id="4" xr3:uid="{A5F4ACD5-866C-4C4B-910A-192E52EED403}" name="mammals"/>
    <tableColumn id="5" xr3:uid="{A23C7F25-44E4-4EFD-9840-C377D3B2EB1D}" name="birds"/>
    <tableColumn id="6" xr3:uid="{1A20A625-9F64-4AF3-B107-DE0BF0DEBF29}" name="reptiles"/>
    <tableColumn id="7" xr3:uid="{37F4A8B4-B68B-4CD8-8472-E7E57AFB2A73}" name="amphibians"/>
    <tableColumn id="8" xr3:uid="{8231F189-4CEE-46F1-87EA-15EC13A1D033}" name="fishes"/>
    <tableColumn id="9" xr3:uid="{8903ACB9-6D28-4ABA-9EED-65B58407644A}" name="molluscs"/>
    <tableColumn id="10" xr3:uid="{B72E47E8-1811-42CA-8636-D82B85458BE0}" name="otherInverts"/>
    <tableColumn id="11" xr3:uid="{FFB6E112-4B30-408D-8A43-1AA59E44CDD9}" name="plants"/>
    <tableColumn id="12" xr3:uid="{4790E442-2BF7-44E9-9490-F69901A5DD9A}" name="fungiProtists"/>
    <tableColumn id="14" xr3:uid="{8B7E2117-8120-4B08-8795-46CA008872EA}" name="total" dataDxfId="0">
      <calculatedColumnFormula>SUM(Tableau4[[#This Row],[mammals]:[fungiProtists]])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BDDFD-E795-4048-AB12-5887E803CD9E}">
  <dimension ref="A1:E23"/>
  <sheetViews>
    <sheetView workbookViewId="0">
      <selection activeCell="A14" sqref="A14"/>
    </sheetView>
  </sheetViews>
  <sheetFormatPr baseColWidth="10" defaultRowHeight="14.4" x14ac:dyDescent="0.3"/>
  <cols>
    <col min="1" max="1" width="18.6640625" bestFit="1" customWidth="1"/>
    <col min="2" max="2" width="16.6640625" bestFit="1" customWidth="1"/>
    <col min="3" max="3" width="12.109375" bestFit="1" customWidth="1"/>
  </cols>
  <sheetData>
    <row r="1" spans="1:5" x14ac:dyDescent="0.3">
      <c r="A1" t="s">
        <v>23</v>
      </c>
      <c r="B1" t="s">
        <v>22</v>
      </c>
      <c r="C1" t="s">
        <v>28</v>
      </c>
    </row>
    <row r="2" spans="1:5" x14ac:dyDescent="0.3">
      <c r="A2" t="s">
        <v>72</v>
      </c>
      <c r="B2" t="s">
        <v>0</v>
      </c>
      <c r="C2">
        <v>6495</v>
      </c>
    </row>
    <row r="3" spans="1:5" x14ac:dyDescent="0.3">
      <c r="A3" t="s">
        <v>72</v>
      </c>
      <c r="B3" t="s">
        <v>1</v>
      </c>
      <c r="C3">
        <v>11147</v>
      </c>
      <c r="D3" s="1"/>
      <c r="E3" s="1"/>
    </row>
    <row r="4" spans="1:5" x14ac:dyDescent="0.3">
      <c r="A4" t="s">
        <v>72</v>
      </c>
      <c r="B4" t="s">
        <v>2</v>
      </c>
      <c r="C4">
        <v>11050</v>
      </c>
      <c r="D4" s="1"/>
      <c r="E4" s="1"/>
    </row>
    <row r="5" spans="1:5" x14ac:dyDescent="0.3">
      <c r="A5" t="s">
        <v>72</v>
      </c>
      <c r="B5" t="s">
        <v>3</v>
      </c>
      <c r="C5">
        <v>8104</v>
      </c>
    </row>
    <row r="6" spans="1:5" x14ac:dyDescent="0.3">
      <c r="A6" t="s">
        <v>72</v>
      </c>
      <c r="B6" t="s">
        <v>4</v>
      </c>
      <c r="C6">
        <v>35315</v>
      </c>
    </row>
    <row r="7" spans="1:5" x14ac:dyDescent="0.3">
      <c r="A7" t="s">
        <v>73</v>
      </c>
      <c r="B7" t="s">
        <v>5</v>
      </c>
      <c r="C7">
        <v>1053578</v>
      </c>
    </row>
    <row r="8" spans="1:5" x14ac:dyDescent="0.3">
      <c r="A8" t="s">
        <v>73</v>
      </c>
      <c r="B8" t="s">
        <v>6</v>
      </c>
      <c r="C8">
        <v>87975</v>
      </c>
    </row>
    <row r="9" spans="1:5" x14ac:dyDescent="0.3">
      <c r="A9" t="s">
        <v>73</v>
      </c>
      <c r="B9" t="s">
        <v>7</v>
      </c>
      <c r="C9">
        <v>80975</v>
      </c>
    </row>
    <row r="10" spans="1:5" x14ac:dyDescent="0.3">
      <c r="A10" t="s">
        <v>73</v>
      </c>
      <c r="B10" t="s">
        <v>8</v>
      </c>
      <c r="C10">
        <v>2175</v>
      </c>
    </row>
    <row r="11" spans="1:5" x14ac:dyDescent="0.3">
      <c r="A11" t="s">
        <v>73</v>
      </c>
      <c r="B11" t="s">
        <v>9</v>
      </c>
      <c r="C11">
        <v>110615</v>
      </c>
    </row>
    <row r="12" spans="1:5" x14ac:dyDescent="0.3">
      <c r="A12" t="s">
        <v>73</v>
      </c>
      <c r="B12" t="s">
        <v>10</v>
      </c>
      <c r="C12">
        <v>183</v>
      </c>
    </row>
    <row r="13" spans="1:5" x14ac:dyDescent="0.3">
      <c r="A13" t="s">
        <v>73</v>
      </c>
      <c r="B13" t="s">
        <v>11</v>
      </c>
      <c r="C13">
        <v>4</v>
      </c>
    </row>
    <row r="14" spans="1:5" x14ac:dyDescent="0.3">
      <c r="A14" t="s">
        <v>73</v>
      </c>
      <c r="B14" t="s">
        <v>12</v>
      </c>
      <c r="C14">
        <v>164209</v>
      </c>
    </row>
    <row r="15" spans="1:5" x14ac:dyDescent="0.3">
      <c r="A15" t="s">
        <v>71</v>
      </c>
      <c r="B15" t="s">
        <v>13</v>
      </c>
      <c r="C15">
        <v>21925</v>
      </c>
    </row>
    <row r="16" spans="1:5" x14ac:dyDescent="0.3">
      <c r="A16" t="s">
        <v>71</v>
      </c>
      <c r="B16" t="s">
        <v>14</v>
      </c>
      <c r="C16">
        <v>11800</v>
      </c>
    </row>
    <row r="17" spans="1:3" x14ac:dyDescent="0.3">
      <c r="A17" t="s">
        <v>71</v>
      </c>
      <c r="B17" t="s">
        <v>15</v>
      </c>
      <c r="C17">
        <v>1113</v>
      </c>
    </row>
    <row r="18" spans="1:3" x14ac:dyDescent="0.3">
      <c r="A18" t="s">
        <v>71</v>
      </c>
      <c r="B18" t="s">
        <v>16</v>
      </c>
      <c r="C18">
        <v>369000</v>
      </c>
    </row>
    <row r="19" spans="1:3" x14ac:dyDescent="0.3">
      <c r="A19" t="s">
        <v>71</v>
      </c>
      <c r="B19" t="s">
        <v>17</v>
      </c>
      <c r="C19">
        <v>11551</v>
      </c>
    </row>
    <row r="20" spans="1:3" x14ac:dyDescent="0.3">
      <c r="A20" t="s">
        <v>71</v>
      </c>
      <c r="B20" t="s">
        <v>18</v>
      </c>
      <c r="C20">
        <v>7294</v>
      </c>
    </row>
    <row r="21" spans="1:3" x14ac:dyDescent="0.3">
      <c r="A21" t="s">
        <v>74</v>
      </c>
      <c r="B21" t="s">
        <v>19</v>
      </c>
      <c r="C21">
        <v>17000</v>
      </c>
    </row>
    <row r="22" spans="1:3" x14ac:dyDescent="0.3">
      <c r="A22" t="s">
        <v>75</v>
      </c>
      <c r="B22" t="s">
        <v>20</v>
      </c>
      <c r="C22">
        <v>120000</v>
      </c>
    </row>
    <row r="23" spans="1:3" x14ac:dyDescent="0.3">
      <c r="A23" t="s">
        <v>76</v>
      </c>
      <c r="B23" t="s">
        <v>21</v>
      </c>
      <c r="C23">
        <v>4263</v>
      </c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4C79B-C4F4-4913-B1AC-DFFBCC035A71}">
  <dimension ref="A1:F397"/>
  <sheetViews>
    <sheetView workbookViewId="0">
      <selection activeCell="C1" sqref="C1"/>
    </sheetView>
  </sheetViews>
  <sheetFormatPr baseColWidth="10" defaultRowHeight="14.4" x14ac:dyDescent="0.3"/>
  <cols>
    <col min="3" max="3" width="18.6640625" bestFit="1" customWidth="1"/>
    <col min="4" max="4" width="16.6640625" bestFit="1" customWidth="1"/>
    <col min="5" max="5" width="11.88671875" customWidth="1"/>
  </cols>
  <sheetData>
    <row r="1" spans="1:6" x14ac:dyDescent="0.3">
      <c r="A1" t="s">
        <v>26</v>
      </c>
      <c r="B1" t="s">
        <v>27</v>
      </c>
      <c r="C1" t="s">
        <v>23</v>
      </c>
      <c r="D1" t="s">
        <v>22</v>
      </c>
      <c r="E1" t="s">
        <v>24</v>
      </c>
      <c r="F1" t="s">
        <v>25</v>
      </c>
    </row>
    <row r="2" spans="1:6" x14ac:dyDescent="0.3">
      <c r="A2">
        <v>2019</v>
      </c>
      <c r="B2">
        <v>3</v>
      </c>
      <c r="C2" t="s">
        <v>72</v>
      </c>
      <c r="D2" t="s">
        <v>0</v>
      </c>
      <c r="E2">
        <v>5850</v>
      </c>
      <c r="F2">
        <v>1244</v>
      </c>
    </row>
    <row r="3" spans="1:6" x14ac:dyDescent="0.3">
      <c r="A3">
        <v>2019</v>
      </c>
      <c r="B3">
        <v>3</v>
      </c>
      <c r="C3" t="s">
        <v>72</v>
      </c>
      <c r="D3" t="s">
        <v>1</v>
      </c>
      <c r="E3">
        <v>11147</v>
      </c>
      <c r="F3">
        <v>1486</v>
      </c>
    </row>
    <row r="4" spans="1:6" x14ac:dyDescent="0.3">
      <c r="A4">
        <v>2019</v>
      </c>
      <c r="B4">
        <v>3</v>
      </c>
      <c r="C4" t="s">
        <v>72</v>
      </c>
      <c r="D4" t="s">
        <v>2</v>
      </c>
      <c r="E4">
        <v>7829</v>
      </c>
      <c r="F4">
        <v>1409</v>
      </c>
    </row>
    <row r="5" spans="1:6" x14ac:dyDescent="0.3">
      <c r="A5">
        <v>2019</v>
      </c>
      <c r="B5">
        <v>3</v>
      </c>
      <c r="C5" t="s">
        <v>72</v>
      </c>
      <c r="D5" t="s">
        <v>3</v>
      </c>
      <c r="E5">
        <v>6794</v>
      </c>
      <c r="F5">
        <v>2200</v>
      </c>
    </row>
    <row r="6" spans="1:6" x14ac:dyDescent="0.3">
      <c r="A6">
        <v>2019</v>
      </c>
      <c r="B6">
        <v>3</v>
      </c>
      <c r="C6" t="s">
        <v>72</v>
      </c>
      <c r="D6" t="s">
        <v>4</v>
      </c>
      <c r="E6">
        <v>19199</v>
      </c>
      <c r="F6">
        <v>2674</v>
      </c>
    </row>
    <row r="7" spans="1:6" x14ac:dyDescent="0.3">
      <c r="A7">
        <v>2019</v>
      </c>
      <c r="B7">
        <v>3</v>
      </c>
      <c r="C7" t="s">
        <v>73</v>
      </c>
      <c r="D7" t="s">
        <v>5</v>
      </c>
      <c r="E7">
        <v>8696</v>
      </c>
      <c r="F7">
        <v>1647</v>
      </c>
    </row>
    <row r="8" spans="1:6" x14ac:dyDescent="0.3">
      <c r="A8">
        <v>2019</v>
      </c>
      <c r="B8">
        <v>3</v>
      </c>
      <c r="C8" t="s">
        <v>73</v>
      </c>
      <c r="D8" t="s">
        <v>6</v>
      </c>
      <c r="E8">
        <v>8749</v>
      </c>
      <c r="F8">
        <v>2250</v>
      </c>
    </row>
    <row r="9" spans="1:6" x14ac:dyDescent="0.3">
      <c r="A9">
        <v>2019</v>
      </c>
      <c r="B9">
        <v>3</v>
      </c>
      <c r="C9" t="s">
        <v>73</v>
      </c>
      <c r="D9" t="s">
        <v>7</v>
      </c>
      <c r="E9">
        <v>3181</v>
      </c>
      <c r="F9">
        <v>733</v>
      </c>
    </row>
    <row r="10" spans="1:6" x14ac:dyDescent="0.3">
      <c r="A10">
        <v>2019</v>
      </c>
      <c r="B10">
        <v>3</v>
      </c>
      <c r="C10" t="s">
        <v>73</v>
      </c>
      <c r="D10" t="s">
        <v>8</v>
      </c>
      <c r="E10">
        <v>864</v>
      </c>
      <c r="F10">
        <v>237</v>
      </c>
    </row>
    <row r="11" spans="1:6" x14ac:dyDescent="0.3">
      <c r="A11">
        <v>2019</v>
      </c>
      <c r="B11">
        <v>3</v>
      </c>
      <c r="C11" t="s">
        <v>73</v>
      </c>
      <c r="D11" t="s">
        <v>9</v>
      </c>
      <c r="E11">
        <v>344</v>
      </c>
      <c r="F11">
        <v>197</v>
      </c>
    </row>
    <row r="12" spans="1:6" x14ac:dyDescent="0.3">
      <c r="A12">
        <v>2019</v>
      </c>
      <c r="B12">
        <v>3</v>
      </c>
      <c r="C12" t="s">
        <v>73</v>
      </c>
      <c r="D12" t="s">
        <v>10</v>
      </c>
      <c r="E12">
        <v>11</v>
      </c>
      <c r="F12">
        <v>9</v>
      </c>
    </row>
    <row r="13" spans="1:6" x14ac:dyDescent="0.3">
      <c r="A13">
        <v>2019</v>
      </c>
      <c r="B13">
        <v>3</v>
      </c>
      <c r="C13" t="s">
        <v>73</v>
      </c>
      <c r="D13" t="s">
        <v>11</v>
      </c>
      <c r="E13">
        <v>4</v>
      </c>
      <c r="F13">
        <v>2</v>
      </c>
    </row>
    <row r="14" spans="1:6" x14ac:dyDescent="0.3">
      <c r="A14">
        <v>2019</v>
      </c>
      <c r="B14">
        <v>3</v>
      </c>
      <c r="C14" t="s">
        <v>73</v>
      </c>
      <c r="D14" t="s">
        <v>12</v>
      </c>
      <c r="E14">
        <v>839</v>
      </c>
      <c r="F14">
        <v>146</v>
      </c>
    </row>
    <row r="15" spans="1:6" x14ac:dyDescent="0.3">
      <c r="A15">
        <v>2019</v>
      </c>
      <c r="B15">
        <v>3</v>
      </c>
      <c r="C15" t="s">
        <v>71</v>
      </c>
      <c r="D15" t="s">
        <v>13</v>
      </c>
      <c r="E15">
        <v>281</v>
      </c>
      <c r="F15">
        <v>164</v>
      </c>
    </row>
    <row r="16" spans="1:6" x14ac:dyDescent="0.3">
      <c r="A16">
        <v>2019</v>
      </c>
      <c r="B16">
        <v>3</v>
      </c>
      <c r="C16" t="s">
        <v>71</v>
      </c>
      <c r="D16" t="s">
        <v>14</v>
      </c>
      <c r="E16">
        <v>641</v>
      </c>
      <c r="F16">
        <v>261</v>
      </c>
    </row>
    <row r="17" spans="1:6" x14ac:dyDescent="0.3">
      <c r="A17">
        <v>2019</v>
      </c>
      <c r="B17">
        <v>3</v>
      </c>
      <c r="C17" t="s">
        <v>71</v>
      </c>
      <c r="D17" t="s">
        <v>15</v>
      </c>
      <c r="E17">
        <v>1014</v>
      </c>
      <c r="F17">
        <v>402</v>
      </c>
    </row>
    <row r="18" spans="1:6" x14ac:dyDescent="0.3">
      <c r="A18">
        <v>2019</v>
      </c>
      <c r="B18">
        <v>3</v>
      </c>
      <c r="C18" t="s">
        <v>71</v>
      </c>
      <c r="D18" t="s">
        <v>16</v>
      </c>
      <c r="E18">
        <v>36623</v>
      </c>
      <c r="F18">
        <v>14938</v>
      </c>
    </row>
    <row r="19" spans="1:6" x14ac:dyDescent="0.3">
      <c r="A19">
        <v>2019</v>
      </c>
      <c r="B19">
        <v>3</v>
      </c>
      <c r="C19" t="s">
        <v>71</v>
      </c>
      <c r="D19" t="s">
        <v>17</v>
      </c>
      <c r="E19">
        <v>13</v>
      </c>
      <c r="F19">
        <v>0</v>
      </c>
    </row>
    <row r="20" spans="1:6" x14ac:dyDescent="0.3">
      <c r="A20">
        <v>2019</v>
      </c>
      <c r="B20">
        <v>3</v>
      </c>
      <c r="C20" t="s">
        <v>71</v>
      </c>
      <c r="D20" t="s">
        <v>18</v>
      </c>
      <c r="E20">
        <v>58</v>
      </c>
      <c r="F20">
        <v>9</v>
      </c>
    </row>
    <row r="21" spans="1:6" x14ac:dyDescent="0.3">
      <c r="A21">
        <v>2019</v>
      </c>
      <c r="B21">
        <v>3</v>
      </c>
      <c r="C21" t="s">
        <v>74</v>
      </c>
      <c r="D21" t="s">
        <v>19</v>
      </c>
      <c r="E21">
        <v>27</v>
      </c>
      <c r="F21">
        <v>24</v>
      </c>
    </row>
    <row r="22" spans="1:6" x14ac:dyDescent="0.3">
      <c r="A22">
        <v>2019</v>
      </c>
      <c r="B22">
        <v>3</v>
      </c>
      <c r="C22" t="s">
        <v>75</v>
      </c>
      <c r="D22" t="s">
        <v>20</v>
      </c>
      <c r="E22">
        <v>253</v>
      </c>
      <c r="F22">
        <v>140</v>
      </c>
    </row>
    <row r="23" spans="1:6" x14ac:dyDescent="0.3">
      <c r="A23">
        <v>2019</v>
      </c>
      <c r="B23">
        <v>3</v>
      </c>
      <c r="C23" t="s">
        <v>76</v>
      </c>
      <c r="D23" t="s">
        <v>21</v>
      </c>
      <c r="E23">
        <v>15</v>
      </c>
      <c r="F23">
        <v>6</v>
      </c>
    </row>
    <row r="24" spans="1:6" x14ac:dyDescent="0.3">
      <c r="A24">
        <v>1998</v>
      </c>
      <c r="C24" t="s">
        <v>72</v>
      </c>
      <c r="D24" t="s">
        <v>0</v>
      </c>
      <c r="E24">
        <v>2067</v>
      </c>
      <c r="F24">
        <v>1096</v>
      </c>
    </row>
    <row r="25" spans="1:6" x14ac:dyDescent="0.3">
      <c r="A25">
        <v>1998</v>
      </c>
      <c r="C25" t="s">
        <v>72</v>
      </c>
      <c r="D25" t="s">
        <v>1</v>
      </c>
      <c r="E25">
        <v>2167</v>
      </c>
      <c r="F25">
        <v>1107</v>
      </c>
    </row>
    <row r="26" spans="1:6" x14ac:dyDescent="0.3">
      <c r="A26">
        <v>1998</v>
      </c>
      <c r="C26" t="s">
        <v>72</v>
      </c>
      <c r="D26" t="s">
        <v>2</v>
      </c>
      <c r="E26">
        <v>428</v>
      </c>
      <c r="F26">
        <v>253</v>
      </c>
    </row>
    <row r="27" spans="1:6" x14ac:dyDescent="0.3">
      <c r="A27">
        <v>1998</v>
      </c>
      <c r="C27" t="s">
        <v>72</v>
      </c>
      <c r="D27" t="s">
        <v>3</v>
      </c>
      <c r="E27">
        <v>198</v>
      </c>
      <c r="F27">
        <v>124</v>
      </c>
    </row>
    <row r="28" spans="1:6" x14ac:dyDescent="0.3">
      <c r="A28">
        <v>1998</v>
      </c>
      <c r="C28" t="s">
        <v>72</v>
      </c>
      <c r="D28" t="s">
        <v>4</v>
      </c>
      <c r="E28">
        <v>1194</v>
      </c>
      <c r="F28">
        <v>734</v>
      </c>
    </row>
    <row r="29" spans="1:6" x14ac:dyDescent="0.3">
      <c r="A29">
        <v>1998</v>
      </c>
      <c r="C29" t="s">
        <v>73</v>
      </c>
      <c r="D29" t="s">
        <v>5</v>
      </c>
      <c r="E29">
        <v>730</v>
      </c>
      <c r="F29">
        <v>537</v>
      </c>
    </row>
    <row r="30" spans="1:6" x14ac:dyDescent="0.3">
      <c r="A30">
        <v>1998</v>
      </c>
      <c r="C30" t="s">
        <v>73</v>
      </c>
      <c r="D30" t="s">
        <v>6</v>
      </c>
      <c r="E30">
        <v>1958</v>
      </c>
      <c r="F30">
        <v>920</v>
      </c>
    </row>
    <row r="31" spans="1:6" x14ac:dyDescent="0.3">
      <c r="A31">
        <v>1998</v>
      </c>
      <c r="C31" t="s">
        <v>73</v>
      </c>
      <c r="D31" t="s">
        <v>7</v>
      </c>
      <c r="E31">
        <v>458</v>
      </c>
      <c r="F31">
        <v>407</v>
      </c>
    </row>
    <row r="32" spans="1:6" x14ac:dyDescent="0.3">
      <c r="A32">
        <v>1998</v>
      </c>
      <c r="C32" t="s">
        <v>73</v>
      </c>
      <c r="D32" t="s">
        <v>8</v>
      </c>
      <c r="E32">
        <v>2</v>
      </c>
      <c r="F32">
        <v>1</v>
      </c>
    </row>
    <row r="33" spans="1:6" x14ac:dyDescent="0.3">
      <c r="A33">
        <v>1998</v>
      </c>
      <c r="C33" t="s">
        <v>73</v>
      </c>
      <c r="D33" t="s">
        <v>9</v>
      </c>
      <c r="E33">
        <v>18</v>
      </c>
      <c r="F33">
        <v>11</v>
      </c>
    </row>
    <row r="34" spans="1:6" x14ac:dyDescent="0.3">
      <c r="A34">
        <v>1998</v>
      </c>
      <c r="C34" t="s">
        <v>73</v>
      </c>
      <c r="D34" t="s">
        <v>10</v>
      </c>
      <c r="E34">
        <v>11</v>
      </c>
      <c r="F34">
        <v>6</v>
      </c>
    </row>
    <row r="35" spans="1:6" x14ac:dyDescent="0.3">
      <c r="A35">
        <v>1998</v>
      </c>
      <c r="C35" t="s">
        <v>73</v>
      </c>
      <c r="D35" t="s">
        <v>11</v>
      </c>
      <c r="E35">
        <v>4</v>
      </c>
      <c r="F35">
        <v>0</v>
      </c>
    </row>
    <row r="36" spans="1:6" x14ac:dyDescent="0.3">
      <c r="A36">
        <v>1998</v>
      </c>
      <c r="C36" t="s">
        <v>73</v>
      </c>
      <c r="D36" t="s">
        <v>12</v>
      </c>
      <c r="E36">
        <v>19</v>
      </c>
      <c r="F36">
        <v>9</v>
      </c>
    </row>
    <row r="37" spans="1:6" x14ac:dyDescent="0.3">
      <c r="A37">
        <v>1998</v>
      </c>
      <c r="C37" t="s">
        <v>71</v>
      </c>
      <c r="D37" t="s">
        <v>13</v>
      </c>
      <c r="E37">
        <v>0</v>
      </c>
      <c r="F37">
        <v>0</v>
      </c>
    </row>
    <row r="38" spans="1:6" x14ac:dyDescent="0.3">
      <c r="A38">
        <v>1998</v>
      </c>
      <c r="C38" t="s">
        <v>71</v>
      </c>
      <c r="D38" t="s">
        <v>14</v>
      </c>
      <c r="E38">
        <v>0</v>
      </c>
      <c r="F38">
        <v>0</v>
      </c>
    </row>
    <row r="39" spans="1:6" x14ac:dyDescent="0.3">
      <c r="A39">
        <v>1998</v>
      </c>
      <c r="C39" t="s">
        <v>71</v>
      </c>
      <c r="D39" t="s">
        <v>15</v>
      </c>
    </row>
    <row r="40" spans="1:6" x14ac:dyDescent="0.3">
      <c r="A40">
        <v>1998</v>
      </c>
      <c r="C40" t="s">
        <v>71</v>
      </c>
      <c r="D40" t="s">
        <v>16</v>
      </c>
    </row>
    <row r="41" spans="1:6" x14ac:dyDescent="0.3">
      <c r="A41">
        <v>1998</v>
      </c>
      <c r="C41" t="s">
        <v>71</v>
      </c>
      <c r="D41" t="s">
        <v>17</v>
      </c>
      <c r="E41">
        <v>0</v>
      </c>
      <c r="F41">
        <v>0</v>
      </c>
    </row>
    <row r="42" spans="1:6" x14ac:dyDescent="0.3">
      <c r="A42">
        <v>1998</v>
      </c>
      <c r="C42" t="s">
        <v>71</v>
      </c>
      <c r="D42" t="s">
        <v>18</v>
      </c>
      <c r="E42">
        <v>0</v>
      </c>
      <c r="F42">
        <v>0</v>
      </c>
    </row>
    <row r="43" spans="1:6" x14ac:dyDescent="0.3">
      <c r="A43">
        <v>1998</v>
      </c>
      <c r="C43" t="s">
        <v>74</v>
      </c>
      <c r="D43" t="s">
        <v>19</v>
      </c>
      <c r="E43">
        <v>0</v>
      </c>
      <c r="F43">
        <v>0</v>
      </c>
    </row>
    <row r="44" spans="1:6" x14ac:dyDescent="0.3">
      <c r="A44">
        <v>1998</v>
      </c>
      <c r="C44" t="s">
        <v>75</v>
      </c>
      <c r="D44" t="s">
        <v>20</v>
      </c>
      <c r="E44">
        <v>0</v>
      </c>
      <c r="F44">
        <v>0</v>
      </c>
    </row>
    <row r="45" spans="1:6" x14ac:dyDescent="0.3">
      <c r="A45">
        <v>1998</v>
      </c>
      <c r="C45" t="s">
        <v>76</v>
      </c>
      <c r="D45" t="s">
        <v>21</v>
      </c>
      <c r="E45">
        <v>0</v>
      </c>
      <c r="F45">
        <v>0</v>
      </c>
    </row>
    <row r="46" spans="1:6" x14ac:dyDescent="0.3">
      <c r="A46">
        <v>2000</v>
      </c>
      <c r="C46" t="s">
        <v>72</v>
      </c>
      <c r="D46" t="s">
        <v>0</v>
      </c>
      <c r="E46">
        <v>2133</v>
      </c>
      <c r="F46">
        <v>1130</v>
      </c>
    </row>
    <row r="47" spans="1:6" x14ac:dyDescent="0.3">
      <c r="A47">
        <v>2000</v>
      </c>
      <c r="C47" t="s">
        <v>72</v>
      </c>
      <c r="D47" t="s">
        <v>1</v>
      </c>
      <c r="E47">
        <v>2123</v>
      </c>
      <c r="F47">
        <v>1183</v>
      </c>
    </row>
    <row r="48" spans="1:6" x14ac:dyDescent="0.3">
      <c r="A48">
        <v>2000</v>
      </c>
      <c r="C48" t="s">
        <v>72</v>
      </c>
      <c r="D48" t="s">
        <v>2</v>
      </c>
      <c r="E48">
        <v>454</v>
      </c>
      <c r="F48">
        <v>296</v>
      </c>
    </row>
    <row r="49" spans="1:6" x14ac:dyDescent="0.3">
      <c r="A49">
        <v>2000</v>
      </c>
      <c r="C49" t="s">
        <v>72</v>
      </c>
      <c r="D49" t="s">
        <v>3</v>
      </c>
      <c r="E49">
        <v>231</v>
      </c>
      <c r="F49">
        <v>146</v>
      </c>
    </row>
    <row r="50" spans="1:6" x14ac:dyDescent="0.3">
      <c r="A50">
        <v>2000</v>
      </c>
      <c r="C50" t="s">
        <v>72</v>
      </c>
      <c r="D50" t="s">
        <v>4</v>
      </c>
      <c r="E50">
        <v>1267</v>
      </c>
      <c r="F50">
        <v>752</v>
      </c>
    </row>
    <row r="51" spans="1:6" x14ac:dyDescent="0.3">
      <c r="A51">
        <v>2000</v>
      </c>
      <c r="C51" t="s">
        <v>73</v>
      </c>
      <c r="D51" t="s">
        <v>5</v>
      </c>
      <c r="E51">
        <v>747</v>
      </c>
      <c r="F51">
        <v>555</v>
      </c>
    </row>
    <row r="52" spans="1:6" x14ac:dyDescent="0.3">
      <c r="A52">
        <v>2000</v>
      </c>
      <c r="C52" t="s">
        <v>73</v>
      </c>
      <c r="D52" t="s">
        <v>6</v>
      </c>
      <c r="E52">
        <v>2017</v>
      </c>
      <c r="F52">
        <v>938</v>
      </c>
    </row>
    <row r="53" spans="1:6" x14ac:dyDescent="0.3">
      <c r="A53">
        <v>2000</v>
      </c>
      <c r="C53" t="s">
        <v>73</v>
      </c>
      <c r="D53" t="s">
        <v>7</v>
      </c>
      <c r="E53">
        <v>459</v>
      </c>
      <c r="F53">
        <v>408</v>
      </c>
    </row>
    <row r="54" spans="1:6" x14ac:dyDescent="0.3">
      <c r="A54">
        <v>2000</v>
      </c>
      <c r="C54" t="s">
        <v>73</v>
      </c>
      <c r="D54" t="s">
        <v>8</v>
      </c>
      <c r="E54">
        <v>2</v>
      </c>
      <c r="F54">
        <v>1</v>
      </c>
    </row>
    <row r="55" spans="1:6" x14ac:dyDescent="0.3">
      <c r="A55">
        <v>2000</v>
      </c>
      <c r="C55" t="s">
        <v>73</v>
      </c>
      <c r="D55" t="s">
        <v>9</v>
      </c>
      <c r="E55">
        <v>18</v>
      </c>
      <c r="F55">
        <v>10</v>
      </c>
    </row>
    <row r="56" spans="1:6" x14ac:dyDescent="0.3">
      <c r="A56">
        <v>2000</v>
      </c>
      <c r="C56" t="s">
        <v>73</v>
      </c>
      <c r="D56" t="s">
        <v>10</v>
      </c>
      <c r="E56">
        <v>11</v>
      </c>
      <c r="F56">
        <v>6</v>
      </c>
    </row>
    <row r="57" spans="1:6" x14ac:dyDescent="0.3">
      <c r="A57">
        <v>2000</v>
      </c>
      <c r="C57" t="s">
        <v>73</v>
      </c>
      <c r="D57" t="s">
        <v>11</v>
      </c>
      <c r="E57">
        <v>4</v>
      </c>
      <c r="F57">
        <v>0</v>
      </c>
    </row>
    <row r="58" spans="1:6" x14ac:dyDescent="0.3">
      <c r="A58">
        <v>2000</v>
      </c>
      <c r="C58" t="s">
        <v>73</v>
      </c>
      <c r="D58" t="s">
        <v>12</v>
      </c>
      <c r="E58">
        <v>19</v>
      </c>
      <c r="F58">
        <v>10</v>
      </c>
    </row>
    <row r="59" spans="1:6" x14ac:dyDescent="0.3">
      <c r="A59">
        <v>2000</v>
      </c>
      <c r="C59" t="s">
        <v>71</v>
      </c>
      <c r="D59" t="s">
        <v>13</v>
      </c>
      <c r="E59">
        <v>83</v>
      </c>
      <c r="F59">
        <v>80</v>
      </c>
    </row>
    <row r="60" spans="1:6" x14ac:dyDescent="0.3">
      <c r="A60">
        <v>2000</v>
      </c>
      <c r="C60" t="s">
        <v>71</v>
      </c>
      <c r="D60" t="s">
        <v>14</v>
      </c>
      <c r="E60">
        <v>0</v>
      </c>
      <c r="F60">
        <v>0</v>
      </c>
    </row>
    <row r="61" spans="1:6" x14ac:dyDescent="0.3">
      <c r="A61">
        <v>2000</v>
      </c>
      <c r="C61" t="s">
        <v>71</v>
      </c>
      <c r="D61" t="s">
        <v>15</v>
      </c>
      <c r="E61">
        <v>251</v>
      </c>
      <c r="F61">
        <v>141</v>
      </c>
    </row>
    <row r="62" spans="1:6" x14ac:dyDescent="0.3">
      <c r="A62">
        <v>2000</v>
      </c>
      <c r="C62" t="s">
        <v>71</v>
      </c>
      <c r="D62" t="s">
        <v>16</v>
      </c>
      <c r="E62">
        <v>6688</v>
      </c>
      <c r="F62">
        <v>5390</v>
      </c>
    </row>
    <row r="63" spans="1:6" x14ac:dyDescent="0.3">
      <c r="A63">
        <v>2000</v>
      </c>
      <c r="C63" t="s">
        <v>71</v>
      </c>
      <c r="D63" t="s">
        <v>17</v>
      </c>
      <c r="E63">
        <v>0</v>
      </c>
      <c r="F63">
        <v>0</v>
      </c>
    </row>
    <row r="64" spans="1:6" x14ac:dyDescent="0.3">
      <c r="A64">
        <v>2000</v>
      </c>
      <c r="C64" t="s">
        <v>71</v>
      </c>
      <c r="D64" t="s">
        <v>18</v>
      </c>
      <c r="E64">
        <v>0</v>
      </c>
      <c r="F64">
        <v>0</v>
      </c>
    </row>
    <row r="65" spans="1:6" x14ac:dyDescent="0.3">
      <c r="A65">
        <v>2000</v>
      </c>
      <c r="C65" t="s">
        <v>74</v>
      </c>
      <c r="D65" t="s">
        <v>19</v>
      </c>
      <c r="E65">
        <v>0</v>
      </c>
      <c r="F65">
        <v>0</v>
      </c>
    </row>
    <row r="66" spans="1:6" x14ac:dyDescent="0.3">
      <c r="A66">
        <v>2000</v>
      </c>
      <c r="C66" t="s">
        <v>75</v>
      </c>
      <c r="D66" t="s">
        <v>20</v>
      </c>
      <c r="E66">
        <v>0</v>
      </c>
      <c r="F66">
        <v>0</v>
      </c>
    </row>
    <row r="67" spans="1:6" x14ac:dyDescent="0.3">
      <c r="A67">
        <v>2000</v>
      </c>
      <c r="C67" t="s">
        <v>76</v>
      </c>
      <c r="D67" t="s">
        <v>21</v>
      </c>
      <c r="E67">
        <v>0</v>
      </c>
      <c r="F67">
        <v>0</v>
      </c>
    </row>
    <row r="68" spans="1:6" x14ac:dyDescent="0.3">
      <c r="A68">
        <v>2002</v>
      </c>
      <c r="C68" t="s">
        <v>72</v>
      </c>
      <c r="D68" t="s">
        <v>0</v>
      </c>
      <c r="E68">
        <v>2150</v>
      </c>
      <c r="F68">
        <v>1137</v>
      </c>
    </row>
    <row r="69" spans="1:6" x14ac:dyDescent="0.3">
      <c r="A69">
        <v>2002</v>
      </c>
      <c r="C69" t="s">
        <v>72</v>
      </c>
      <c r="D69" t="s">
        <v>1</v>
      </c>
      <c r="E69">
        <v>2138</v>
      </c>
      <c r="F69">
        <v>192</v>
      </c>
    </row>
    <row r="70" spans="1:6" x14ac:dyDescent="0.3">
      <c r="A70">
        <v>2002</v>
      </c>
      <c r="C70" t="s">
        <v>72</v>
      </c>
      <c r="D70" t="s">
        <v>2</v>
      </c>
      <c r="E70">
        <v>453</v>
      </c>
      <c r="F70">
        <v>293</v>
      </c>
    </row>
    <row r="71" spans="1:6" x14ac:dyDescent="0.3">
      <c r="A71">
        <v>2002</v>
      </c>
      <c r="C71" t="s">
        <v>72</v>
      </c>
      <c r="D71" t="s">
        <v>3</v>
      </c>
      <c r="E71">
        <v>263</v>
      </c>
      <c r="F71">
        <v>157</v>
      </c>
    </row>
    <row r="72" spans="1:6" x14ac:dyDescent="0.3">
      <c r="A72">
        <v>2002</v>
      </c>
      <c r="C72" t="s">
        <v>72</v>
      </c>
      <c r="D72" t="s">
        <v>4</v>
      </c>
      <c r="E72">
        <v>1265</v>
      </c>
      <c r="F72">
        <v>742</v>
      </c>
    </row>
    <row r="73" spans="1:6" x14ac:dyDescent="0.3">
      <c r="A73">
        <v>2002</v>
      </c>
      <c r="C73" t="s">
        <v>73</v>
      </c>
      <c r="D73" t="s">
        <v>5</v>
      </c>
      <c r="E73">
        <v>747</v>
      </c>
      <c r="F73">
        <v>557</v>
      </c>
    </row>
    <row r="74" spans="1:6" x14ac:dyDescent="0.3">
      <c r="A74">
        <v>2002</v>
      </c>
      <c r="C74" t="s">
        <v>73</v>
      </c>
      <c r="D74" t="s">
        <v>6</v>
      </c>
      <c r="E74">
        <v>2018</v>
      </c>
      <c r="F74">
        <v>939</v>
      </c>
    </row>
    <row r="75" spans="1:6" x14ac:dyDescent="0.3">
      <c r="A75">
        <v>2002</v>
      </c>
      <c r="C75" t="s">
        <v>73</v>
      </c>
      <c r="D75" t="s">
        <v>7</v>
      </c>
      <c r="E75">
        <v>459</v>
      </c>
      <c r="F75">
        <v>409</v>
      </c>
    </row>
    <row r="76" spans="1:6" x14ac:dyDescent="0.3">
      <c r="A76">
        <v>2002</v>
      </c>
      <c r="C76" t="s">
        <v>73</v>
      </c>
      <c r="D76" t="s">
        <v>8</v>
      </c>
      <c r="E76">
        <v>2</v>
      </c>
      <c r="F76">
        <v>1</v>
      </c>
    </row>
    <row r="77" spans="1:6" x14ac:dyDescent="0.3">
      <c r="A77">
        <v>2002</v>
      </c>
      <c r="C77" t="s">
        <v>73</v>
      </c>
      <c r="D77" t="s">
        <v>9</v>
      </c>
      <c r="E77">
        <v>18</v>
      </c>
      <c r="F77">
        <v>10</v>
      </c>
    </row>
    <row r="78" spans="1:6" x14ac:dyDescent="0.3">
      <c r="A78">
        <v>2002</v>
      </c>
      <c r="C78" t="s">
        <v>73</v>
      </c>
      <c r="D78" t="s">
        <v>10</v>
      </c>
      <c r="E78">
        <v>11</v>
      </c>
      <c r="F78">
        <v>6</v>
      </c>
    </row>
    <row r="79" spans="1:6" x14ac:dyDescent="0.3">
      <c r="A79">
        <v>2002</v>
      </c>
      <c r="C79" t="s">
        <v>73</v>
      </c>
      <c r="D79" t="s">
        <v>11</v>
      </c>
      <c r="E79">
        <v>4</v>
      </c>
      <c r="F79">
        <v>0</v>
      </c>
    </row>
    <row r="80" spans="1:6" x14ac:dyDescent="0.3">
      <c r="A80">
        <v>2002</v>
      </c>
      <c r="C80" t="s">
        <v>73</v>
      </c>
      <c r="D80" t="s">
        <v>12</v>
      </c>
      <c r="E80">
        <v>19</v>
      </c>
      <c r="F80">
        <v>10</v>
      </c>
    </row>
    <row r="81" spans="1:6" x14ac:dyDescent="0.3">
      <c r="A81">
        <v>2002</v>
      </c>
      <c r="C81" t="s">
        <v>71</v>
      </c>
      <c r="D81" t="s">
        <v>13</v>
      </c>
      <c r="E81">
        <v>83</v>
      </c>
      <c r="F81">
        <v>80</v>
      </c>
    </row>
    <row r="82" spans="1:6" x14ac:dyDescent="0.3">
      <c r="A82">
        <v>2002</v>
      </c>
      <c r="C82" t="s">
        <v>71</v>
      </c>
      <c r="D82" t="s">
        <v>14</v>
      </c>
      <c r="E82">
        <v>0</v>
      </c>
      <c r="F82">
        <v>0</v>
      </c>
    </row>
    <row r="83" spans="1:6" x14ac:dyDescent="0.3">
      <c r="A83">
        <v>2002</v>
      </c>
      <c r="C83" t="s">
        <v>71</v>
      </c>
      <c r="D83" t="s">
        <v>15</v>
      </c>
      <c r="E83">
        <v>251</v>
      </c>
      <c r="F83">
        <v>142</v>
      </c>
    </row>
    <row r="84" spans="1:6" x14ac:dyDescent="0.3">
      <c r="A84">
        <v>2002</v>
      </c>
      <c r="C84" t="s">
        <v>71</v>
      </c>
      <c r="D84" t="s">
        <v>16</v>
      </c>
      <c r="E84">
        <v>6816</v>
      </c>
      <c r="F84">
        <v>5492</v>
      </c>
    </row>
    <row r="85" spans="1:6" x14ac:dyDescent="0.3">
      <c r="A85">
        <v>2002</v>
      </c>
      <c r="C85" t="s">
        <v>71</v>
      </c>
      <c r="D85" t="s">
        <v>17</v>
      </c>
      <c r="E85">
        <v>0</v>
      </c>
      <c r="F85">
        <v>0</v>
      </c>
    </row>
    <row r="86" spans="1:6" x14ac:dyDescent="0.3">
      <c r="A86">
        <v>2002</v>
      </c>
      <c r="C86" t="s">
        <v>71</v>
      </c>
      <c r="D86" t="s">
        <v>18</v>
      </c>
      <c r="E86">
        <v>0</v>
      </c>
      <c r="F86">
        <v>0</v>
      </c>
    </row>
    <row r="87" spans="1:6" x14ac:dyDescent="0.3">
      <c r="A87">
        <v>2002</v>
      </c>
      <c r="C87" t="s">
        <v>74</v>
      </c>
      <c r="D87" t="s">
        <v>19</v>
      </c>
      <c r="E87">
        <v>0</v>
      </c>
      <c r="F87">
        <v>0</v>
      </c>
    </row>
    <row r="88" spans="1:6" x14ac:dyDescent="0.3">
      <c r="A88">
        <v>2002</v>
      </c>
      <c r="C88" t="s">
        <v>75</v>
      </c>
      <c r="D88" t="s">
        <v>20</v>
      </c>
      <c r="E88">
        <v>0</v>
      </c>
      <c r="F88">
        <v>0</v>
      </c>
    </row>
    <row r="89" spans="1:6" x14ac:dyDescent="0.3">
      <c r="A89">
        <v>2002</v>
      </c>
      <c r="C89" t="s">
        <v>76</v>
      </c>
      <c r="D89" t="s">
        <v>21</v>
      </c>
      <c r="E89">
        <v>0</v>
      </c>
      <c r="F89">
        <v>0</v>
      </c>
    </row>
    <row r="90" spans="1:6" x14ac:dyDescent="0.3">
      <c r="A90">
        <v>2003</v>
      </c>
      <c r="C90" t="s">
        <v>72</v>
      </c>
      <c r="D90" t="s">
        <v>0</v>
      </c>
      <c r="E90">
        <v>4789</v>
      </c>
      <c r="F90">
        <v>1130</v>
      </c>
    </row>
    <row r="91" spans="1:6" x14ac:dyDescent="0.3">
      <c r="A91">
        <v>2003</v>
      </c>
      <c r="C91" t="s">
        <v>72</v>
      </c>
      <c r="D91" t="s">
        <v>1</v>
      </c>
      <c r="E91">
        <v>2139</v>
      </c>
      <c r="F91">
        <v>1194</v>
      </c>
    </row>
    <row r="92" spans="1:6" x14ac:dyDescent="0.3">
      <c r="A92">
        <v>2003</v>
      </c>
      <c r="C92" t="s">
        <v>72</v>
      </c>
      <c r="D92" t="s">
        <v>2</v>
      </c>
      <c r="E92">
        <v>473</v>
      </c>
      <c r="F92">
        <v>293</v>
      </c>
    </row>
    <row r="93" spans="1:6" x14ac:dyDescent="0.3">
      <c r="A93">
        <v>2003</v>
      </c>
      <c r="C93" t="s">
        <v>72</v>
      </c>
      <c r="D93" t="s">
        <v>3</v>
      </c>
      <c r="E93">
        <v>401</v>
      </c>
      <c r="F93">
        <v>157</v>
      </c>
    </row>
    <row r="94" spans="1:6" x14ac:dyDescent="0.3">
      <c r="A94">
        <v>2003</v>
      </c>
      <c r="C94" t="s">
        <v>72</v>
      </c>
      <c r="D94" t="s">
        <v>4</v>
      </c>
      <c r="E94">
        <v>1532</v>
      </c>
      <c r="F94">
        <v>750</v>
      </c>
    </row>
    <row r="95" spans="1:6" x14ac:dyDescent="0.3">
      <c r="A95">
        <v>2003</v>
      </c>
      <c r="C95" t="s">
        <v>73</v>
      </c>
      <c r="D95" t="s">
        <v>5</v>
      </c>
      <c r="E95">
        <v>768</v>
      </c>
      <c r="F95">
        <v>553</v>
      </c>
    </row>
    <row r="96" spans="1:6" x14ac:dyDescent="0.3">
      <c r="A96">
        <v>2003</v>
      </c>
      <c r="C96" t="s">
        <v>73</v>
      </c>
      <c r="D96" t="s">
        <v>6</v>
      </c>
      <c r="E96">
        <v>2098</v>
      </c>
      <c r="F96">
        <v>967</v>
      </c>
    </row>
    <row r="97" spans="1:6" x14ac:dyDescent="0.3">
      <c r="A97">
        <v>2003</v>
      </c>
      <c r="C97" t="s">
        <v>73</v>
      </c>
      <c r="D97" t="s">
        <v>7</v>
      </c>
      <c r="E97">
        <v>461</v>
      </c>
      <c r="F97">
        <v>409</v>
      </c>
    </row>
    <row r="98" spans="1:6" x14ac:dyDescent="0.3">
      <c r="A98">
        <v>2003</v>
      </c>
      <c r="C98" t="s">
        <v>73</v>
      </c>
      <c r="D98" t="s">
        <v>8</v>
      </c>
      <c r="E98">
        <v>2</v>
      </c>
      <c r="F98">
        <v>1</v>
      </c>
    </row>
    <row r="99" spans="1:6" x14ac:dyDescent="0.3">
      <c r="A99">
        <v>2003</v>
      </c>
      <c r="C99" t="s">
        <v>73</v>
      </c>
      <c r="D99" t="s">
        <v>9</v>
      </c>
      <c r="E99">
        <v>18</v>
      </c>
      <c r="F99">
        <v>10</v>
      </c>
    </row>
    <row r="100" spans="1:6" x14ac:dyDescent="0.3">
      <c r="A100">
        <v>2003</v>
      </c>
      <c r="C100" t="s">
        <v>73</v>
      </c>
      <c r="D100" t="s">
        <v>10</v>
      </c>
      <c r="E100">
        <v>11</v>
      </c>
      <c r="F100">
        <v>9</v>
      </c>
    </row>
    <row r="101" spans="1:6" x14ac:dyDescent="0.3">
      <c r="A101">
        <v>2003</v>
      </c>
      <c r="C101" t="s">
        <v>73</v>
      </c>
      <c r="D101" t="s">
        <v>11</v>
      </c>
      <c r="E101">
        <v>4</v>
      </c>
      <c r="F101">
        <v>0</v>
      </c>
    </row>
    <row r="102" spans="1:6" x14ac:dyDescent="0.3">
      <c r="A102">
        <v>2003</v>
      </c>
      <c r="C102" t="s">
        <v>73</v>
      </c>
      <c r="D102" t="s">
        <v>12</v>
      </c>
      <c r="E102">
        <v>20</v>
      </c>
      <c r="F102">
        <v>10</v>
      </c>
    </row>
    <row r="103" spans="1:6" x14ac:dyDescent="0.3">
      <c r="A103">
        <v>2003</v>
      </c>
      <c r="C103" t="s">
        <v>71</v>
      </c>
      <c r="D103" t="s">
        <v>13</v>
      </c>
      <c r="E103">
        <v>93</v>
      </c>
      <c r="F103">
        <v>80</v>
      </c>
    </row>
    <row r="104" spans="1:6" x14ac:dyDescent="0.3">
      <c r="A104">
        <v>2003</v>
      </c>
      <c r="C104" t="s">
        <v>71</v>
      </c>
      <c r="D104" t="s">
        <v>14</v>
      </c>
      <c r="E104">
        <v>180</v>
      </c>
      <c r="F104">
        <v>111</v>
      </c>
    </row>
    <row r="105" spans="1:6" x14ac:dyDescent="0.3">
      <c r="A105">
        <v>2003</v>
      </c>
      <c r="C105" t="s">
        <v>71</v>
      </c>
      <c r="D105" t="s">
        <v>15</v>
      </c>
      <c r="E105">
        <v>907</v>
      </c>
      <c r="F105">
        <v>304</v>
      </c>
    </row>
    <row r="106" spans="1:6" x14ac:dyDescent="0.3">
      <c r="A106">
        <v>2003</v>
      </c>
      <c r="C106" t="s">
        <v>71</v>
      </c>
      <c r="D106" t="s">
        <v>16</v>
      </c>
      <c r="E106">
        <v>8526</v>
      </c>
      <c r="F106">
        <v>6279</v>
      </c>
    </row>
    <row r="107" spans="1:6" x14ac:dyDescent="0.3">
      <c r="A107">
        <v>2003</v>
      </c>
      <c r="C107" t="s">
        <v>71</v>
      </c>
      <c r="D107" t="s">
        <v>17</v>
      </c>
      <c r="E107">
        <v>0</v>
      </c>
      <c r="F107">
        <v>0</v>
      </c>
    </row>
    <row r="108" spans="1:6" x14ac:dyDescent="0.3">
      <c r="A108">
        <v>2003</v>
      </c>
      <c r="C108" t="s">
        <v>71</v>
      </c>
      <c r="D108" t="s">
        <v>18</v>
      </c>
      <c r="E108">
        <v>0</v>
      </c>
      <c r="F108">
        <v>0</v>
      </c>
    </row>
    <row r="109" spans="1:6" x14ac:dyDescent="0.3">
      <c r="A109">
        <v>2003</v>
      </c>
      <c r="C109" t="s">
        <v>74</v>
      </c>
      <c r="D109" t="s">
        <v>19</v>
      </c>
      <c r="E109">
        <v>2</v>
      </c>
      <c r="F109">
        <v>2</v>
      </c>
    </row>
    <row r="110" spans="1:6" x14ac:dyDescent="0.3">
      <c r="A110">
        <v>2003</v>
      </c>
      <c r="C110" t="s">
        <v>75</v>
      </c>
      <c r="D110" t="s">
        <v>20</v>
      </c>
      <c r="E110">
        <v>0</v>
      </c>
      <c r="F110">
        <v>0</v>
      </c>
    </row>
    <row r="111" spans="1:6" x14ac:dyDescent="0.3">
      <c r="A111">
        <v>2003</v>
      </c>
      <c r="C111" t="s">
        <v>76</v>
      </c>
      <c r="D111" t="s">
        <v>21</v>
      </c>
      <c r="E111">
        <v>0</v>
      </c>
      <c r="F111">
        <v>0</v>
      </c>
    </row>
    <row r="112" spans="1:6" x14ac:dyDescent="0.3">
      <c r="A112">
        <v>2006</v>
      </c>
      <c r="C112" t="s">
        <v>72</v>
      </c>
      <c r="D112" t="s">
        <v>0</v>
      </c>
      <c r="E112">
        <v>4853</v>
      </c>
      <c r="F112">
        <v>1093</v>
      </c>
    </row>
    <row r="113" spans="1:6" x14ac:dyDescent="0.3">
      <c r="A113">
        <v>2006</v>
      </c>
      <c r="C113" t="s">
        <v>72</v>
      </c>
      <c r="D113" t="s">
        <v>1</v>
      </c>
      <c r="E113">
        <v>9934</v>
      </c>
      <c r="F113">
        <v>1206</v>
      </c>
    </row>
    <row r="114" spans="1:6" x14ac:dyDescent="0.3">
      <c r="A114">
        <v>2006</v>
      </c>
      <c r="C114" t="s">
        <v>72</v>
      </c>
      <c r="D114" t="s">
        <v>2</v>
      </c>
      <c r="E114">
        <v>664</v>
      </c>
      <c r="F114">
        <v>341</v>
      </c>
    </row>
    <row r="115" spans="1:6" x14ac:dyDescent="0.3">
      <c r="A115">
        <v>2006</v>
      </c>
      <c r="C115" t="s">
        <v>72</v>
      </c>
      <c r="D115" t="s">
        <v>3</v>
      </c>
      <c r="E115">
        <v>5918</v>
      </c>
      <c r="F115">
        <v>1811</v>
      </c>
    </row>
    <row r="116" spans="1:6" x14ac:dyDescent="0.3">
      <c r="A116">
        <v>2006</v>
      </c>
      <c r="C116" t="s">
        <v>72</v>
      </c>
      <c r="D116" t="s">
        <v>4</v>
      </c>
      <c r="E116">
        <v>2912</v>
      </c>
      <c r="F116">
        <v>1171</v>
      </c>
    </row>
    <row r="117" spans="1:6" x14ac:dyDescent="0.3">
      <c r="A117">
        <v>2006</v>
      </c>
      <c r="C117" t="s">
        <v>73</v>
      </c>
      <c r="D117" t="s">
        <v>5</v>
      </c>
      <c r="E117">
        <v>1192</v>
      </c>
      <c r="F117">
        <v>623</v>
      </c>
    </row>
    <row r="118" spans="1:6" x14ac:dyDescent="0.3">
      <c r="A118">
        <v>2006</v>
      </c>
      <c r="C118" t="s">
        <v>73</v>
      </c>
      <c r="D118" t="s">
        <v>6</v>
      </c>
      <c r="E118">
        <v>2163</v>
      </c>
      <c r="F118">
        <v>975</v>
      </c>
    </row>
    <row r="119" spans="1:6" x14ac:dyDescent="0.3">
      <c r="A119">
        <v>2006</v>
      </c>
      <c r="C119" t="s">
        <v>73</v>
      </c>
      <c r="D119" t="s">
        <v>7</v>
      </c>
      <c r="E119">
        <v>537</v>
      </c>
      <c r="F119">
        <v>459</v>
      </c>
    </row>
    <row r="120" spans="1:6" x14ac:dyDescent="0.3">
      <c r="A120">
        <v>2006</v>
      </c>
      <c r="C120" t="s">
        <v>73</v>
      </c>
      <c r="D120" t="s">
        <v>8</v>
      </c>
      <c r="E120">
        <v>2</v>
      </c>
      <c r="F120">
        <v>1</v>
      </c>
    </row>
    <row r="121" spans="1:6" x14ac:dyDescent="0.3">
      <c r="A121">
        <v>2006</v>
      </c>
      <c r="C121" t="s">
        <v>73</v>
      </c>
      <c r="D121" t="s">
        <v>9</v>
      </c>
      <c r="E121">
        <v>18</v>
      </c>
      <c r="F121">
        <v>10</v>
      </c>
    </row>
    <row r="122" spans="1:6" x14ac:dyDescent="0.3">
      <c r="A122">
        <v>2006</v>
      </c>
      <c r="C122" t="s">
        <v>73</v>
      </c>
      <c r="D122" t="s">
        <v>10</v>
      </c>
      <c r="E122">
        <v>11</v>
      </c>
      <c r="F122">
        <v>9</v>
      </c>
    </row>
    <row r="123" spans="1:6" x14ac:dyDescent="0.3">
      <c r="A123">
        <v>2006</v>
      </c>
      <c r="C123" t="s">
        <v>73</v>
      </c>
      <c r="D123" t="s">
        <v>11</v>
      </c>
      <c r="E123">
        <v>4</v>
      </c>
      <c r="F123">
        <v>0</v>
      </c>
    </row>
    <row r="124" spans="1:6" x14ac:dyDescent="0.3">
      <c r="A124">
        <v>2006</v>
      </c>
      <c r="C124" t="s">
        <v>73</v>
      </c>
      <c r="D124" t="s">
        <v>12</v>
      </c>
      <c r="E124">
        <v>51</v>
      </c>
      <c r="F124">
        <v>24</v>
      </c>
    </row>
    <row r="125" spans="1:6" x14ac:dyDescent="0.3">
      <c r="A125">
        <v>2006</v>
      </c>
      <c r="C125" t="s">
        <v>71</v>
      </c>
      <c r="D125" t="s">
        <v>13</v>
      </c>
      <c r="E125">
        <v>93</v>
      </c>
      <c r="F125">
        <v>80</v>
      </c>
    </row>
    <row r="126" spans="1:6" x14ac:dyDescent="0.3">
      <c r="A126">
        <v>2006</v>
      </c>
      <c r="C126" t="s">
        <v>71</v>
      </c>
      <c r="D126" t="s">
        <v>14</v>
      </c>
      <c r="E126">
        <v>212</v>
      </c>
      <c r="F126">
        <v>139</v>
      </c>
    </row>
    <row r="127" spans="1:6" x14ac:dyDescent="0.3">
      <c r="A127">
        <v>2006</v>
      </c>
      <c r="C127" t="s">
        <v>71</v>
      </c>
      <c r="D127" t="s">
        <v>15</v>
      </c>
      <c r="E127">
        <v>908</v>
      </c>
      <c r="F127">
        <v>306</v>
      </c>
    </row>
    <row r="128" spans="1:6" x14ac:dyDescent="0.3">
      <c r="A128">
        <v>2006</v>
      </c>
      <c r="C128" t="s">
        <v>71</v>
      </c>
      <c r="D128" t="s">
        <v>16</v>
      </c>
      <c r="E128">
        <v>10688</v>
      </c>
      <c r="F128">
        <v>7865</v>
      </c>
    </row>
    <row r="129" spans="1:6" x14ac:dyDescent="0.3">
      <c r="A129">
        <v>2006</v>
      </c>
      <c r="C129" t="s">
        <v>71</v>
      </c>
      <c r="D129" t="s">
        <v>17</v>
      </c>
      <c r="E129">
        <v>0</v>
      </c>
      <c r="F129">
        <v>0</v>
      </c>
    </row>
    <row r="130" spans="1:6" x14ac:dyDescent="0.3">
      <c r="A130">
        <v>2006</v>
      </c>
      <c r="C130" t="s">
        <v>71</v>
      </c>
      <c r="D130" t="s">
        <v>18</v>
      </c>
      <c r="E130">
        <v>0</v>
      </c>
      <c r="F130">
        <v>0</v>
      </c>
    </row>
    <row r="131" spans="1:6" x14ac:dyDescent="0.3">
      <c r="A131">
        <v>2006</v>
      </c>
      <c r="C131" t="s">
        <v>74</v>
      </c>
      <c r="D131" t="s">
        <v>19</v>
      </c>
      <c r="E131">
        <v>2</v>
      </c>
      <c r="F131">
        <v>2</v>
      </c>
    </row>
    <row r="132" spans="1:6" x14ac:dyDescent="0.3">
      <c r="A132">
        <v>2006</v>
      </c>
      <c r="C132" t="s">
        <v>75</v>
      </c>
      <c r="D132" t="s">
        <v>20</v>
      </c>
      <c r="E132">
        <v>1</v>
      </c>
      <c r="F132">
        <v>1</v>
      </c>
    </row>
    <row r="133" spans="1:6" x14ac:dyDescent="0.3">
      <c r="A133">
        <v>2006</v>
      </c>
      <c r="C133" t="s">
        <v>76</v>
      </c>
      <c r="D133" t="s">
        <v>21</v>
      </c>
      <c r="E133">
        <v>0</v>
      </c>
      <c r="F133">
        <v>0</v>
      </c>
    </row>
    <row r="134" spans="1:6" x14ac:dyDescent="0.3">
      <c r="A134">
        <v>2004</v>
      </c>
      <c r="C134" t="s">
        <v>72</v>
      </c>
      <c r="D134" t="s">
        <v>0</v>
      </c>
      <c r="E134">
        <v>4853</v>
      </c>
      <c r="F134">
        <v>1101</v>
      </c>
    </row>
    <row r="135" spans="1:6" x14ac:dyDescent="0.3">
      <c r="A135">
        <v>2004</v>
      </c>
      <c r="C135" t="s">
        <v>72</v>
      </c>
      <c r="D135" t="s">
        <v>1</v>
      </c>
      <c r="E135">
        <v>9917</v>
      </c>
      <c r="F135">
        <v>1213</v>
      </c>
    </row>
    <row r="136" spans="1:6" x14ac:dyDescent="0.3">
      <c r="A136">
        <v>2004</v>
      </c>
      <c r="C136" t="s">
        <v>72</v>
      </c>
      <c r="D136" t="s">
        <v>2</v>
      </c>
      <c r="E136">
        <v>499</v>
      </c>
      <c r="F136">
        <v>304</v>
      </c>
    </row>
    <row r="137" spans="1:6" x14ac:dyDescent="0.3">
      <c r="A137">
        <v>2004</v>
      </c>
      <c r="C137" t="s">
        <v>72</v>
      </c>
      <c r="D137" t="s">
        <v>3</v>
      </c>
      <c r="E137">
        <v>5743</v>
      </c>
      <c r="F137">
        <v>1770</v>
      </c>
    </row>
    <row r="138" spans="1:6" x14ac:dyDescent="0.3">
      <c r="A138">
        <v>2004</v>
      </c>
      <c r="C138" t="s">
        <v>72</v>
      </c>
      <c r="D138" t="s">
        <v>4</v>
      </c>
      <c r="E138">
        <v>1721</v>
      </c>
      <c r="F138">
        <v>800</v>
      </c>
    </row>
    <row r="139" spans="1:6" x14ac:dyDescent="0.3">
      <c r="A139">
        <v>2004</v>
      </c>
      <c r="C139" t="s">
        <v>73</v>
      </c>
      <c r="D139" t="s">
        <v>5</v>
      </c>
      <c r="E139">
        <v>771</v>
      </c>
      <c r="F139">
        <v>559</v>
      </c>
    </row>
    <row r="140" spans="1:6" x14ac:dyDescent="0.3">
      <c r="A140">
        <v>2004</v>
      </c>
      <c r="C140" t="s">
        <v>73</v>
      </c>
      <c r="D140" t="s">
        <v>6</v>
      </c>
      <c r="E140">
        <v>2163</v>
      </c>
      <c r="F140">
        <v>974</v>
      </c>
    </row>
    <row r="141" spans="1:6" x14ac:dyDescent="0.3">
      <c r="A141">
        <v>2004</v>
      </c>
      <c r="C141" t="s">
        <v>73</v>
      </c>
      <c r="D141" t="s">
        <v>7</v>
      </c>
      <c r="E141">
        <v>498</v>
      </c>
      <c r="F141">
        <v>429</v>
      </c>
    </row>
    <row r="142" spans="1:6" x14ac:dyDescent="0.3">
      <c r="A142">
        <v>2004</v>
      </c>
      <c r="C142" t="s">
        <v>73</v>
      </c>
      <c r="D142" t="s">
        <v>8</v>
      </c>
      <c r="E142">
        <v>2</v>
      </c>
      <c r="F142">
        <v>1</v>
      </c>
    </row>
    <row r="143" spans="1:6" x14ac:dyDescent="0.3">
      <c r="A143">
        <v>2004</v>
      </c>
      <c r="C143" t="s">
        <v>73</v>
      </c>
      <c r="D143" t="s">
        <v>9</v>
      </c>
      <c r="E143">
        <v>18</v>
      </c>
      <c r="F143">
        <v>10</v>
      </c>
    </row>
    <row r="144" spans="1:6" x14ac:dyDescent="0.3">
      <c r="A144">
        <v>2004</v>
      </c>
      <c r="C144" t="s">
        <v>73</v>
      </c>
      <c r="D144" t="s">
        <v>10</v>
      </c>
      <c r="E144">
        <v>11</v>
      </c>
      <c r="F144">
        <v>9</v>
      </c>
    </row>
    <row r="145" spans="1:6" x14ac:dyDescent="0.3">
      <c r="A145">
        <v>2004</v>
      </c>
      <c r="C145" t="s">
        <v>73</v>
      </c>
      <c r="D145" t="s">
        <v>11</v>
      </c>
      <c r="E145">
        <v>4</v>
      </c>
      <c r="F145">
        <v>0</v>
      </c>
    </row>
    <row r="146" spans="1:6" x14ac:dyDescent="0.3">
      <c r="A146">
        <v>2004</v>
      </c>
      <c r="C146" t="s">
        <v>73</v>
      </c>
      <c r="D146" t="s">
        <v>12</v>
      </c>
      <c r="E146">
        <v>20</v>
      </c>
      <c r="F146">
        <v>10</v>
      </c>
    </row>
    <row r="147" spans="1:6" x14ac:dyDescent="0.3">
      <c r="A147">
        <v>2004</v>
      </c>
      <c r="C147" t="s">
        <v>71</v>
      </c>
      <c r="D147" t="s">
        <v>13</v>
      </c>
      <c r="E147">
        <v>93</v>
      </c>
      <c r="F147">
        <v>80</v>
      </c>
    </row>
    <row r="148" spans="1:6" x14ac:dyDescent="0.3">
      <c r="A148">
        <v>2004</v>
      </c>
      <c r="C148" t="s">
        <v>71</v>
      </c>
      <c r="D148" t="s">
        <v>14</v>
      </c>
      <c r="E148">
        <v>210</v>
      </c>
      <c r="F148">
        <v>140</v>
      </c>
    </row>
    <row r="149" spans="1:6" x14ac:dyDescent="0.3">
      <c r="A149">
        <v>2004</v>
      </c>
      <c r="C149" t="s">
        <v>71</v>
      </c>
      <c r="D149" t="s">
        <v>15</v>
      </c>
      <c r="E149">
        <v>907</v>
      </c>
      <c r="F149">
        <v>305</v>
      </c>
    </row>
    <row r="150" spans="1:6" x14ac:dyDescent="0.3">
      <c r="A150">
        <v>2004</v>
      </c>
      <c r="C150" t="s">
        <v>71</v>
      </c>
      <c r="D150" t="s">
        <v>16</v>
      </c>
      <c r="E150">
        <v>10614</v>
      </c>
      <c r="F150">
        <v>7796</v>
      </c>
    </row>
    <row r="151" spans="1:6" x14ac:dyDescent="0.3">
      <c r="A151">
        <v>2004</v>
      </c>
      <c r="C151" t="s">
        <v>71</v>
      </c>
      <c r="D151" t="s">
        <v>17</v>
      </c>
      <c r="E151">
        <v>0</v>
      </c>
      <c r="F151">
        <v>0</v>
      </c>
    </row>
    <row r="152" spans="1:6" x14ac:dyDescent="0.3">
      <c r="A152">
        <v>2004</v>
      </c>
      <c r="C152" t="s">
        <v>71</v>
      </c>
      <c r="D152" t="s">
        <v>18</v>
      </c>
      <c r="E152">
        <v>0</v>
      </c>
      <c r="F152">
        <v>0</v>
      </c>
    </row>
    <row r="153" spans="1:6" x14ac:dyDescent="0.3">
      <c r="A153">
        <v>2004</v>
      </c>
      <c r="C153" t="s">
        <v>74</v>
      </c>
      <c r="D153" t="s">
        <v>19</v>
      </c>
      <c r="E153">
        <v>2</v>
      </c>
      <c r="F153">
        <v>2</v>
      </c>
    </row>
    <row r="154" spans="1:6" x14ac:dyDescent="0.3">
      <c r="A154">
        <v>2004</v>
      </c>
      <c r="C154" t="s">
        <v>75</v>
      </c>
      <c r="D154" t="s">
        <v>20</v>
      </c>
      <c r="E154">
        <v>0</v>
      </c>
      <c r="F154">
        <v>0</v>
      </c>
    </row>
    <row r="155" spans="1:6" x14ac:dyDescent="0.3">
      <c r="A155">
        <v>2004</v>
      </c>
      <c r="C155" t="s">
        <v>76</v>
      </c>
      <c r="D155" t="s">
        <v>21</v>
      </c>
      <c r="E155">
        <v>0</v>
      </c>
      <c r="F155">
        <v>0</v>
      </c>
    </row>
    <row r="156" spans="1:6" x14ac:dyDescent="0.3">
      <c r="A156">
        <v>2007</v>
      </c>
      <c r="C156" t="s">
        <v>72</v>
      </c>
      <c r="D156" t="s">
        <v>0</v>
      </c>
      <c r="E156">
        <v>4863</v>
      </c>
      <c r="F156">
        <v>1094</v>
      </c>
    </row>
    <row r="157" spans="1:6" x14ac:dyDescent="0.3">
      <c r="A157">
        <v>2007</v>
      </c>
      <c r="C157" t="s">
        <v>72</v>
      </c>
      <c r="D157" t="s">
        <v>1</v>
      </c>
      <c r="E157">
        <v>9956</v>
      </c>
      <c r="F157">
        <v>1217</v>
      </c>
    </row>
    <row r="158" spans="1:6" x14ac:dyDescent="0.3">
      <c r="A158">
        <v>2007</v>
      </c>
      <c r="C158" t="s">
        <v>72</v>
      </c>
      <c r="D158" t="s">
        <v>2</v>
      </c>
      <c r="E158">
        <v>1385</v>
      </c>
      <c r="F158">
        <v>422</v>
      </c>
    </row>
    <row r="159" spans="1:6" x14ac:dyDescent="0.3">
      <c r="A159">
        <v>2007</v>
      </c>
      <c r="C159" t="s">
        <v>72</v>
      </c>
      <c r="D159" t="s">
        <v>3</v>
      </c>
      <c r="E159">
        <v>5915</v>
      </c>
      <c r="F159">
        <v>1808</v>
      </c>
    </row>
    <row r="160" spans="1:6" x14ac:dyDescent="0.3">
      <c r="A160">
        <v>2007</v>
      </c>
      <c r="C160" t="s">
        <v>72</v>
      </c>
      <c r="D160" t="s">
        <v>4</v>
      </c>
      <c r="E160">
        <v>3119</v>
      </c>
      <c r="F160">
        <v>1201</v>
      </c>
    </row>
    <row r="161" spans="1:6" x14ac:dyDescent="0.3">
      <c r="A161">
        <v>2007</v>
      </c>
      <c r="C161" t="s">
        <v>73</v>
      </c>
      <c r="D161" t="s">
        <v>5</v>
      </c>
      <c r="E161">
        <v>1255</v>
      </c>
      <c r="F161">
        <v>623</v>
      </c>
    </row>
    <row r="162" spans="1:6" x14ac:dyDescent="0.3">
      <c r="A162">
        <v>2007</v>
      </c>
      <c r="C162" t="s">
        <v>73</v>
      </c>
      <c r="D162" t="s">
        <v>6</v>
      </c>
      <c r="E162">
        <v>2212</v>
      </c>
      <c r="F162">
        <v>978</v>
      </c>
    </row>
    <row r="163" spans="1:6" x14ac:dyDescent="0.3">
      <c r="A163">
        <v>2007</v>
      </c>
      <c r="C163" t="s">
        <v>73</v>
      </c>
      <c r="D163" t="s">
        <v>7</v>
      </c>
      <c r="E163">
        <v>553</v>
      </c>
      <c r="F163">
        <v>460</v>
      </c>
    </row>
    <row r="164" spans="1:6" x14ac:dyDescent="0.3">
      <c r="A164">
        <v>2007</v>
      </c>
      <c r="C164" t="s">
        <v>73</v>
      </c>
      <c r="D164" t="s">
        <v>8</v>
      </c>
      <c r="E164">
        <v>13</v>
      </c>
      <c r="F164">
        <v>5</v>
      </c>
    </row>
    <row r="165" spans="1:6" x14ac:dyDescent="0.3">
      <c r="A165">
        <v>2007</v>
      </c>
      <c r="C165" t="s">
        <v>73</v>
      </c>
      <c r="D165" t="s">
        <v>9</v>
      </c>
      <c r="E165">
        <v>18</v>
      </c>
      <c r="F165">
        <v>10</v>
      </c>
    </row>
    <row r="166" spans="1:6" x14ac:dyDescent="0.3">
      <c r="A166">
        <v>2007</v>
      </c>
      <c r="C166" t="s">
        <v>73</v>
      </c>
      <c r="D166" t="s">
        <v>10</v>
      </c>
      <c r="E166">
        <v>11</v>
      </c>
      <c r="F166">
        <v>9</v>
      </c>
    </row>
    <row r="167" spans="1:6" x14ac:dyDescent="0.3">
      <c r="A167">
        <v>2007</v>
      </c>
      <c r="C167" t="s">
        <v>73</v>
      </c>
      <c r="D167" t="s">
        <v>11</v>
      </c>
      <c r="E167">
        <v>4</v>
      </c>
      <c r="F167">
        <v>0</v>
      </c>
    </row>
    <row r="168" spans="1:6" x14ac:dyDescent="0.3">
      <c r="A168">
        <v>2007</v>
      </c>
      <c r="C168" t="s">
        <v>73</v>
      </c>
      <c r="D168" t="s">
        <v>12</v>
      </c>
      <c r="E168">
        <v>50</v>
      </c>
      <c r="F168">
        <v>23</v>
      </c>
    </row>
    <row r="169" spans="1:6" x14ac:dyDescent="0.3">
      <c r="A169">
        <v>2007</v>
      </c>
      <c r="C169" t="s">
        <v>71</v>
      </c>
      <c r="D169" t="s">
        <v>13</v>
      </c>
      <c r="E169">
        <v>92</v>
      </c>
      <c r="F169">
        <v>79</v>
      </c>
    </row>
    <row r="170" spans="1:6" x14ac:dyDescent="0.3">
      <c r="A170">
        <v>2007</v>
      </c>
      <c r="C170" t="s">
        <v>71</v>
      </c>
      <c r="D170" t="s">
        <v>14</v>
      </c>
      <c r="E170">
        <v>211</v>
      </c>
      <c r="F170">
        <v>139</v>
      </c>
    </row>
    <row r="171" spans="1:6" x14ac:dyDescent="0.3">
      <c r="A171">
        <v>2007</v>
      </c>
      <c r="C171" t="s">
        <v>71</v>
      </c>
      <c r="D171" t="s">
        <v>15</v>
      </c>
      <c r="E171">
        <v>909</v>
      </c>
      <c r="F171">
        <v>321</v>
      </c>
    </row>
    <row r="172" spans="1:6" x14ac:dyDescent="0.3">
      <c r="A172">
        <v>2007</v>
      </c>
      <c r="C172" t="s">
        <v>71</v>
      </c>
      <c r="D172" t="s">
        <v>16</v>
      </c>
      <c r="E172">
        <v>10771</v>
      </c>
      <c r="F172">
        <v>7899</v>
      </c>
    </row>
    <row r="173" spans="1:6" x14ac:dyDescent="0.3">
      <c r="A173">
        <v>2007</v>
      </c>
      <c r="C173" t="s">
        <v>71</v>
      </c>
      <c r="D173" t="s">
        <v>17</v>
      </c>
      <c r="E173">
        <v>2</v>
      </c>
      <c r="F173">
        <v>0</v>
      </c>
    </row>
    <row r="174" spans="1:6" x14ac:dyDescent="0.3">
      <c r="A174">
        <v>2007</v>
      </c>
      <c r="C174" t="s">
        <v>71</v>
      </c>
      <c r="D174" t="s">
        <v>18</v>
      </c>
      <c r="E174">
        <v>58</v>
      </c>
      <c r="F174">
        <v>9</v>
      </c>
    </row>
    <row r="175" spans="1:6" x14ac:dyDescent="0.3">
      <c r="A175">
        <v>2007</v>
      </c>
      <c r="C175" t="s">
        <v>74</v>
      </c>
      <c r="D175" t="s">
        <v>19</v>
      </c>
      <c r="E175">
        <v>2</v>
      </c>
      <c r="F175">
        <v>2</v>
      </c>
    </row>
    <row r="176" spans="1:6" x14ac:dyDescent="0.3">
      <c r="A176">
        <v>2007</v>
      </c>
      <c r="C176" t="s">
        <v>75</v>
      </c>
      <c r="D176" t="s">
        <v>20</v>
      </c>
      <c r="E176">
        <v>1</v>
      </c>
      <c r="F176">
        <v>1</v>
      </c>
    </row>
    <row r="177" spans="1:6" x14ac:dyDescent="0.3">
      <c r="A177">
        <v>2007</v>
      </c>
      <c r="C177" t="s">
        <v>76</v>
      </c>
      <c r="D177" t="s">
        <v>21</v>
      </c>
      <c r="E177">
        <v>15</v>
      </c>
      <c r="F177">
        <v>6</v>
      </c>
    </row>
    <row r="178" spans="1:6" x14ac:dyDescent="0.3">
      <c r="A178">
        <v>2009</v>
      </c>
      <c r="B178">
        <v>2</v>
      </c>
      <c r="C178" t="s">
        <v>72</v>
      </c>
      <c r="D178" t="s">
        <v>0</v>
      </c>
      <c r="E178">
        <v>5490</v>
      </c>
      <c r="F178">
        <v>1142</v>
      </c>
    </row>
    <row r="179" spans="1:6" x14ac:dyDescent="0.3">
      <c r="A179">
        <v>2009</v>
      </c>
      <c r="B179">
        <v>2</v>
      </c>
      <c r="C179" t="s">
        <v>72</v>
      </c>
      <c r="D179" t="s">
        <v>1</v>
      </c>
      <c r="E179">
        <v>9998</v>
      </c>
      <c r="F179">
        <v>1223</v>
      </c>
    </row>
    <row r="180" spans="1:6" x14ac:dyDescent="0.3">
      <c r="A180">
        <v>2009</v>
      </c>
      <c r="B180">
        <v>2</v>
      </c>
      <c r="C180" t="s">
        <v>72</v>
      </c>
      <c r="D180" t="s">
        <v>2</v>
      </c>
      <c r="E180">
        <v>1677</v>
      </c>
      <c r="F180">
        <v>469</v>
      </c>
    </row>
    <row r="181" spans="1:6" x14ac:dyDescent="0.3">
      <c r="A181">
        <v>2009</v>
      </c>
      <c r="B181">
        <v>2</v>
      </c>
      <c r="C181" t="s">
        <v>72</v>
      </c>
      <c r="D181" t="s">
        <v>3</v>
      </c>
      <c r="E181">
        <v>6285</v>
      </c>
      <c r="F181">
        <v>1895</v>
      </c>
    </row>
    <row r="182" spans="1:6" x14ac:dyDescent="0.3">
      <c r="A182">
        <v>2009</v>
      </c>
      <c r="B182">
        <v>2</v>
      </c>
      <c r="C182" t="s">
        <v>72</v>
      </c>
      <c r="D182" t="s">
        <v>4</v>
      </c>
      <c r="E182">
        <v>4443</v>
      </c>
      <c r="F182">
        <v>1414</v>
      </c>
    </row>
    <row r="183" spans="1:6" x14ac:dyDescent="0.3">
      <c r="A183">
        <v>2009</v>
      </c>
      <c r="B183">
        <v>2</v>
      </c>
      <c r="C183" t="s">
        <v>73</v>
      </c>
      <c r="D183" t="s">
        <v>5</v>
      </c>
      <c r="E183">
        <v>2619</v>
      </c>
      <c r="F183">
        <v>711</v>
      </c>
    </row>
    <row r="184" spans="1:6" x14ac:dyDescent="0.3">
      <c r="A184">
        <v>2009</v>
      </c>
      <c r="B184">
        <v>2</v>
      </c>
      <c r="C184" t="s">
        <v>73</v>
      </c>
      <c r="D184" t="s">
        <v>6</v>
      </c>
      <c r="E184">
        <v>2306</v>
      </c>
      <c r="F184">
        <v>1036</v>
      </c>
    </row>
    <row r="185" spans="1:6" x14ac:dyDescent="0.3">
      <c r="A185">
        <v>2009</v>
      </c>
      <c r="B185">
        <v>2</v>
      </c>
      <c r="C185" t="s">
        <v>73</v>
      </c>
      <c r="D185" t="s">
        <v>7</v>
      </c>
      <c r="E185">
        <v>1735</v>
      </c>
      <c r="F185">
        <v>606</v>
      </c>
    </row>
    <row r="186" spans="1:6" x14ac:dyDescent="0.3">
      <c r="A186">
        <v>2009</v>
      </c>
      <c r="B186">
        <v>2</v>
      </c>
      <c r="C186" t="s">
        <v>73</v>
      </c>
      <c r="D186" t="s">
        <v>8</v>
      </c>
      <c r="E186">
        <v>856</v>
      </c>
      <c r="F186">
        <v>235</v>
      </c>
    </row>
    <row r="187" spans="1:6" x14ac:dyDescent="0.3">
      <c r="A187">
        <v>2009</v>
      </c>
      <c r="B187">
        <v>2</v>
      </c>
      <c r="C187" t="s">
        <v>73</v>
      </c>
      <c r="D187" t="s">
        <v>9</v>
      </c>
      <c r="E187">
        <v>32</v>
      </c>
      <c r="F187">
        <v>18</v>
      </c>
    </row>
    <row r="188" spans="1:6" x14ac:dyDescent="0.3">
      <c r="A188">
        <v>2009</v>
      </c>
      <c r="B188">
        <v>2</v>
      </c>
      <c r="C188" t="s">
        <v>73</v>
      </c>
      <c r="D188" t="s">
        <v>10</v>
      </c>
      <c r="E188">
        <v>11</v>
      </c>
      <c r="F188">
        <v>9</v>
      </c>
    </row>
    <row r="189" spans="1:6" x14ac:dyDescent="0.3">
      <c r="A189">
        <v>2009</v>
      </c>
      <c r="B189">
        <v>2</v>
      </c>
      <c r="C189" t="s">
        <v>73</v>
      </c>
      <c r="D189" t="s">
        <v>11</v>
      </c>
      <c r="E189">
        <v>4</v>
      </c>
      <c r="F189">
        <v>0</v>
      </c>
    </row>
    <row r="190" spans="1:6" x14ac:dyDescent="0.3">
      <c r="A190">
        <v>2009</v>
      </c>
      <c r="B190">
        <v>2</v>
      </c>
      <c r="C190" t="s">
        <v>73</v>
      </c>
      <c r="D190" t="s">
        <v>12</v>
      </c>
      <c r="E190">
        <v>52</v>
      </c>
      <c r="F190">
        <v>24</v>
      </c>
    </row>
    <row r="191" spans="1:6" x14ac:dyDescent="0.3">
      <c r="A191">
        <v>2009</v>
      </c>
      <c r="B191">
        <v>2</v>
      </c>
      <c r="C191" t="s">
        <v>71</v>
      </c>
      <c r="D191" t="s">
        <v>13</v>
      </c>
      <c r="E191">
        <v>95</v>
      </c>
      <c r="F191">
        <v>82</v>
      </c>
    </row>
    <row r="192" spans="1:6" x14ac:dyDescent="0.3">
      <c r="A192">
        <v>2009</v>
      </c>
      <c r="B192">
        <v>2</v>
      </c>
      <c r="C192" t="s">
        <v>71</v>
      </c>
      <c r="D192" t="s">
        <v>14</v>
      </c>
      <c r="E192">
        <v>211</v>
      </c>
      <c r="F192">
        <v>139</v>
      </c>
    </row>
    <row r="193" spans="1:6" x14ac:dyDescent="0.3">
      <c r="A193">
        <v>2009</v>
      </c>
      <c r="B193">
        <v>2</v>
      </c>
      <c r="C193" t="s">
        <v>71</v>
      </c>
      <c r="D193" t="s">
        <v>15</v>
      </c>
      <c r="E193">
        <v>909</v>
      </c>
      <c r="F193">
        <v>322</v>
      </c>
    </row>
    <row r="194" spans="1:6" x14ac:dyDescent="0.3">
      <c r="A194">
        <v>2009</v>
      </c>
      <c r="B194">
        <v>2</v>
      </c>
      <c r="C194" t="s">
        <v>71</v>
      </c>
      <c r="D194" t="s">
        <v>16</v>
      </c>
      <c r="E194">
        <v>10876</v>
      </c>
      <c r="F194">
        <v>7948</v>
      </c>
    </row>
    <row r="195" spans="1:6" x14ac:dyDescent="0.3">
      <c r="A195">
        <v>2009</v>
      </c>
      <c r="B195">
        <v>2</v>
      </c>
      <c r="C195" t="s">
        <v>71</v>
      </c>
      <c r="D195" t="s">
        <v>17</v>
      </c>
      <c r="E195">
        <v>2</v>
      </c>
      <c r="F195">
        <v>0</v>
      </c>
    </row>
    <row r="196" spans="1:6" x14ac:dyDescent="0.3">
      <c r="A196">
        <v>2009</v>
      </c>
      <c r="B196">
        <v>2</v>
      </c>
      <c r="C196" t="s">
        <v>71</v>
      </c>
      <c r="D196" t="s">
        <v>18</v>
      </c>
      <c r="E196">
        <v>58</v>
      </c>
      <c r="F196">
        <v>9</v>
      </c>
    </row>
    <row r="197" spans="1:6" x14ac:dyDescent="0.3">
      <c r="A197">
        <v>2009</v>
      </c>
      <c r="B197">
        <v>2</v>
      </c>
      <c r="C197" t="s">
        <v>74</v>
      </c>
      <c r="D197" t="s">
        <v>19</v>
      </c>
      <c r="E197">
        <v>2</v>
      </c>
      <c r="F197">
        <v>2</v>
      </c>
    </row>
    <row r="198" spans="1:6" x14ac:dyDescent="0.3">
      <c r="A198">
        <v>2009</v>
      </c>
      <c r="B198">
        <v>2</v>
      </c>
      <c r="C198" t="s">
        <v>75</v>
      </c>
      <c r="D198" t="s">
        <v>20</v>
      </c>
      <c r="E198">
        <v>1</v>
      </c>
      <c r="F198">
        <v>1</v>
      </c>
    </row>
    <row r="199" spans="1:6" x14ac:dyDescent="0.3">
      <c r="A199">
        <v>2009</v>
      </c>
      <c r="B199">
        <v>2</v>
      </c>
      <c r="C199" t="s">
        <v>76</v>
      </c>
      <c r="D199" t="s">
        <v>21</v>
      </c>
      <c r="E199">
        <v>15</v>
      </c>
      <c r="F199">
        <v>6</v>
      </c>
    </row>
    <row r="200" spans="1:6" x14ac:dyDescent="0.3">
      <c r="A200">
        <v>2010</v>
      </c>
      <c r="B200">
        <v>4</v>
      </c>
      <c r="C200" t="s">
        <v>72</v>
      </c>
      <c r="D200" t="s">
        <v>0</v>
      </c>
      <c r="E200">
        <v>5491</v>
      </c>
      <c r="F200">
        <v>1131</v>
      </c>
    </row>
    <row r="201" spans="1:6" x14ac:dyDescent="0.3">
      <c r="A201">
        <v>2010</v>
      </c>
      <c r="B201">
        <v>4</v>
      </c>
      <c r="C201" t="s">
        <v>72</v>
      </c>
      <c r="D201" t="s">
        <v>1</v>
      </c>
      <c r="E201">
        <v>10027</v>
      </c>
      <c r="F201">
        <v>1240</v>
      </c>
    </row>
    <row r="202" spans="1:6" x14ac:dyDescent="0.3">
      <c r="A202">
        <v>2010</v>
      </c>
      <c r="B202">
        <v>4</v>
      </c>
      <c r="C202" t="s">
        <v>72</v>
      </c>
      <c r="D202" t="s">
        <v>2</v>
      </c>
      <c r="E202">
        <v>2806</v>
      </c>
      <c r="F202">
        <v>594</v>
      </c>
    </row>
    <row r="203" spans="1:6" x14ac:dyDescent="0.3">
      <c r="A203">
        <v>2010</v>
      </c>
      <c r="B203">
        <v>4</v>
      </c>
      <c r="C203" t="s">
        <v>72</v>
      </c>
      <c r="D203" t="s">
        <v>3</v>
      </c>
      <c r="E203">
        <v>6296</v>
      </c>
      <c r="F203">
        <v>1898</v>
      </c>
    </row>
    <row r="204" spans="1:6" x14ac:dyDescent="0.3">
      <c r="A204">
        <v>2010</v>
      </c>
      <c r="B204">
        <v>4</v>
      </c>
      <c r="C204" t="s">
        <v>72</v>
      </c>
      <c r="D204" t="s">
        <v>4</v>
      </c>
      <c r="E204">
        <v>8848</v>
      </c>
      <c r="F204">
        <v>1851</v>
      </c>
    </row>
    <row r="205" spans="1:6" x14ac:dyDescent="0.3">
      <c r="A205">
        <v>2010</v>
      </c>
      <c r="B205">
        <v>4</v>
      </c>
      <c r="C205" t="s">
        <v>73</v>
      </c>
      <c r="D205" t="s">
        <v>5</v>
      </c>
      <c r="E205">
        <v>3269</v>
      </c>
      <c r="F205">
        <v>733</v>
      </c>
    </row>
    <row r="206" spans="1:6" x14ac:dyDescent="0.3">
      <c r="A206">
        <v>2010</v>
      </c>
      <c r="B206">
        <v>4</v>
      </c>
      <c r="C206" t="s">
        <v>73</v>
      </c>
      <c r="D206" t="s">
        <v>6</v>
      </c>
      <c r="E206">
        <v>3149</v>
      </c>
      <c r="F206">
        <v>1288</v>
      </c>
    </row>
    <row r="207" spans="1:6" x14ac:dyDescent="0.3">
      <c r="A207">
        <v>2010</v>
      </c>
      <c r="B207">
        <v>4</v>
      </c>
      <c r="C207" t="s">
        <v>73</v>
      </c>
      <c r="D207" t="s">
        <v>7</v>
      </c>
      <c r="E207">
        <v>2152</v>
      </c>
      <c r="F207">
        <v>596</v>
      </c>
    </row>
    <row r="208" spans="1:6" x14ac:dyDescent="0.3">
      <c r="A208">
        <v>2010</v>
      </c>
      <c r="B208">
        <v>4</v>
      </c>
      <c r="C208" t="s">
        <v>73</v>
      </c>
      <c r="D208" t="s">
        <v>8</v>
      </c>
      <c r="E208">
        <v>856</v>
      </c>
      <c r="F208">
        <v>235</v>
      </c>
    </row>
    <row r="209" spans="1:6" x14ac:dyDescent="0.3">
      <c r="A209">
        <v>2010</v>
      </c>
      <c r="B209">
        <v>4</v>
      </c>
      <c r="C209" t="s">
        <v>73</v>
      </c>
      <c r="D209" t="s">
        <v>9</v>
      </c>
      <c r="E209">
        <v>33</v>
      </c>
      <c r="F209">
        <v>19</v>
      </c>
    </row>
    <row r="210" spans="1:6" x14ac:dyDescent="0.3">
      <c r="A210">
        <v>2010</v>
      </c>
      <c r="B210">
        <v>4</v>
      </c>
      <c r="C210" t="s">
        <v>73</v>
      </c>
      <c r="D210" t="s">
        <v>10</v>
      </c>
      <c r="E210">
        <v>11</v>
      </c>
      <c r="F210">
        <v>9</v>
      </c>
    </row>
    <row r="211" spans="1:6" x14ac:dyDescent="0.3">
      <c r="A211">
        <v>2010</v>
      </c>
      <c r="B211">
        <v>4</v>
      </c>
      <c r="C211" t="s">
        <v>73</v>
      </c>
      <c r="D211" t="s">
        <v>11</v>
      </c>
      <c r="E211">
        <v>4</v>
      </c>
      <c r="F211">
        <v>0</v>
      </c>
    </row>
    <row r="212" spans="1:6" x14ac:dyDescent="0.3">
      <c r="A212">
        <v>2010</v>
      </c>
      <c r="B212">
        <v>4</v>
      </c>
      <c r="C212" t="s">
        <v>73</v>
      </c>
      <c r="D212" t="s">
        <v>12</v>
      </c>
      <c r="E212">
        <v>52</v>
      </c>
      <c r="F212">
        <v>24</v>
      </c>
    </row>
    <row r="213" spans="1:6" x14ac:dyDescent="0.3">
      <c r="A213">
        <v>2010</v>
      </c>
      <c r="B213">
        <v>4</v>
      </c>
      <c r="C213" t="s">
        <v>71</v>
      </c>
      <c r="D213" t="s">
        <v>13</v>
      </c>
      <c r="E213">
        <v>101</v>
      </c>
      <c r="F213">
        <v>80</v>
      </c>
    </row>
    <row r="214" spans="1:6" x14ac:dyDescent="0.3">
      <c r="A214">
        <v>2010</v>
      </c>
      <c r="B214">
        <v>4</v>
      </c>
      <c r="C214" t="s">
        <v>71</v>
      </c>
      <c r="D214" t="s">
        <v>14</v>
      </c>
      <c r="E214">
        <v>243</v>
      </c>
      <c r="F214">
        <v>148</v>
      </c>
    </row>
    <row r="215" spans="1:6" x14ac:dyDescent="0.3">
      <c r="A215">
        <v>2010</v>
      </c>
      <c r="B215">
        <v>4</v>
      </c>
      <c r="C215" t="s">
        <v>71</v>
      </c>
      <c r="D215" t="s">
        <v>15</v>
      </c>
      <c r="E215">
        <v>926</v>
      </c>
      <c r="F215">
        <v>371</v>
      </c>
    </row>
    <row r="216" spans="1:6" x14ac:dyDescent="0.3">
      <c r="A216">
        <v>2010</v>
      </c>
      <c r="B216">
        <v>4</v>
      </c>
      <c r="C216" t="s">
        <v>71</v>
      </c>
      <c r="D216" t="s">
        <v>16</v>
      </c>
      <c r="E216">
        <v>11584</v>
      </c>
      <c r="F216">
        <v>8116</v>
      </c>
    </row>
    <row r="217" spans="1:6" x14ac:dyDescent="0.3">
      <c r="A217">
        <v>2010</v>
      </c>
      <c r="B217">
        <v>4</v>
      </c>
      <c r="C217" t="s">
        <v>71</v>
      </c>
      <c r="D217" t="s">
        <v>17</v>
      </c>
      <c r="E217">
        <v>2</v>
      </c>
      <c r="F217">
        <v>0</v>
      </c>
    </row>
    <row r="218" spans="1:6" x14ac:dyDescent="0.3">
      <c r="A218">
        <v>2010</v>
      </c>
      <c r="B218">
        <v>4</v>
      </c>
      <c r="C218" t="s">
        <v>71</v>
      </c>
      <c r="D218" t="s">
        <v>18</v>
      </c>
      <c r="E218">
        <v>58</v>
      </c>
      <c r="F218">
        <v>9</v>
      </c>
    </row>
    <row r="219" spans="1:6" x14ac:dyDescent="0.3">
      <c r="A219">
        <v>2010</v>
      </c>
      <c r="B219">
        <v>4</v>
      </c>
      <c r="C219" t="s">
        <v>74</v>
      </c>
      <c r="D219" t="s">
        <v>19</v>
      </c>
      <c r="E219">
        <v>2</v>
      </c>
      <c r="F219">
        <v>2</v>
      </c>
    </row>
    <row r="220" spans="1:6" x14ac:dyDescent="0.3">
      <c r="A220">
        <v>2010</v>
      </c>
      <c r="B220">
        <v>4</v>
      </c>
      <c r="C220" t="s">
        <v>75</v>
      </c>
      <c r="D220" t="s">
        <v>20</v>
      </c>
      <c r="E220">
        <v>1</v>
      </c>
      <c r="F220">
        <v>1</v>
      </c>
    </row>
    <row r="221" spans="1:6" x14ac:dyDescent="0.3">
      <c r="A221">
        <v>2010</v>
      </c>
      <c r="B221">
        <v>4</v>
      </c>
      <c r="C221" t="s">
        <v>76</v>
      </c>
      <c r="D221" t="s">
        <v>21</v>
      </c>
      <c r="E221">
        <v>15</v>
      </c>
      <c r="F221">
        <v>6</v>
      </c>
    </row>
    <row r="222" spans="1:6" x14ac:dyDescent="0.3">
      <c r="A222">
        <v>2011</v>
      </c>
      <c r="B222">
        <v>2</v>
      </c>
      <c r="C222" t="s">
        <v>72</v>
      </c>
      <c r="D222" t="s">
        <v>0</v>
      </c>
      <c r="E222">
        <v>5499</v>
      </c>
      <c r="F222">
        <v>1138</v>
      </c>
    </row>
    <row r="223" spans="1:6" x14ac:dyDescent="0.3">
      <c r="A223">
        <v>2011</v>
      </c>
      <c r="B223">
        <v>2</v>
      </c>
      <c r="C223" t="s">
        <v>72</v>
      </c>
      <c r="D223" t="s">
        <v>1</v>
      </c>
      <c r="E223">
        <v>10052</v>
      </c>
      <c r="F223">
        <v>1253</v>
      </c>
    </row>
    <row r="224" spans="1:6" x14ac:dyDescent="0.3">
      <c r="A224">
        <v>2011</v>
      </c>
      <c r="B224">
        <v>2</v>
      </c>
      <c r="C224" t="s">
        <v>72</v>
      </c>
      <c r="D224" t="s">
        <v>2</v>
      </c>
      <c r="E224">
        <v>3336</v>
      </c>
      <c r="F224">
        <v>772</v>
      </c>
    </row>
    <row r="225" spans="1:6" x14ac:dyDescent="0.3">
      <c r="A225">
        <v>2011</v>
      </c>
      <c r="B225">
        <v>2</v>
      </c>
      <c r="C225" t="s">
        <v>72</v>
      </c>
      <c r="D225" t="s">
        <v>3</v>
      </c>
      <c r="E225">
        <v>6338</v>
      </c>
      <c r="F225">
        <v>1917</v>
      </c>
    </row>
    <row r="226" spans="1:6" x14ac:dyDescent="0.3">
      <c r="A226">
        <v>2011</v>
      </c>
      <c r="B226">
        <v>2</v>
      </c>
      <c r="C226" t="s">
        <v>72</v>
      </c>
      <c r="D226" t="s">
        <v>4</v>
      </c>
      <c r="E226">
        <v>9554</v>
      </c>
      <c r="F226">
        <v>2028</v>
      </c>
    </row>
    <row r="227" spans="1:6" x14ac:dyDescent="0.3">
      <c r="A227">
        <v>2011</v>
      </c>
      <c r="B227">
        <v>2</v>
      </c>
      <c r="C227" t="s">
        <v>73</v>
      </c>
      <c r="D227" t="s">
        <v>5</v>
      </c>
      <c r="E227">
        <v>3844</v>
      </c>
      <c r="F227">
        <v>741</v>
      </c>
    </row>
    <row r="228" spans="1:6" x14ac:dyDescent="0.3">
      <c r="A228">
        <v>2011</v>
      </c>
      <c r="B228">
        <v>2</v>
      </c>
      <c r="C228" t="s">
        <v>73</v>
      </c>
      <c r="D228" t="s">
        <v>6</v>
      </c>
      <c r="E228">
        <v>5422</v>
      </c>
      <c r="F228">
        <v>1673</v>
      </c>
    </row>
    <row r="229" spans="1:6" x14ac:dyDescent="0.3">
      <c r="A229">
        <v>2011</v>
      </c>
      <c r="B229">
        <v>2</v>
      </c>
      <c r="C229" t="s">
        <v>73</v>
      </c>
      <c r="D229" t="s">
        <v>7</v>
      </c>
      <c r="E229">
        <v>2399</v>
      </c>
      <c r="F229">
        <v>596</v>
      </c>
    </row>
    <row r="230" spans="1:6" x14ac:dyDescent="0.3">
      <c r="A230">
        <v>2011</v>
      </c>
      <c r="B230">
        <v>2</v>
      </c>
      <c r="C230" t="s">
        <v>73</v>
      </c>
      <c r="D230" t="s">
        <v>8</v>
      </c>
      <c r="E230">
        <v>856</v>
      </c>
      <c r="F230">
        <v>235</v>
      </c>
    </row>
    <row r="231" spans="1:6" x14ac:dyDescent="0.3">
      <c r="A231">
        <v>2011</v>
      </c>
      <c r="B231">
        <v>2</v>
      </c>
      <c r="C231" t="s">
        <v>73</v>
      </c>
      <c r="D231" t="s">
        <v>9</v>
      </c>
      <c r="E231">
        <v>33</v>
      </c>
      <c r="F231">
        <v>19</v>
      </c>
    </row>
    <row r="232" spans="1:6" x14ac:dyDescent="0.3">
      <c r="A232">
        <v>2011</v>
      </c>
      <c r="B232">
        <v>2</v>
      </c>
      <c r="C232" t="s">
        <v>73</v>
      </c>
      <c r="D232" t="s">
        <v>10</v>
      </c>
      <c r="E232">
        <v>11</v>
      </c>
      <c r="F232">
        <v>9</v>
      </c>
    </row>
    <row r="233" spans="1:6" x14ac:dyDescent="0.3">
      <c r="A233">
        <v>2011</v>
      </c>
      <c r="B233">
        <v>2</v>
      </c>
      <c r="C233" t="s">
        <v>73</v>
      </c>
      <c r="D233" t="s">
        <v>11</v>
      </c>
      <c r="E233">
        <v>4</v>
      </c>
      <c r="F233">
        <v>0</v>
      </c>
    </row>
    <row r="234" spans="1:6" x14ac:dyDescent="0.3">
      <c r="A234">
        <v>2011</v>
      </c>
      <c r="B234">
        <v>2</v>
      </c>
      <c r="C234" t="s">
        <v>73</v>
      </c>
      <c r="D234" t="s">
        <v>12</v>
      </c>
      <c r="E234">
        <v>52</v>
      </c>
      <c r="F234">
        <v>24</v>
      </c>
    </row>
    <row r="235" spans="1:6" x14ac:dyDescent="0.3">
      <c r="A235">
        <v>2011</v>
      </c>
      <c r="B235">
        <v>2</v>
      </c>
      <c r="C235" t="s">
        <v>71</v>
      </c>
      <c r="D235" t="s">
        <v>13</v>
      </c>
      <c r="E235">
        <v>101</v>
      </c>
      <c r="F235">
        <v>80</v>
      </c>
    </row>
    <row r="236" spans="1:6" x14ac:dyDescent="0.3">
      <c r="A236">
        <v>2011</v>
      </c>
      <c r="B236">
        <v>2</v>
      </c>
      <c r="C236" t="s">
        <v>71</v>
      </c>
      <c r="D236" t="s">
        <v>14</v>
      </c>
      <c r="E236">
        <v>310</v>
      </c>
      <c r="F236">
        <v>163</v>
      </c>
    </row>
    <row r="237" spans="1:6" x14ac:dyDescent="0.3">
      <c r="A237">
        <v>2011</v>
      </c>
      <c r="B237">
        <v>2</v>
      </c>
      <c r="C237" t="s">
        <v>71</v>
      </c>
      <c r="D237" t="s">
        <v>15</v>
      </c>
      <c r="E237">
        <v>1020</v>
      </c>
      <c r="F237">
        <v>377</v>
      </c>
    </row>
    <row r="238" spans="1:6" x14ac:dyDescent="0.3">
      <c r="A238">
        <v>2011</v>
      </c>
      <c r="B238">
        <v>2</v>
      </c>
      <c r="C238" t="s">
        <v>71</v>
      </c>
      <c r="D238" t="s">
        <v>16</v>
      </c>
      <c r="E238">
        <v>12994</v>
      </c>
      <c r="F238">
        <v>8527</v>
      </c>
    </row>
    <row r="239" spans="1:6" x14ac:dyDescent="0.3">
      <c r="A239">
        <v>2011</v>
      </c>
      <c r="B239">
        <v>2</v>
      </c>
      <c r="C239" t="s">
        <v>71</v>
      </c>
      <c r="D239" t="s">
        <v>17</v>
      </c>
      <c r="E239">
        <v>13</v>
      </c>
      <c r="F239">
        <v>0</v>
      </c>
    </row>
    <row r="240" spans="1:6" x14ac:dyDescent="0.3">
      <c r="A240">
        <v>2011</v>
      </c>
      <c r="B240">
        <v>2</v>
      </c>
      <c r="C240" t="s">
        <v>71</v>
      </c>
      <c r="D240" t="s">
        <v>18</v>
      </c>
      <c r="E240">
        <v>58</v>
      </c>
      <c r="F240">
        <v>9</v>
      </c>
    </row>
    <row r="241" spans="1:6" x14ac:dyDescent="0.3">
      <c r="A241">
        <v>2011</v>
      </c>
      <c r="B241">
        <v>2</v>
      </c>
      <c r="C241" t="s">
        <v>74</v>
      </c>
      <c r="D241" t="s">
        <v>19</v>
      </c>
      <c r="E241">
        <v>2</v>
      </c>
      <c r="F241">
        <v>2</v>
      </c>
    </row>
    <row r="242" spans="1:6" x14ac:dyDescent="0.3">
      <c r="A242">
        <v>2011</v>
      </c>
      <c r="B242">
        <v>2</v>
      </c>
      <c r="C242" t="s">
        <v>75</v>
      </c>
      <c r="D242" t="s">
        <v>20</v>
      </c>
      <c r="E242">
        <v>1</v>
      </c>
      <c r="F242">
        <v>1</v>
      </c>
    </row>
    <row r="243" spans="1:6" x14ac:dyDescent="0.3">
      <c r="A243">
        <v>2011</v>
      </c>
      <c r="B243">
        <v>2</v>
      </c>
      <c r="C243" t="s">
        <v>76</v>
      </c>
      <c r="D243" t="s">
        <v>21</v>
      </c>
      <c r="E243">
        <v>15</v>
      </c>
      <c r="F243">
        <v>6</v>
      </c>
    </row>
    <row r="244" spans="1:6" x14ac:dyDescent="0.3">
      <c r="A244">
        <v>2012</v>
      </c>
      <c r="B244">
        <v>2</v>
      </c>
      <c r="C244" t="s">
        <v>72</v>
      </c>
      <c r="D244" t="s">
        <v>0</v>
      </c>
      <c r="E244">
        <v>5501</v>
      </c>
      <c r="F244">
        <v>1139</v>
      </c>
    </row>
    <row r="245" spans="1:6" x14ac:dyDescent="0.3">
      <c r="A245">
        <v>2012</v>
      </c>
      <c r="B245">
        <v>2</v>
      </c>
      <c r="C245" t="s">
        <v>72</v>
      </c>
      <c r="D245" t="s">
        <v>1</v>
      </c>
      <c r="E245">
        <v>10064</v>
      </c>
      <c r="F245">
        <v>1313</v>
      </c>
    </row>
    <row r="246" spans="1:6" x14ac:dyDescent="0.3">
      <c r="A246">
        <v>2012</v>
      </c>
      <c r="B246">
        <v>2</v>
      </c>
      <c r="C246" t="s">
        <v>72</v>
      </c>
      <c r="D246" t="s">
        <v>2</v>
      </c>
      <c r="E246">
        <v>3755</v>
      </c>
      <c r="F246">
        <v>807</v>
      </c>
    </row>
    <row r="247" spans="1:6" x14ac:dyDescent="0.3">
      <c r="A247">
        <v>2012</v>
      </c>
      <c r="B247">
        <v>2</v>
      </c>
      <c r="C247" t="s">
        <v>72</v>
      </c>
      <c r="D247" t="s">
        <v>3</v>
      </c>
      <c r="E247">
        <v>6374</v>
      </c>
      <c r="F247">
        <v>1933</v>
      </c>
    </row>
    <row r="248" spans="1:6" x14ac:dyDescent="0.3">
      <c r="A248">
        <v>2012</v>
      </c>
      <c r="B248">
        <v>2</v>
      </c>
      <c r="C248" t="s">
        <v>72</v>
      </c>
      <c r="D248" t="s">
        <v>4</v>
      </c>
      <c r="E248">
        <v>10590</v>
      </c>
      <c r="F248">
        <v>2058</v>
      </c>
    </row>
    <row r="249" spans="1:6" x14ac:dyDescent="0.3">
      <c r="A249">
        <v>2012</v>
      </c>
      <c r="B249">
        <v>2</v>
      </c>
      <c r="C249" t="s">
        <v>73</v>
      </c>
      <c r="D249" t="s">
        <v>5</v>
      </c>
      <c r="E249">
        <v>4003</v>
      </c>
      <c r="F249">
        <v>829</v>
      </c>
    </row>
    <row r="250" spans="1:6" x14ac:dyDescent="0.3">
      <c r="A250">
        <v>2012</v>
      </c>
      <c r="B250">
        <v>2</v>
      </c>
      <c r="C250" t="s">
        <v>73</v>
      </c>
      <c r="D250" t="s">
        <v>6</v>
      </c>
      <c r="E250">
        <v>6183</v>
      </c>
      <c r="F250">
        <v>1857</v>
      </c>
    </row>
    <row r="251" spans="1:6" x14ac:dyDescent="0.3">
      <c r="A251">
        <v>2012</v>
      </c>
      <c r="B251">
        <v>2</v>
      </c>
      <c r="C251" t="s">
        <v>73</v>
      </c>
      <c r="D251" t="s">
        <v>7</v>
      </c>
      <c r="E251">
        <v>2399</v>
      </c>
      <c r="F251">
        <v>596</v>
      </c>
    </row>
    <row r="252" spans="1:6" x14ac:dyDescent="0.3">
      <c r="A252">
        <v>2012</v>
      </c>
      <c r="B252">
        <v>2</v>
      </c>
      <c r="C252" t="s">
        <v>73</v>
      </c>
      <c r="D252" t="s">
        <v>8</v>
      </c>
      <c r="E252">
        <v>858</v>
      </c>
      <c r="F252">
        <v>236</v>
      </c>
    </row>
    <row r="253" spans="1:6" x14ac:dyDescent="0.3">
      <c r="A253">
        <v>2012</v>
      </c>
      <c r="B253">
        <v>2</v>
      </c>
      <c r="C253" t="s">
        <v>73</v>
      </c>
      <c r="D253" t="s">
        <v>9</v>
      </c>
      <c r="E253">
        <v>34</v>
      </c>
      <c r="F253">
        <v>20</v>
      </c>
    </row>
    <row r="254" spans="1:6" x14ac:dyDescent="0.3">
      <c r="A254">
        <v>2012</v>
      </c>
      <c r="B254">
        <v>2</v>
      </c>
      <c r="C254" t="s">
        <v>73</v>
      </c>
      <c r="D254" t="s">
        <v>10</v>
      </c>
      <c r="E254">
        <v>11</v>
      </c>
      <c r="F254">
        <v>9</v>
      </c>
    </row>
    <row r="255" spans="1:6" x14ac:dyDescent="0.3">
      <c r="A255">
        <v>2012</v>
      </c>
      <c r="B255">
        <v>2</v>
      </c>
      <c r="C255" t="s">
        <v>73</v>
      </c>
      <c r="D255" t="s">
        <v>11</v>
      </c>
      <c r="E255">
        <v>4</v>
      </c>
      <c r="F255">
        <v>0</v>
      </c>
    </row>
    <row r="256" spans="1:6" x14ac:dyDescent="0.3">
      <c r="A256">
        <v>2012</v>
      </c>
      <c r="B256">
        <v>2</v>
      </c>
      <c r="C256" t="s">
        <v>73</v>
      </c>
      <c r="D256" t="s">
        <v>12</v>
      </c>
      <c r="E256">
        <v>50</v>
      </c>
      <c r="F256">
        <v>23</v>
      </c>
    </row>
    <row r="257" spans="1:6" x14ac:dyDescent="0.3">
      <c r="A257">
        <v>2012</v>
      </c>
      <c r="B257">
        <v>2</v>
      </c>
      <c r="C257" t="s">
        <v>71</v>
      </c>
      <c r="D257" t="s">
        <v>13</v>
      </c>
      <c r="E257">
        <v>102</v>
      </c>
      <c r="F257">
        <v>76</v>
      </c>
    </row>
    <row r="258" spans="1:6" x14ac:dyDescent="0.3">
      <c r="A258">
        <v>2012</v>
      </c>
      <c r="B258">
        <v>2</v>
      </c>
      <c r="C258" t="s">
        <v>71</v>
      </c>
      <c r="D258" t="s">
        <v>14</v>
      </c>
      <c r="E258">
        <v>311</v>
      </c>
      <c r="F258">
        <v>167</v>
      </c>
    </row>
    <row r="259" spans="1:6" x14ac:dyDescent="0.3">
      <c r="A259">
        <v>2012</v>
      </c>
      <c r="B259">
        <v>2</v>
      </c>
      <c r="C259" t="s">
        <v>71</v>
      </c>
      <c r="D259" t="s">
        <v>15</v>
      </c>
      <c r="E259">
        <v>1012</v>
      </c>
      <c r="F259">
        <v>374</v>
      </c>
    </row>
    <row r="260" spans="1:6" x14ac:dyDescent="0.3">
      <c r="A260">
        <v>2012</v>
      </c>
      <c r="B260">
        <v>2</v>
      </c>
      <c r="C260" t="s">
        <v>71</v>
      </c>
      <c r="D260" t="s">
        <v>16</v>
      </c>
      <c r="E260">
        <v>14178</v>
      </c>
      <c r="F260">
        <v>8764</v>
      </c>
    </row>
    <row r="261" spans="1:6" x14ac:dyDescent="0.3">
      <c r="A261">
        <v>2012</v>
      </c>
      <c r="B261">
        <v>2</v>
      </c>
      <c r="C261" t="s">
        <v>71</v>
      </c>
      <c r="D261" t="s">
        <v>17</v>
      </c>
      <c r="E261">
        <v>13</v>
      </c>
      <c r="F261">
        <v>0</v>
      </c>
    </row>
    <row r="262" spans="1:6" x14ac:dyDescent="0.3">
      <c r="A262">
        <v>2012</v>
      </c>
      <c r="B262">
        <v>2</v>
      </c>
      <c r="C262" t="s">
        <v>71</v>
      </c>
      <c r="D262" t="s">
        <v>18</v>
      </c>
      <c r="E262">
        <v>58</v>
      </c>
      <c r="F262">
        <v>9</v>
      </c>
    </row>
    <row r="263" spans="1:6" x14ac:dyDescent="0.3">
      <c r="A263">
        <v>2012</v>
      </c>
      <c r="B263">
        <v>2</v>
      </c>
      <c r="C263" t="s">
        <v>74</v>
      </c>
      <c r="D263" t="s">
        <v>19</v>
      </c>
      <c r="E263">
        <v>2</v>
      </c>
      <c r="F263">
        <v>2</v>
      </c>
    </row>
    <row r="264" spans="1:6" x14ac:dyDescent="0.3">
      <c r="A264">
        <v>2012</v>
      </c>
      <c r="B264">
        <v>2</v>
      </c>
      <c r="C264" t="s">
        <v>75</v>
      </c>
      <c r="D264" t="s">
        <v>20</v>
      </c>
      <c r="E264">
        <v>1</v>
      </c>
      <c r="F264">
        <v>1</v>
      </c>
    </row>
    <row r="265" spans="1:6" x14ac:dyDescent="0.3">
      <c r="A265">
        <v>2012</v>
      </c>
      <c r="B265">
        <v>2</v>
      </c>
      <c r="C265" t="s">
        <v>76</v>
      </c>
      <c r="D265" t="s">
        <v>21</v>
      </c>
      <c r="E265">
        <v>15</v>
      </c>
      <c r="F265">
        <v>6</v>
      </c>
    </row>
    <row r="266" spans="1:6" x14ac:dyDescent="0.3">
      <c r="A266">
        <v>2013</v>
      </c>
      <c r="B266">
        <v>2</v>
      </c>
      <c r="C266" t="s">
        <v>72</v>
      </c>
      <c r="D266" t="s">
        <v>0</v>
      </c>
      <c r="E266">
        <v>5506</v>
      </c>
      <c r="F266">
        <v>1143</v>
      </c>
    </row>
    <row r="267" spans="1:6" x14ac:dyDescent="0.3">
      <c r="A267">
        <v>2013</v>
      </c>
      <c r="B267">
        <v>2</v>
      </c>
      <c r="C267" t="s">
        <v>72</v>
      </c>
      <c r="D267" t="s">
        <v>1</v>
      </c>
      <c r="E267">
        <v>10065</v>
      </c>
      <c r="F267">
        <v>1308</v>
      </c>
    </row>
    <row r="268" spans="1:6" x14ac:dyDescent="0.3">
      <c r="A268">
        <v>2013</v>
      </c>
      <c r="B268">
        <v>2</v>
      </c>
      <c r="C268" t="s">
        <v>72</v>
      </c>
      <c r="D268" t="s">
        <v>2</v>
      </c>
      <c r="E268">
        <v>4204</v>
      </c>
      <c r="F268">
        <v>879</v>
      </c>
    </row>
    <row r="269" spans="1:6" x14ac:dyDescent="0.3">
      <c r="A269">
        <v>2013</v>
      </c>
      <c r="B269">
        <v>2</v>
      </c>
      <c r="C269" t="s">
        <v>72</v>
      </c>
      <c r="D269" t="s">
        <v>3</v>
      </c>
      <c r="E269">
        <v>6409</v>
      </c>
      <c r="F269">
        <v>1950</v>
      </c>
    </row>
    <row r="270" spans="1:6" x14ac:dyDescent="0.3">
      <c r="A270">
        <v>2013</v>
      </c>
      <c r="B270">
        <v>2</v>
      </c>
      <c r="C270" t="s">
        <v>72</v>
      </c>
      <c r="D270" t="s">
        <v>4</v>
      </c>
      <c r="E270">
        <v>11172</v>
      </c>
      <c r="F270">
        <v>2110</v>
      </c>
    </row>
    <row r="271" spans="1:6" x14ac:dyDescent="0.3">
      <c r="A271">
        <v>2013</v>
      </c>
      <c r="B271">
        <v>2</v>
      </c>
      <c r="C271" t="s">
        <v>73</v>
      </c>
      <c r="D271" t="s">
        <v>5</v>
      </c>
      <c r="E271">
        <v>4610</v>
      </c>
      <c r="F271">
        <v>896</v>
      </c>
    </row>
    <row r="272" spans="1:6" x14ac:dyDescent="0.3">
      <c r="A272">
        <v>2013</v>
      </c>
      <c r="B272">
        <v>2</v>
      </c>
      <c r="C272" t="s">
        <v>73</v>
      </c>
      <c r="D272" t="s">
        <v>6</v>
      </c>
      <c r="E272">
        <v>6809</v>
      </c>
      <c r="F272">
        <v>1898</v>
      </c>
    </row>
    <row r="273" spans="1:6" x14ac:dyDescent="0.3">
      <c r="A273">
        <v>2013</v>
      </c>
      <c r="B273">
        <v>2</v>
      </c>
      <c r="C273" t="s">
        <v>73</v>
      </c>
      <c r="D273" t="s">
        <v>7</v>
      </c>
      <c r="E273">
        <v>3163</v>
      </c>
      <c r="F273">
        <v>723</v>
      </c>
    </row>
    <row r="274" spans="1:6" x14ac:dyDescent="0.3">
      <c r="A274">
        <v>2013</v>
      </c>
      <c r="B274">
        <v>2</v>
      </c>
      <c r="C274" t="s">
        <v>73</v>
      </c>
      <c r="D274" t="s">
        <v>8</v>
      </c>
      <c r="E274">
        <v>856</v>
      </c>
      <c r="F274">
        <v>235</v>
      </c>
    </row>
    <row r="275" spans="1:6" x14ac:dyDescent="0.3">
      <c r="A275">
        <v>2013</v>
      </c>
      <c r="B275">
        <v>2</v>
      </c>
      <c r="C275" t="s">
        <v>73</v>
      </c>
      <c r="D275" t="s">
        <v>9</v>
      </c>
      <c r="E275">
        <v>35</v>
      </c>
      <c r="F275">
        <v>21</v>
      </c>
    </row>
    <row r="276" spans="1:6" x14ac:dyDescent="0.3">
      <c r="A276">
        <v>2013</v>
      </c>
      <c r="B276">
        <v>2</v>
      </c>
      <c r="C276" t="s">
        <v>73</v>
      </c>
      <c r="D276" t="s">
        <v>10</v>
      </c>
      <c r="E276">
        <v>11</v>
      </c>
      <c r="F276">
        <v>9</v>
      </c>
    </row>
    <row r="277" spans="1:6" x14ac:dyDescent="0.3">
      <c r="A277">
        <v>2013</v>
      </c>
      <c r="B277">
        <v>2</v>
      </c>
      <c r="C277" t="s">
        <v>73</v>
      </c>
      <c r="D277" t="s">
        <v>11</v>
      </c>
      <c r="E277">
        <v>4</v>
      </c>
      <c r="F277">
        <v>0</v>
      </c>
    </row>
    <row r="278" spans="1:6" x14ac:dyDescent="0.3">
      <c r="A278">
        <v>2013</v>
      </c>
      <c r="B278">
        <v>2</v>
      </c>
      <c r="C278" t="s">
        <v>73</v>
      </c>
      <c r="D278" t="s">
        <v>12</v>
      </c>
      <c r="E278">
        <v>423</v>
      </c>
      <c r="F278">
        <v>40</v>
      </c>
    </row>
    <row r="279" spans="1:6" x14ac:dyDescent="0.3">
      <c r="A279">
        <v>2013</v>
      </c>
      <c r="B279">
        <v>2</v>
      </c>
      <c r="C279" t="s">
        <v>71</v>
      </c>
      <c r="D279" t="s">
        <v>13</v>
      </c>
      <c r="E279">
        <v>102</v>
      </c>
      <c r="F279">
        <v>76</v>
      </c>
    </row>
    <row r="280" spans="1:6" x14ac:dyDescent="0.3">
      <c r="A280">
        <v>2013</v>
      </c>
      <c r="B280">
        <v>2</v>
      </c>
      <c r="C280" t="s">
        <v>71</v>
      </c>
      <c r="D280" t="s">
        <v>14</v>
      </c>
      <c r="E280">
        <v>342</v>
      </c>
      <c r="F280">
        <v>187</v>
      </c>
    </row>
    <row r="281" spans="1:6" x14ac:dyDescent="0.3">
      <c r="A281">
        <v>2013</v>
      </c>
      <c r="B281">
        <v>2</v>
      </c>
      <c r="C281" t="s">
        <v>71</v>
      </c>
      <c r="D281" t="s">
        <v>15</v>
      </c>
      <c r="E281">
        <v>1010</v>
      </c>
      <c r="F281">
        <v>399</v>
      </c>
    </row>
    <row r="282" spans="1:6" x14ac:dyDescent="0.3">
      <c r="A282">
        <v>2013</v>
      </c>
      <c r="B282">
        <v>2</v>
      </c>
      <c r="C282" t="s">
        <v>71</v>
      </c>
      <c r="D282" t="s">
        <v>16</v>
      </c>
      <c r="E282">
        <v>19766</v>
      </c>
      <c r="F282">
        <v>9394</v>
      </c>
    </row>
    <row r="283" spans="1:6" x14ac:dyDescent="0.3">
      <c r="A283">
        <v>2013</v>
      </c>
      <c r="B283">
        <v>2</v>
      </c>
      <c r="C283" t="s">
        <v>71</v>
      </c>
      <c r="D283" t="s">
        <v>17</v>
      </c>
      <c r="E283">
        <v>13</v>
      </c>
      <c r="F283">
        <v>0</v>
      </c>
    </row>
    <row r="284" spans="1:6" x14ac:dyDescent="0.3">
      <c r="A284">
        <v>2013</v>
      </c>
      <c r="B284">
        <v>2</v>
      </c>
      <c r="C284" t="s">
        <v>71</v>
      </c>
      <c r="D284" t="s">
        <v>18</v>
      </c>
      <c r="E284">
        <v>58</v>
      </c>
      <c r="F284">
        <v>9</v>
      </c>
    </row>
    <row r="285" spans="1:6" x14ac:dyDescent="0.3">
      <c r="A285">
        <v>2013</v>
      </c>
      <c r="B285">
        <v>2</v>
      </c>
      <c r="C285" t="s">
        <v>74</v>
      </c>
      <c r="D285" t="s">
        <v>19</v>
      </c>
      <c r="E285">
        <v>2</v>
      </c>
      <c r="F285">
        <v>2</v>
      </c>
    </row>
    <row r="286" spans="1:6" x14ac:dyDescent="0.3">
      <c r="A286">
        <v>2013</v>
      </c>
      <c r="B286">
        <v>2</v>
      </c>
      <c r="C286" t="s">
        <v>75</v>
      </c>
      <c r="D286" t="s">
        <v>20</v>
      </c>
      <c r="E286">
        <v>1</v>
      </c>
      <c r="F286">
        <v>1</v>
      </c>
    </row>
    <row r="287" spans="1:6" x14ac:dyDescent="0.3">
      <c r="A287">
        <v>2013</v>
      </c>
      <c r="B287">
        <v>2</v>
      </c>
      <c r="C287" t="s">
        <v>76</v>
      </c>
      <c r="D287" t="s">
        <v>21</v>
      </c>
      <c r="E287">
        <v>15</v>
      </c>
      <c r="F287">
        <v>6</v>
      </c>
    </row>
    <row r="288" spans="1:6" x14ac:dyDescent="0.3">
      <c r="A288">
        <v>2014</v>
      </c>
      <c r="B288">
        <v>3</v>
      </c>
      <c r="C288" t="s">
        <v>72</v>
      </c>
      <c r="D288" t="s">
        <v>0</v>
      </c>
      <c r="E288">
        <v>5513</v>
      </c>
      <c r="F288">
        <v>1199</v>
      </c>
    </row>
    <row r="289" spans="1:6" x14ac:dyDescent="0.3">
      <c r="A289">
        <v>2014</v>
      </c>
      <c r="B289">
        <v>3</v>
      </c>
      <c r="C289" t="s">
        <v>72</v>
      </c>
      <c r="D289" t="s">
        <v>1</v>
      </c>
      <c r="E289">
        <v>10425</v>
      </c>
      <c r="F289">
        <v>1373</v>
      </c>
    </row>
    <row r="290" spans="1:6" x14ac:dyDescent="0.3">
      <c r="A290">
        <v>2014</v>
      </c>
      <c r="B290">
        <v>3</v>
      </c>
      <c r="C290" t="s">
        <v>72</v>
      </c>
      <c r="D290" t="s">
        <v>2</v>
      </c>
      <c r="E290">
        <v>4414</v>
      </c>
      <c r="F290">
        <v>927</v>
      </c>
    </row>
    <row r="291" spans="1:6" x14ac:dyDescent="0.3">
      <c r="A291">
        <v>2014</v>
      </c>
      <c r="B291">
        <v>3</v>
      </c>
      <c r="C291" t="s">
        <v>72</v>
      </c>
      <c r="D291" t="s">
        <v>3</v>
      </c>
      <c r="E291">
        <v>6414</v>
      </c>
      <c r="F291">
        <v>1957</v>
      </c>
    </row>
    <row r="292" spans="1:6" x14ac:dyDescent="0.3">
      <c r="A292">
        <v>2014</v>
      </c>
      <c r="B292">
        <v>3</v>
      </c>
      <c r="C292" t="s">
        <v>72</v>
      </c>
      <c r="D292" t="s">
        <v>4</v>
      </c>
      <c r="E292">
        <v>12457</v>
      </c>
      <c r="F292">
        <v>2222</v>
      </c>
    </row>
    <row r="293" spans="1:6" x14ac:dyDescent="0.3">
      <c r="A293">
        <v>2014</v>
      </c>
      <c r="B293">
        <v>3</v>
      </c>
      <c r="C293" t="s">
        <v>73</v>
      </c>
      <c r="D293" t="s">
        <v>5</v>
      </c>
      <c r="E293">
        <v>5304</v>
      </c>
      <c r="F293">
        <v>993</v>
      </c>
    </row>
    <row r="294" spans="1:6" x14ac:dyDescent="0.3">
      <c r="A294">
        <v>2014</v>
      </c>
      <c r="B294">
        <v>3</v>
      </c>
      <c r="C294" t="s">
        <v>73</v>
      </c>
      <c r="D294" t="s">
        <v>6</v>
      </c>
      <c r="E294">
        <v>7217</v>
      </c>
      <c r="F294">
        <v>1950</v>
      </c>
    </row>
    <row r="295" spans="1:6" x14ac:dyDescent="0.3">
      <c r="A295">
        <v>2014</v>
      </c>
      <c r="B295">
        <v>3</v>
      </c>
      <c r="C295" t="s">
        <v>73</v>
      </c>
      <c r="D295" t="s">
        <v>7</v>
      </c>
      <c r="E295">
        <v>3164</v>
      </c>
      <c r="F295">
        <v>725</v>
      </c>
    </row>
    <row r="296" spans="1:6" x14ac:dyDescent="0.3">
      <c r="A296">
        <v>2014</v>
      </c>
      <c r="B296">
        <v>3</v>
      </c>
      <c r="C296" t="s">
        <v>73</v>
      </c>
      <c r="D296" t="s">
        <v>8</v>
      </c>
      <c r="E296">
        <v>856</v>
      </c>
      <c r="F296">
        <v>235</v>
      </c>
    </row>
    <row r="297" spans="1:6" x14ac:dyDescent="0.3">
      <c r="A297">
        <v>2014</v>
      </c>
      <c r="B297">
        <v>3</v>
      </c>
      <c r="C297" t="s">
        <v>73</v>
      </c>
      <c r="D297" t="s">
        <v>9</v>
      </c>
      <c r="E297">
        <v>209</v>
      </c>
      <c r="F297">
        <v>163</v>
      </c>
    </row>
    <row r="298" spans="1:6" x14ac:dyDescent="0.3">
      <c r="A298">
        <v>2014</v>
      </c>
      <c r="B298">
        <v>3</v>
      </c>
      <c r="C298" t="s">
        <v>73</v>
      </c>
      <c r="D298" t="s">
        <v>10</v>
      </c>
      <c r="E298">
        <v>11</v>
      </c>
      <c r="F298">
        <v>9</v>
      </c>
    </row>
    <row r="299" spans="1:6" x14ac:dyDescent="0.3">
      <c r="A299">
        <v>2014</v>
      </c>
      <c r="B299">
        <v>3</v>
      </c>
      <c r="C299" t="s">
        <v>73</v>
      </c>
      <c r="D299" t="s">
        <v>11</v>
      </c>
      <c r="E299">
        <v>4</v>
      </c>
      <c r="F299">
        <v>0</v>
      </c>
    </row>
    <row r="300" spans="1:6" x14ac:dyDescent="0.3">
      <c r="A300">
        <v>2014</v>
      </c>
      <c r="B300">
        <v>3</v>
      </c>
      <c r="C300" t="s">
        <v>73</v>
      </c>
      <c r="D300" t="s">
        <v>12</v>
      </c>
      <c r="E300">
        <v>453</v>
      </c>
      <c r="F300">
        <v>65</v>
      </c>
    </row>
    <row r="301" spans="1:6" x14ac:dyDescent="0.3">
      <c r="A301">
        <v>2014</v>
      </c>
      <c r="B301">
        <v>3</v>
      </c>
      <c r="C301" t="s">
        <v>71</v>
      </c>
      <c r="D301" t="s">
        <v>13</v>
      </c>
      <c r="E301">
        <v>102</v>
      </c>
      <c r="F301">
        <v>76</v>
      </c>
    </row>
    <row r="302" spans="1:6" x14ac:dyDescent="0.3">
      <c r="A302">
        <v>2014</v>
      </c>
      <c r="B302">
        <v>3</v>
      </c>
      <c r="C302" t="s">
        <v>71</v>
      </c>
      <c r="D302" t="s">
        <v>14</v>
      </c>
      <c r="E302">
        <v>360</v>
      </c>
      <c r="F302">
        <v>194</v>
      </c>
    </row>
    <row r="303" spans="1:6" x14ac:dyDescent="0.3">
      <c r="A303">
        <v>2014</v>
      </c>
      <c r="B303">
        <v>3</v>
      </c>
      <c r="C303" t="s">
        <v>71</v>
      </c>
      <c r="D303" t="s">
        <v>15</v>
      </c>
      <c r="E303">
        <v>1010</v>
      </c>
      <c r="F303">
        <v>400</v>
      </c>
    </row>
    <row r="304" spans="1:6" x14ac:dyDescent="0.3">
      <c r="A304">
        <v>2014</v>
      </c>
      <c r="B304">
        <v>3</v>
      </c>
      <c r="C304" t="s">
        <v>71</v>
      </c>
      <c r="D304" t="s">
        <v>16</v>
      </c>
      <c r="E304">
        <v>18195</v>
      </c>
      <c r="F304">
        <v>9905</v>
      </c>
    </row>
    <row r="305" spans="1:6" x14ac:dyDescent="0.3">
      <c r="A305">
        <v>2014</v>
      </c>
      <c r="B305">
        <v>3</v>
      </c>
      <c r="C305" t="s">
        <v>71</v>
      </c>
      <c r="D305" t="s">
        <v>17</v>
      </c>
      <c r="E305">
        <v>13</v>
      </c>
      <c r="F305">
        <v>0</v>
      </c>
    </row>
    <row r="306" spans="1:6" x14ac:dyDescent="0.3">
      <c r="A306">
        <v>2014</v>
      </c>
      <c r="B306">
        <v>3</v>
      </c>
      <c r="C306" t="s">
        <v>71</v>
      </c>
      <c r="D306" t="s">
        <v>18</v>
      </c>
      <c r="E306">
        <v>58</v>
      </c>
      <c r="F306">
        <v>9</v>
      </c>
    </row>
    <row r="307" spans="1:6" x14ac:dyDescent="0.3">
      <c r="A307">
        <v>2014</v>
      </c>
      <c r="B307">
        <v>3</v>
      </c>
      <c r="C307" t="s">
        <v>74</v>
      </c>
      <c r="D307" t="s">
        <v>19</v>
      </c>
      <c r="E307">
        <v>4</v>
      </c>
      <c r="F307">
        <v>4</v>
      </c>
    </row>
    <row r="308" spans="1:6" x14ac:dyDescent="0.3">
      <c r="A308">
        <v>2014</v>
      </c>
      <c r="B308">
        <v>3</v>
      </c>
      <c r="C308" t="s">
        <v>75</v>
      </c>
      <c r="D308" t="s">
        <v>20</v>
      </c>
      <c r="E308">
        <v>1</v>
      </c>
      <c r="F308">
        <v>1</v>
      </c>
    </row>
    <row r="309" spans="1:6" x14ac:dyDescent="0.3">
      <c r="A309">
        <v>2014</v>
      </c>
      <c r="B309">
        <v>3</v>
      </c>
      <c r="C309" t="s">
        <v>76</v>
      </c>
      <c r="D309" t="s">
        <v>21</v>
      </c>
      <c r="E309">
        <v>15</v>
      </c>
      <c r="F309">
        <v>6</v>
      </c>
    </row>
    <row r="310" spans="1:6" x14ac:dyDescent="0.3">
      <c r="A310">
        <v>2015</v>
      </c>
      <c r="B310">
        <v>4</v>
      </c>
      <c r="C310" t="s">
        <v>72</v>
      </c>
      <c r="D310" t="s">
        <v>0</v>
      </c>
      <c r="E310">
        <v>5502</v>
      </c>
      <c r="F310">
        <v>1197</v>
      </c>
    </row>
    <row r="311" spans="1:6" x14ac:dyDescent="0.3">
      <c r="A311">
        <v>2015</v>
      </c>
      <c r="B311">
        <v>4</v>
      </c>
      <c r="C311" t="s">
        <v>72</v>
      </c>
      <c r="D311" t="s">
        <v>1</v>
      </c>
      <c r="E311">
        <v>10424</v>
      </c>
      <c r="F311">
        <v>1375</v>
      </c>
    </row>
    <row r="312" spans="1:6" x14ac:dyDescent="0.3">
      <c r="A312">
        <v>2015</v>
      </c>
      <c r="B312">
        <v>4</v>
      </c>
      <c r="C312" t="s">
        <v>72</v>
      </c>
      <c r="D312" t="s">
        <v>2</v>
      </c>
      <c r="E312">
        <v>4669</v>
      </c>
      <c r="F312">
        <v>944</v>
      </c>
    </row>
    <row r="313" spans="1:6" x14ac:dyDescent="0.3">
      <c r="A313">
        <v>2015</v>
      </c>
      <c r="B313">
        <v>4</v>
      </c>
      <c r="C313" t="s">
        <v>72</v>
      </c>
      <c r="D313" t="s">
        <v>3</v>
      </c>
      <c r="E313">
        <v>6460</v>
      </c>
      <c r="F313">
        <v>1994</v>
      </c>
    </row>
    <row r="314" spans="1:6" x14ac:dyDescent="0.3">
      <c r="A314">
        <v>2015</v>
      </c>
      <c r="B314">
        <v>4</v>
      </c>
      <c r="C314" t="s">
        <v>72</v>
      </c>
      <c r="D314" t="s">
        <v>4</v>
      </c>
      <c r="E314">
        <v>14462</v>
      </c>
      <c r="F314">
        <v>2271</v>
      </c>
    </row>
    <row r="315" spans="1:6" x14ac:dyDescent="0.3">
      <c r="A315">
        <v>2015</v>
      </c>
      <c r="B315">
        <v>4</v>
      </c>
      <c r="C315" t="s">
        <v>73</v>
      </c>
      <c r="D315" t="s">
        <v>5</v>
      </c>
      <c r="E315">
        <v>5573</v>
      </c>
      <c r="F315">
        <v>1046</v>
      </c>
    </row>
    <row r="316" spans="1:6" x14ac:dyDescent="0.3">
      <c r="A316">
        <v>2015</v>
      </c>
      <c r="B316">
        <v>4</v>
      </c>
      <c r="C316" t="s">
        <v>73</v>
      </c>
      <c r="D316" t="s">
        <v>6</v>
      </c>
      <c r="E316">
        <v>7216</v>
      </c>
      <c r="F316">
        <v>1950</v>
      </c>
    </row>
    <row r="317" spans="1:6" x14ac:dyDescent="0.3">
      <c r="A317">
        <v>2015</v>
      </c>
      <c r="B317">
        <v>4</v>
      </c>
      <c r="C317" t="s">
        <v>73</v>
      </c>
      <c r="D317" t="s">
        <v>7</v>
      </c>
      <c r="E317">
        <v>3168</v>
      </c>
      <c r="F317">
        <v>728</v>
      </c>
    </row>
    <row r="318" spans="1:6" x14ac:dyDescent="0.3">
      <c r="A318">
        <v>2015</v>
      </c>
      <c r="B318">
        <v>4</v>
      </c>
      <c r="C318" t="s">
        <v>73</v>
      </c>
      <c r="D318" t="s">
        <v>8</v>
      </c>
      <c r="E318">
        <v>862</v>
      </c>
      <c r="F318">
        <v>237</v>
      </c>
    </row>
    <row r="319" spans="1:6" x14ac:dyDescent="0.3">
      <c r="A319">
        <v>2015</v>
      </c>
      <c r="B319">
        <v>4</v>
      </c>
      <c r="C319" t="s">
        <v>73</v>
      </c>
      <c r="D319" t="s">
        <v>9</v>
      </c>
      <c r="E319">
        <v>210</v>
      </c>
      <c r="F319">
        <v>164</v>
      </c>
    </row>
    <row r="320" spans="1:6" x14ac:dyDescent="0.3">
      <c r="A320">
        <v>2015</v>
      </c>
      <c r="B320">
        <v>4</v>
      </c>
      <c r="C320" t="s">
        <v>73</v>
      </c>
      <c r="D320" t="s">
        <v>10</v>
      </c>
      <c r="E320">
        <v>11</v>
      </c>
      <c r="F320">
        <v>9</v>
      </c>
    </row>
    <row r="321" spans="1:6" x14ac:dyDescent="0.3">
      <c r="A321">
        <v>2015</v>
      </c>
      <c r="B321">
        <v>4</v>
      </c>
      <c r="C321" t="s">
        <v>73</v>
      </c>
      <c r="D321" t="s">
        <v>11</v>
      </c>
      <c r="E321">
        <v>4</v>
      </c>
      <c r="F321">
        <v>0</v>
      </c>
    </row>
    <row r="322" spans="1:6" x14ac:dyDescent="0.3">
      <c r="A322">
        <v>2015</v>
      </c>
      <c r="B322">
        <v>4</v>
      </c>
      <c r="C322" t="s">
        <v>73</v>
      </c>
      <c r="D322" t="s">
        <v>12</v>
      </c>
      <c r="E322">
        <v>472</v>
      </c>
      <c r="F322">
        <v>67</v>
      </c>
    </row>
    <row r="323" spans="1:6" x14ac:dyDescent="0.3">
      <c r="A323">
        <v>2015</v>
      </c>
      <c r="B323">
        <v>4</v>
      </c>
      <c r="C323" t="s">
        <v>71</v>
      </c>
      <c r="D323" t="s">
        <v>13</v>
      </c>
      <c r="E323">
        <v>102</v>
      </c>
      <c r="F323">
        <v>76</v>
      </c>
    </row>
    <row r="324" spans="1:6" x14ac:dyDescent="0.3">
      <c r="A324">
        <v>2015</v>
      </c>
      <c r="B324">
        <v>4</v>
      </c>
      <c r="C324" t="s">
        <v>71</v>
      </c>
      <c r="D324" t="s">
        <v>14</v>
      </c>
      <c r="E324">
        <v>365</v>
      </c>
      <c r="F324">
        <v>197</v>
      </c>
    </row>
    <row r="325" spans="1:6" x14ac:dyDescent="0.3">
      <c r="A325">
        <v>2015</v>
      </c>
      <c r="B325">
        <v>4</v>
      </c>
      <c r="C325" t="s">
        <v>71</v>
      </c>
      <c r="D325" t="s">
        <v>15</v>
      </c>
      <c r="E325">
        <v>1011</v>
      </c>
      <c r="F325">
        <v>400</v>
      </c>
    </row>
    <row r="326" spans="1:6" x14ac:dyDescent="0.3">
      <c r="A326">
        <v>2015</v>
      </c>
      <c r="B326">
        <v>4</v>
      </c>
      <c r="C326" t="s">
        <v>71</v>
      </c>
      <c r="D326" t="s">
        <v>16</v>
      </c>
      <c r="E326">
        <v>19206</v>
      </c>
      <c r="F326">
        <v>10551</v>
      </c>
    </row>
    <row r="327" spans="1:6" x14ac:dyDescent="0.3">
      <c r="A327">
        <v>2015</v>
      </c>
      <c r="B327">
        <v>4</v>
      </c>
      <c r="C327" t="s">
        <v>71</v>
      </c>
      <c r="D327" t="s">
        <v>17</v>
      </c>
      <c r="E327">
        <v>13</v>
      </c>
      <c r="F327">
        <v>0</v>
      </c>
    </row>
    <row r="328" spans="1:6" x14ac:dyDescent="0.3">
      <c r="A328">
        <v>2015</v>
      </c>
      <c r="B328">
        <v>4</v>
      </c>
      <c r="C328" t="s">
        <v>71</v>
      </c>
      <c r="D328" t="s">
        <v>18</v>
      </c>
      <c r="E328">
        <v>58</v>
      </c>
      <c r="F328">
        <v>9</v>
      </c>
    </row>
    <row r="329" spans="1:6" x14ac:dyDescent="0.3">
      <c r="A329">
        <v>2015</v>
      </c>
      <c r="B329">
        <v>4</v>
      </c>
      <c r="C329" t="s">
        <v>74</v>
      </c>
      <c r="D329" t="s">
        <v>19</v>
      </c>
      <c r="E329">
        <v>9</v>
      </c>
      <c r="F329">
        <v>7</v>
      </c>
    </row>
    <row r="330" spans="1:6" x14ac:dyDescent="0.3">
      <c r="A330">
        <v>2015</v>
      </c>
      <c r="B330">
        <v>4</v>
      </c>
      <c r="C330" t="s">
        <v>75</v>
      </c>
      <c r="D330" t="s">
        <v>20</v>
      </c>
      <c r="E330">
        <v>25</v>
      </c>
      <c r="F330">
        <v>22</v>
      </c>
    </row>
    <row r="331" spans="1:6" x14ac:dyDescent="0.3">
      <c r="A331">
        <v>2015</v>
      </c>
      <c r="B331">
        <v>4</v>
      </c>
      <c r="C331" t="s">
        <v>76</v>
      </c>
      <c r="D331" t="s">
        <v>21</v>
      </c>
      <c r="E331">
        <v>15</v>
      </c>
      <c r="F331">
        <v>6</v>
      </c>
    </row>
    <row r="332" spans="1:6" x14ac:dyDescent="0.3">
      <c r="A332">
        <v>2016</v>
      </c>
      <c r="B332">
        <v>3</v>
      </c>
      <c r="C332" t="s">
        <v>72</v>
      </c>
      <c r="D332" t="s">
        <v>0</v>
      </c>
      <c r="E332">
        <v>5567</v>
      </c>
      <c r="F332">
        <v>1194</v>
      </c>
    </row>
    <row r="333" spans="1:6" x14ac:dyDescent="0.3">
      <c r="A333">
        <v>2016</v>
      </c>
      <c r="B333">
        <v>3</v>
      </c>
      <c r="C333" t="s">
        <v>72</v>
      </c>
      <c r="D333" t="s">
        <v>1</v>
      </c>
      <c r="E333">
        <v>11121</v>
      </c>
      <c r="F333">
        <v>1460</v>
      </c>
    </row>
    <row r="334" spans="1:6" x14ac:dyDescent="0.3">
      <c r="A334">
        <v>2016</v>
      </c>
      <c r="B334">
        <v>3</v>
      </c>
      <c r="C334" t="s">
        <v>72</v>
      </c>
      <c r="D334" t="s">
        <v>2</v>
      </c>
      <c r="E334">
        <v>5338</v>
      </c>
      <c r="F334">
        <v>1079</v>
      </c>
    </row>
    <row r="335" spans="1:6" x14ac:dyDescent="0.3">
      <c r="A335">
        <v>2016</v>
      </c>
      <c r="B335">
        <v>3</v>
      </c>
      <c r="C335" t="s">
        <v>72</v>
      </c>
      <c r="D335" t="s">
        <v>3</v>
      </c>
      <c r="E335">
        <v>6534</v>
      </c>
      <c r="F335">
        <v>2068</v>
      </c>
    </row>
    <row r="336" spans="1:6" x14ac:dyDescent="0.3">
      <c r="A336">
        <v>2016</v>
      </c>
      <c r="B336">
        <v>3</v>
      </c>
      <c r="C336" t="s">
        <v>72</v>
      </c>
      <c r="D336" t="s">
        <v>4</v>
      </c>
      <c r="E336">
        <v>16134</v>
      </c>
      <c r="F336">
        <v>2359</v>
      </c>
    </row>
    <row r="337" spans="1:6" x14ac:dyDescent="0.3">
      <c r="A337">
        <v>2016</v>
      </c>
      <c r="B337">
        <v>3</v>
      </c>
      <c r="C337" t="s">
        <v>73</v>
      </c>
      <c r="D337" t="s">
        <v>5</v>
      </c>
      <c r="E337">
        <v>6587</v>
      </c>
      <c r="F337">
        <v>1268</v>
      </c>
    </row>
    <row r="338" spans="1:6" x14ac:dyDescent="0.3">
      <c r="A338">
        <v>2016</v>
      </c>
      <c r="B338">
        <v>3</v>
      </c>
      <c r="C338" t="s">
        <v>73</v>
      </c>
      <c r="D338" t="s">
        <v>6</v>
      </c>
      <c r="E338">
        <v>7276</v>
      </c>
      <c r="F338">
        <v>1984</v>
      </c>
    </row>
    <row r="339" spans="1:6" x14ac:dyDescent="0.3">
      <c r="A339">
        <v>2016</v>
      </c>
      <c r="B339">
        <v>3</v>
      </c>
      <c r="C339" t="s">
        <v>73</v>
      </c>
      <c r="D339" t="s">
        <v>7</v>
      </c>
      <c r="E339">
        <v>3177</v>
      </c>
      <c r="F339">
        <v>732</v>
      </c>
    </row>
    <row r="340" spans="1:6" x14ac:dyDescent="0.3">
      <c r="A340">
        <v>2016</v>
      </c>
      <c r="B340">
        <v>3</v>
      </c>
      <c r="C340" t="s">
        <v>73</v>
      </c>
      <c r="D340" t="s">
        <v>8</v>
      </c>
      <c r="E340">
        <v>862</v>
      </c>
      <c r="F340">
        <v>237</v>
      </c>
    </row>
    <row r="341" spans="1:6" x14ac:dyDescent="0.3">
      <c r="A341">
        <v>2016</v>
      </c>
      <c r="B341">
        <v>3</v>
      </c>
      <c r="C341" t="s">
        <v>73</v>
      </c>
      <c r="D341" t="s">
        <v>9</v>
      </c>
      <c r="E341">
        <v>212</v>
      </c>
      <c r="F341">
        <v>166</v>
      </c>
    </row>
    <row r="342" spans="1:6" x14ac:dyDescent="0.3">
      <c r="A342">
        <v>2016</v>
      </c>
      <c r="B342">
        <v>3</v>
      </c>
      <c r="C342" t="s">
        <v>73</v>
      </c>
      <c r="D342" t="s">
        <v>10</v>
      </c>
      <c r="E342">
        <v>11</v>
      </c>
      <c r="F342">
        <v>9</v>
      </c>
    </row>
    <row r="343" spans="1:6" x14ac:dyDescent="0.3">
      <c r="A343">
        <v>2016</v>
      </c>
      <c r="B343">
        <v>3</v>
      </c>
      <c r="C343" t="s">
        <v>73</v>
      </c>
      <c r="D343" t="s">
        <v>11</v>
      </c>
      <c r="E343">
        <v>4</v>
      </c>
      <c r="F343">
        <v>1</v>
      </c>
    </row>
    <row r="344" spans="1:6" x14ac:dyDescent="0.3">
      <c r="A344">
        <v>2016</v>
      </c>
      <c r="B344">
        <v>3</v>
      </c>
      <c r="C344" t="s">
        <v>73</v>
      </c>
      <c r="D344" t="s">
        <v>12</v>
      </c>
      <c r="E344">
        <v>480</v>
      </c>
      <c r="F344">
        <v>73</v>
      </c>
    </row>
    <row r="345" spans="1:6" x14ac:dyDescent="0.3">
      <c r="A345">
        <v>2016</v>
      </c>
      <c r="B345">
        <v>3</v>
      </c>
      <c r="C345" t="s">
        <v>71</v>
      </c>
      <c r="D345" t="s">
        <v>13</v>
      </c>
      <c r="E345">
        <v>102</v>
      </c>
      <c r="F345">
        <v>76</v>
      </c>
    </row>
    <row r="346" spans="1:6" x14ac:dyDescent="0.3">
      <c r="A346">
        <v>2016</v>
      </c>
      <c r="B346">
        <v>3</v>
      </c>
      <c r="C346" t="s">
        <v>71</v>
      </c>
      <c r="D346" t="s">
        <v>14</v>
      </c>
      <c r="E346">
        <v>417</v>
      </c>
      <c r="F346">
        <v>217</v>
      </c>
    </row>
    <row r="347" spans="1:6" x14ac:dyDescent="0.3">
      <c r="A347">
        <v>2016</v>
      </c>
      <c r="B347">
        <v>3</v>
      </c>
      <c r="C347" t="s">
        <v>71</v>
      </c>
      <c r="D347" t="s">
        <v>15</v>
      </c>
      <c r="E347">
        <v>1011</v>
      </c>
      <c r="F347">
        <v>400</v>
      </c>
    </row>
    <row r="348" spans="1:6" x14ac:dyDescent="0.3">
      <c r="A348">
        <v>2016</v>
      </c>
      <c r="B348">
        <v>3</v>
      </c>
      <c r="C348" t="s">
        <v>71</v>
      </c>
      <c r="D348" t="s">
        <v>16</v>
      </c>
      <c r="E348">
        <v>20652</v>
      </c>
      <c r="F348">
        <v>10941</v>
      </c>
    </row>
    <row r="349" spans="1:6" x14ac:dyDescent="0.3">
      <c r="A349">
        <v>2016</v>
      </c>
      <c r="B349">
        <v>3</v>
      </c>
      <c r="C349" t="s">
        <v>71</v>
      </c>
      <c r="D349" t="s">
        <v>17</v>
      </c>
      <c r="E349">
        <v>13</v>
      </c>
      <c r="F349">
        <v>0</v>
      </c>
    </row>
    <row r="350" spans="1:6" x14ac:dyDescent="0.3">
      <c r="A350">
        <v>2016</v>
      </c>
      <c r="B350">
        <v>3</v>
      </c>
      <c r="C350" t="s">
        <v>71</v>
      </c>
      <c r="D350" t="s">
        <v>18</v>
      </c>
      <c r="E350">
        <v>58</v>
      </c>
      <c r="F350">
        <v>9</v>
      </c>
    </row>
    <row r="351" spans="1:6" x14ac:dyDescent="0.3">
      <c r="A351">
        <v>2016</v>
      </c>
      <c r="B351">
        <v>3</v>
      </c>
      <c r="C351" t="s">
        <v>74</v>
      </c>
      <c r="D351" t="s">
        <v>19</v>
      </c>
      <c r="E351">
        <v>8</v>
      </c>
      <c r="F351">
        <v>7</v>
      </c>
    </row>
    <row r="352" spans="1:6" x14ac:dyDescent="0.3">
      <c r="A352">
        <v>2016</v>
      </c>
      <c r="B352">
        <v>3</v>
      </c>
      <c r="C352" t="s">
        <v>75</v>
      </c>
      <c r="D352" t="s">
        <v>20</v>
      </c>
      <c r="E352">
        <v>25</v>
      </c>
      <c r="F352">
        <v>21</v>
      </c>
    </row>
    <row r="353" spans="1:6" x14ac:dyDescent="0.3">
      <c r="A353">
        <v>2016</v>
      </c>
      <c r="B353">
        <v>3</v>
      </c>
      <c r="C353" t="s">
        <v>76</v>
      </c>
      <c r="D353" t="s">
        <v>21</v>
      </c>
      <c r="E353">
        <v>15</v>
      </c>
      <c r="F353">
        <v>6</v>
      </c>
    </row>
    <row r="354" spans="1:6" x14ac:dyDescent="0.3">
      <c r="A354">
        <v>2017</v>
      </c>
      <c r="B354">
        <v>3</v>
      </c>
      <c r="C354" t="s">
        <v>72</v>
      </c>
      <c r="D354" t="s">
        <v>0</v>
      </c>
      <c r="E354">
        <v>5674</v>
      </c>
      <c r="F354">
        <v>1204</v>
      </c>
    </row>
    <row r="355" spans="1:6" x14ac:dyDescent="0.3">
      <c r="A355">
        <v>2017</v>
      </c>
      <c r="B355">
        <v>3</v>
      </c>
      <c r="C355" t="s">
        <v>72</v>
      </c>
      <c r="D355" t="s">
        <v>1</v>
      </c>
      <c r="E355">
        <v>11122</v>
      </c>
      <c r="F355">
        <v>1469</v>
      </c>
    </row>
    <row r="356" spans="1:6" x14ac:dyDescent="0.3">
      <c r="A356">
        <v>2017</v>
      </c>
      <c r="B356">
        <v>3</v>
      </c>
      <c r="C356" t="s">
        <v>72</v>
      </c>
      <c r="D356" t="s">
        <v>2</v>
      </c>
      <c r="E356">
        <v>6278</v>
      </c>
      <c r="F356">
        <v>1215</v>
      </c>
    </row>
    <row r="357" spans="1:6" x14ac:dyDescent="0.3">
      <c r="A357">
        <v>2017</v>
      </c>
      <c r="B357">
        <v>3</v>
      </c>
      <c r="C357" t="s">
        <v>72</v>
      </c>
      <c r="D357" t="s">
        <v>3</v>
      </c>
      <c r="E357">
        <v>6609</v>
      </c>
      <c r="F357">
        <v>2100</v>
      </c>
    </row>
    <row r="358" spans="1:6" x14ac:dyDescent="0.3">
      <c r="A358">
        <v>2017</v>
      </c>
      <c r="B358">
        <v>3</v>
      </c>
      <c r="C358" t="s">
        <v>72</v>
      </c>
      <c r="D358" t="s">
        <v>4</v>
      </c>
      <c r="E358">
        <v>16409</v>
      </c>
      <c r="F358">
        <v>2386</v>
      </c>
    </row>
    <row r="359" spans="1:6" x14ac:dyDescent="0.3">
      <c r="A359">
        <v>2017</v>
      </c>
      <c r="B359">
        <v>3</v>
      </c>
      <c r="C359" t="s">
        <v>73</v>
      </c>
      <c r="D359" t="s">
        <v>5</v>
      </c>
      <c r="E359">
        <v>7639</v>
      </c>
      <c r="F359">
        <v>1414</v>
      </c>
    </row>
    <row r="360" spans="1:6" x14ac:dyDescent="0.3">
      <c r="A360">
        <v>2017</v>
      </c>
      <c r="B360">
        <v>3</v>
      </c>
      <c r="C360" t="s">
        <v>73</v>
      </c>
      <c r="D360" t="s">
        <v>6</v>
      </c>
      <c r="E360">
        <v>8413</v>
      </c>
      <c r="F360">
        <v>2187</v>
      </c>
    </row>
    <row r="361" spans="1:6" x14ac:dyDescent="0.3">
      <c r="A361">
        <v>2017</v>
      </c>
      <c r="B361">
        <v>3</v>
      </c>
      <c r="C361" t="s">
        <v>73</v>
      </c>
      <c r="D361" t="s">
        <v>7</v>
      </c>
      <c r="E361">
        <v>3177</v>
      </c>
      <c r="F361">
        <v>732</v>
      </c>
    </row>
    <row r="362" spans="1:6" x14ac:dyDescent="0.3">
      <c r="A362">
        <v>2017</v>
      </c>
      <c r="B362">
        <v>3</v>
      </c>
      <c r="C362" t="s">
        <v>73</v>
      </c>
      <c r="D362" t="s">
        <v>8</v>
      </c>
      <c r="E362">
        <v>864</v>
      </c>
      <c r="F362">
        <v>237</v>
      </c>
    </row>
    <row r="363" spans="1:6" x14ac:dyDescent="0.3">
      <c r="A363">
        <v>2017</v>
      </c>
      <c r="B363">
        <v>3</v>
      </c>
      <c r="C363" t="s">
        <v>73</v>
      </c>
      <c r="D363" t="s">
        <v>9</v>
      </c>
      <c r="E363">
        <v>249</v>
      </c>
      <c r="F363">
        <v>170</v>
      </c>
    </row>
    <row r="364" spans="1:6" x14ac:dyDescent="0.3">
      <c r="A364">
        <v>2017</v>
      </c>
      <c r="B364">
        <v>3</v>
      </c>
      <c r="C364" t="s">
        <v>73</v>
      </c>
      <c r="D364" t="s">
        <v>10</v>
      </c>
      <c r="E364">
        <v>11</v>
      </c>
      <c r="F364">
        <v>9</v>
      </c>
    </row>
    <row r="365" spans="1:6" x14ac:dyDescent="0.3">
      <c r="A365">
        <v>2017</v>
      </c>
      <c r="B365">
        <v>3</v>
      </c>
      <c r="C365" t="s">
        <v>73</v>
      </c>
      <c r="D365" t="s">
        <v>11</v>
      </c>
      <c r="E365">
        <v>4</v>
      </c>
      <c r="F365">
        <v>1</v>
      </c>
    </row>
    <row r="366" spans="1:6" x14ac:dyDescent="0.3">
      <c r="A366">
        <v>2017</v>
      </c>
      <c r="B366">
        <v>3</v>
      </c>
      <c r="C366" t="s">
        <v>73</v>
      </c>
      <c r="D366" t="s">
        <v>12</v>
      </c>
      <c r="E366">
        <v>773</v>
      </c>
      <c r="F366">
        <v>143</v>
      </c>
    </row>
    <row r="367" spans="1:6" x14ac:dyDescent="0.3">
      <c r="A367">
        <v>2017</v>
      </c>
      <c r="B367">
        <v>3</v>
      </c>
      <c r="C367" t="s">
        <v>71</v>
      </c>
      <c r="D367" t="s">
        <v>13</v>
      </c>
      <c r="E367">
        <v>102</v>
      </c>
      <c r="F367">
        <v>76</v>
      </c>
    </row>
    <row r="368" spans="1:6" x14ac:dyDescent="0.3">
      <c r="A368">
        <v>2017</v>
      </c>
      <c r="B368">
        <v>3</v>
      </c>
      <c r="C368" t="s">
        <v>71</v>
      </c>
      <c r="D368" t="s">
        <v>14</v>
      </c>
      <c r="E368">
        <v>479</v>
      </c>
      <c r="F368">
        <v>246</v>
      </c>
    </row>
    <row r="369" spans="1:6" x14ac:dyDescent="0.3">
      <c r="A369">
        <v>2017</v>
      </c>
      <c r="B369">
        <v>3</v>
      </c>
      <c r="C369" t="s">
        <v>71</v>
      </c>
      <c r="D369" t="s">
        <v>15</v>
      </c>
      <c r="E369">
        <v>1012</v>
      </c>
      <c r="F369">
        <v>401</v>
      </c>
    </row>
    <row r="370" spans="1:6" x14ac:dyDescent="0.3">
      <c r="A370">
        <v>2017</v>
      </c>
      <c r="B370">
        <v>3</v>
      </c>
      <c r="C370" t="s">
        <v>71</v>
      </c>
      <c r="D370" t="s">
        <v>16</v>
      </c>
      <c r="E370">
        <v>22566</v>
      </c>
      <c r="F370">
        <v>11773</v>
      </c>
    </row>
    <row r="371" spans="1:6" x14ac:dyDescent="0.3">
      <c r="A371">
        <v>2017</v>
      </c>
      <c r="B371">
        <v>3</v>
      </c>
      <c r="C371" t="s">
        <v>71</v>
      </c>
      <c r="D371" t="s">
        <v>17</v>
      </c>
      <c r="E371">
        <v>13</v>
      </c>
      <c r="F371">
        <v>0</v>
      </c>
    </row>
    <row r="372" spans="1:6" x14ac:dyDescent="0.3">
      <c r="A372">
        <v>2017</v>
      </c>
      <c r="B372">
        <v>3</v>
      </c>
      <c r="C372" t="s">
        <v>71</v>
      </c>
      <c r="D372" t="s">
        <v>18</v>
      </c>
      <c r="E372">
        <v>58</v>
      </c>
      <c r="F372">
        <v>9</v>
      </c>
    </row>
    <row r="373" spans="1:6" x14ac:dyDescent="0.3">
      <c r="A373">
        <v>2017</v>
      </c>
      <c r="B373">
        <v>3</v>
      </c>
      <c r="C373" t="s">
        <v>74</v>
      </c>
      <c r="D373" t="s">
        <v>19</v>
      </c>
      <c r="E373">
        <v>13</v>
      </c>
      <c r="F373">
        <v>10</v>
      </c>
    </row>
    <row r="374" spans="1:6" x14ac:dyDescent="0.3">
      <c r="A374">
        <v>2017</v>
      </c>
      <c r="B374">
        <v>3</v>
      </c>
      <c r="C374" t="s">
        <v>75</v>
      </c>
      <c r="D374" t="s">
        <v>20</v>
      </c>
      <c r="E374">
        <v>43</v>
      </c>
      <c r="F374">
        <v>33</v>
      </c>
    </row>
    <row r="375" spans="1:6" x14ac:dyDescent="0.3">
      <c r="A375">
        <v>2017</v>
      </c>
      <c r="B375">
        <v>3</v>
      </c>
      <c r="C375" t="s">
        <v>76</v>
      </c>
      <c r="D375" t="s">
        <v>21</v>
      </c>
      <c r="E375">
        <v>15</v>
      </c>
      <c r="F375">
        <v>6</v>
      </c>
    </row>
    <row r="376" spans="1:6" x14ac:dyDescent="0.3">
      <c r="A376">
        <v>2018</v>
      </c>
      <c r="B376">
        <v>2</v>
      </c>
      <c r="C376" t="s">
        <v>72</v>
      </c>
      <c r="D376" t="s">
        <v>0</v>
      </c>
      <c r="E376">
        <v>5692</v>
      </c>
      <c r="F376">
        <v>1219</v>
      </c>
    </row>
    <row r="377" spans="1:6" x14ac:dyDescent="0.3">
      <c r="A377">
        <v>2018</v>
      </c>
      <c r="B377">
        <v>2</v>
      </c>
      <c r="C377" t="s">
        <v>72</v>
      </c>
      <c r="D377" t="s">
        <v>1</v>
      </c>
      <c r="E377">
        <v>11126</v>
      </c>
      <c r="F377">
        <v>1492</v>
      </c>
    </row>
    <row r="378" spans="1:6" x14ac:dyDescent="0.3">
      <c r="A378">
        <v>2018</v>
      </c>
      <c r="B378">
        <v>2</v>
      </c>
      <c r="C378" t="s">
        <v>72</v>
      </c>
      <c r="D378" t="s">
        <v>2</v>
      </c>
      <c r="E378">
        <v>7127</v>
      </c>
      <c r="F378">
        <v>1307</v>
      </c>
    </row>
    <row r="379" spans="1:6" x14ac:dyDescent="0.3">
      <c r="A379">
        <v>2018</v>
      </c>
      <c r="B379">
        <v>2</v>
      </c>
      <c r="C379" t="s">
        <v>72</v>
      </c>
      <c r="D379" t="s">
        <v>3</v>
      </c>
      <c r="E379">
        <v>6722</v>
      </c>
      <c r="F379">
        <v>2092</v>
      </c>
    </row>
    <row r="380" spans="1:6" x14ac:dyDescent="0.3">
      <c r="A380">
        <v>2018</v>
      </c>
      <c r="B380">
        <v>2</v>
      </c>
      <c r="C380" t="s">
        <v>72</v>
      </c>
      <c r="D380" t="s">
        <v>4</v>
      </c>
      <c r="E380">
        <v>16803</v>
      </c>
      <c r="F380">
        <v>2332</v>
      </c>
    </row>
    <row r="381" spans="1:6" x14ac:dyDescent="0.3">
      <c r="A381">
        <v>2018</v>
      </c>
      <c r="B381">
        <v>2</v>
      </c>
      <c r="C381" t="s">
        <v>73</v>
      </c>
      <c r="D381" t="s">
        <v>5</v>
      </c>
      <c r="E381">
        <v>8037</v>
      </c>
      <c r="F381">
        <v>1537</v>
      </c>
    </row>
    <row r="382" spans="1:6" x14ac:dyDescent="0.3">
      <c r="A382">
        <v>2018</v>
      </c>
      <c r="B382">
        <v>2</v>
      </c>
      <c r="C382" t="s">
        <v>73</v>
      </c>
      <c r="D382" t="s">
        <v>6</v>
      </c>
      <c r="E382">
        <v>8627</v>
      </c>
      <c r="F382">
        <v>2195</v>
      </c>
    </row>
    <row r="383" spans="1:6" x14ac:dyDescent="0.3">
      <c r="A383">
        <v>2018</v>
      </c>
      <c r="B383">
        <v>2</v>
      </c>
      <c r="C383" t="s">
        <v>73</v>
      </c>
      <c r="D383" t="s">
        <v>7</v>
      </c>
      <c r="E383">
        <v>3180</v>
      </c>
      <c r="F383">
        <v>733</v>
      </c>
    </row>
    <row r="384" spans="1:6" x14ac:dyDescent="0.3">
      <c r="A384">
        <v>2018</v>
      </c>
      <c r="B384">
        <v>2</v>
      </c>
      <c r="C384" t="s">
        <v>73</v>
      </c>
      <c r="D384" t="s">
        <v>8</v>
      </c>
      <c r="E384">
        <v>864</v>
      </c>
      <c r="F384">
        <v>237</v>
      </c>
    </row>
    <row r="385" spans="1:6" x14ac:dyDescent="0.3">
      <c r="A385">
        <v>2018</v>
      </c>
      <c r="B385">
        <v>2</v>
      </c>
      <c r="C385" t="s">
        <v>73</v>
      </c>
      <c r="D385" t="s">
        <v>9</v>
      </c>
      <c r="E385">
        <v>324</v>
      </c>
      <c r="F385">
        <v>182</v>
      </c>
    </row>
    <row r="386" spans="1:6" x14ac:dyDescent="0.3">
      <c r="A386">
        <v>2018</v>
      </c>
      <c r="B386">
        <v>2</v>
      </c>
      <c r="C386" t="s">
        <v>73</v>
      </c>
      <c r="D386" t="s">
        <v>10</v>
      </c>
      <c r="E386">
        <v>11</v>
      </c>
      <c r="F386">
        <v>9</v>
      </c>
    </row>
    <row r="387" spans="1:6" x14ac:dyDescent="0.3">
      <c r="A387">
        <v>2018</v>
      </c>
      <c r="B387">
        <v>2</v>
      </c>
      <c r="C387" t="s">
        <v>73</v>
      </c>
      <c r="D387" t="s">
        <v>11</v>
      </c>
      <c r="E387">
        <v>4</v>
      </c>
      <c r="F387">
        <v>1</v>
      </c>
    </row>
    <row r="388" spans="1:6" x14ac:dyDescent="0.3">
      <c r="A388">
        <v>2018</v>
      </c>
      <c r="B388">
        <v>2</v>
      </c>
      <c r="C388" t="s">
        <v>73</v>
      </c>
      <c r="D388" t="s">
        <v>12</v>
      </c>
      <c r="E388">
        <v>839</v>
      </c>
      <c r="F388">
        <v>146</v>
      </c>
    </row>
    <row r="389" spans="1:6" x14ac:dyDescent="0.3">
      <c r="A389">
        <v>2018</v>
      </c>
      <c r="B389">
        <v>2</v>
      </c>
      <c r="C389" t="s">
        <v>71</v>
      </c>
      <c r="D389" t="s">
        <v>13</v>
      </c>
      <c r="E389">
        <v>102</v>
      </c>
      <c r="F389">
        <v>76</v>
      </c>
    </row>
    <row r="390" spans="1:6" x14ac:dyDescent="0.3">
      <c r="A390">
        <v>2018</v>
      </c>
      <c r="B390">
        <v>2</v>
      </c>
      <c r="C390" t="s">
        <v>71</v>
      </c>
      <c r="D390" t="s">
        <v>14</v>
      </c>
      <c r="E390">
        <v>558</v>
      </c>
      <c r="F390">
        <v>249</v>
      </c>
    </row>
    <row r="391" spans="1:6" x14ac:dyDescent="0.3">
      <c r="A391">
        <v>2018</v>
      </c>
      <c r="B391">
        <v>2</v>
      </c>
      <c r="C391" t="s">
        <v>71</v>
      </c>
      <c r="D391" t="s">
        <v>15</v>
      </c>
      <c r="E391">
        <v>1012</v>
      </c>
      <c r="F391">
        <v>401</v>
      </c>
    </row>
    <row r="392" spans="1:6" x14ac:dyDescent="0.3">
      <c r="A392">
        <v>2018</v>
      </c>
      <c r="B392">
        <v>2</v>
      </c>
      <c r="C392" t="s">
        <v>71</v>
      </c>
      <c r="D392" t="s">
        <v>16</v>
      </c>
      <c r="E392">
        <v>25771</v>
      </c>
      <c r="F392">
        <v>12564</v>
      </c>
    </row>
    <row r="393" spans="1:6" x14ac:dyDescent="0.3">
      <c r="A393">
        <v>2018</v>
      </c>
      <c r="B393">
        <v>2</v>
      </c>
      <c r="C393" t="s">
        <v>71</v>
      </c>
      <c r="D393" t="s">
        <v>17</v>
      </c>
      <c r="E393">
        <v>13</v>
      </c>
      <c r="F393">
        <v>0</v>
      </c>
    </row>
    <row r="394" spans="1:6" x14ac:dyDescent="0.3">
      <c r="A394">
        <v>2018</v>
      </c>
      <c r="B394">
        <v>2</v>
      </c>
      <c r="C394" t="s">
        <v>71</v>
      </c>
      <c r="D394" t="s">
        <v>18</v>
      </c>
      <c r="E394">
        <v>58</v>
      </c>
      <c r="F394">
        <v>9</v>
      </c>
    </row>
    <row r="395" spans="1:6" x14ac:dyDescent="0.3">
      <c r="A395">
        <v>2018</v>
      </c>
      <c r="B395">
        <v>2</v>
      </c>
      <c r="C395" t="s">
        <v>74</v>
      </c>
      <c r="D395" t="s">
        <v>19</v>
      </c>
      <c r="E395">
        <v>23</v>
      </c>
      <c r="F395">
        <v>20</v>
      </c>
    </row>
    <row r="396" spans="1:6" x14ac:dyDescent="0.3">
      <c r="A396">
        <v>2018</v>
      </c>
      <c r="B396">
        <v>2</v>
      </c>
      <c r="C396" t="s">
        <v>75</v>
      </c>
      <c r="D396" t="s">
        <v>20</v>
      </c>
      <c r="E396">
        <v>43</v>
      </c>
      <c r="F396">
        <v>33</v>
      </c>
    </row>
    <row r="397" spans="1:6" x14ac:dyDescent="0.3">
      <c r="A397">
        <v>2018</v>
      </c>
      <c r="B397">
        <v>2</v>
      </c>
      <c r="C397" t="s">
        <v>76</v>
      </c>
      <c r="D397" t="s">
        <v>21</v>
      </c>
      <c r="E397">
        <v>15</v>
      </c>
      <c r="F397">
        <v>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7CA3F-5D87-451B-910B-819E57C42BBB}">
  <dimension ref="A1:O33"/>
  <sheetViews>
    <sheetView workbookViewId="0">
      <selection activeCell="I23" sqref="I23"/>
    </sheetView>
  </sheetViews>
  <sheetFormatPr baseColWidth="10" defaultRowHeight="14.4" x14ac:dyDescent="0.3"/>
  <cols>
    <col min="3" max="3" width="21.44140625" customWidth="1"/>
    <col min="4" max="4" width="22" bestFit="1" customWidth="1"/>
    <col min="16" max="16" width="16.44140625" bestFit="1" customWidth="1"/>
  </cols>
  <sheetData>
    <row r="1" spans="1:15" x14ac:dyDescent="0.3">
      <c r="A1" t="s">
        <v>26</v>
      </c>
      <c r="B1" t="s">
        <v>27</v>
      </c>
      <c r="C1" t="s">
        <v>23</v>
      </c>
      <c r="D1" t="s">
        <v>70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69</v>
      </c>
      <c r="L1" t="s">
        <v>35</v>
      </c>
      <c r="M1" t="s">
        <v>36</v>
      </c>
      <c r="N1" t="s">
        <v>37</v>
      </c>
      <c r="O1" t="s">
        <v>77</v>
      </c>
    </row>
    <row r="2" spans="1:15" x14ac:dyDescent="0.3">
      <c r="A2">
        <v>2019</v>
      </c>
      <c r="B2">
        <v>3</v>
      </c>
      <c r="C2" t="s">
        <v>72</v>
      </c>
      <c r="D2" t="s">
        <v>38</v>
      </c>
      <c r="E2">
        <v>81</v>
      </c>
      <c r="F2">
        <v>2</v>
      </c>
      <c r="G2">
        <v>203</v>
      </c>
      <c r="H2">
        <v>505</v>
      </c>
      <c r="I2">
        <v>536</v>
      </c>
      <c r="J2">
        <v>345</v>
      </c>
      <c r="K2">
        <v>0</v>
      </c>
      <c r="L2">
        <v>872</v>
      </c>
      <c r="M2">
        <v>3306</v>
      </c>
      <c r="N2">
        <f>SUM(Tableau3[[#This Row],[EX]:[LC]])</f>
        <v>5850</v>
      </c>
      <c r="O2" t="str">
        <f>PROPER(Tableau3[[#This Row],[Class]])</f>
        <v>Mammalia</v>
      </c>
    </row>
    <row r="3" spans="1:15" x14ac:dyDescent="0.3">
      <c r="A3">
        <v>2019</v>
      </c>
      <c r="B3">
        <v>3</v>
      </c>
      <c r="C3" t="s">
        <v>72</v>
      </c>
      <c r="D3" t="s">
        <v>39</v>
      </c>
      <c r="E3">
        <v>159</v>
      </c>
      <c r="F3">
        <v>5</v>
      </c>
      <c r="G3">
        <v>225</v>
      </c>
      <c r="H3">
        <v>461</v>
      </c>
      <c r="I3">
        <v>800</v>
      </c>
      <c r="J3">
        <v>1017</v>
      </c>
      <c r="K3">
        <v>0</v>
      </c>
      <c r="L3">
        <v>53</v>
      </c>
      <c r="M3">
        <v>8427</v>
      </c>
      <c r="N3">
        <f>SUM(Tableau3[[#This Row],[EX]:[LC]])</f>
        <v>11147</v>
      </c>
      <c r="O3" t="str">
        <f>PROPER(Tableau3[[#This Row],[Class]])</f>
        <v>Aves</v>
      </c>
    </row>
    <row r="4" spans="1:15" x14ac:dyDescent="0.3">
      <c r="A4">
        <v>2019</v>
      </c>
      <c r="B4">
        <v>3</v>
      </c>
      <c r="C4" t="s">
        <v>72</v>
      </c>
      <c r="D4" t="s">
        <v>40</v>
      </c>
      <c r="E4">
        <v>30</v>
      </c>
      <c r="F4">
        <v>3</v>
      </c>
      <c r="G4">
        <v>309</v>
      </c>
      <c r="H4">
        <v>565</v>
      </c>
      <c r="I4">
        <v>535</v>
      </c>
      <c r="J4">
        <v>432</v>
      </c>
      <c r="K4">
        <v>2</v>
      </c>
      <c r="L4">
        <v>1159</v>
      </c>
      <c r="M4">
        <v>4794</v>
      </c>
      <c r="N4">
        <f>SUM(Tableau3[[#This Row],[EX]:[LC]])</f>
        <v>7829</v>
      </c>
      <c r="O4" t="str">
        <f>PROPER(Tableau3[[#This Row],[Class]])</f>
        <v>Reptilia</v>
      </c>
    </row>
    <row r="5" spans="1:15" x14ac:dyDescent="0.3">
      <c r="A5">
        <v>2019</v>
      </c>
      <c r="B5">
        <v>3</v>
      </c>
      <c r="C5" t="s">
        <v>72</v>
      </c>
      <c r="D5" t="s">
        <v>41</v>
      </c>
      <c r="E5">
        <v>33</v>
      </c>
      <c r="F5">
        <v>2</v>
      </c>
      <c r="G5">
        <v>588</v>
      </c>
      <c r="H5">
        <v>964</v>
      </c>
      <c r="I5">
        <v>648</v>
      </c>
      <c r="J5">
        <v>374</v>
      </c>
      <c r="K5">
        <v>0</v>
      </c>
      <c r="L5">
        <v>1370</v>
      </c>
      <c r="M5">
        <v>2815</v>
      </c>
      <c r="N5">
        <f>SUM(Tableau3[[#This Row],[EX]:[LC]])</f>
        <v>6794</v>
      </c>
      <c r="O5" t="str">
        <f>PROPER(Tableau3[[#This Row],[Class]])</f>
        <v>Amphibia</v>
      </c>
    </row>
    <row r="6" spans="1:15" x14ac:dyDescent="0.3">
      <c r="A6">
        <v>2019</v>
      </c>
      <c r="B6">
        <v>3</v>
      </c>
      <c r="D6" t="s">
        <v>42</v>
      </c>
      <c r="E6">
        <v>1</v>
      </c>
      <c r="F6">
        <v>0</v>
      </c>
      <c r="G6">
        <v>2</v>
      </c>
      <c r="H6">
        <v>4</v>
      </c>
      <c r="I6">
        <v>2</v>
      </c>
      <c r="J6">
        <v>3</v>
      </c>
      <c r="K6">
        <v>0</v>
      </c>
      <c r="L6">
        <v>3</v>
      </c>
      <c r="M6">
        <v>22</v>
      </c>
      <c r="N6">
        <f>SUM(Tableau3[[#This Row],[EX]:[LC]])</f>
        <v>37</v>
      </c>
      <c r="O6" t="str">
        <f>PROPER(Tableau3[[#This Row],[Class]])</f>
        <v>Cephalaspidomorphi</v>
      </c>
    </row>
    <row r="7" spans="1:15" x14ac:dyDescent="0.3">
      <c r="A7">
        <v>2019</v>
      </c>
      <c r="B7">
        <v>3</v>
      </c>
      <c r="D7" t="s">
        <v>43</v>
      </c>
      <c r="E7">
        <v>0</v>
      </c>
      <c r="F7">
        <v>0</v>
      </c>
      <c r="G7">
        <v>1</v>
      </c>
      <c r="H7">
        <v>2</v>
      </c>
      <c r="I7">
        <v>6</v>
      </c>
      <c r="J7">
        <v>2</v>
      </c>
      <c r="K7">
        <v>0</v>
      </c>
      <c r="L7">
        <v>30</v>
      </c>
      <c r="M7">
        <v>35</v>
      </c>
      <c r="N7">
        <f>SUM(Tableau3[[#This Row],[EX]:[LC]])</f>
        <v>76</v>
      </c>
      <c r="O7" t="str">
        <f>PROPER(Tableau3[[#This Row],[Class]])</f>
        <v>Myxini</v>
      </c>
    </row>
    <row r="8" spans="1:15" x14ac:dyDescent="0.3">
      <c r="A8">
        <v>2019</v>
      </c>
      <c r="B8">
        <v>3</v>
      </c>
      <c r="D8" t="s">
        <v>44</v>
      </c>
      <c r="E8">
        <v>0</v>
      </c>
      <c r="F8">
        <v>0</v>
      </c>
      <c r="G8">
        <v>42</v>
      </c>
      <c r="H8">
        <v>57</v>
      </c>
      <c r="I8">
        <v>107</v>
      </c>
      <c r="J8">
        <v>112</v>
      </c>
      <c r="K8">
        <v>0</v>
      </c>
      <c r="L8">
        <v>438</v>
      </c>
      <c r="M8">
        <v>368</v>
      </c>
      <c r="N8">
        <f>SUM(Tableau3[[#This Row],[EX]:[LC]])</f>
        <v>1124</v>
      </c>
      <c r="O8" t="str">
        <f>PROPER(Tableau3[[#This Row],[Class]])</f>
        <v>Chondrichthyes</v>
      </c>
    </row>
    <row r="9" spans="1:15" x14ac:dyDescent="0.3">
      <c r="A9">
        <v>2019</v>
      </c>
      <c r="B9">
        <v>3</v>
      </c>
      <c r="D9" t="s">
        <v>45</v>
      </c>
      <c r="E9">
        <v>62</v>
      </c>
      <c r="F9">
        <v>10</v>
      </c>
      <c r="G9">
        <v>546</v>
      </c>
      <c r="H9">
        <v>804</v>
      </c>
      <c r="I9">
        <v>1098</v>
      </c>
      <c r="J9">
        <v>556</v>
      </c>
      <c r="K9">
        <v>1</v>
      </c>
      <c r="L9">
        <v>3510</v>
      </c>
      <c r="M9">
        <v>11368</v>
      </c>
      <c r="N9">
        <f>SUM(Tableau3[[#This Row],[EX]:[LC]])</f>
        <v>17955</v>
      </c>
      <c r="O9" t="str">
        <f>PROPER(Tableau3[[#This Row],[Class]])</f>
        <v>Actinopterygii</v>
      </c>
    </row>
    <row r="10" spans="1:15" x14ac:dyDescent="0.3">
      <c r="A10">
        <v>2019</v>
      </c>
      <c r="B10">
        <v>3</v>
      </c>
      <c r="D10" t="s">
        <v>46</v>
      </c>
      <c r="E10">
        <v>0</v>
      </c>
      <c r="F10">
        <v>0</v>
      </c>
      <c r="G10">
        <v>1</v>
      </c>
      <c r="H10">
        <v>1</v>
      </c>
      <c r="I10">
        <v>1</v>
      </c>
      <c r="J10">
        <v>0</v>
      </c>
      <c r="K10">
        <v>0</v>
      </c>
      <c r="L10">
        <v>0</v>
      </c>
      <c r="M10">
        <v>4</v>
      </c>
      <c r="N10">
        <f>SUM(Tableau3[[#This Row],[EX]:[LC]])</f>
        <v>7</v>
      </c>
      <c r="O10" t="str">
        <f>PROPER(Tableau3[[#This Row],[Class]])</f>
        <v>Sarcopterygii</v>
      </c>
    </row>
    <row r="11" spans="1:15" x14ac:dyDescent="0.3">
      <c r="A11">
        <v>2019</v>
      </c>
      <c r="B11">
        <v>3</v>
      </c>
      <c r="D11" t="s">
        <v>47</v>
      </c>
      <c r="E11">
        <v>0</v>
      </c>
      <c r="F11">
        <v>0</v>
      </c>
      <c r="G11">
        <v>0</v>
      </c>
      <c r="H11">
        <v>7</v>
      </c>
      <c r="I11">
        <v>9</v>
      </c>
      <c r="J11">
        <v>0</v>
      </c>
      <c r="K11">
        <v>0</v>
      </c>
      <c r="L11">
        <v>244</v>
      </c>
      <c r="M11">
        <v>111</v>
      </c>
      <c r="N11">
        <f>SUM(Tableau3[[#This Row],[EX]:[LC]])</f>
        <v>371</v>
      </c>
      <c r="O11" t="str">
        <f>PROPER(Tableau3[[#This Row],[Class]])</f>
        <v>Holothuroidea</v>
      </c>
    </row>
    <row r="12" spans="1:15" x14ac:dyDescent="0.3">
      <c r="A12">
        <v>2019</v>
      </c>
      <c r="B12">
        <v>3</v>
      </c>
      <c r="D12" t="s">
        <v>48</v>
      </c>
      <c r="E12">
        <v>0</v>
      </c>
      <c r="F12">
        <v>0</v>
      </c>
      <c r="G12">
        <v>0</v>
      </c>
      <c r="H12">
        <v>0</v>
      </c>
      <c r="I12">
        <v>0</v>
      </c>
      <c r="J12">
        <v>1</v>
      </c>
      <c r="K12">
        <v>0</v>
      </c>
      <c r="L12">
        <v>0</v>
      </c>
      <c r="M12">
        <v>0</v>
      </c>
      <c r="N12">
        <f>SUM(Tableau3[[#This Row],[EX]:[LC]])</f>
        <v>1</v>
      </c>
      <c r="O12" t="str">
        <f>PROPER(Tableau3[[#This Row],[Class]])</f>
        <v>Echinoidea</v>
      </c>
    </row>
    <row r="13" spans="1:15" x14ac:dyDescent="0.3">
      <c r="A13">
        <v>2019</v>
      </c>
      <c r="B13">
        <v>3</v>
      </c>
      <c r="C13" t="s">
        <v>73</v>
      </c>
      <c r="D13" t="s">
        <v>49</v>
      </c>
      <c r="E13">
        <v>9</v>
      </c>
      <c r="F13">
        <v>0</v>
      </c>
      <c r="G13">
        <v>60</v>
      </c>
      <c r="H13">
        <v>84</v>
      </c>
      <c r="I13">
        <v>53</v>
      </c>
      <c r="J13">
        <v>10</v>
      </c>
      <c r="K13">
        <v>0</v>
      </c>
      <c r="L13">
        <v>39</v>
      </c>
      <c r="M13">
        <v>89</v>
      </c>
      <c r="N13">
        <f>SUM(Tableau3[[#This Row],[EX]:[LC]])</f>
        <v>344</v>
      </c>
      <c r="O13" t="str">
        <f>PROPER(Tableau3[[#This Row],[Class]])</f>
        <v>Arachnida</v>
      </c>
    </row>
    <row r="14" spans="1:15" x14ac:dyDescent="0.3">
      <c r="A14">
        <v>2019</v>
      </c>
      <c r="B14">
        <v>3</v>
      </c>
      <c r="D14" t="s">
        <v>50</v>
      </c>
      <c r="E14">
        <v>0</v>
      </c>
      <c r="F14">
        <v>0</v>
      </c>
      <c r="G14">
        <v>3</v>
      </c>
      <c r="H14">
        <v>5</v>
      </c>
      <c r="I14">
        <v>1</v>
      </c>
      <c r="J14">
        <v>0</v>
      </c>
      <c r="K14">
        <v>0</v>
      </c>
      <c r="L14">
        <v>0</v>
      </c>
      <c r="M14">
        <v>1</v>
      </c>
      <c r="N14">
        <f>SUM(Tableau3[[#This Row],[EX]:[LC]])</f>
        <v>10</v>
      </c>
      <c r="O14" t="str">
        <f>PROPER(Tableau3[[#This Row],[Class]])</f>
        <v>Chilopoda</v>
      </c>
    </row>
    <row r="15" spans="1:15" x14ac:dyDescent="0.3">
      <c r="A15">
        <v>2019</v>
      </c>
      <c r="B15">
        <v>3</v>
      </c>
      <c r="D15" t="s">
        <v>51</v>
      </c>
      <c r="E15">
        <v>3</v>
      </c>
      <c r="F15">
        <v>0</v>
      </c>
      <c r="G15">
        <v>34</v>
      </c>
      <c r="H15">
        <v>32</v>
      </c>
      <c r="I15">
        <v>18</v>
      </c>
      <c r="J15">
        <v>42</v>
      </c>
      <c r="K15">
        <v>0</v>
      </c>
      <c r="L15">
        <v>34</v>
      </c>
      <c r="M15">
        <v>37</v>
      </c>
      <c r="N15">
        <f>SUM(Tableau3[[#This Row],[EX]:[LC]])</f>
        <v>200</v>
      </c>
      <c r="O15" t="str">
        <f>PROPER(Tableau3[[#This Row],[Class]])</f>
        <v>Diplopoda</v>
      </c>
    </row>
    <row r="16" spans="1:15" x14ac:dyDescent="0.3">
      <c r="A16">
        <v>2019</v>
      </c>
      <c r="B16">
        <v>3</v>
      </c>
      <c r="D16" t="s">
        <v>52</v>
      </c>
      <c r="E16">
        <v>0</v>
      </c>
      <c r="F16">
        <v>0</v>
      </c>
      <c r="G16">
        <v>2</v>
      </c>
      <c r="H16">
        <v>0</v>
      </c>
      <c r="I16">
        <v>2</v>
      </c>
      <c r="J16">
        <v>2</v>
      </c>
      <c r="K16">
        <v>0</v>
      </c>
      <c r="L16">
        <v>0</v>
      </c>
      <c r="M16">
        <v>0</v>
      </c>
      <c r="N16">
        <f>SUM(Tableau3[[#This Row],[EX]:[LC]])</f>
        <v>6</v>
      </c>
      <c r="O16" t="str">
        <f>PROPER(Tableau3[[#This Row],[Class]])</f>
        <v>Entognatha</v>
      </c>
    </row>
    <row r="17" spans="1:15" x14ac:dyDescent="0.3">
      <c r="A17">
        <v>2019</v>
      </c>
      <c r="B17">
        <v>3</v>
      </c>
      <c r="D17" t="s">
        <v>53</v>
      </c>
      <c r="E17">
        <v>0</v>
      </c>
      <c r="F17">
        <v>0</v>
      </c>
      <c r="G17">
        <v>6</v>
      </c>
      <c r="H17">
        <v>10</v>
      </c>
      <c r="I17">
        <v>22</v>
      </c>
      <c r="J17">
        <v>1</v>
      </c>
      <c r="K17">
        <v>1</v>
      </c>
      <c r="L17">
        <v>1</v>
      </c>
      <c r="M17">
        <v>1</v>
      </c>
      <c r="N17">
        <f>SUM(Tableau3[[#This Row],[EX]:[LC]])</f>
        <v>42</v>
      </c>
      <c r="O17" t="str">
        <f>PROPER(Tableau3[[#This Row],[Class]])</f>
        <v>Branchiopoda</v>
      </c>
    </row>
    <row r="18" spans="1:15" x14ac:dyDescent="0.3">
      <c r="A18">
        <v>2019</v>
      </c>
      <c r="B18">
        <v>3</v>
      </c>
      <c r="D18" t="s">
        <v>54</v>
      </c>
      <c r="E18">
        <v>7</v>
      </c>
      <c r="F18">
        <v>1</v>
      </c>
      <c r="G18">
        <v>138</v>
      </c>
      <c r="H18">
        <v>161</v>
      </c>
      <c r="I18">
        <v>307</v>
      </c>
      <c r="J18">
        <v>71</v>
      </c>
      <c r="K18">
        <v>0</v>
      </c>
      <c r="L18">
        <v>1132</v>
      </c>
      <c r="M18">
        <v>1199</v>
      </c>
      <c r="N18">
        <f>SUM(Tableau3[[#This Row],[EX]:[LC]])</f>
        <v>3016</v>
      </c>
      <c r="O18" t="str">
        <f>PROPER(Tableau3[[#This Row],[Class]])</f>
        <v>Malacostraca</v>
      </c>
    </row>
    <row r="19" spans="1:15" x14ac:dyDescent="0.3">
      <c r="A19">
        <v>2019</v>
      </c>
      <c r="B19">
        <v>3</v>
      </c>
      <c r="D19" t="s">
        <v>55</v>
      </c>
      <c r="E19">
        <v>2</v>
      </c>
      <c r="F19">
        <v>0</v>
      </c>
      <c r="G19">
        <v>7</v>
      </c>
      <c r="H19">
        <v>0</v>
      </c>
      <c r="I19">
        <v>71</v>
      </c>
      <c r="J19">
        <v>0</v>
      </c>
      <c r="K19">
        <v>8</v>
      </c>
      <c r="L19">
        <v>22</v>
      </c>
      <c r="M19">
        <v>0</v>
      </c>
      <c r="N19">
        <f>SUM(Tableau3[[#This Row],[EX]:[LC]])</f>
        <v>110</v>
      </c>
      <c r="O19" t="str">
        <f>PROPER(Tableau3[[#This Row],[Class]])</f>
        <v>Maxillopoda</v>
      </c>
    </row>
    <row r="20" spans="1:15" x14ac:dyDescent="0.3">
      <c r="A20">
        <v>2019</v>
      </c>
      <c r="B20">
        <v>3</v>
      </c>
      <c r="D20" t="s">
        <v>56</v>
      </c>
      <c r="E20">
        <v>2</v>
      </c>
      <c r="F20">
        <v>0</v>
      </c>
      <c r="G20">
        <v>2</v>
      </c>
      <c r="H20">
        <v>0</v>
      </c>
      <c r="I20">
        <v>9</v>
      </c>
      <c r="J20">
        <v>0</v>
      </c>
      <c r="K20">
        <v>0</v>
      </c>
      <c r="L20">
        <v>0</v>
      </c>
      <c r="M20">
        <v>0</v>
      </c>
      <c r="N20">
        <f>SUM(Tableau3[[#This Row],[EX]:[LC]])</f>
        <v>13</v>
      </c>
      <c r="O20" t="str">
        <f>PROPER(Tableau3[[#This Row],[Class]])</f>
        <v>Ostracoda</v>
      </c>
    </row>
    <row r="21" spans="1:15" x14ac:dyDescent="0.3">
      <c r="A21">
        <v>2019</v>
      </c>
      <c r="B21">
        <v>3</v>
      </c>
      <c r="C21" t="s">
        <v>73</v>
      </c>
      <c r="D21" t="s">
        <v>57</v>
      </c>
      <c r="E21">
        <v>62</v>
      </c>
      <c r="F21">
        <v>1</v>
      </c>
      <c r="G21">
        <v>311</v>
      </c>
      <c r="H21">
        <v>571</v>
      </c>
      <c r="I21">
        <v>765</v>
      </c>
      <c r="J21">
        <v>545</v>
      </c>
      <c r="K21">
        <v>3</v>
      </c>
      <c r="L21">
        <v>2227</v>
      </c>
      <c r="M21">
        <v>4211</v>
      </c>
      <c r="N21">
        <f>SUM(Tableau3[[#This Row],[EX]:[LC]])</f>
        <v>8696</v>
      </c>
      <c r="O21" t="str">
        <f>PROPER(Tableau3[[#This Row],[Class]])</f>
        <v>Insecta</v>
      </c>
    </row>
    <row r="22" spans="1:15" x14ac:dyDescent="0.3">
      <c r="A22">
        <v>2019</v>
      </c>
      <c r="B22">
        <v>3</v>
      </c>
      <c r="D22" t="s">
        <v>58</v>
      </c>
      <c r="E22">
        <v>0</v>
      </c>
      <c r="F22">
        <v>0</v>
      </c>
      <c r="G22">
        <v>0</v>
      </c>
      <c r="H22">
        <v>1</v>
      </c>
      <c r="I22">
        <v>1</v>
      </c>
      <c r="J22">
        <v>0</v>
      </c>
      <c r="K22">
        <v>0</v>
      </c>
      <c r="L22">
        <v>2</v>
      </c>
      <c r="M22">
        <v>0</v>
      </c>
      <c r="N22">
        <f>SUM(Tableau3[[#This Row],[EX]:[LC]])</f>
        <v>4</v>
      </c>
      <c r="O22" t="str">
        <f>PROPER(Tableau3[[#This Row],[Class]])</f>
        <v>Merostomata</v>
      </c>
    </row>
    <row r="23" spans="1:15" x14ac:dyDescent="0.3">
      <c r="A23">
        <v>2019</v>
      </c>
      <c r="B23">
        <v>3</v>
      </c>
      <c r="D23" t="s">
        <v>59</v>
      </c>
      <c r="E23">
        <v>0</v>
      </c>
      <c r="F23">
        <v>0</v>
      </c>
      <c r="G23">
        <v>3</v>
      </c>
      <c r="H23">
        <v>2</v>
      </c>
      <c r="I23">
        <v>4</v>
      </c>
      <c r="J23">
        <v>1</v>
      </c>
      <c r="K23">
        <v>0</v>
      </c>
      <c r="L23">
        <v>1</v>
      </c>
      <c r="M23">
        <v>0</v>
      </c>
      <c r="N23">
        <f>SUM(Tableau3[[#This Row],[EX]:[LC]])</f>
        <v>11</v>
      </c>
      <c r="O23" t="str">
        <f>PROPER(Tableau3[[#This Row],[Class]])</f>
        <v>Onychophora</v>
      </c>
    </row>
    <row r="24" spans="1:15" x14ac:dyDescent="0.3">
      <c r="A24">
        <v>2019</v>
      </c>
      <c r="B24">
        <v>3</v>
      </c>
      <c r="D24" t="s">
        <v>60</v>
      </c>
      <c r="E24">
        <v>2</v>
      </c>
      <c r="F24">
        <v>0</v>
      </c>
      <c r="G24">
        <v>6</v>
      </c>
      <c r="H24">
        <v>13</v>
      </c>
      <c r="I24">
        <v>8</v>
      </c>
      <c r="J24">
        <v>12</v>
      </c>
      <c r="K24">
        <v>0</v>
      </c>
      <c r="L24">
        <v>107</v>
      </c>
      <c r="M24">
        <v>74</v>
      </c>
      <c r="N24">
        <f>SUM(Tableau3[[#This Row],[EX]:[LC]])</f>
        <v>222</v>
      </c>
      <c r="O24" t="str">
        <f>PROPER(Tableau3[[#This Row],[Class]])</f>
        <v>Clitellata</v>
      </c>
    </row>
    <row r="25" spans="1:15" x14ac:dyDescent="0.3">
      <c r="A25">
        <v>2019</v>
      </c>
      <c r="B25">
        <v>3</v>
      </c>
      <c r="D25" t="s">
        <v>61</v>
      </c>
      <c r="E25">
        <v>0</v>
      </c>
      <c r="F25">
        <v>0</v>
      </c>
      <c r="G25">
        <v>1</v>
      </c>
      <c r="H25">
        <v>0</v>
      </c>
      <c r="I25">
        <v>0</v>
      </c>
      <c r="J25">
        <v>0</v>
      </c>
      <c r="K25">
        <v>0</v>
      </c>
      <c r="L25">
        <v>1</v>
      </c>
      <c r="M25">
        <v>0</v>
      </c>
      <c r="N25">
        <f>SUM(Tableau3[[#This Row],[EX]:[LC]])</f>
        <v>2</v>
      </c>
      <c r="O25" t="str">
        <f>PROPER(Tableau3[[#This Row],[Class]])</f>
        <v>Polychaeta</v>
      </c>
    </row>
    <row r="26" spans="1:15" x14ac:dyDescent="0.3">
      <c r="A26">
        <v>2019</v>
      </c>
      <c r="B26">
        <v>3</v>
      </c>
      <c r="D26" t="s">
        <v>62</v>
      </c>
      <c r="E26">
        <v>32</v>
      </c>
      <c r="F26">
        <v>0</v>
      </c>
      <c r="G26">
        <v>74</v>
      </c>
      <c r="H26">
        <v>62</v>
      </c>
      <c r="I26">
        <v>55</v>
      </c>
      <c r="J26">
        <v>56</v>
      </c>
      <c r="K26">
        <v>4</v>
      </c>
      <c r="L26">
        <v>170</v>
      </c>
      <c r="M26">
        <v>341</v>
      </c>
      <c r="N26">
        <f>SUM(Tableau3[[#This Row],[EX]:[LC]])</f>
        <v>794</v>
      </c>
      <c r="O26" t="str">
        <f>PROPER(Tableau3[[#This Row],[Class]])</f>
        <v>Bivalvia</v>
      </c>
    </row>
    <row r="27" spans="1:15" x14ac:dyDescent="0.3">
      <c r="A27">
        <v>2019</v>
      </c>
      <c r="B27">
        <v>3</v>
      </c>
      <c r="D27" t="s">
        <v>63</v>
      </c>
      <c r="E27">
        <v>267</v>
      </c>
      <c r="F27">
        <v>14</v>
      </c>
      <c r="G27">
        <v>592</v>
      </c>
      <c r="H27">
        <v>500</v>
      </c>
      <c r="I27">
        <v>962</v>
      </c>
      <c r="J27">
        <v>626</v>
      </c>
      <c r="K27">
        <v>0</v>
      </c>
      <c r="L27">
        <v>1632</v>
      </c>
      <c r="M27">
        <v>2612</v>
      </c>
      <c r="N27">
        <f>SUM(Tableau3[[#This Row],[EX]:[LC]])</f>
        <v>7205</v>
      </c>
      <c r="O27" t="str">
        <f>PROPER(Tableau3[[#This Row],[Class]])</f>
        <v>Gastropoda</v>
      </c>
    </row>
    <row r="28" spans="1:15" x14ac:dyDescent="0.3">
      <c r="A28">
        <v>2019</v>
      </c>
      <c r="B28">
        <v>3</v>
      </c>
      <c r="D28" t="s">
        <v>64</v>
      </c>
      <c r="E28">
        <v>0</v>
      </c>
      <c r="F28">
        <v>0</v>
      </c>
      <c r="G28">
        <v>1</v>
      </c>
      <c r="H28">
        <v>2</v>
      </c>
      <c r="I28">
        <v>2</v>
      </c>
      <c r="J28">
        <v>2</v>
      </c>
      <c r="K28">
        <v>0</v>
      </c>
      <c r="L28">
        <v>419</v>
      </c>
      <c r="M28">
        <v>324</v>
      </c>
      <c r="N28">
        <f>SUM(Tableau3[[#This Row],[EX]:[LC]])</f>
        <v>750</v>
      </c>
      <c r="O28" t="str">
        <f>PROPER(Tableau3[[#This Row],[Class]])</f>
        <v>Cephalopoda</v>
      </c>
    </row>
    <row r="29" spans="1:15" x14ac:dyDescent="0.3">
      <c r="A29">
        <v>2019</v>
      </c>
      <c r="B29">
        <v>3</v>
      </c>
      <c r="D29" t="s">
        <v>65</v>
      </c>
      <c r="E29">
        <v>1</v>
      </c>
      <c r="F29">
        <v>0</v>
      </c>
      <c r="G29">
        <v>1</v>
      </c>
      <c r="H29">
        <v>1</v>
      </c>
      <c r="I29">
        <v>1</v>
      </c>
      <c r="J29">
        <v>0</v>
      </c>
      <c r="K29">
        <v>0</v>
      </c>
      <c r="L29">
        <v>1</v>
      </c>
      <c r="M29">
        <v>1</v>
      </c>
      <c r="N29">
        <f>SUM(Tableau3[[#This Row],[EX]:[LC]])</f>
        <v>6</v>
      </c>
      <c r="O29" t="str">
        <f>PROPER(Tableau3[[#This Row],[Class]])</f>
        <v>Enopla</v>
      </c>
    </row>
    <row r="30" spans="1:15" x14ac:dyDescent="0.3">
      <c r="A30">
        <v>2019</v>
      </c>
      <c r="B30">
        <v>3</v>
      </c>
      <c r="D30" t="s">
        <v>66</v>
      </c>
      <c r="E30">
        <v>1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f>SUM(Tableau3[[#This Row],[EX]:[LC]])</f>
        <v>1</v>
      </c>
      <c r="O30" t="str">
        <f>PROPER(Tableau3[[#This Row],[Class]])</f>
        <v>Turbellaria</v>
      </c>
    </row>
    <row r="31" spans="1:15" x14ac:dyDescent="0.3">
      <c r="A31">
        <v>2019</v>
      </c>
      <c r="B31">
        <v>3</v>
      </c>
      <c r="D31" t="s">
        <v>67</v>
      </c>
      <c r="E31">
        <v>0</v>
      </c>
      <c r="F31">
        <v>0</v>
      </c>
      <c r="G31">
        <v>6</v>
      </c>
      <c r="H31">
        <v>26</v>
      </c>
      <c r="I31">
        <v>202</v>
      </c>
      <c r="J31">
        <v>175</v>
      </c>
      <c r="K31">
        <v>0</v>
      </c>
      <c r="L31">
        <v>166</v>
      </c>
      <c r="M31">
        <v>293</v>
      </c>
      <c r="N31">
        <f>SUM(Tableau3[[#This Row],[EX]:[LC]])</f>
        <v>868</v>
      </c>
      <c r="O31" t="str">
        <f>PROPER(Tableau3[[#This Row],[Class]])</f>
        <v>Anthozoa</v>
      </c>
    </row>
    <row r="32" spans="1:15" x14ac:dyDescent="0.3">
      <c r="A32">
        <v>2019</v>
      </c>
      <c r="B32">
        <v>3</v>
      </c>
      <c r="D32" t="s">
        <v>68</v>
      </c>
      <c r="E32">
        <v>0</v>
      </c>
      <c r="F32">
        <v>0</v>
      </c>
      <c r="G32">
        <v>1</v>
      </c>
      <c r="H32">
        <v>2</v>
      </c>
      <c r="I32">
        <v>2</v>
      </c>
      <c r="J32">
        <v>1</v>
      </c>
      <c r="K32">
        <v>0</v>
      </c>
      <c r="L32">
        <v>2</v>
      </c>
      <c r="M32">
        <v>8</v>
      </c>
      <c r="N32">
        <f>SUM(Tableau3[[#This Row],[EX]:[LC]])</f>
        <v>16</v>
      </c>
      <c r="O32" t="str">
        <f>PROPER(Tableau3[[#This Row],[Class]])</f>
        <v>Hydrozoa</v>
      </c>
    </row>
    <row r="33" spans="4:14" x14ac:dyDescent="0.3">
      <c r="D33" t="s">
        <v>37</v>
      </c>
      <c r="E33">
        <f>SUBTOTAL(109,Tableau3[EX])</f>
        <v>754</v>
      </c>
      <c r="F33">
        <f>SUBTOTAL(109,Tableau3[EW])</f>
        <v>38</v>
      </c>
      <c r="G33">
        <f>SUBTOTAL(109,Tableau3[CR])</f>
        <v>3165</v>
      </c>
      <c r="H33">
        <f>SUBTOTAL(109,Tableau3[EN])</f>
        <v>4842</v>
      </c>
      <c r="I33">
        <f>SUBTOTAL(109,Tableau3[VU])</f>
        <v>6227</v>
      </c>
      <c r="J33">
        <f>SUBTOTAL(109,Tableau3[NT])</f>
        <v>4386</v>
      </c>
      <c r="K33">
        <f>SUBTOTAL(109,Tableau3[LR])</f>
        <v>19</v>
      </c>
      <c r="L33">
        <f>SUBTOTAL(109,Tableau3[DD])</f>
        <v>13635</v>
      </c>
      <c r="M33">
        <f>SUBTOTAL(109,Tableau3[LC])</f>
        <v>40441</v>
      </c>
      <c r="N33">
        <f>SUBTOTAL(109,Tableau3[Total])</f>
        <v>73507</v>
      </c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29F46-DF17-4BB4-BDA6-A85AF225B905}">
  <dimension ref="A1:O251"/>
  <sheetViews>
    <sheetView tabSelected="1" topLeftCell="A38" workbookViewId="0">
      <selection activeCell="E60" sqref="E60"/>
    </sheetView>
  </sheetViews>
  <sheetFormatPr baseColWidth="10" defaultRowHeight="14.4" x14ac:dyDescent="0.3"/>
  <cols>
    <col min="3" max="3" width="11.6640625" customWidth="1"/>
    <col min="4" max="4" width="17.6640625" bestFit="1" customWidth="1"/>
    <col min="5" max="5" width="41.5546875" bestFit="1" customWidth="1"/>
    <col min="6" max="6" width="11.88671875" customWidth="1"/>
    <col min="9" max="9" width="13.6640625" customWidth="1"/>
    <col min="11" max="11" width="12" customWidth="1"/>
    <col min="12" max="12" width="15.88671875" customWidth="1"/>
  </cols>
  <sheetData>
    <row r="1" spans="1:15" x14ac:dyDescent="0.3">
      <c r="A1" t="s">
        <v>26</v>
      </c>
      <c r="B1" t="s">
        <v>27</v>
      </c>
      <c r="C1" t="s">
        <v>85</v>
      </c>
      <c r="D1" t="s">
        <v>86</v>
      </c>
      <c r="E1" t="s">
        <v>87</v>
      </c>
      <c r="F1" t="s">
        <v>347</v>
      </c>
      <c r="G1" t="s">
        <v>348</v>
      </c>
      <c r="H1" t="s">
        <v>349</v>
      </c>
      <c r="I1" t="s">
        <v>350</v>
      </c>
      <c r="J1" t="s">
        <v>352</v>
      </c>
      <c r="K1" t="s">
        <v>351</v>
      </c>
      <c r="L1" t="s">
        <v>353</v>
      </c>
      <c r="M1" t="s">
        <v>354</v>
      </c>
      <c r="N1" t="s">
        <v>355</v>
      </c>
      <c r="O1" t="s">
        <v>356</v>
      </c>
    </row>
    <row r="2" spans="1:15" x14ac:dyDescent="0.3">
      <c r="A2">
        <v>2019</v>
      </c>
      <c r="B2">
        <v>3</v>
      </c>
      <c r="C2" t="s">
        <v>258</v>
      </c>
      <c r="D2" t="s">
        <v>84</v>
      </c>
      <c r="E2" t="s">
        <v>78</v>
      </c>
      <c r="F2">
        <v>14</v>
      </c>
      <c r="G2">
        <v>15</v>
      </c>
      <c r="H2">
        <v>8</v>
      </c>
      <c r="I2">
        <v>3</v>
      </c>
      <c r="J2">
        <v>44</v>
      </c>
      <c r="K2">
        <v>12</v>
      </c>
      <c r="L2">
        <v>30</v>
      </c>
      <c r="M2">
        <v>25</v>
      </c>
      <c r="N2">
        <v>2</v>
      </c>
      <c r="O2">
        <f>SUM(Tableau4[[#This Row],[mammals]:[fungiProtists]])</f>
        <v>153</v>
      </c>
    </row>
    <row r="3" spans="1:15" x14ac:dyDescent="0.3">
      <c r="A3">
        <v>2019</v>
      </c>
      <c r="B3">
        <v>3</v>
      </c>
      <c r="C3" t="s">
        <v>258</v>
      </c>
      <c r="D3" t="s">
        <v>84</v>
      </c>
      <c r="E3" t="s">
        <v>79</v>
      </c>
      <c r="F3">
        <v>18</v>
      </c>
      <c r="G3">
        <v>14</v>
      </c>
      <c r="H3">
        <v>13</v>
      </c>
      <c r="I3">
        <v>0</v>
      </c>
      <c r="J3">
        <v>61</v>
      </c>
      <c r="K3">
        <v>1</v>
      </c>
      <c r="L3">
        <v>56</v>
      </c>
      <c r="M3">
        <v>8</v>
      </c>
      <c r="N3">
        <v>0</v>
      </c>
      <c r="O3">
        <f>SUM(Tableau4[[#This Row],[mammals]:[fungiProtists]])</f>
        <v>171</v>
      </c>
    </row>
    <row r="4" spans="1:15" x14ac:dyDescent="0.3">
      <c r="A4">
        <v>2019</v>
      </c>
      <c r="B4">
        <v>3</v>
      </c>
      <c r="C4" t="s">
        <v>258</v>
      </c>
      <c r="D4" t="s">
        <v>84</v>
      </c>
      <c r="E4" t="s">
        <v>80</v>
      </c>
      <c r="F4">
        <v>10</v>
      </c>
      <c r="G4">
        <v>8</v>
      </c>
      <c r="H4">
        <v>6</v>
      </c>
      <c r="I4">
        <v>0</v>
      </c>
      <c r="J4">
        <v>37</v>
      </c>
      <c r="K4">
        <v>1</v>
      </c>
      <c r="L4">
        <v>4</v>
      </c>
      <c r="M4">
        <v>8</v>
      </c>
      <c r="N4">
        <v>0</v>
      </c>
      <c r="O4">
        <f>SUM(Tableau4[[#This Row],[mammals]:[fungiProtists]])</f>
        <v>74</v>
      </c>
    </row>
    <row r="5" spans="1:15" x14ac:dyDescent="0.3">
      <c r="A5">
        <v>2019</v>
      </c>
      <c r="B5">
        <v>3</v>
      </c>
      <c r="C5" t="s">
        <v>258</v>
      </c>
      <c r="D5" t="s">
        <v>84</v>
      </c>
      <c r="E5" t="s">
        <v>81</v>
      </c>
      <c r="F5">
        <v>18</v>
      </c>
      <c r="G5">
        <v>18</v>
      </c>
      <c r="H5">
        <v>13</v>
      </c>
      <c r="I5">
        <v>2</v>
      </c>
      <c r="J5">
        <v>54</v>
      </c>
      <c r="K5">
        <v>38</v>
      </c>
      <c r="L5">
        <v>33</v>
      </c>
      <c r="M5">
        <v>52</v>
      </c>
      <c r="N5">
        <v>5</v>
      </c>
      <c r="O5">
        <f>SUM(Tableau4[[#This Row],[mammals]:[fungiProtists]])</f>
        <v>233</v>
      </c>
    </row>
    <row r="6" spans="1:15" x14ac:dyDescent="0.3">
      <c r="A6">
        <v>2019</v>
      </c>
      <c r="B6">
        <v>3</v>
      </c>
      <c r="C6" t="s">
        <v>258</v>
      </c>
      <c r="D6" t="s">
        <v>84</v>
      </c>
      <c r="E6" t="s">
        <v>82</v>
      </c>
      <c r="F6">
        <v>14</v>
      </c>
      <c r="G6">
        <v>11</v>
      </c>
      <c r="H6">
        <v>6</v>
      </c>
      <c r="I6">
        <v>1</v>
      </c>
      <c r="J6">
        <v>41</v>
      </c>
      <c r="K6">
        <v>8</v>
      </c>
      <c r="L6">
        <v>13</v>
      </c>
      <c r="M6">
        <v>10</v>
      </c>
      <c r="N6">
        <v>2</v>
      </c>
      <c r="O6">
        <f>SUM(Tableau4[[#This Row],[mammals]:[fungiProtists]])</f>
        <v>106</v>
      </c>
    </row>
    <row r="7" spans="1:15" x14ac:dyDescent="0.3">
      <c r="A7">
        <v>2019</v>
      </c>
      <c r="B7">
        <v>3</v>
      </c>
      <c r="C7" t="s">
        <v>258</v>
      </c>
      <c r="D7" t="s">
        <v>84</v>
      </c>
      <c r="E7" t="s">
        <v>83</v>
      </c>
      <c r="F7">
        <v>10</v>
      </c>
      <c r="G7">
        <v>5</v>
      </c>
      <c r="H7">
        <v>1</v>
      </c>
      <c r="I7">
        <v>0</v>
      </c>
      <c r="J7">
        <v>39</v>
      </c>
      <c r="K7">
        <v>2</v>
      </c>
      <c r="L7">
        <v>1</v>
      </c>
      <c r="M7">
        <v>0</v>
      </c>
      <c r="N7">
        <v>0</v>
      </c>
      <c r="O7">
        <f>SUM(Tableau4[[#This Row],[mammals]:[fungiProtists]])</f>
        <v>58</v>
      </c>
    </row>
    <row r="8" spans="1:15" x14ac:dyDescent="0.3">
      <c r="A8">
        <v>2019</v>
      </c>
      <c r="B8">
        <v>3</v>
      </c>
      <c r="C8" t="s">
        <v>258</v>
      </c>
      <c r="D8" t="s">
        <v>134</v>
      </c>
      <c r="E8" t="s">
        <v>88</v>
      </c>
      <c r="F8">
        <v>22</v>
      </c>
      <c r="G8">
        <v>33</v>
      </c>
      <c r="H8">
        <v>7</v>
      </c>
      <c r="I8">
        <v>0</v>
      </c>
      <c r="J8">
        <v>56</v>
      </c>
      <c r="K8">
        <v>7</v>
      </c>
      <c r="L8">
        <v>4</v>
      </c>
      <c r="M8">
        <v>43</v>
      </c>
      <c r="N8">
        <v>0</v>
      </c>
      <c r="O8">
        <f>SUM(Tableau4[[#This Row],[mammals]:[fungiProtists]])</f>
        <v>172</v>
      </c>
    </row>
    <row r="9" spans="1:15" x14ac:dyDescent="0.3">
      <c r="A9">
        <v>2019</v>
      </c>
      <c r="B9">
        <v>3</v>
      </c>
      <c r="C9" t="s">
        <v>258</v>
      </c>
      <c r="D9" t="s">
        <v>134</v>
      </c>
      <c r="E9" t="s">
        <v>89</v>
      </c>
      <c r="F9">
        <v>15</v>
      </c>
      <c r="G9">
        <v>12</v>
      </c>
      <c r="H9">
        <v>7</v>
      </c>
      <c r="I9">
        <v>1</v>
      </c>
      <c r="J9">
        <v>47</v>
      </c>
      <c r="K9">
        <v>2</v>
      </c>
      <c r="L9">
        <v>1</v>
      </c>
      <c r="M9">
        <v>21</v>
      </c>
      <c r="N9">
        <v>0</v>
      </c>
      <c r="O9">
        <f>SUM(Tableau4[[#This Row],[mammals]:[fungiProtists]])</f>
        <v>106</v>
      </c>
    </row>
    <row r="10" spans="1:15" x14ac:dyDescent="0.3">
      <c r="A10">
        <v>2019</v>
      </c>
      <c r="B10">
        <v>3</v>
      </c>
      <c r="C10" t="s">
        <v>258</v>
      </c>
      <c r="D10" t="s">
        <v>134</v>
      </c>
      <c r="E10" t="s">
        <v>90</v>
      </c>
      <c r="F10">
        <v>11</v>
      </c>
      <c r="G10">
        <v>16</v>
      </c>
      <c r="H10">
        <v>1</v>
      </c>
      <c r="I10">
        <v>0</v>
      </c>
      <c r="J10">
        <v>2</v>
      </c>
      <c r="K10">
        <v>0</v>
      </c>
      <c r="L10">
        <v>0</v>
      </c>
      <c r="M10">
        <v>3</v>
      </c>
      <c r="N10">
        <v>0</v>
      </c>
      <c r="O10">
        <f>SUM(Tableau4[[#This Row],[mammals]:[fungiProtists]])</f>
        <v>33</v>
      </c>
    </row>
    <row r="11" spans="1:15" x14ac:dyDescent="0.3">
      <c r="A11">
        <v>2019</v>
      </c>
      <c r="B11">
        <v>3</v>
      </c>
      <c r="C11" t="s">
        <v>258</v>
      </c>
      <c r="D11" t="s">
        <v>134</v>
      </c>
      <c r="E11" t="s">
        <v>91</v>
      </c>
      <c r="F11">
        <v>10</v>
      </c>
      <c r="G11">
        <v>12</v>
      </c>
      <c r="H11">
        <v>3</v>
      </c>
      <c r="I11">
        <v>0</v>
      </c>
      <c r="J11">
        <v>4</v>
      </c>
      <c r="K11">
        <v>1</v>
      </c>
      <c r="L11">
        <v>0</v>
      </c>
      <c r="M11">
        <v>4</v>
      </c>
      <c r="N11">
        <v>0</v>
      </c>
      <c r="O11">
        <f>SUM(Tableau4[[#This Row],[mammals]:[fungiProtists]])</f>
        <v>34</v>
      </c>
    </row>
    <row r="12" spans="1:15" x14ac:dyDescent="0.3">
      <c r="A12">
        <v>2019</v>
      </c>
      <c r="B12">
        <v>3</v>
      </c>
      <c r="C12" t="s">
        <v>258</v>
      </c>
      <c r="D12" t="s">
        <v>134</v>
      </c>
      <c r="E12" t="s">
        <v>92</v>
      </c>
      <c r="F12">
        <v>16</v>
      </c>
      <c r="G12">
        <v>14</v>
      </c>
      <c r="H12">
        <v>0</v>
      </c>
      <c r="I12">
        <v>1</v>
      </c>
      <c r="J12">
        <v>17</v>
      </c>
      <c r="K12">
        <v>3</v>
      </c>
      <c r="L12">
        <v>3</v>
      </c>
      <c r="M12">
        <v>134</v>
      </c>
      <c r="N12">
        <v>0</v>
      </c>
      <c r="O12">
        <f>SUM(Tableau4[[#This Row],[mammals]:[fungiProtists]])</f>
        <v>188</v>
      </c>
    </row>
    <row r="13" spans="1:15" x14ac:dyDescent="0.3">
      <c r="A13">
        <v>2019</v>
      </c>
      <c r="B13">
        <v>3</v>
      </c>
      <c r="C13" t="s">
        <v>258</v>
      </c>
      <c r="D13" t="s">
        <v>134</v>
      </c>
      <c r="E13" t="s">
        <v>135</v>
      </c>
      <c r="F13">
        <v>4</v>
      </c>
      <c r="G13">
        <v>7</v>
      </c>
      <c r="H13">
        <v>6</v>
      </c>
      <c r="I13">
        <v>0</v>
      </c>
      <c r="J13">
        <v>38</v>
      </c>
      <c r="K13">
        <v>13</v>
      </c>
      <c r="L13">
        <v>0</v>
      </c>
      <c r="M13">
        <v>51</v>
      </c>
      <c r="N13">
        <v>0</v>
      </c>
      <c r="O13">
        <f>SUM(Tableau4[[#This Row],[mammals]:[fungiProtists]])</f>
        <v>119</v>
      </c>
    </row>
    <row r="14" spans="1:15" x14ac:dyDescent="0.3">
      <c r="A14">
        <v>2019</v>
      </c>
      <c r="B14">
        <v>3</v>
      </c>
      <c r="C14" t="s">
        <v>258</v>
      </c>
      <c r="D14" t="s">
        <v>134</v>
      </c>
      <c r="E14" t="s">
        <v>93</v>
      </c>
      <c r="F14">
        <v>47</v>
      </c>
      <c r="G14">
        <v>29</v>
      </c>
      <c r="H14">
        <v>13</v>
      </c>
      <c r="I14">
        <v>57</v>
      </c>
      <c r="J14">
        <v>126</v>
      </c>
      <c r="K14">
        <v>13</v>
      </c>
      <c r="L14">
        <v>13</v>
      </c>
      <c r="M14">
        <v>590</v>
      </c>
      <c r="N14">
        <v>0</v>
      </c>
      <c r="O14">
        <f>SUM(Tableau4[[#This Row],[mammals]:[fungiProtists]])</f>
        <v>888</v>
      </c>
    </row>
    <row r="15" spans="1:15" x14ac:dyDescent="0.3">
      <c r="A15">
        <v>2019</v>
      </c>
      <c r="B15">
        <v>3</v>
      </c>
      <c r="C15" t="s">
        <v>258</v>
      </c>
      <c r="D15" t="s">
        <v>134</v>
      </c>
      <c r="E15" t="s">
        <v>94</v>
      </c>
      <c r="F15">
        <v>18</v>
      </c>
      <c r="G15">
        <v>16</v>
      </c>
      <c r="H15">
        <v>5</v>
      </c>
      <c r="I15">
        <v>0</v>
      </c>
      <c r="J15">
        <v>4</v>
      </c>
      <c r="K15">
        <v>0</v>
      </c>
      <c r="L15">
        <v>0</v>
      </c>
      <c r="M15">
        <v>29</v>
      </c>
      <c r="N15">
        <v>0</v>
      </c>
      <c r="O15">
        <f>SUM(Tableau4[[#This Row],[mammals]:[fungiProtists]])</f>
        <v>72</v>
      </c>
    </row>
    <row r="16" spans="1:15" x14ac:dyDescent="0.3">
      <c r="A16">
        <v>2019</v>
      </c>
      <c r="B16">
        <v>3</v>
      </c>
      <c r="C16" t="s">
        <v>258</v>
      </c>
      <c r="D16" t="s">
        <v>134</v>
      </c>
      <c r="E16" t="s">
        <v>95</v>
      </c>
      <c r="F16">
        <v>16</v>
      </c>
      <c r="G16">
        <v>16</v>
      </c>
      <c r="H16">
        <v>5</v>
      </c>
      <c r="I16">
        <v>0</v>
      </c>
      <c r="J16">
        <v>1</v>
      </c>
      <c r="K16">
        <v>4</v>
      </c>
      <c r="L16">
        <v>0</v>
      </c>
      <c r="M16">
        <v>6</v>
      </c>
      <c r="N16">
        <v>0</v>
      </c>
      <c r="O16">
        <f>SUM(Tableau4[[#This Row],[mammals]:[fungiProtists]])</f>
        <v>48</v>
      </c>
    </row>
    <row r="17" spans="1:15" x14ac:dyDescent="0.3">
      <c r="A17">
        <v>2019</v>
      </c>
      <c r="B17">
        <v>3</v>
      </c>
      <c r="C17" t="s">
        <v>258</v>
      </c>
      <c r="D17" t="s">
        <v>134</v>
      </c>
      <c r="E17" t="s">
        <v>96</v>
      </c>
      <c r="F17">
        <v>5</v>
      </c>
      <c r="G17">
        <v>14</v>
      </c>
      <c r="H17">
        <v>5</v>
      </c>
      <c r="I17">
        <v>0</v>
      </c>
      <c r="J17">
        <v>17</v>
      </c>
      <c r="K17">
        <v>0</v>
      </c>
      <c r="L17">
        <v>77</v>
      </c>
      <c r="M17">
        <v>9</v>
      </c>
      <c r="N17">
        <v>0</v>
      </c>
      <c r="O17">
        <f>SUM(Tableau4[[#This Row],[mammals]:[fungiProtists]])</f>
        <v>127</v>
      </c>
    </row>
    <row r="18" spans="1:15" x14ac:dyDescent="0.3">
      <c r="A18">
        <v>2019</v>
      </c>
      <c r="B18">
        <v>3</v>
      </c>
      <c r="C18" t="s">
        <v>258</v>
      </c>
      <c r="D18" t="s">
        <v>134</v>
      </c>
      <c r="E18" t="s">
        <v>97</v>
      </c>
      <c r="F18">
        <v>18</v>
      </c>
      <c r="G18">
        <v>7</v>
      </c>
      <c r="H18">
        <v>6</v>
      </c>
      <c r="I18">
        <v>1</v>
      </c>
      <c r="J18">
        <v>61</v>
      </c>
      <c r="K18">
        <v>7</v>
      </c>
      <c r="L18">
        <v>0</v>
      </c>
      <c r="M18">
        <v>55</v>
      </c>
      <c r="N18">
        <v>0</v>
      </c>
      <c r="O18">
        <f>SUM(Tableau4[[#This Row],[mammals]:[fungiProtists]])</f>
        <v>155</v>
      </c>
    </row>
    <row r="19" spans="1:15" x14ac:dyDescent="0.3">
      <c r="A19">
        <v>2019</v>
      </c>
      <c r="B19">
        <v>3</v>
      </c>
      <c r="C19" t="s">
        <v>258</v>
      </c>
      <c r="D19" t="s">
        <v>134</v>
      </c>
      <c r="E19" t="s">
        <v>98</v>
      </c>
      <c r="F19">
        <v>38</v>
      </c>
      <c r="G19">
        <v>40</v>
      </c>
      <c r="H19">
        <v>9</v>
      </c>
      <c r="I19">
        <v>11</v>
      </c>
      <c r="J19">
        <v>102</v>
      </c>
      <c r="K19">
        <v>44</v>
      </c>
      <c r="L19">
        <v>10</v>
      </c>
      <c r="M19">
        <v>239</v>
      </c>
      <c r="N19">
        <v>0</v>
      </c>
      <c r="O19">
        <f>SUM(Tableau4[[#This Row],[mammals]:[fungiProtists]])</f>
        <v>493</v>
      </c>
    </row>
    <row r="20" spans="1:15" x14ac:dyDescent="0.3">
      <c r="A20">
        <v>2019</v>
      </c>
      <c r="B20">
        <v>3</v>
      </c>
      <c r="C20" t="s">
        <v>258</v>
      </c>
      <c r="D20" t="s">
        <v>134</v>
      </c>
      <c r="E20" t="s">
        <v>99</v>
      </c>
      <c r="F20">
        <v>33</v>
      </c>
      <c r="G20">
        <v>25</v>
      </c>
      <c r="H20">
        <v>8</v>
      </c>
      <c r="I20">
        <v>8</v>
      </c>
      <c r="J20">
        <v>67</v>
      </c>
      <c r="K20">
        <v>5</v>
      </c>
      <c r="L20">
        <v>2</v>
      </c>
      <c r="M20">
        <v>133</v>
      </c>
      <c r="N20">
        <v>0</v>
      </c>
      <c r="O20">
        <f>SUM(Tableau4[[#This Row],[mammals]:[fungiProtists]])</f>
        <v>281</v>
      </c>
    </row>
    <row r="21" spans="1:15" x14ac:dyDescent="0.3">
      <c r="A21">
        <v>2019</v>
      </c>
      <c r="B21">
        <v>3</v>
      </c>
      <c r="C21" t="s">
        <v>258</v>
      </c>
      <c r="D21" t="s">
        <v>134</v>
      </c>
      <c r="E21" t="s">
        <v>100</v>
      </c>
      <c r="F21">
        <v>11</v>
      </c>
      <c r="G21">
        <v>12</v>
      </c>
      <c r="H21">
        <v>1</v>
      </c>
      <c r="I21">
        <v>0</v>
      </c>
      <c r="J21">
        <v>26</v>
      </c>
      <c r="K21">
        <v>1</v>
      </c>
      <c r="L21">
        <v>56</v>
      </c>
      <c r="M21">
        <v>3</v>
      </c>
      <c r="N21">
        <v>0</v>
      </c>
      <c r="O21">
        <f>SUM(Tableau4[[#This Row],[mammals]:[fungiProtists]])</f>
        <v>110</v>
      </c>
    </row>
    <row r="22" spans="1:15" x14ac:dyDescent="0.3">
      <c r="A22">
        <v>2019</v>
      </c>
      <c r="B22">
        <v>3</v>
      </c>
      <c r="C22" t="s">
        <v>258</v>
      </c>
      <c r="D22" t="s">
        <v>134</v>
      </c>
      <c r="E22" t="s">
        <v>101</v>
      </c>
      <c r="F22">
        <v>24</v>
      </c>
      <c r="G22">
        <v>6</v>
      </c>
      <c r="H22">
        <v>8</v>
      </c>
      <c r="I22">
        <v>5</v>
      </c>
      <c r="J22">
        <v>51</v>
      </c>
      <c r="K22">
        <v>2</v>
      </c>
      <c r="L22">
        <v>2</v>
      </c>
      <c r="M22">
        <v>106</v>
      </c>
      <c r="N22">
        <v>0</v>
      </c>
      <c r="O22">
        <f>SUM(Tableau4[[#This Row],[mammals]:[fungiProtists]])</f>
        <v>204</v>
      </c>
    </row>
    <row r="23" spans="1:15" x14ac:dyDescent="0.3">
      <c r="A23">
        <v>2019</v>
      </c>
      <c r="B23">
        <v>3</v>
      </c>
      <c r="C23" t="s">
        <v>258</v>
      </c>
      <c r="D23" t="s">
        <v>134</v>
      </c>
      <c r="E23" t="s">
        <v>102</v>
      </c>
      <c r="F23">
        <v>15</v>
      </c>
      <c r="G23">
        <v>21</v>
      </c>
      <c r="H23">
        <v>7</v>
      </c>
      <c r="I23">
        <v>0</v>
      </c>
      <c r="J23">
        <v>35</v>
      </c>
      <c r="K23">
        <v>1</v>
      </c>
      <c r="L23">
        <v>57</v>
      </c>
      <c r="M23">
        <v>6</v>
      </c>
      <c r="N23">
        <v>0</v>
      </c>
      <c r="O23">
        <f>SUM(Tableau4[[#This Row],[mammals]:[fungiProtists]])</f>
        <v>142</v>
      </c>
    </row>
    <row r="24" spans="1:15" x14ac:dyDescent="0.3">
      <c r="A24">
        <v>2019</v>
      </c>
      <c r="B24">
        <v>3</v>
      </c>
      <c r="C24" t="s">
        <v>258</v>
      </c>
      <c r="D24" t="s">
        <v>134</v>
      </c>
      <c r="E24" t="s">
        <v>103</v>
      </c>
      <c r="F24">
        <v>9</v>
      </c>
      <c r="G24">
        <v>13</v>
      </c>
      <c r="H24">
        <v>1</v>
      </c>
      <c r="I24">
        <v>0</v>
      </c>
      <c r="J24">
        <v>5</v>
      </c>
      <c r="K24">
        <v>0</v>
      </c>
      <c r="L24">
        <v>0</v>
      </c>
      <c r="M24">
        <v>13</v>
      </c>
      <c r="N24">
        <v>0</v>
      </c>
      <c r="O24">
        <f>SUM(Tableau4[[#This Row],[mammals]:[fungiProtists]])</f>
        <v>41</v>
      </c>
    </row>
    <row r="25" spans="1:15" x14ac:dyDescent="0.3">
      <c r="A25">
        <v>2019</v>
      </c>
      <c r="B25">
        <v>3</v>
      </c>
      <c r="C25" t="s">
        <v>258</v>
      </c>
      <c r="D25" t="s">
        <v>134</v>
      </c>
      <c r="E25" t="s">
        <v>104</v>
      </c>
      <c r="F25">
        <v>37</v>
      </c>
      <c r="G25">
        <v>35</v>
      </c>
      <c r="H25">
        <v>3</v>
      </c>
      <c r="I25">
        <v>12</v>
      </c>
      <c r="J25">
        <v>14</v>
      </c>
      <c r="K25">
        <v>4</v>
      </c>
      <c r="L25">
        <v>11</v>
      </c>
      <c r="M25">
        <v>65</v>
      </c>
      <c r="N25">
        <v>0</v>
      </c>
      <c r="O25">
        <f>SUM(Tableau4[[#This Row],[mammals]:[fungiProtists]])</f>
        <v>181</v>
      </c>
    </row>
    <row r="26" spans="1:15" x14ac:dyDescent="0.3">
      <c r="A26">
        <v>2019</v>
      </c>
      <c r="B26">
        <v>3</v>
      </c>
      <c r="C26" t="s">
        <v>258</v>
      </c>
      <c r="D26" t="s">
        <v>134</v>
      </c>
      <c r="E26" t="s">
        <v>105</v>
      </c>
      <c r="F26">
        <v>18</v>
      </c>
      <c r="G26">
        <v>7</v>
      </c>
      <c r="H26">
        <v>7</v>
      </c>
      <c r="I26">
        <v>4</v>
      </c>
      <c r="J26">
        <v>75</v>
      </c>
      <c r="K26">
        <v>2</v>
      </c>
      <c r="L26">
        <v>2</v>
      </c>
      <c r="M26">
        <v>213</v>
      </c>
      <c r="N26">
        <v>0</v>
      </c>
      <c r="O26">
        <f>SUM(Tableau4[[#This Row],[mammals]:[fungiProtists]])</f>
        <v>328</v>
      </c>
    </row>
    <row r="27" spans="1:15" x14ac:dyDescent="0.3">
      <c r="A27">
        <v>2019</v>
      </c>
      <c r="B27">
        <v>3</v>
      </c>
      <c r="C27" t="s">
        <v>258</v>
      </c>
      <c r="D27" t="s">
        <v>134</v>
      </c>
      <c r="E27" t="s">
        <v>106</v>
      </c>
      <c r="F27">
        <v>10</v>
      </c>
      <c r="G27">
        <v>14</v>
      </c>
      <c r="H27">
        <v>6</v>
      </c>
      <c r="I27">
        <v>0</v>
      </c>
      <c r="J27">
        <v>48</v>
      </c>
      <c r="K27">
        <v>2</v>
      </c>
      <c r="L27">
        <v>0</v>
      </c>
      <c r="M27">
        <v>7</v>
      </c>
      <c r="N27">
        <v>0</v>
      </c>
      <c r="O27">
        <f>SUM(Tableau4[[#This Row],[mammals]:[fungiProtists]])</f>
        <v>87</v>
      </c>
    </row>
    <row r="28" spans="1:15" x14ac:dyDescent="0.3">
      <c r="A28">
        <v>2019</v>
      </c>
      <c r="B28">
        <v>3</v>
      </c>
      <c r="C28" t="s">
        <v>258</v>
      </c>
      <c r="D28" t="s">
        <v>134</v>
      </c>
      <c r="E28" t="s">
        <v>107</v>
      </c>
      <c r="F28">
        <v>23</v>
      </c>
      <c r="G28">
        <v>23</v>
      </c>
      <c r="H28">
        <v>8</v>
      </c>
      <c r="I28">
        <v>8</v>
      </c>
      <c r="J28">
        <v>67</v>
      </c>
      <c r="K28">
        <v>2</v>
      </c>
      <c r="L28">
        <v>3</v>
      </c>
      <c r="M28">
        <v>122</v>
      </c>
      <c r="N28">
        <v>0</v>
      </c>
      <c r="O28">
        <f>SUM(Tableau4[[#This Row],[mammals]:[fungiProtists]])</f>
        <v>256</v>
      </c>
    </row>
    <row r="29" spans="1:15" x14ac:dyDescent="0.3">
      <c r="A29">
        <v>2019</v>
      </c>
      <c r="B29">
        <v>3</v>
      </c>
      <c r="C29" t="s">
        <v>258</v>
      </c>
      <c r="D29" t="s">
        <v>134</v>
      </c>
      <c r="E29" t="s">
        <v>108</v>
      </c>
      <c r="F29">
        <v>32</v>
      </c>
      <c r="G29">
        <v>20</v>
      </c>
      <c r="H29">
        <v>9</v>
      </c>
      <c r="I29">
        <v>8</v>
      </c>
      <c r="J29">
        <v>80</v>
      </c>
      <c r="K29">
        <v>3</v>
      </c>
      <c r="L29">
        <v>5</v>
      </c>
      <c r="M29">
        <v>189</v>
      </c>
      <c r="N29">
        <v>0</v>
      </c>
      <c r="O29">
        <f>SUM(Tableau4[[#This Row],[mammals]:[fungiProtists]])</f>
        <v>346</v>
      </c>
    </row>
    <row r="30" spans="1:15" x14ac:dyDescent="0.3">
      <c r="A30">
        <v>2019</v>
      </c>
      <c r="B30">
        <v>3</v>
      </c>
      <c r="C30" t="s">
        <v>258</v>
      </c>
      <c r="D30" t="s">
        <v>134</v>
      </c>
      <c r="E30" t="s">
        <v>109</v>
      </c>
      <c r="F30">
        <v>14</v>
      </c>
      <c r="G30">
        <v>12</v>
      </c>
      <c r="H30">
        <v>8</v>
      </c>
      <c r="I30">
        <v>0</v>
      </c>
      <c r="J30">
        <v>46</v>
      </c>
      <c r="K30">
        <v>2</v>
      </c>
      <c r="L30">
        <v>0</v>
      </c>
      <c r="M30">
        <v>10</v>
      </c>
      <c r="N30">
        <v>0</v>
      </c>
      <c r="O30">
        <f>SUM(Tableau4[[#This Row],[mammals]:[fungiProtists]])</f>
        <v>92</v>
      </c>
    </row>
    <row r="31" spans="1:15" x14ac:dyDescent="0.3">
      <c r="A31">
        <v>2019</v>
      </c>
      <c r="B31">
        <v>3</v>
      </c>
      <c r="C31" t="s">
        <v>258</v>
      </c>
      <c r="D31" t="s">
        <v>134</v>
      </c>
      <c r="E31" t="s">
        <v>110</v>
      </c>
      <c r="F31">
        <v>30</v>
      </c>
      <c r="G31">
        <v>42</v>
      </c>
      <c r="H31">
        <v>14</v>
      </c>
      <c r="I31">
        <v>11</v>
      </c>
      <c r="J31">
        <v>81</v>
      </c>
      <c r="K31">
        <v>20</v>
      </c>
      <c r="L31">
        <v>73</v>
      </c>
      <c r="M31">
        <v>274</v>
      </c>
      <c r="N31">
        <v>0</v>
      </c>
      <c r="O31">
        <f>SUM(Tableau4[[#This Row],[mammals]:[fungiProtists]])</f>
        <v>545</v>
      </c>
    </row>
    <row r="32" spans="1:15" x14ac:dyDescent="0.3">
      <c r="A32">
        <v>2019</v>
      </c>
      <c r="B32">
        <v>3</v>
      </c>
      <c r="C32" t="s">
        <v>258</v>
      </c>
      <c r="D32" t="s">
        <v>134</v>
      </c>
      <c r="E32" t="s">
        <v>111</v>
      </c>
      <c r="F32">
        <v>4</v>
      </c>
      <c r="G32">
        <v>8</v>
      </c>
      <c r="H32">
        <v>0</v>
      </c>
      <c r="I32">
        <v>0</v>
      </c>
      <c r="J32">
        <v>1</v>
      </c>
      <c r="K32">
        <v>0</v>
      </c>
      <c r="L32">
        <v>3</v>
      </c>
      <c r="M32">
        <v>4</v>
      </c>
      <c r="N32">
        <v>0</v>
      </c>
      <c r="O32">
        <f>SUM(Tableau4[[#This Row],[mammals]:[fungiProtists]])</f>
        <v>20</v>
      </c>
    </row>
    <row r="33" spans="1:15" x14ac:dyDescent="0.3">
      <c r="A33">
        <v>2019</v>
      </c>
      <c r="B33">
        <v>3</v>
      </c>
      <c r="C33" t="s">
        <v>258</v>
      </c>
      <c r="D33" t="s">
        <v>134</v>
      </c>
      <c r="E33" t="s">
        <v>112</v>
      </c>
      <c r="F33">
        <v>25</v>
      </c>
      <c r="G33">
        <v>14</v>
      </c>
      <c r="H33">
        <v>8</v>
      </c>
      <c r="I33">
        <v>3</v>
      </c>
      <c r="J33">
        <v>71</v>
      </c>
      <c r="K33">
        <v>3</v>
      </c>
      <c r="L33">
        <v>7</v>
      </c>
      <c r="M33">
        <v>86</v>
      </c>
      <c r="N33">
        <v>0</v>
      </c>
      <c r="O33">
        <f>SUM(Tableau4[[#This Row],[mammals]:[fungiProtists]])</f>
        <v>217</v>
      </c>
    </row>
    <row r="34" spans="1:15" x14ac:dyDescent="0.3">
      <c r="A34">
        <v>2019</v>
      </c>
      <c r="B34">
        <v>3</v>
      </c>
      <c r="C34" t="s">
        <v>258</v>
      </c>
      <c r="D34" t="s">
        <v>134</v>
      </c>
      <c r="E34" t="s">
        <v>113</v>
      </c>
      <c r="F34">
        <v>122</v>
      </c>
      <c r="G34">
        <v>37</v>
      </c>
      <c r="H34">
        <v>139</v>
      </c>
      <c r="I34">
        <v>145</v>
      </c>
      <c r="J34">
        <v>113</v>
      </c>
      <c r="K34">
        <v>35</v>
      </c>
      <c r="L34">
        <v>160</v>
      </c>
      <c r="M34">
        <v>1840</v>
      </c>
      <c r="N34">
        <v>0</v>
      </c>
      <c r="O34">
        <f>SUM(Tableau4[[#This Row],[mammals]:[fungiProtists]])</f>
        <v>2591</v>
      </c>
    </row>
    <row r="35" spans="1:15" x14ac:dyDescent="0.3">
      <c r="A35">
        <v>2019</v>
      </c>
      <c r="B35">
        <v>3</v>
      </c>
      <c r="C35" t="s">
        <v>258</v>
      </c>
      <c r="D35" t="s">
        <v>134</v>
      </c>
      <c r="E35" t="s">
        <v>114</v>
      </c>
      <c r="F35">
        <v>10</v>
      </c>
      <c r="G35">
        <v>19</v>
      </c>
      <c r="H35">
        <v>4</v>
      </c>
      <c r="I35">
        <v>5</v>
      </c>
      <c r="J35">
        <v>36</v>
      </c>
      <c r="K35">
        <v>7</v>
      </c>
      <c r="L35">
        <v>7</v>
      </c>
      <c r="M35">
        <v>42</v>
      </c>
      <c r="N35">
        <v>0</v>
      </c>
      <c r="O35">
        <f>SUM(Tableau4[[#This Row],[mammals]:[fungiProtists]])</f>
        <v>130</v>
      </c>
    </row>
    <row r="36" spans="1:15" x14ac:dyDescent="0.3">
      <c r="A36">
        <v>2019</v>
      </c>
      <c r="B36">
        <v>3</v>
      </c>
      <c r="C36" t="s">
        <v>258</v>
      </c>
      <c r="D36" t="s">
        <v>134</v>
      </c>
      <c r="E36" t="s">
        <v>115</v>
      </c>
      <c r="F36">
        <v>14</v>
      </c>
      <c r="G36">
        <v>17</v>
      </c>
      <c r="H36">
        <v>4</v>
      </c>
      <c r="I36">
        <v>0</v>
      </c>
      <c r="J36">
        <v>2</v>
      </c>
      <c r="K36">
        <v>0</v>
      </c>
      <c r="L36">
        <v>0</v>
      </c>
      <c r="M36">
        <v>24</v>
      </c>
      <c r="N36">
        <v>0</v>
      </c>
      <c r="O36">
        <f>SUM(Tableau4[[#This Row],[mammals]:[fungiProtists]])</f>
        <v>61</v>
      </c>
    </row>
    <row r="37" spans="1:15" x14ac:dyDescent="0.3">
      <c r="A37">
        <v>2019</v>
      </c>
      <c r="B37">
        <v>3</v>
      </c>
      <c r="C37" t="s">
        <v>258</v>
      </c>
      <c r="D37" t="s">
        <v>134</v>
      </c>
      <c r="E37" t="s">
        <v>116</v>
      </c>
      <c r="F37">
        <v>18</v>
      </c>
      <c r="G37">
        <v>19</v>
      </c>
      <c r="H37">
        <v>6</v>
      </c>
      <c r="I37">
        <v>0</v>
      </c>
      <c r="J37">
        <v>49</v>
      </c>
      <c r="K37">
        <v>2</v>
      </c>
      <c r="L37">
        <v>1</v>
      </c>
      <c r="M37">
        <v>0</v>
      </c>
      <c r="N37">
        <v>0</v>
      </c>
      <c r="O37">
        <f>SUM(Tableau4[[#This Row],[mammals]:[fungiProtists]])</f>
        <v>95</v>
      </c>
    </row>
    <row r="38" spans="1:15" x14ac:dyDescent="0.3">
      <c r="A38">
        <v>2019</v>
      </c>
      <c r="B38">
        <v>3</v>
      </c>
      <c r="C38" t="s">
        <v>258</v>
      </c>
      <c r="D38" t="s">
        <v>134</v>
      </c>
      <c r="E38" t="s">
        <v>117</v>
      </c>
      <c r="F38">
        <v>7</v>
      </c>
      <c r="G38">
        <v>12</v>
      </c>
      <c r="H38">
        <v>11</v>
      </c>
      <c r="I38">
        <v>0</v>
      </c>
      <c r="J38">
        <v>26</v>
      </c>
      <c r="K38">
        <v>33</v>
      </c>
      <c r="L38">
        <v>91</v>
      </c>
      <c r="M38">
        <v>92</v>
      </c>
      <c r="N38">
        <v>0</v>
      </c>
      <c r="O38">
        <f>SUM(Tableau4[[#This Row],[mammals]:[fungiProtists]])</f>
        <v>272</v>
      </c>
    </row>
    <row r="39" spans="1:15" x14ac:dyDescent="0.3">
      <c r="A39">
        <v>2019</v>
      </c>
      <c r="B39">
        <v>3</v>
      </c>
      <c r="C39" t="s">
        <v>258</v>
      </c>
      <c r="D39" t="s">
        <v>134</v>
      </c>
      <c r="E39" t="s">
        <v>118</v>
      </c>
      <c r="F39">
        <v>2</v>
      </c>
      <c r="G39">
        <v>3</v>
      </c>
      <c r="H39">
        <v>7</v>
      </c>
      <c r="I39">
        <v>0</v>
      </c>
      <c r="J39">
        <v>14</v>
      </c>
      <c r="K39">
        <v>0</v>
      </c>
      <c r="L39">
        <v>72</v>
      </c>
      <c r="M39">
        <v>4</v>
      </c>
      <c r="N39">
        <v>0</v>
      </c>
      <c r="O39">
        <f>SUM(Tableau4[[#This Row],[mammals]:[fungiProtists]])</f>
        <v>102</v>
      </c>
    </row>
    <row r="40" spans="1:15" x14ac:dyDescent="0.3">
      <c r="A40">
        <v>2019</v>
      </c>
      <c r="B40">
        <v>3</v>
      </c>
      <c r="C40" t="s">
        <v>258</v>
      </c>
      <c r="D40" t="s">
        <v>134</v>
      </c>
      <c r="E40" t="s">
        <v>119</v>
      </c>
      <c r="F40">
        <v>18</v>
      </c>
      <c r="G40">
        <v>30</v>
      </c>
      <c r="H40">
        <v>14</v>
      </c>
      <c r="I40">
        <v>8</v>
      </c>
      <c r="J40">
        <v>82</v>
      </c>
      <c r="K40">
        <v>0</v>
      </c>
      <c r="L40">
        <v>65</v>
      </c>
      <c r="M40">
        <v>208</v>
      </c>
      <c r="N40">
        <v>0</v>
      </c>
      <c r="O40">
        <f>SUM(Tableau4[[#This Row],[mammals]:[fungiProtists]])</f>
        <v>425</v>
      </c>
    </row>
    <row r="41" spans="1:15" x14ac:dyDescent="0.3">
      <c r="A41">
        <v>2019</v>
      </c>
      <c r="B41">
        <v>3</v>
      </c>
      <c r="C41" t="s">
        <v>258</v>
      </c>
      <c r="D41" t="s">
        <v>134</v>
      </c>
      <c r="E41" t="s">
        <v>120</v>
      </c>
      <c r="F41">
        <v>15</v>
      </c>
      <c r="G41">
        <v>32</v>
      </c>
      <c r="H41">
        <v>5</v>
      </c>
      <c r="I41">
        <v>0</v>
      </c>
      <c r="J41">
        <v>33</v>
      </c>
      <c r="K41">
        <v>2</v>
      </c>
      <c r="L41">
        <v>2</v>
      </c>
      <c r="M41">
        <v>28</v>
      </c>
      <c r="N41">
        <v>0</v>
      </c>
      <c r="O41">
        <f>SUM(Tableau4[[#This Row],[mammals]:[fungiProtists]])</f>
        <v>117</v>
      </c>
    </row>
    <row r="42" spans="1:15" x14ac:dyDescent="0.3">
      <c r="A42">
        <v>2019</v>
      </c>
      <c r="B42">
        <v>3</v>
      </c>
      <c r="C42" t="s">
        <v>258</v>
      </c>
      <c r="D42" t="s">
        <v>134</v>
      </c>
      <c r="E42" t="s">
        <v>121</v>
      </c>
      <c r="F42">
        <v>13</v>
      </c>
      <c r="G42">
        <v>13</v>
      </c>
      <c r="H42">
        <v>3</v>
      </c>
      <c r="I42">
        <v>0</v>
      </c>
      <c r="J42">
        <v>2</v>
      </c>
      <c r="K42">
        <v>1</v>
      </c>
      <c r="L42">
        <v>0</v>
      </c>
      <c r="M42">
        <v>4</v>
      </c>
      <c r="N42">
        <v>0</v>
      </c>
      <c r="O42">
        <f>SUM(Tableau4[[#This Row],[mammals]:[fungiProtists]])</f>
        <v>36</v>
      </c>
    </row>
    <row r="43" spans="1:15" x14ac:dyDescent="0.3">
      <c r="A43">
        <v>2019</v>
      </c>
      <c r="B43">
        <v>3</v>
      </c>
      <c r="C43" t="s">
        <v>258</v>
      </c>
      <c r="D43" t="s">
        <v>134</v>
      </c>
      <c r="E43" t="s">
        <v>122</v>
      </c>
      <c r="F43">
        <v>32</v>
      </c>
      <c r="G43">
        <v>21</v>
      </c>
      <c r="H43">
        <v>13</v>
      </c>
      <c r="I43">
        <v>12</v>
      </c>
      <c r="J43">
        <v>78</v>
      </c>
      <c r="K43">
        <v>3</v>
      </c>
      <c r="L43">
        <v>10</v>
      </c>
      <c r="M43">
        <v>211</v>
      </c>
      <c r="N43">
        <v>0</v>
      </c>
      <c r="O43">
        <f>SUM(Tableau4[[#This Row],[mammals]:[fungiProtists]])</f>
        <v>380</v>
      </c>
    </row>
    <row r="44" spans="1:15" x14ac:dyDescent="0.3">
      <c r="A44">
        <v>2019</v>
      </c>
      <c r="B44">
        <v>3</v>
      </c>
      <c r="C44" t="s">
        <v>258</v>
      </c>
      <c r="D44" t="s">
        <v>134</v>
      </c>
      <c r="E44" t="s">
        <v>123</v>
      </c>
      <c r="F44">
        <v>4</v>
      </c>
      <c r="G44">
        <v>7</v>
      </c>
      <c r="H44">
        <v>0</v>
      </c>
      <c r="I44">
        <v>0</v>
      </c>
      <c r="J44">
        <v>24</v>
      </c>
      <c r="K44">
        <v>17</v>
      </c>
      <c r="L44">
        <v>72</v>
      </c>
      <c r="M44">
        <v>21</v>
      </c>
      <c r="N44">
        <v>0</v>
      </c>
      <c r="O44">
        <f>SUM(Tableau4[[#This Row],[mammals]:[fungiProtists]])</f>
        <v>145</v>
      </c>
    </row>
    <row r="45" spans="1:15" x14ac:dyDescent="0.3">
      <c r="A45">
        <v>2019</v>
      </c>
      <c r="B45">
        <v>3</v>
      </c>
      <c r="C45" t="s">
        <v>258</v>
      </c>
      <c r="D45" t="s">
        <v>134</v>
      </c>
      <c r="E45" t="s">
        <v>124</v>
      </c>
      <c r="F45">
        <v>24</v>
      </c>
      <c r="G45">
        <v>19</v>
      </c>
      <c r="H45">
        <v>0</v>
      </c>
      <c r="I45">
        <v>2</v>
      </c>
      <c r="J45">
        <v>7</v>
      </c>
      <c r="K45">
        <v>0</v>
      </c>
      <c r="L45">
        <v>4</v>
      </c>
      <c r="M45">
        <v>112</v>
      </c>
      <c r="N45">
        <v>0</v>
      </c>
      <c r="O45">
        <f>SUM(Tableau4[[#This Row],[mammals]:[fungiProtists]])</f>
        <v>168</v>
      </c>
    </row>
    <row r="46" spans="1:15" x14ac:dyDescent="0.3">
      <c r="A46">
        <v>2019</v>
      </c>
      <c r="B46">
        <v>3</v>
      </c>
      <c r="C46" t="s">
        <v>258</v>
      </c>
      <c r="D46" t="s">
        <v>134</v>
      </c>
      <c r="E46" t="s">
        <v>125</v>
      </c>
      <c r="F46">
        <v>3</v>
      </c>
      <c r="G46">
        <v>21</v>
      </c>
      <c r="H46">
        <v>2</v>
      </c>
      <c r="I46">
        <v>0</v>
      </c>
      <c r="J46">
        <v>19</v>
      </c>
      <c r="K46">
        <v>1</v>
      </c>
      <c r="L46">
        <v>82</v>
      </c>
      <c r="M46">
        <v>44</v>
      </c>
      <c r="N46">
        <v>1</v>
      </c>
      <c r="O46">
        <f>SUM(Tableau4[[#This Row],[mammals]:[fungiProtists]])</f>
        <v>173</v>
      </c>
    </row>
    <row r="47" spans="1:15" x14ac:dyDescent="0.3">
      <c r="A47">
        <v>2019</v>
      </c>
      <c r="B47">
        <v>3</v>
      </c>
      <c r="C47" t="s">
        <v>258</v>
      </c>
      <c r="D47" t="s">
        <v>134</v>
      </c>
      <c r="E47" t="s">
        <v>133</v>
      </c>
      <c r="F47">
        <v>4</v>
      </c>
      <c r="G47">
        <v>12</v>
      </c>
      <c r="H47">
        <v>5</v>
      </c>
      <c r="I47">
        <v>3</v>
      </c>
      <c r="J47">
        <v>31</v>
      </c>
      <c r="K47">
        <v>3</v>
      </c>
      <c r="L47">
        <v>1</v>
      </c>
      <c r="M47">
        <v>49</v>
      </c>
      <c r="N47">
        <v>0</v>
      </c>
      <c r="O47">
        <f>SUM(Tableau4[[#This Row],[mammals]:[fungiProtists]])</f>
        <v>108</v>
      </c>
    </row>
    <row r="48" spans="1:15" x14ac:dyDescent="0.3">
      <c r="A48">
        <v>2019</v>
      </c>
      <c r="B48">
        <v>3</v>
      </c>
      <c r="C48" t="s">
        <v>258</v>
      </c>
      <c r="D48" t="s">
        <v>134</v>
      </c>
      <c r="E48" t="s">
        <v>126</v>
      </c>
      <c r="F48">
        <v>19</v>
      </c>
      <c r="G48">
        <v>19</v>
      </c>
      <c r="H48">
        <v>9</v>
      </c>
      <c r="I48">
        <v>0</v>
      </c>
      <c r="J48">
        <v>62</v>
      </c>
      <c r="K48">
        <v>12</v>
      </c>
      <c r="L48">
        <v>1</v>
      </c>
      <c r="M48">
        <v>22</v>
      </c>
      <c r="N48">
        <v>0</v>
      </c>
      <c r="O48">
        <f>SUM(Tableau4[[#This Row],[mammals]:[fungiProtists]])</f>
        <v>144</v>
      </c>
    </row>
    <row r="49" spans="1:15" x14ac:dyDescent="0.3">
      <c r="A49">
        <v>2019</v>
      </c>
      <c r="B49">
        <v>3</v>
      </c>
      <c r="C49" t="s">
        <v>258</v>
      </c>
      <c r="D49" t="s">
        <v>134</v>
      </c>
      <c r="E49" t="s">
        <v>127</v>
      </c>
      <c r="F49">
        <v>6</v>
      </c>
      <c r="G49">
        <v>13</v>
      </c>
      <c r="H49">
        <v>11</v>
      </c>
      <c r="I49">
        <v>6</v>
      </c>
      <c r="J49">
        <v>32</v>
      </c>
      <c r="K49">
        <v>37</v>
      </c>
      <c r="L49">
        <v>284</v>
      </c>
      <c r="M49">
        <v>62</v>
      </c>
      <c r="N49">
        <v>0</v>
      </c>
      <c r="O49">
        <f>SUM(Tableau4[[#This Row],[mammals]:[fungiProtists]])</f>
        <v>451</v>
      </c>
    </row>
    <row r="50" spans="1:15" x14ac:dyDescent="0.3">
      <c r="A50">
        <v>2019</v>
      </c>
      <c r="B50">
        <v>3</v>
      </c>
      <c r="C50" t="s">
        <v>258</v>
      </c>
      <c r="D50" t="s">
        <v>134</v>
      </c>
      <c r="E50" t="s">
        <v>128</v>
      </c>
      <c r="F50">
        <v>23</v>
      </c>
      <c r="G50">
        <v>16</v>
      </c>
      <c r="H50">
        <v>9</v>
      </c>
      <c r="I50">
        <v>1</v>
      </c>
      <c r="J50">
        <v>63</v>
      </c>
      <c r="K50">
        <v>5</v>
      </c>
      <c r="L50">
        <v>3</v>
      </c>
      <c r="M50">
        <v>117</v>
      </c>
      <c r="N50">
        <v>0</v>
      </c>
      <c r="O50">
        <f>SUM(Tableau4[[#This Row],[mammals]:[fungiProtists]])</f>
        <v>237</v>
      </c>
    </row>
    <row r="51" spans="1:15" x14ac:dyDescent="0.3">
      <c r="A51">
        <v>2019</v>
      </c>
      <c r="B51">
        <v>3</v>
      </c>
      <c r="C51" t="s">
        <v>258</v>
      </c>
      <c r="D51" t="s">
        <v>134</v>
      </c>
      <c r="E51" t="s">
        <v>129</v>
      </c>
      <c r="F51">
        <v>16</v>
      </c>
      <c r="G51">
        <v>21</v>
      </c>
      <c r="H51">
        <v>6</v>
      </c>
      <c r="I51">
        <v>0</v>
      </c>
      <c r="J51">
        <v>40</v>
      </c>
      <c r="K51">
        <v>2</v>
      </c>
      <c r="L51">
        <v>60</v>
      </c>
      <c r="M51">
        <v>51</v>
      </c>
      <c r="N51">
        <v>0</v>
      </c>
      <c r="O51">
        <f>SUM(Tableau4[[#This Row],[mammals]:[fungiProtists]])</f>
        <v>196</v>
      </c>
    </row>
    <row r="52" spans="1:15" x14ac:dyDescent="0.3">
      <c r="A52">
        <v>2019</v>
      </c>
      <c r="B52">
        <v>3</v>
      </c>
      <c r="C52" t="s">
        <v>258</v>
      </c>
      <c r="D52" t="s">
        <v>134</v>
      </c>
      <c r="E52" t="s">
        <v>130</v>
      </c>
      <c r="F52">
        <v>30</v>
      </c>
      <c r="G52">
        <v>54</v>
      </c>
      <c r="H52">
        <v>19</v>
      </c>
      <c r="I52">
        <v>16</v>
      </c>
      <c r="J52">
        <v>126</v>
      </c>
      <c r="K52">
        <v>22</v>
      </c>
      <c r="L52">
        <v>187</v>
      </c>
      <c r="M52">
        <v>154</v>
      </c>
      <c r="N52">
        <v>0</v>
      </c>
      <c r="O52">
        <f>SUM(Tableau4[[#This Row],[mammals]:[fungiProtists]])</f>
        <v>608</v>
      </c>
    </row>
    <row r="53" spans="1:15" x14ac:dyDescent="0.3">
      <c r="A53">
        <v>2019</v>
      </c>
      <c r="B53">
        <v>3</v>
      </c>
      <c r="C53" t="s">
        <v>258</v>
      </c>
      <c r="D53" t="s">
        <v>134</v>
      </c>
      <c r="E53" t="s">
        <v>131</v>
      </c>
      <c r="F53">
        <v>16</v>
      </c>
      <c r="G53">
        <v>21</v>
      </c>
      <c r="H53">
        <v>4</v>
      </c>
      <c r="I53">
        <v>0</v>
      </c>
      <c r="J53">
        <v>0</v>
      </c>
      <c r="K53">
        <v>0</v>
      </c>
      <c r="L53">
        <v>1</v>
      </c>
      <c r="M53">
        <v>17</v>
      </c>
      <c r="N53">
        <v>0</v>
      </c>
      <c r="O53">
        <f>SUM(Tableau4[[#This Row],[mammals]:[fungiProtists]])</f>
        <v>59</v>
      </c>
    </row>
    <row r="54" spans="1:15" x14ac:dyDescent="0.3">
      <c r="A54">
        <v>2019</v>
      </c>
      <c r="B54">
        <v>3</v>
      </c>
      <c r="C54" t="s">
        <v>258</v>
      </c>
      <c r="D54" t="s">
        <v>134</v>
      </c>
      <c r="E54" t="s">
        <v>132</v>
      </c>
      <c r="F54">
        <v>17</v>
      </c>
      <c r="G54">
        <v>26</v>
      </c>
      <c r="H54">
        <v>6</v>
      </c>
      <c r="I54">
        <v>0</v>
      </c>
      <c r="J54">
        <v>39</v>
      </c>
      <c r="K54">
        <v>0</v>
      </c>
      <c r="L54">
        <v>50</v>
      </c>
      <c r="M54">
        <v>20</v>
      </c>
      <c r="N54">
        <v>0</v>
      </c>
      <c r="O54">
        <f>SUM(Tableau4[[#This Row],[mammals]:[fungiProtists]])</f>
        <v>158</v>
      </c>
    </row>
    <row r="55" spans="1:15" x14ac:dyDescent="0.3">
      <c r="A55">
        <v>2019</v>
      </c>
      <c r="B55">
        <v>3</v>
      </c>
      <c r="C55" t="s">
        <v>258</v>
      </c>
      <c r="D55" t="s">
        <v>134</v>
      </c>
      <c r="E55" t="s">
        <v>136</v>
      </c>
      <c r="F55">
        <v>41</v>
      </c>
      <c r="G55">
        <v>48</v>
      </c>
      <c r="H55">
        <v>35</v>
      </c>
      <c r="I55">
        <v>61</v>
      </c>
      <c r="J55">
        <v>197</v>
      </c>
      <c r="K55">
        <v>11</v>
      </c>
      <c r="L55">
        <v>136</v>
      </c>
      <c r="M55">
        <v>726</v>
      </c>
      <c r="N55">
        <v>0</v>
      </c>
      <c r="O55" s="2">
        <f>SUM(Tableau4[[#This Row],[mammals]:[fungiProtists]])</f>
        <v>1255</v>
      </c>
    </row>
    <row r="56" spans="1:15" x14ac:dyDescent="0.3">
      <c r="A56">
        <v>2019</v>
      </c>
      <c r="B56">
        <v>3</v>
      </c>
      <c r="C56" t="s">
        <v>258</v>
      </c>
      <c r="D56" t="s">
        <v>134</v>
      </c>
      <c r="E56" t="s">
        <v>137</v>
      </c>
      <c r="F56">
        <v>14</v>
      </c>
      <c r="G56">
        <v>13</v>
      </c>
      <c r="H56">
        <v>6</v>
      </c>
      <c r="I56">
        <v>2</v>
      </c>
      <c r="J56">
        <v>43</v>
      </c>
      <c r="K56">
        <v>2</v>
      </c>
      <c r="L56">
        <v>1</v>
      </c>
      <c r="M56">
        <v>13</v>
      </c>
      <c r="N56">
        <v>0</v>
      </c>
      <c r="O56" s="2">
        <f>SUM(Tableau4[[#This Row],[mammals]:[fungiProtists]])</f>
        <v>94</v>
      </c>
    </row>
    <row r="57" spans="1:15" x14ac:dyDescent="0.3">
      <c r="A57">
        <v>2019</v>
      </c>
      <c r="B57">
        <v>3</v>
      </c>
      <c r="C57" t="s">
        <v>258</v>
      </c>
      <c r="D57" t="s">
        <v>134</v>
      </c>
      <c r="E57" t="s">
        <v>138</v>
      </c>
      <c r="F57">
        <v>31</v>
      </c>
      <c r="G57">
        <v>29</v>
      </c>
      <c r="H57">
        <v>4</v>
      </c>
      <c r="I57">
        <v>2</v>
      </c>
      <c r="J57">
        <v>61</v>
      </c>
      <c r="K57">
        <v>14</v>
      </c>
      <c r="L57">
        <v>17</v>
      </c>
      <c r="M57">
        <v>107</v>
      </c>
      <c r="N57">
        <v>0</v>
      </c>
      <c r="O57" s="2">
        <f>SUM(Tableau4[[#This Row],[mammals]:[fungiProtists]])</f>
        <v>265</v>
      </c>
    </row>
    <row r="58" spans="1:15" x14ac:dyDescent="0.3">
      <c r="A58">
        <v>2019</v>
      </c>
      <c r="B58">
        <v>3</v>
      </c>
      <c r="C58" t="s">
        <v>258</v>
      </c>
      <c r="D58" t="s">
        <v>134</v>
      </c>
      <c r="E58" t="s">
        <v>139</v>
      </c>
      <c r="F58">
        <v>13</v>
      </c>
      <c r="G58">
        <v>20</v>
      </c>
      <c r="H58">
        <v>3</v>
      </c>
      <c r="I58">
        <v>0</v>
      </c>
      <c r="J58">
        <v>25</v>
      </c>
      <c r="K58">
        <v>12</v>
      </c>
      <c r="L58">
        <v>2</v>
      </c>
      <c r="M58">
        <v>32</v>
      </c>
      <c r="N58">
        <v>0</v>
      </c>
      <c r="O58" s="2">
        <f>SUM(Tableau4[[#This Row],[mammals]:[fungiProtists]])</f>
        <v>107</v>
      </c>
    </row>
    <row r="59" spans="1:15" x14ac:dyDescent="0.3">
      <c r="A59">
        <v>2019</v>
      </c>
      <c r="B59">
        <v>3</v>
      </c>
      <c r="C59" t="s">
        <v>258</v>
      </c>
      <c r="D59" t="s">
        <v>134</v>
      </c>
      <c r="E59" t="s">
        <v>140</v>
      </c>
      <c r="F59">
        <v>10</v>
      </c>
      <c r="G59">
        <v>19</v>
      </c>
      <c r="H59">
        <v>3</v>
      </c>
      <c r="I59">
        <v>7</v>
      </c>
      <c r="J59">
        <v>4</v>
      </c>
      <c r="K59">
        <v>0</v>
      </c>
      <c r="L59">
        <v>8</v>
      </c>
      <c r="M59">
        <v>67</v>
      </c>
      <c r="N59">
        <v>0</v>
      </c>
      <c r="O59" s="2">
        <f>SUM(Tableau4[[#This Row],[mammals]:[fungiProtists]])</f>
        <v>118</v>
      </c>
    </row>
    <row r="60" spans="1:15" x14ac:dyDescent="0.3">
      <c r="A60">
        <v>2019</v>
      </c>
      <c r="B60">
        <v>3</v>
      </c>
      <c r="C60" t="s">
        <v>141</v>
      </c>
      <c r="E60" t="s">
        <v>142</v>
      </c>
      <c r="F60">
        <v>2</v>
      </c>
      <c r="G60">
        <v>4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 s="2">
        <f>SUM(Tableau4[[#This Row],[mammals]:[fungiProtists]])</f>
        <v>6</v>
      </c>
    </row>
    <row r="61" spans="1:15" x14ac:dyDescent="0.3">
      <c r="A61">
        <v>2019</v>
      </c>
      <c r="B61">
        <v>3</v>
      </c>
      <c r="C61" t="s">
        <v>141</v>
      </c>
      <c r="E61" t="s">
        <v>143</v>
      </c>
      <c r="F61">
        <v>1</v>
      </c>
      <c r="G61">
        <v>1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 s="2">
        <f>SUM(Tableau4[[#This Row],[mammals]:[fungiProtists]])</f>
        <v>2</v>
      </c>
    </row>
    <row r="62" spans="1:15" x14ac:dyDescent="0.3">
      <c r="A62">
        <v>2019</v>
      </c>
      <c r="B62">
        <v>3</v>
      </c>
      <c r="C62" t="s">
        <v>141</v>
      </c>
      <c r="E62" t="s">
        <v>144</v>
      </c>
      <c r="F62">
        <v>3</v>
      </c>
      <c r="G62">
        <v>13</v>
      </c>
      <c r="H62">
        <v>4</v>
      </c>
      <c r="I62">
        <v>0</v>
      </c>
      <c r="J62">
        <v>8</v>
      </c>
      <c r="K62">
        <v>0</v>
      </c>
      <c r="L62">
        <v>0</v>
      </c>
      <c r="M62">
        <v>1</v>
      </c>
      <c r="N62">
        <v>0</v>
      </c>
      <c r="O62" s="2">
        <f>SUM(Tableau4[[#This Row],[mammals]:[fungiProtists]])</f>
        <v>29</v>
      </c>
    </row>
    <row r="63" spans="1:15" x14ac:dyDescent="0.3">
      <c r="A63">
        <v>2019</v>
      </c>
      <c r="B63">
        <v>3</v>
      </c>
      <c r="C63" t="s">
        <v>141</v>
      </c>
      <c r="E63" t="s">
        <v>145</v>
      </c>
      <c r="F63">
        <v>1</v>
      </c>
      <c r="G63">
        <v>10</v>
      </c>
      <c r="H63">
        <v>0</v>
      </c>
      <c r="I63">
        <v>0</v>
      </c>
      <c r="J63">
        <v>1</v>
      </c>
      <c r="K63">
        <v>0</v>
      </c>
      <c r="L63">
        <v>0</v>
      </c>
      <c r="M63">
        <v>0</v>
      </c>
      <c r="N63">
        <v>0</v>
      </c>
      <c r="O63" s="2">
        <f>SUM(Tableau4[[#This Row],[mammals]:[fungiProtists]])</f>
        <v>12</v>
      </c>
    </row>
    <row r="64" spans="1:15" x14ac:dyDescent="0.3">
      <c r="A64">
        <v>2019</v>
      </c>
      <c r="B64">
        <v>3</v>
      </c>
      <c r="C64" t="s">
        <v>141</v>
      </c>
      <c r="E64" t="s">
        <v>146</v>
      </c>
      <c r="F64">
        <v>3</v>
      </c>
      <c r="G64">
        <v>6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 s="2">
        <f>SUM(Tableau4[[#This Row],[mammals]:[fungiProtists]])</f>
        <v>9</v>
      </c>
    </row>
    <row r="65" spans="1:15" x14ac:dyDescent="0.3">
      <c r="A65">
        <v>2019</v>
      </c>
      <c r="B65">
        <v>3</v>
      </c>
      <c r="C65" t="s">
        <v>147</v>
      </c>
      <c r="D65" t="s">
        <v>156</v>
      </c>
      <c r="E65" t="s">
        <v>148</v>
      </c>
      <c r="F65">
        <v>74</v>
      </c>
      <c r="G65">
        <v>96</v>
      </c>
      <c r="H65">
        <v>47</v>
      </c>
      <c r="I65">
        <v>87</v>
      </c>
      <c r="J65">
        <v>144</v>
      </c>
      <c r="K65">
        <v>15</v>
      </c>
      <c r="L65">
        <v>69</v>
      </c>
      <c r="M65">
        <v>611</v>
      </c>
      <c r="N65">
        <v>6</v>
      </c>
      <c r="O65" s="2">
        <f>SUM(Tableau4[[#This Row],[mammals]:[fungiProtists]])</f>
        <v>1149</v>
      </c>
    </row>
    <row r="66" spans="1:15" x14ac:dyDescent="0.3">
      <c r="A66">
        <v>2019</v>
      </c>
      <c r="B66">
        <v>3</v>
      </c>
      <c r="C66" t="s">
        <v>147</v>
      </c>
      <c r="D66" t="s">
        <v>156</v>
      </c>
      <c r="E66" t="s">
        <v>154</v>
      </c>
      <c r="F66">
        <v>5</v>
      </c>
      <c r="G66">
        <v>21</v>
      </c>
      <c r="H66">
        <v>6</v>
      </c>
      <c r="I66">
        <v>5</v>
      </c>
      <c r="J66">
        <v>24</v>
      </c>
      <c r="K66">
        <v>1</v>
      </c>
      <c r="L66">
        <v>8</v>
      </c>
      <c r="M66">
        <v>10</v>
      </c>
      <c r="N66">
        <v>0</v>
      </c>
      <c r="O66" s="2">
        <f>SUM(Tableau4[[#This Row],[mammals]:[fungiProtists]])</f>
        <v>80</v>
      </c>
    </row>
    <row r="67" spans="1:15" x14ac:dyDescent="0.3">
      <c r="A67">
        <v>2019</v>
      </c>
      <c r="B67">
        <v>3</v>
      </c>
      <c r="C67" t="s">
        <v>147</v>
      </c>
      <c r="D67" t="s">
        <v>156</v>
      </c>
      <c r="E67" t="s">
        <v>149</v>
      </c>
      <c r="F67">
        <v>29</v>
      </c>
      <c r="G67">
        <v>50</v>
      </c>
      <c r="H67">
        <v>25</v>
      </c>
      <c r="I67">
        <v>20</v>
      </c>
      <c r="J67">
        <v>102</v>
      </c>
      <c r="K67">
        <v>34</v>
      </c>
      <c r="L67">
        <v>144</v>
      </c>
      <c r="M67">
        <v>50</v>
      </c>
      <c r="N67">
        <v>11</v>
      </c>
      <c r="O67" s="2">
        <f>SUM(Tableau4[[#This Row],[mammals]:[fungiProtists]])</f>
        <v>465</v>
      </c>
    </row>
    <row r="68" spans="1:15" x14ac:dyDescent="0.3">
      <c r="A68">
        <v>2019</v>
      </c>
      <c r="B68">
        <v>3</v>
      </c>
      <c r="C68" t="s">
        <v>147</v>
      </c>
      <c r="D68" t="s">
        <v>156</v>
      </c>
      <c r="E68" t="s">
        <v>150</v>
      </c>
      <c r="F68">
        <v>10</v>
      </c>
      <c r="G68">
        <v>29</v>
      </c>
      <c r="H68">
        <v>2</v>
      </c>
      <c r="I68">
        <v>1</v>
      </c>
      <c r="J68">
        <v>24</v>
      </c>
      <c r="K68">
        <v>0</v>
      </c>
      <c r="L68">
        <v>3</v>
      </c>
      <c r="M68">
        <v>18</v>
      </c>
      <c r="N68">
        <v>1</v>
      </c>
      <c r="O68" s="2">
        <f>SUM(Tableau4[[#This Row],[mammals]:[fungiProtists]])</f>
        <v>88</v>
      </c>
    </row>
    <row r="69" spans="1:15" x14ac:dyDescent="0.3">
      <c r="A69">
        <v>2019</v>
      </c>
      <c r="B69">
        <v>3</v>
      </c>
      <c r="C69" t="s">
        <v>147</v>
      </c>
      <c r="D69" t="s">
        <v>156</v>
      </c>
      <c r="E69" t="s">
        <v>155</v>
      </c>
      <c r="F69">
        <v>12</v>
      </c>
      <c r="G69">
        <v>33</v>
      </c>
      <c r="H69">
        <v>3</v>
      </c>
      <c r="I69">
        <v>5</v>
      </c>
      <c r="J69">
        <v>35</v>
      </c>
      <c r="K69">
        <v>0</v>
      </c>
      <c r="L69">
        <v>8</v>
      </c>
      <c r="M69">
        <v>36</v>
      </c>
      <c r="N69">
        <v>2</v>
      </c>
      <c r="O69" s="2">
        <f>SUM(Tableau4[[#This Row],[mammals]:[fungiProtists]])</f>
        <v>134</v>
      </c>
    </row>
    <row r="70" spans="1:15" x14ac:dyDescent="0.3">
      <c r="A70">
        <v>2019</v>
      </c>
      <c r="B70">
        <v>3</v>
      </c>
      <c r="C70" t="s">
        <v>147</v>
      </c>
      <c r="D70" t="s">
        <v>156</v>
      </c>
      <c r="E70" t="s">
        <v>151</v>
      </c>
      <c r="F70">
        <v>0</v>
      </c>
      <c r="G70">
        <v>4</v>
      </c>
      <c r="H70">
        <v>1</v>
      </c>
      <c r="I70">
        <v>0</v>
      </c>
      <c r="J70">
        <v>18</v>
      </c>
      <c r="K70">
        <v>0</v>
      </c>
      <c r="L70">
        <v>1</v>
      </c>
      <c r="M70">
        <v>0</v>
      </c>
      <c r="N70">
        <v>0</v>
      </c>
      <c r="O70" s="2">
        <f>SUM(Tableau4[[#This Row],[mammals]:[fungiProtists]])</f>
        <v>24</v>
      </c>
    </row>
    <row r="71" spans="1:15" x14ac:dyDescent="0.3">
      <c r="A71">
        <v>2019</v>
      </c>
      <c r="B71">
        <v>3</v>
      </c>
      <c r="C71" t="s">
        <v>147</v>
      </c>
      <c r="D71" t="s">
        <v>156</v>
      </c>
      <c r="E71" t="s">
        <v>152</v>
      </c>
      <c r="F71">
        <v>11</v>
      </c>
      <c r="G71">
        <v>24</v>
      </c>
      <c r="H71">
        <v>0</v>
      </c>
      <c r="I71">
        <v>0</v>
      </c>
      <c r="J71">
        <v>2</v>
      </c>
      <c r="K71">
        <v>0</v>
      </c>
      <c r="L71">
        <v>3</v>
      </c>
      <c r="M71">
        <v>0</v>
      </c>
      <c r="N71">
        <v>3</v>
      </c>
      <c r="O71" s="2">
        <f>SUM(Tableau4[[#This Row],[mammals]:[fungiProtists]])</f>
        <v>43</v>
      </c>
    </row>
    <row r="72" spans="1:15" x14ac:dyDescent="0.3">
      <c r="A72">
        <v>2019</v>
      </c>
      <c r="B72">
        <v>3</v>
      </c>
      <c r="C72" t="s">
        <v>147</v>
      </c>
      <c r="D72" t="s">
        <v>156</v>
      </c>
      <c r="E72" t="s">
        <v>153</v>
      </c>
      <c r="F72">
        <v>12</v>
      </c>
      <c r="G72">
        <v>24</v>
      </c>
      <c r="H72">
        <v>11</v>
      </c>
      <c r="I72">
        <v>10</v>
      </c>
      <c r="J72">
        <v>85</v>
      </c>
      <c r="K72">
        <v>1</v>
      </c>
      <c r="L72">
        <v>128</v>
      </c>
      <c r="M72">
        <v>86</v>
      </c>
      <c r="N72">
        <v>2</v>
      </c>
      <c r="O72" s="2">
        <f>SUM(Tableau4[[#This Row],[mammals]:[fungiProtists]])</f>
        <v>359</v>
      </c>
    </row>
    <row r="73" spans="1:15" x14ac:dyDescent="0.3">
      <c r="A73">
        <v>2019</v>
      </c>
      <c r="B73">
        <v>3</v>
      </c>
      <c r="C73" t="s">
        <v>147</v>
      </c>
      <c r="D73" t="s">
        <v>157</v>
      </c>
      <c r="E73" t="s">
        <v>158</v>
      </c>
      <c r="F73">
        <v>4</v>
      </c>
      <c r="G73">
        <v>9</v>
      </c>
      <c r="H73">
        <v>0</v>
      </c>
      <c r="I73">
        <v>0</v>
      </c>
      <c r="J73">
        <v>2</v>
      </c>
      <c r="K73">
        <v>3</v>
      </c>
      <c r="L73">
        <v>7</v>
      </c>
      <c r="M73">
        <v>2</v>
      </c>
      <c r="N73">
        <v>3</v>
      </c>
      <c r="O73" s="2">
        <f>SUM(Tableau4[[#This Row],[mammals]:[fungiProtists]])</f>
        <v>30</v>
      </c>
    </row>
    <row r="74" spans="1:15" x14ac:dyDescent="0.3">
      <c r="A74">
        <v>2019</v>
      </c>
      <c r="B74">
        <v>3</v>
      </c>
      <c r="C74" t="s">
        <v>147</v>
      </c>
      <c r="D74" t="s">
        <v>157</v>
      </c>
      <c r="E74" t="s">
        <v>159</v>
      </c>
      <c r="F74">
        <v>4</v>
      </c>
      <c r="G74">
        <v>11</v>
      </c>
      <c r="H74">
        <v>2</v>
      </c>
      <c r="I74">
        <v>0</v>
      </c>
      <c r="J74">
        <v>8</v>
      </c>
      <c r="K74">
        <v>2</v>
      </c>
      <c r="L74">
        <v>4</v>
      </c>
      <c r="M74">
        <v>2</v>
      </c>
      <c r="N74">
        <v>0</v>
      </c>
      <c r="O74" s="2">
        <f>SUM(Tableau4[[#This Row],[mammals]:[fungiProtists]])</f>
        <v>33</v>
      </c>
    </row>
    <row r="75" spans="1:15" x14ac:dyDescent="0.3">
      <c r="A75">
        <v>2019</v>
      </c>
      <c r="B75">
        <v>3</v>
      </c>
      <c r="C75" t="s">
        <v>147</v>
      </c>
      <c r="D75" t="s">
        <v>157</v>
      </c>
      <c r="E75" t="s">
        <v>160</v>
      </c>
      <c r="F75">
        <v>34</v>
      </c>
      <c r="G75">
        <v>57</v>
      </c>
      <c r="H75">
        <v>9</v>
      </c>
      <c r="I75">
        <v>0</v>
      </c>
      <c r="J75">
        <v>40</v>
      </c>
      <c r="K75">
        <v>7</v>
      </c>
      <c r="L75">
        <v>31</v>
      </c>
      <c r="M75">
        <v>63</v>
      </c>
      <c r="N75">
        <v>36</v>
      </c>
      <c r="O75" s="2">
        <f>SUM(Tableau4[[#This Row],[mammals]:[fungiProtists]])</f>
        <v>277</v>
      </c>
    </row>
    <row r="76" spans="1:15" x14ac:dyDescent="0.3">
      <c r="A76">
        <v>2019</v>
      </c>
      <c r="B76">
        <v>3</v>
      </c>
      <c r="C76" t="s">
        <v>147</v>
      </c>
      <c r="D76" t="s">
        <v>157</v>
      </c>
      <c r="E76" t="s">
        <v>161</v>
      </c>
      <c r="F76">
        <v>11</v>
      </c>
      <c r="G76">
        <v>17</v>
      </c>
      <c r="H76">
        <v>1</v>
      </c>
      <c r="I76">
        <v>0</v>
      </c>
      <c r="J76">
        <v>23</v>
      </c>
      <c r="K76">
        <v>9</v>
      </c>
      <c r="L76">
        <v>29</v>
      </c>
      <c r="M76">
        <v>29</v>
      </c>
      <c r="N76">
        <v>12</v>
      </c>
      <c r="O76" s="2">
        <f>SUM(Tableau4[[#This Row],[mammals]:[fungiProtists]])</f>
        <v>131</v>
      </c>
    </row>
    <row r="77" spans="1:15" x14ac:dyDescent="0.3">
      <c r="A77">
        <v>2019</v>
      </c>
      <c r="B77">
        <v>3</v>
      </c>
      <c r="C77" t="s">
        <v>147</v>
      </c>
      <c r="D77" t="s">
        <v>162</v>
      </c>
      <c r="E77" t="s">
        <v>163</v>
      </c>
      <c r="F77">
        <v>37</v>
      </c>
      <c r="G77">
        <v>36</v>
      </c>
      <c r="H77">
        <v>23</v>
      </c>
      <c r="I77">
        <v>1</v>
      </c>
      <c r="J77">
        <v>36</v>
      </c>
      <c r="K77">
        <v>0</v>
      </c>
      <c r="L77">
        <v>7</v>
      </c>
      <c r="M77">
        <v>24</v>
      </c>
      <c r="N77">
        <v>0</v>
      </c>
      <c r="O77" s="2">
        <f>SUM(Tableau4[[#This Row],[mammals]:[fungiProtists]])</f>
        <v>164</v>
      </c>
    </row>
    <row r="78" spans="1:15" x14ac:dyDescent="0.3">
      <c r="A78">
        <v>2019</v>
      </c>
      <c r="B78">
        <v>3</v>
      </c>
      <c r="C78" t="s">
        <v>147</v>
      </c>
      <c r="D78" t="s">
        <v>162</v>
      </c>
      <c r="E78" t="s">
        <v>164</v>
      </c>
      <c r="F78">
        <v>26</v>
      </c>
      <c r="G78">
        <v>21</v>
      </c>
      <c r="H78">
        <v>4</v>
      </c>
      <c r="I78">
        <v>1</v>
      </c>
      <c r="J78">
        <v>3</v>
      </c>
      <c r="K78">
        <v>0</v>
      </c>
      <c r="L78">
        <v>1</v>
      </c>
      <c r="M78">
        <v>43</v>
      </c>
      <c r="N78">
        <v>0</v>
      </c>
      <c r="O78" s="2">
        <f>SUM(Tableau4[[#This Row],[mammals]:[fungiProtists]])</f>
        <v>99</v>
      </c>
    </row>
    <row r="79" spans="1:15" x14ac:dyDescent="0.3">
      <c r="A79">
        <v>2019</v>
      </c>
      <c r="B79">
        <v>3</v>
      </c>
      <c r="C79" t="s">
        <v>147</v>
      </c>
      <c r="D79" t="s">
        <v>162</v>
      </c>
      <c r="E79" t="s">
        <v>165</v>
      </c>
      <c r="F79">
        <v>0</v>
      </c>
      <c r="G79">
        <v>1</v>
      </c>
      <c r="H79">
        <v>2</v>
      </c>
      <c r="I79">
        <v>0</v>
      </c>
      <c r="J79">
        <v>18</v>
      </c>
      <c r="K79">
        <v>0</v>
      </c>
      <c r="L79">
        <v>69</v>
      </c>
      <c r="M79">
        <v>1</v>
      </c>
      <c r="N79">
        <v>0</v>
      </c>
      <c r="O79" s="2">
        <f>SUM(Tableau4[[#This Row],[mammals]:[fungiProtists]])</f>
        <v>91</v>
      </c>
    </row>
    <row r="80" spans="1:15" x14ac:dyDescent="0.3">
      <c r="A80">
        <v>2019</v>
      </c>
      <c r="B80">
        <v>3</v>
      </c>
      <c r="C80" t="s">
        <v>147</v>
      </c>
      <c r="D80" t="s">
        <v>162</v>
      </c>
      <c r="E80" t="s">
        <v>166</v>
      </c>
      <c r="F80">
        <v>33</v>
      </c>
      <c r="G80">
        <v>31</v>
      </c>
      <c r="H80">
        <v>8</v>
      </c>
      <c r="I80">
        <v>2</v>
      </c>
      <c r="J80">
        <v>23</v>
      </c>
      <c r="K80">
        <v>0</v>
      </c>
      <c r="L80">
        <v>15</v>
      </c>
      <c r="M80">
        <v>156</v>
      </c>
      <c r="N80">
        <v>0</v>
      </c>
      <c r="O80" s="2">
        <f>SUM(Tableau4[[#This Row],[mammals]:[fungiProtists]])</f>
        <v>268</v>
      </c>
    </row>
    <row r="81" spans="1:15" x14ac:dyDescent="0.3">
      <c r="A81">
        <v>2019</v>
      </c>
      <c r="B81">
        <v>3</v>
      </c>
      <c r="C81" t="s">
        <v>147</v>
      </c>
      <c r="D81" t="s">
        <v>162</v>
      </c>
      <c r="E81" t="s">
        <v>167</v>
      </c>
      <c r="F81">
        <v>39</v>
      </c>
      <c r="G81">
        <v>32</v>
      </c>
      <c r="H81">
        <v>21</v>
      </c>
      <c r="I81">
        <v>9</v>
      </c>
      <c r="J81">
        <v>59</v>
      </c>
      <c r="K81">
        <v>1</v>
      </c>
      <c r="L81">
        <v>78</v>
      </c>
      <c r="M81">
        <v>41</v>
      </c>
      <c r="N81">
        <v>0</v>
      </c>
      <c r="O81" s="2">
        <f>SUM(Tableau4[[#This Row],[mammals]:[fungiProtists]])</f>
        <v>280</v>
      </c>
    </row>
    <row r="82" spans="1:15" x14ac:dyDescent="0.3">
      <c r="A82">
        <v>2019</v>
      </c>
      <c r="B82">
        <v>3</v>
      </c>
      <c r="C82" t="s">
        <v>147</v>
      </c>
      <c r="D82" t="s">
        <v>162</v>
      </c>
      <c r="E82" t="s">
        <v>168</v>
      </c>
      <c r="F82">
        <v>0</v>
      </c>
      <c r="G82">
        <v>0</v>
      </c>
      <c r="H82">
        <v>0</v>
      </c>
      <c r="I82">
        <v>0</v>
      </c>
      <c r="J82">
        <v>12</v>
      </c>
      <c r="K82">
        <v>0</v>
      </c>
      <c r="L82">
        <v>1</v>
      </c>
      <c r="M82">
        <v>0</v>
      </c>
      <c r="N82">
        <v>0</v>
      </c>
      <c r="O82" s="2">
        <f>SUM(Tableau4[[#This Row],[mammals]:[fungiProtists]])</f>
        <v>13</v>
      </c>
    </row>
    <row r="83" spans="1:15" x14ac:dyDescent="0.3">
      <c r="A83">
        <v>2019</v>
      </c>
      <c r="B83">
        <v>3</v>
      </c>
      <c r="C83" t="s">
        <v>147</v>
      </c>
      <c r="D83" t="s">
        <v>162</v>
      </c>
      <c r="E83" t="s">
        <v>169</v>
      </c>
      <c r="F83">
        <v>93</v>
      </c>
      <c r="G83">
        <v>93</v>
      </c>
      <c r="H83">
        <v>54</v>
      </c>
      <c r="I83">
        <v>75</v>
      </c>
      <c r="J83">
        <v>235</v>
      </c>
      <c r="K83">
        <v>7</v>
      </c>
      <c r="L83">
        <v>130</v>
      </c>
      <c r="M83">
        <v>412</v>
      </c>
      <c r="N83">
        <v>2</v>
      </c>
      <c r="O83" s="2">
        <f>SUM(Tableau4[[#This Row],[mammals]:[fungiProtists]])</f>
        <v>1101</v>
      </c>
    </row>
    <row r="84" spans="1:15" x14ac:dyDescent="0.3">
      <c r="A84">
        <v>2019</v>
      </c>
      <c r="B84">
        <v>3</v>
      </c>
      <c r="C84" t="s">
        <v>147</v>
      </c>
      <c r="D84" t="s">
        <v>162</v>
      </c>
      <c r="E84" t="s">
        <v>170</v>
      </c>
      <c r="F84">
        <v>192</v>
      </c>
      <c r="G84">
        <v>166</v>
      </c>
      <c r="H84">
        <v>37</v>
      </c>
      <c r="I84">
        <v>29</v>
      </c>
      <c r="J84">
        <v>232</v>
      </c>
      <c r="K84">
        <v>42</v>
      </c>
      <c r="L84">
        <v>309</v>
      </c>
      <c r="M84">
        <v>605</v>
      </c>
      <c r="N84">
        <v>2</v>
      </c>
      <c r="O84" s="2">
        <f>SUM(Tableau4[[#This Row],[mammals]:[fungiProtists]])</f>
        <v>1614</v>
      </c>
    </row>
    <row r="85" spans="1:15" x14ac:dyDescent="0.3">
      <c r="A85">
        <v>2019</v>
      </c>
      <c r="B85">
        <v>3</v>
      </c>
      <c r="C85" t="s">
        <v>147</v>
      </c>
      <c r="D85" t="s">
        <v>162</v>
      </c>
      <c r="E85" t="s">
        <v>171</v>
      </c>
      <c r="F85">
        <v>47</v>
      </c>
      <c r="G85">
        <v>29</v>
      </c>
      <c r="H85">
        <v>28</v>
      </c>
      <c r="I85">
        <v>6</v>
      </c>
      <c r="J85">
        <v>56</v>
      </c>
      <c r="K85">
        <v>16</v>
      </c>
      <c r="L85">
        <v>5</v>
      </c>
      <c r="M85">
        <v>62</v>
      </c>
      <c r="N85">
        <v>0</v>
      </c>
      <c r="O85" s="2">
        <f>SUM(Tableau4[[#This Row],[mammals]:[fungiProtists]])</f>
        <v>249</v>
      </c>
    </row>
    <row r="86" spans="1:15" x14ac:dyDescent="0.3">
      <c r="A86">
        <v>2019</v>
      </c>
      <c r="B86">
        <v>3</v>
      </c>
      <c r="C86" t="s">
        <v>147</v>
      </c>
      <c r="D86" t="s">
        <v>162</v>
      </c>
      <c r="E86" t="s">
        <v>172</v>
      </c>
      <c r="F86">
        <v>72</v>
      </c>
      <c r="G86">
        <v>63</v>
      </c>
      <c r="H86">
        <v>58</v>
      </c>
      <c r="I86">
        <v>33</v>
      </c>
      <c r="J86">
        <v>124</v>
      </c>
      <c r="K86">
        <v>39</v>
      </c>
      <c r="L86">
        <v>262</v>
      </c>
      <c r="M86">
        <v>976</v>
      </c>
      <c r="N86">
        <v>4</v>
      </c>
      <c r="O86" s="2">
        <f>SUM(Tableau4[[#This Row],[mammals]:[fungiProtists]])</f>
        <v>1631</v>
      </c>
    </row>
    <row r="87" spans="1:15" x14ac:dyDescent="0.3">
      <c r="A87">
        <v>2019</v>
      </c>
      <c r="B87">
        <v>3</v>
      </c>
      <c r="C87" t="s">
        <v>147</v>
      </c>
      <c r="D87" t="s">
        <v>162</v>
      </c>
      <c r="E87" t="s">
        <v>173</v>
      </c>
      <c r="F87">
        <v>2</v>
      </c>
      <c r="G87">
        <v>0</v>
      </c>
      <c r="H87">
        <v>3</v>
      </c>
      <c r="I87">
        <v>0</v>
      </c>
      <c r="J87">
        <v>30</v>
      </c>
      <c r="K87">
        <v>0</v>
      </c>
      <c r="L87">
        <v>45</v>
      </c>
      <c r="M87">
        <v>0</v>
      </c>
      <c r="N87">
        <v>0</v>
      </c>
      <c r="O87" s="2">
        <f>SUM(Tableau4[[#This Row],[mammals]:[fungiProtists]])</f>
        <v>80</v>
      </c>
    </row>
    <row r="88" spans="1:15" x14ac:dyDescent="0.3">
      <c r="A88">
        <v>2019</v>
      </c>
      <c r="B88">
        <v>3</v>
      </c>
      <c r="C88" t="s">
        <v>147</v>
      </c>
      <c r="D88" t="s">
        <v>162</v>
      </c>
      <c r="E88" t="s">
        <v>174</v>
      </c>
      <c r="F88">
        <v>49</v>
      </c>
      <c r="G88">
        <v>56</v>
      </c>
      <c r="H88">
        <v>32</v>
      </c>
      <c r="I88">
        <v>3</v>
      </c>
      <c r="J88">
        <v>60</v>
      </c>
      <c r="K88">
        <v>3</v>
      </c>
      <c r="L88">
        <v>74</v>
      </c>
      <c r="M88">
        <v>65</v>
      </c>
      <c r="N88">
        <v>0</v>
      </c>
      <c r="O88" s="2">
        <f>SUM(Tableau4[[#This Row],[mammals]:[fungiProtists]])</f>
        <v>342</v>
      </c>
    </row>
    <row r="89" spans="1:15" x14ac:dyDescent="0.3">
      <c r="A89">
        <v>2019</v>
      </c>
      <c r="B89">
        <v>3</v>
      </c>
      <c r="C89" t="s">
        <v>147</v>
      </c>
      <c r="D89" t="s">
        <v>162</v>
      </c>
      <c r="E89" t="s">
        <v>175</v>
      </c>
      <c r="F89">
        <v>29</v>
      </c>
      <c r="G89">
        <v>38</v>
      </c>
      <c r="H89">
        <v>8</v>
      </c>
      <c r="I89">
        <v>3</v>
      </c>
      <c r="J89">
        <v>8</v>
      </c>
      <c r="K89">
        <v>1</v>
      </c>
      <c r="L89">
        <v>2</v>
      </c>
      <c r="M89">
        <v>18</v>
      </c>
      <c r="N89">
        <v>1</v>
      </c>
      <c r="O89" s="2">
        <f>SUM(Tableau4[[#This Row],[mammals]:[fungiProtists]])</f>
        <v>108</v>
      </c>
    </row>
    <row r="90" spans="1:15" x14ac:dyDescent="0.3">
      <c r="A90">
        <v>2019</v>
      </c>
      <c r="B90">
        <v>3</v>
      </c>
      <c r="C90" t="s">
        <v>147</v>
      </c>
      <c r="D90" t="s">
        <v>162</v>
      </c>
      <c r="E90" t="s">
        <v>176</v>
      </c>
      <c r="F90">
        <v>38</v>
      </c>
      <c r="G90">
        <v>93</v>
      </c>
      <c r="H90">
        <v>39</v>
      </c>
      <c r="I90">
        <v>27</v>
      </c>
      <c r="J90">
        <v>95</v>
      </c>
      <c r="K90">
        <v>3</v>
      </c>
      <c r="L90">
        <v>235</v>
      </c>
      <c r="M90">
        <v>259</v>
      </c>
      <c r="N90">
        <v>1</v>
      </c>
      <c r="O90" s="2">
        <f>SUM(Tableau4[[#This Row],[mammals]:[fungiProtists]])</f>
        <v>790</v>
      </c>
    </row>
    <row r="91" spans="1:15" x14ac:dyDescent="0.3">
      <c r="A91">
        <v>2019</v>
      </c>
      <c r="B91">
        <v>3</v>
      </c>
      <c r="C91" t="s">
        <v>147</v>
      </c>
      <c r="D91" t="s">
        <v>162</v>
      </c>
      <c r="E91" t="s">
        <v>177</v>
      </c>
      <c r="F91">
        <v>14</v>
      </c>
      <c r="G91">
        <v>22</v>
      </c>
      <c r="H91">
        <v>6</v>
      </c>
      <c r="I91">
        <v>0</v>
      </c>
      <c r="J91">
        <v>41</v>
      </c>
      <c r="K91">
        <v>1</v>
      </c>
      <c r="L91">
        <v>175</v>
      </c>
      <c r="M91">
        <v>66</v>
      </c>
      <c r="N91">
        <v>0</v>
      </c>
      <c r="O91" s="2">
        <f>SUM(Tableau4[[#This Row],[mammals]:[fungiProtists]])</f>
        <v>325</v>
      </c>
    </row>
    <row r="92" spans="1:15" x14ac:dyDescent="0.3">
      <c r="A92">
        <v>2019</v>
      </c>
      <c r="B92">
        <v>3</v>
      </c>
      <c r="C92" t="s">
        <v>147</v>
      </c>
      <c r="D92" t="s">
        <v>162</v>
      </c>
      <c r="E92" t="s">
        <v>181</v>
      </c>
      <c r="F92">
        <v>30</v>
      </c>
      <c r="G92">
        <v>16</v>
      </c>
      <c r="H92">
        <v>12</v>
      </c>
      <c r="I92">
        <v>56</v>
      </c>
      <c r="J92">
        <v>99</v>
      </c>
      <c r="K92">
        <v>0</v>
      </c>
      <c r="L92">
        <v>130</v>
      </c>
      <c r="M92">
        <v>298</v>
      </c>
      <c r="N92">
        <v>0</v>
      </c>
      <c r="O92" s="2">
        <f>SUM(Tableau4[[#This Row],[mammals]:[fungiProtists]])</f>
        <v>641</v>
      </c>
    </row>
    <row r="93" spans="1:15" x14ac:dyDescent="0.3">
      <c r="A93">
        <v>2019</v>
      </c>
      <c r="B93">
        <v>3</v>
      </c>
      <c r="C93" t="s">
        <v>147</v>
      </c>
      <c r="D93" t="s">
        <v>162</v>
      </c>
      <c r="E93" t="s">
        <v>178</v>
      </c>
      <c r="F93">
        <v>59</v>
      </c>
      <c r="G93">
        <v>62</v>
      </c>
      <c r="H93">
        <v>38</v>
      </c>
      <c r="I93">
        <v>7</v>
      </c>
      <c r="J93">
        <v>113</v>
      </c>
      <c r="K93">
        <v>16</v>
      </c>
      <c r="L93">
        <v>197</v>
      </c>
      <c r="M93">
        <v>178</v>
      </c>
      <c r="N93">
        <v>1</v>
      </c>
      <c r="O93" s="2">
        <f>SUM(Tableau4[[#This Row],[mammals]:[fungiProtists]])</f>
        <v>671</v>
      </c>
    </row>
    <row r="94" spans="1:15" x14ac:dyDescent="0.3">
      <c r="A94">
        <v>2019</v>
      </c>
      <c r="B94">
        <v>3</v>
      </c>
      <c r="C94" t="s">
        <v>147</v>
      </c>
      <c r="D94" t="s">
        <v>162</v>
      </c>
      <c r="E94" t="s">
        <v>179</v>
      </c>
      <c r="F94">
        <v>5</v>
      </c>
      <c r="G94">
        <v>6</v>
      </c>
      <c r="H94">
        <v>3</v>
      </c>
      <c r="I94">
        <v>0</v>
      </c>
      <c r="J94">
        <v>21</v>
      </c>
      <c r="K94">
        <v>0</v>
      </c>
      <c r="L94">
        <v>1</v>
      </c>
      <c r="M94">
        <v>5</v>
      </c>
      <c r="N94">
        <v>0</v>
      </c>
      <c r="O94" s="2">
        <f>SUM(Tableau4[[#This Row],[mammals]:[fungiProtists]])</f>
        <v>41</v>
      </c>
    </row>
    <row r="95" spans="1:15" x14ac:dyDescent="0.3">
      <c r="A95">
        <v>2019</v>
      </c>
      <c r="B95">
        <v>3</v>
      </c>
      <c r="C95" t="s">
        <v>147</v>
      </c>
      <c r="D95" t="s">
        <v>162</v>
      </c>
      <c r="E95" t="s">
        <v>180</v>
      </c>
      <c r="F95">
        <v>60</v>
      </c>
      <c r="G95">
        <v>53</v>
      </c>
      <c r="H95">
        <v>71</v>
      </c>
      <c r="I95">
        <v>45</v>
      </c>
      <c r="J95">
        <v>91</v>
      </c>
      <c r="K95">
        <v>30</v>
      </c>
      <c r="L95">
        <v>124</v>
      </c>
      <c r="M95">
        <v>258</v>
      </c>
      <c r="N95">
        <v>0</v>
      </c>
      <c r="O95" s="2">
        <f>SUM(Tableau4[[#This Row],[mammals]:[fungiProtists]])</f>
        <v>732</v>
      </c>
    </row>
    <row r="96" spans="1:15" x14ac:dyDescent="0.3">
      <c r="A96">
        <v>2019</v>
      </c>
      <c r="B96">
        <v>3</v>
      </c>
      <c r="C96" t="s">
        <v>147</v>
      </c>
      <c r="D96" t="s">
        <v>182</v>
      </c>
      <c r="E96" t="s">
        <v>183</v>
      </c>
      <c r="F96">
        <v>11</v>
      </c>
      <c r="G96">
        <v>16</v>
      </c>
      <c r="H96">
        <v>1</v>
      </c>
      <c r="I96">
        <v>1</v>
      </c>
      <c r="J96">
        <v>4</v>
      </c>
      <c r="K96">
        <v>0</v>
      </c>
      <c r="L96">
        <v>2</v>
      </c>
      <c r="M96">
        <v>5</v>
      </c>
      <c r="N96">
        <v>0</v>
      </c>
      <c r="O96" s="2">
        <f>SUM(Tableau4[[#This Row],[mammals]:[fungiProtists]])</f>
        <v>40</v>
      </c>
    </row>
    <row r="97" spans="1:15" x14ac:dyDescent="0.3">
      <c r="A97">
        <v>2019</v>
      </c>
      <c r="B97">
        <v>3</v>
      </c>
      <c r="C97" t="s">
        <v>147</v>
      </c>
      <c r="D97" t="s">
        <v>182</v>
      </c>
      <c r="E97" t="s">
        <v>184</v>
      </c>
      <c r="F97">
        <v>9</v>
      </c>
      <c r="G97">
        <v>14</v>
      </c>
      <c r="H97">
        <v>7</v>
      </c>
      <c r="I97">
        <v>0</v>
      </c>
      <c r="J97">
        <v>4</v>
      </c>
      <c r="K97">
        <v>2</v>
      </c>
      <c r="L97">
        <v>7</v>
      </c>
      <c r="M97">
        <v>76</v>
      </c>
      <c r="N97">
        <v>0</v>
      </c>
      <c r="O97" s="2">
        <f>SUM(Tableau4[[#This Row],[mammals]:[fungiProtists]])</f>
        <v>119</v>
      </c>
    </row>
    <row r="98" spans="1:15" x14ac:dyDescent="0.3">
      <c r="A98">
        <v>2019</v>
      </c>
      <c r="B98">
        <v>3</v>
      </c>
      <c r="C98" t="s">
        <v>147</v>
      </c>
      <c r="D98" t="s">
        <v>182</v>
      </c>
      <c r="E98" t="s">
        <v>185</v>
      </c>
      <c r="F98">
        <v>8</v>
      </c>
      <c r="G98">
        <v>17</v>
      </c>
      <c r="H98">
        <v>9</v>
      </c>
      <c r="I98">
        <v>1</v>
      </c>
      <c r="J98">
        <v>14</v>
      </c>
      <c r="K98">
        <v>2</v>
      </c>
      <c r="L98">
        <v>5</v>
      </c>
      <c r="M98">
        <v>46</v>
      </c>
      <c r="N98">
        <v>0</v>
      </c>
      <c r="O98" s="2">
        <f>SUM(Tableau4[[#This Row],[mammals]:[fungiProtists]])</f>
        <v>102</v>
      </c>
    </row>
    <row r="99" spans="1:15" x14ac:dyDescent="0.3">
      <c r="A99">
        <v>2019</v>
      </c>
      <c r="B99">
        <v>3</v>
      </c>
      <c r="C99" t="s">
        <v>147</v>
      </c>
      <c r="D99" t="s">
        <v>182</v>
      </c>
      <c r="E99" t="s">
        <v>186</v>
      </c>
      <c r="F99">
        <v>3</v>
      </c>
      <c r="G99">
        <v>7</v>
      </c>
      <c r="H99">
        <v>4</v>
      </c>
      <c r="I99">
        <v>0</v>
      </c>
      <c r="J99">
        <v>20</v>
      </c>
      <c r="K99">
        <v>0</v>
      </c>
      <c r="L99">
        <v>13</v>
      </c>
      <c r="M99">
        <v>0</v>
      </c>
      <c r="N99">
        <v>0</v>
      </c>
      <c r="O99" s="2">
        <f>SUM(Tableau4[[#This Row],[mammals]:[fungiProtists]])</f>
        <v>47</v>
      </c>
    </row>
    <row r="100" spans="1:15" x14ac:dyDescent="0.3">
      <c r="A100">
        <v>2019</v>
      </c>
      <c r="B100">
        <v>3</v>
      </c>
      <c r="C100" t="s">
        <v>147</v>
      </c>
      <c r="D100" t="s">
        <v>182</v>
      </c>
      <c r="E100" t="s">
        <v>187</v>
      </c>
      <c r="F100">
        <v>6</v>
      </c>
      <c r="G100">
        <v>7</v>
      </c>
      <c r="H100">
        <v>5</v>
      </c>
      <c r="I100">
        <v>0</v>
      </c>
      <c r="J100">
        <v>25</v>
      </c>
      <c r="K100">
        <v>6</v>
      </c>
      <c r="L100">
        <v>10</v>
      </c>
      <c r="M100">
        <v>23</v>
      </c>
      <c r="N100">
        <v>1</v>
      </c>
      <c r="O100" s="2">
        <f>SUM(Tableau4[[#This Row],[mammals]:[fungiProtists]])</f>
        <v>83</v>
      </c>
    </row>
    <row r="101" spans="1:15" x14ac:dyDescent="0.3">
      <c r="A101">
        <v>2019</v>
      </c>
      <c r="B101">
        <v>3</v>
      </c>
      <c r="C101" t="s">
        <v>147</v>
      </c>
      <c r="D101" t="s">
        <v>182</v>
      </c>
      <c r="E101" t="s">
        <v>188</v>
      </c>
      <c r="F101">
        <v>9</v>
      </c>
      <c r="G101">
        <v>14</v>
      </c>
      <c r="H101">
        <v>7</v>
      </c>
      <c r="I101">
        <v>1</v>
      </c>
      <c r="J101">
        <v>10</v>
      </c>
      <c r="K101">
        <v>4</v>
      </c>
      <c r="L101">
        <v>11</v>
      </c>
      <c r="M101">
        <v>65</v>
      </c>
      <c r="N101">
        <v>4</v>
      </c>
      <c r="O101" s="2">
        <f>SUM(Tableau4[[#This Row],[mammals]:[fungiProtists]])</f>
        <v>125</v>
      </c>
    </row>
    <row r="102" spans="1:15" x14ac:dyDescent="0.3">
      <c r="A102">
        <v>2019</v>
      </c>
      <c r="B102">
        <v>3</v>
      </c>
      <c r="C102" t="s">
        <v>147</v>
      </c>
      <c r="D102" t="s">
        <v>182</v>
      </c>
      <c r="E102" t="s">
        <v>190</v>
      </c>
      <c r="F102">
        <v>19</v>
      </c>
      <c r="G102">
        <v>28</v>
      </c>
      <c r="H102">
        <v>15</v>
      </c>
      <c r="I102">
        <v>4</v>
      </c>
      <c r="J102">
        <v>58</v>
      </c>
      <c r="K102">
        <v>2</v>
      </c>
      <c r="L102">
        <v>22</v>
      </c>
      <c r="M102">
        <v>12</v>
      </c>
      <c r="N102">
        <v>0</v>
      </c>
      <c r="O102" s="2">
        <f>SUM(Tableau4[[#This Row],[mammals]:[fungiProtists]])</f>
        <v>160</v>
      </c>
    </row>
    <row r="103" spans="1:15" x14ac:dyDescent="0.3">
      <c r="A103">
        <v>2019</v>
      </c>
      <c r="B103">
        <v>3</v>
      </c>
      <c r="C103" t="s">
        <v>147</v>
      </c>
      <c r="D103" t="s">
        <v>182</v>
      </c>
      <c r="E103" t="s">
        <v>189</v>
      </c>
      <c r="F103">
        <v>13</v>
      </c>
      <c r="G103">
        <v>17</v>
      </c>
      <c r="H103">
        <v>3</v>
      </c>
      <c r="I103">
        <v>1</v>
      </c>
      <c r="J103">
        <v>25</v>
      </c>
      <c r="K103">
        <v>1</v>
      </c>
      <c r="L103">
        <v>16</v>
      </c>
      <c r="M103">
        <v>4</v>
      </c>
      <c r="N103">
        <v>0</v>
      </c>
      <c r="O103" s="2">
        <f>SUM(Tableau4[[#This Row],[mammals]:[fungiProtists]])</f>
        <v>80</v>
      </c>
    </row>
    <row r="104" spans="1:15" x14ac:dyDescent="0.3">
      <c r="A104">
        <v>2019</v>
      </c>
      <c r="B104">
        <v>3</v>
      </c>
      <c r="C104" t="s">
        <v>147</v>
      </c>
      <c r="D104" t="s">
        <v>182</v>
      </c>
      <c r="E104" t="s">
        <v>191</v>
      </c>
      <c r="F104">
        <v>15</v>
      </c>
      <c r="G104">
        <v>18</v>
      </c>
      <c r="H104">
        <v>11</v>
      </c>
      <c r="I104">
        <v>1</v>
      </c>
      <c r="J104">
        <v>59</v>
      </c>
      <c r="K104">
        <v>12</v>
      </c>
      <c r="L104">
        <v>63</v>
      </c>
      <c r="M104">
        <v>27</v>
      </c>
      <c r="N104">
        <v>1</v>
      </c>
      <c r="O104" s="2">
        <f>SUM(Tableau4[[#This Row],[mammals]:[fungiProtists]])</f>
        <v>207</v>
      </c>
    </row>
    <row r="105" spans="1:15" x14ac:dyDescent="0.3">
      <c r="A105">
        <v>2019</v>
      </c>
      <c r="B105">
        <v>3</v>
      </c>
      <c r="C105" t="s">
        <v>147</v>
      </c>
      <c r="D105" t="s">
        <v>182</v>
      </c>
      <c r="E105" t="s">
        <v>192</v>
      </c>
      <c r="F105">
        <v>13</v>
      </c>
      <c r="G105">
        <v>14</v>
      </c>
      <c r="H105">
        <v>6</v>
      </c>
      <c r="I105">
        <v>0</v>
      </c>
      <c r="J105">
        <v>19</v>
      </c>
      <c r="K105">
        <v>6</v>
      </c>
      <c r="L105">
        <v>55</v>
      </c>
      <c r="M105">
        <v>8</v>
      </c>
      <c r="N105">
        <v>0</v>
      </c>
      <c r="O105" s="2">
        <f>SUM(Tableau4[[#This Row],[mammals]:[fungiProtists]])</f>
        <v>121</v>
      </c>
    </row>
    <row r="106" spans="1:15" x14ac:dyDescent="0.3">
      <c r="A106">
        <v>2019</v>
      </c>
      <c r="B106">
        <v>3</v>
      </c>
      <c r="C106" t="s">
        <v>147</v>
      </c>
      <c r="D106" t="s">
        <v>182</v>
      </c>
      <c r="E106" t="s">
        <v>193</v>
      </c>
      <c r="F106">
        <v>16</v>
      </c>
      <c r="G106">
        <v>27</v>
      </c>
      <c r="H106">
        <v>1</v>
      </c>
      <c r="I106">
        <v>1</v>
      </c>
      <c r="J106">
        <v>14</v>
      </c>
      <c r="K106">
        <v>2</v>
      </c>
      <c r="L106">
        <v>5</v>
      </c>
      <c r="M106">
        <v>14</v>
      </c>
      <c r="N106">
        <v>1</v>
      </c>
      <c r="O106" s="2">
        <f>SUM(Tableau4[[#This Row],[mammals]:[fungiProtists]])</f>
        <v>81</v>
      </c>
    </row>
    <row r="107" spans="1:15" x14ac:dyDescent="0.3">
      <c r="A107">
        <v>2019</v>
      </c>
      <c r="B107">
        <v>3</v>
      </c>
      <c r="C107" t="s">
        <v>147</v>
      </c>
      <c r="D107" t="s">
        <v>182</v>
      </c>
      <c r="E107" t="s">
        <v>194</v>
      </c>
      <c r="F107">
        <v>7</v>
      </c>
      <c r="G107">
        <v>11</v>
      </c>
      <c r="H107">
        <v>4</v>
      </c>
      <c r="I107">
        <v>0</v>
      </c>
      <c r="J107">
        <v>22</v>
      </c>
      <c r="K107">
        <v>0</v>
      </c>
      <c r="L107">
        <v>13</v>
      </c>
      <c r="M107">
        <v>0</v>
      </c>
      <c r="N107">
        <v>0</v>
      </c>
      <c r="O107" s="2">
        <f>SUM(Tableau4[[#This Row],[mammals]:[fungiProtists]])</f>
        <v>57</v>
      </c>
    </row>
    <row r="108" spans="1:15" x14ac:dyDescent="0.3">
      <c r="A108">
        <v>2019</v>
      </c>
      <c r="B108">
        <v>3</v>
      </c>
      <c r="C108" t="s">
        <v>147</v>
      </c>
      <c r="D108" t="s">
        <v>182</v>
      </c>
      <c r="E108" t="s">
        <v>195</v>
      </c>
      <c r="F108">
        <v>5</v>
      </c>
      <c r="G108">
        <v>15</v>
      </c>
      <c r="H108">
        <v>3</v>
      </c>
      <c r="I108">
        <v>0</v>
      </c>
      <c r="J108">
        <v>3</v>
      </c>
      <c r="K108">
        <v>0</v>
      </c>
      <c r="L108">
        <v>4</v>
      </c>
      <c r="M108">
        <v>13</v>
      </c>
      <c r="N108">
        <v>0</v>
      </c>
      <c r="O108" s="2">
        <f>SUM(Tableau4[[#This Row],[mammals]:[fungiProtists]])</f>
        <v>43</v>
      </c>
    </row>
    <row r="109" spans="1:15" x14ac:dyDescent="0.3">
      <c r="A109">
        <v>2019</v>
      </c>
      <c r="B109">
        <v>3</v>
      </c>
      <c r="C109" t="s">
        <v>147</v>
      </c>
      <c r="D109" t="s">
        <v>182</v>
      </c>
      <c r="E109" t="s">
        <v>196</v>
      </c>
      <c r="F109">
        <v>10</v>
      </c>
      <c r="G109">
        <v>11</v>
      </c>
      <c r="H109">
        <v>8</v>
      </c>
      <c r="I109">
        <v>0</v>
      </c>
      <c r="J109">
        <v>31</v>
      </c>
      <c r="K109">
        <v>10</v>
      </c>
      <c r="L109">
        <v>9</v>
      </c>
      <c r="M109">
        <v>29</v>
      </c>
      <c r="N109">
        <v>0</v>
      </c>
      <c r="O109" s="2">
        <f>SUM(Tableau4[[#This Row],[mammals]:[fungiProtists]])</f>
        <v>108</v>
      </c>
    </row>
    <row r="110" spans="1:15" x14ac:dyDescent="0.3">
      <c r="A110">
        <v>2019</v>
      </c>
      <c r="B110">
        <v>3</v>
      </c>
      <c r="C110" t="s">
        <v>147</v>
      </c>
      <c r="D110" t="s">
        <v>182</v>
      </c>
      <c r="E110" t="s">
        <v>197</v>
      </c>
      <c r="F110">
        <v>10</v>
      </c>
      <c r="G110">
        <v>13</v>
      </c>
      <c r="H110">
        <v>8</v>
      </c>
      <c r="I110">
        <v>0</v>
      </c>
      <c r="J110">
        <v>43</v>
      </c>
      <c r="K110">
        <v>2</v>
      </c>
      <c r="L110">
        <v>29</v>
      </c>
      <c r="M110">
        <v>6</v>
      </c>
      <c r="N110">
        <v>0</v>
      </c>
      <c r="O110" s="2">
        <f>SUM(Tableau4[[#This Row],[mammals]:[fungiProtists]])</f>
        <v>111</v>
      </c>
    </row>
    <row r="111" spans="1:15" x14ac:dyDescent="0.3">
      <c r="A111">
        <v>2019</v>
      </c>
      <c r="B111">
        <v>3</v>
      </c>
      <c r="C111" t="s">
        <v>147</v>
      </c>
      <c r="D111" t="s">
        <v>182</v>
      </c>
      <c r="E111" t="s">
        <v>198</v>
      </c>
      <c r="F111">
        <v>25</v>
      </c>
      <c r="G111">
        <v>33</v>
      </c>
      <c r="H111">
        <v>12</v>
      </c>
      <c r="I111">
        <v>0</v>
      </c>
      <c r="J111">
        <v>53</v>
      </c>
      <c r="K111">
        <v>0</v>
      </c>
      <c r="L111">
        <v>18</v>
      </c>
      <c r="M111">
        <v>12</v>
      </c>
      <c r="N111">
        <v>0</v>
      </c>
      <c r="O111" s="2">
        <f>SUM(Tableau4[[#This Row],[mammals]:[fungiProtists]])</f>
        <v>153</v>
      </c>
    </row>
    <row r="112" spans="1:15" x14ac:dyDescent="0.3">
      <c r="A112">
        <v>2019</v>
      </c>
      <c r="B112">
        <v>3</v>
      </c>
      <c r="C112" t="s">
        <v>147</v>
      </c>
      <c r="D112" t="s">
        <v>182</v>
      </c>
      <c r="E112" t="s">
        <v>199</v>
      </c>
      <c r="F112">
        <v>4</v>
      </c>
      <c r="G112">
        <v>15</v>
      </c>
      <c r="H112">
        <v>4</v>
      </c>
      <c r="I112">
        <v>0</v>
      </c>
      <c r="J112">
        <v>2</v>
      </c>
      <c r="K112">
        <v>2</v>
      </c>
      <c r="L112">
        <v>2</v>
      </c>
      <c r="M112">
        <v>10</v>
      </c>
      <c r="N112">
        <v>0</v>
      </c>
      <c r="O112" s="2">
        <f>SUM(Tableau4[[#This Row],[mammals]:[fungiProtists]])</f>
        <v>39</v>
      </c>
    </row>
    <row r="113" spans="1:15" x14ac:dyDescent="0.3">
      <c r="A113">
        <v>2019</v>
      </c>
      <c r="B113">
        <v>3</v>
      </c>
      <c r="C113" t="s">
        <v>147</v>
      </c>
      <c r="D113" t="s">
        <v>182</v>
      </c>
      <c r="E113" t="s">
        <v>200</v>
      </c>
      <c r="F113">
        <v>4</v>
      </c>
      <c r="G113">
        <v>9</v>
      </c>
      <c r="H113">
        <v>3</v>
      </c>
      <c r="I113">
        <v>0</v>
      </c>
      <c r="J113">
        <v>21</v>
      </c>
      <c r="K113">
        <v>0</v>
      </c>
      <c r="L113">
        <v>13</v>
      </c>
      <c r="M113">
        <v>0</v>
      </c>
      <c r="N113">
        <v>0</v>
      </c>
      <c r="O113" s="2">
        <f>SUM(Tableau4[[#This Row],[mammals]:[fungiProtists]])</f>
        <v>50</v>
      </c>
    </row>
    <row r="114" spans="1:15" x14ac:dyDescent="0.3">
      <c r="A114">
        <v>2019</v>
      </c>
      <c r="B114">
        <v>3</v>
      </c>
      <c r="C114" t="s">
        <v>147</v>
      </c>
      <c r="D114" t="s">
        <v>182</v>
      </c>
      <c r="E114" t="s">
        <v>201</v>
      </c>
      <c r="F114">
        <v>11</v>
      </c>
      <c r="G114">
        <v>18</v>
      </c>
      <c r="H114">
        <v>3</v>
      </c>
      <c r="I114">
        <v>0</v>
      </c>
      <c r="J114">
        <v>48</v>
      </c>
      <c r="K114">
        <v>1</v>
      </c>
      <c r="L114">
        <v>59</v>
      </c>
      <c r="M114">
        <v>4</v>
      </c>
      <c r="N114">
        <v>0</v>
      </c>
      <c r="O114" s="2">
        <f>SUM(Tableau4[[#This Row],[mammals]:[fungiProtists]])</f>
        <v>144</v>
      </c>
    </row>
    <row r="115" spans="1:15" x14ac:dyDescent="0.3">
      <c r="A115">
        <v>2019</v>
      </c>
      <c r="B115">
        <v>3</v>
      </c>
      <c r="C115" t="s">
        <v>147</v>
      </c>
      <c r="D115" t="s">
        <v>182</v>
      </c>
      <c r="E115" t="s">
        <v>202</v>
      </c>
      <c r="F115">
        <v>14</v>
      </c>
      <c r="G115">
        <v>17</v>
      </c>
      <c r="H115">
        <v>9</v>
      </c>
      <c r="I115">
        <v>0</v>
      </c>
      <c r="J115">
        <v>51</v>
      </c>
      <c r="K115">
        <v>10</v>
      </c>
      <c r="L115">
        <v>13</v>
      </c>
      <c r="M115">
        <v>32</v>
      </c>
      <c r="N115">
        <v>0</v>
      </c>
      <c r="O115" s="2">
        <f>SUM(Tableau4[[#This Row],[mammals]:[fungiProtists]])</f>
        <v>146</v>
      </c>
    </row>
    <row r="116" spans="1:15" x14ac:dyDescent="0.3">
      <c r="A116">
        <v>2019</v>
      </c>
      <c r="B116">
        <v>3</v>
      </c>
      <c r="C116" t="s">
        <v>147</v>
      </c>
      <c r="D116" t="s">
        <v>182</v>
      </c>
      <c r="E116" t="s">
        <v>203</v>
      </c>
      <c r="F116">
        <v>7</v>
      </c>
      <c r="G116">
        <v>15</v>
      </c>
      <c r="H116">
        <v>5</v>
      </c>
      <c r="I116">
        <v>0</v>
      </c>
      <c r="J116">
        <v>5</v>
      </c>
      <c r="K116">
        <v>0</v>
      </c>
      <c r="L116">
        <v>3</v>
      </c>
      <c r="M116">
        <v>12</v>
      </c>
      <c r="N116">
        <v>1</v>
      </c>
      <c r="O116" s="2">
        <f>SUM(Tableau4[[#This Row],[mammals]:[fungiProtists]])</f>
        <v>48</v>
      </c>
    </row>
    <row r="117" spans="1:15" x14ac:dyDescent="0.3">
      <c r="A117">
        <v>2019</v>
      </c>
      <c r="B117">
        <v>3</v>
      </c>
      <c r="C117" t="s">
        <v>147</v>
      </c>
      <c r="D117" t="s">
        <v>182</v>
      </c>
      <c r="E117" t="s">
        <v>204</v>
      </c>
      <c r="F117">
        <v>19</v>
      </c>
      <c r="G117">
        <v>20</v>
      </c>
      <c r="H117">
        <v>21</v>
      </c>
      <c r="I117">
        <v>10</v>
      </c>
      <c r="J117">
        <v>138</v>
      </c>
      <c r="K117">
        <v>46</v>
      </c>
      <c r="L117">
        <v>42</v>
      </c>
      <c r="M117">
        <v>131</v>
      </c>
      <c r="N117">
        <v>7</v>
      </c>
      <c r="O117" s="2">
        <f>SUM(Tableau4[[#This Row],[mammals]:[fungiProtists]])</f>
        <v>434</v>
      </c>
    </row>
    <row r="118" spans="1:15" x14ac:dyDescent="0.3">
      <c r="A118">
        <v>2019</v>
      </c>
      <c r="B118">
        <v>3</v>
      </c>
      <c r="C118" t="s">
        <v>147</v>
      </c>
      <c r="D118" t="s">
        <v>182</v>
      </c>
      <c r="E118" t="s">
        <v>205</v>
      </c>
      <c r="F118">
        <v>10</v>
      </c>
      <c r="G118">
        <v>19</v>
      </c>
      <c r="H118">
        <v>6</v>
      </c>
      <c r="I118">
        <v>0</v>
      </c>
      <c r="J118">
        <v>13</v>
      </c>
      <c r="K118">
        <v>1</v>
      </c>
      <c r="L118">
        <v>6</v>
      </c>
      <c r="M118">
        <v>4</v>
      </c>
      <c r="N118">
        <v>0</v>
      </c>
      <c r="O118" s="2">
        <f>SUM(Tableau4[[#This Row],[mammals]:[fungiProtists]])</f>
        <v>59</v>
      </c>
    </row>
    <row r="119" spans="1:15" x14ac:dyDescent="0.3">
      <c r="A119">
        <v>2019</v>
      </c>
      <c r="B119">
        <v>3</v>
      </c>
      <c r="C119" t="s">
        <v>147</v>
      </c>
      <c r="D119" t="s">
        <v>182</v>
      </c>
      <c r="E119" t="s">
        <v>206</v>
      </c>
      <c r="F119">
        <v>8</v>
      </c>
      <c r="G119">
        <v>13</v>
      </c>
      <c r="H119">
        <v>4</v>
      </c>
      <c r="I119">
        <v>0</v>
      </c>
      <c r="J119">
        <v>28</v>
      </c>
      <c r="K119">
        <v>0</v>
      </c>
      <c r="L119">
        <v>15</v>
      </c>
      <c r="M119">
        <v>0</v>
      </c>
      <c r="N119">
        <v>0</v>
      </c>
      <c r="O119" s="2">
        <f>SUM(Tableau4[[#This Row],[mammals]:[fungiProtists]])</f>
        <v>68</v>
      </c>
    </row>
    <row r="120" spans="1:15" x14ac:dyDescent="0.3">
      <c r="A120">
        <v>2019</v>
      </c>
      <c r="B120">
        <v>3</v>
      </c>
      <c r="C120" t="s">
        <v>147</v>
      </c>
      <c r="D120" t="s">
        <v>182</v>
      </c>
      <c r="E120" t="s">
        <v>207</v>
      </c>
      <c r="F120">
        <v>10</v>
      </c>
      <c r="G120">
        <v>19</v>
      </c>
      <c r="H120">
        <v>7</v>
      </c>
      <c r="I120">
        <v>0</v>
      </c>
      <c r="J120">
        <v>7</v>
      </c>
      <c r="K120">
        <v>1</v>
      </c>
      <c r="L120">
        <v>2</v>
      </c>
      <c r="M120">
        <v>16</v>
      </c>
      <c r="N120">
        <v>0</v>
      </c>
      <c r="O120" s="2">
        <f>SUM(Tableau4[[#This Row],[mammals]:[fungiProtists]])</f>
        <v>62</v>
      </c>
    </row>
    <row r="121" spans="1:15" x14ac:dyDescent="0.3">
      <c r="A121">
        <v>2019</v>
      </c>
      <c r="B121">
        <v>3</v>
      </c>
      <c r="C121" t="s">
        <v>147</v>
      </c>
      <c r="D121" t="s">
        <v>182</v>
      </c>
      <c r="E121" t="s">
        <v>208</v>
      </c>
      <c r="F121">
        <v>11</v>
      </c>
      <c r="G121">
        <v>16</v>
      </c>
      <c r="H121">
        <v>7</v>
      </c>
      <c r="I121">
        <v>1</v>
      </c>
      <c r="J121">
        <v>47</v>
      </c>
      <c r="K121">
        <v>2</v>
      </c>
      <c r="L121">
        <v>66</v>
      </c>
      <c r="M121">
        <v>163</v>
      </c>
      <c r="N121">
        <v>0</v>
      </c>
      <c r="O121" s="2">
        <f>SUM(Tableau4[[#This Row],[mammals]:[fungiProtists]])</f>
        <v>313</v>
      </c>
    </row>
    <row r="122" spans="1:15" x14ac:dyDescent="0.3">
      <c r="A122">
        <v>2019</v>
      </c>
      <c r="B122">
        <v>3</v>
      </c>
      <c r="C122" t="s">
        <v>209</v>
      </c>
      <c r="E122" t="s">
        <v>210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1</v>
      </c>
      <c r="N122">
        <v>0</v>
      </c>
      <c r="O122" s="2">
        <f>SUM(Tableau4[[#This Row],[mammals]:[fungiProtists]])</f>
        <v>1</v>
      </c>
    </row>
    <row r="123" spans="1:15" x14ac:dyDescent="0.3">
      <c r="A123">
        <v>2019</v>
      </c>
      <c r="B123">
        <v>3</v>
      </c>
      <c r="C123" t="s">
        <v>209</v>
      </c>
      <c r="E123" t="s">
        <v>211</v>
      </c>
      <c r="F123">
        <v>3</v>
      </c>
      <c r="G123">
        <v>8</v>
      </c>
      <c r="H123">
        <v>5</v>
      </c>
      <c r="I123">
        <v>2</v>
      </c>
      <c r="J123">
        <v>45</v>
      </c>
      <c r="K123">
        <v>52</v>
      </c>
      <c r="L123">
        <v>21</v>
      </c>
      <c r="M123">
        <v>5</v>
      </c>
      <c r="N123">
        <v>0</v>
      </c>
      <c r="O123" s="2">
        <f>SUM(Tableau4[[#This Row],[mammals]:[fungiProtists]])</f>
        <v>141</v>
      </c>
    </row>
    <row r="124" spans="1:15" x14ac:dyDescent="0.3">
      <c r="A124">
        <v>2019</v>
      </c>
      <c r="B124">
        <v>3</v>
      </c>
      <c r="C124" t="s">
        <v>209</v>
      </c>
      <c r="E124" t="s">
        <v>212</v>
      </c>
      <c r="F124">
        <v>2</v>
      </c>
      <c r="G124">
        <v>3</v>
      </c>
      <c r="H124">
        <v>1</v>
      </c>
      <c r="I124">
        <v>0</v>
      </c>
      <c r="J124">
        <v>0</v>
      </c>
      <c r="K124">
        <v>3</v>
      </c>
      <c r="L124">
        <v>5</v>
      </c>
      <c r="M124">
        <v>1</v>
      </c>
      <c r="N124">
        <v>0</v>
      </c>
      <c r="O124" s="2">
        <f>SUM(Tableau4[[#This Row],[mammals]:[fungiProtists]])</f>
        <v>15</v>
      </c>
    </row>
    <row r="125" spans="1:15" x14ac:dyDescent="0.3">
      <c r="A125">
        <v>2019</v>
      </c>
      <c r="B125">
        <v>3</v>
      </c>
      <c r="C125" t="s">
        <v>209</v>
      </c>
      <c r="E125" t="s">
        <v>213</v>
      </c>
      <c r="F125">
        <v>3</v>
      </c>
      <c r="G125">
        <v>13</v>
      </c>
      <c r="H125">
        <v>1</v>
      </c>
      <c r="I125">
        <v>0</v>
      </c>
      <c r="J125">
        <v>11</v>
      </c>
      <c r="K125">
        <v>43</v>
      </c>
      <c r="L125">
        <v>31</v>
      </c>
      <c r="M125">
        <v>38</v>
      </c>
      <c r="N125">
        <v>45</v>
      </c>
      <c r="O125" s="2">
        <f>SUM(Tableau4[[#This Row],[mammals]:[fungiProtists]])</f>
        <v>185</v>
      </c>
    </row>
    <row r="126" spans="1:15" x14ac:dyDescent="0.3">
      <c r="A126">
        <v>2019</v>
      </c>
      <c r="B126">
        <v>3</v>
      </c>
      <c r="C126" t="s">
        <v>209</v>
      </c>
      <c r="E126" t="s">
        <v>214</v>
      </c>
      <c r="F126">
        <v>2</v>
      </c>
      <c r="G126">
        <v>8</v>
      </c>
      <c r="H126">
        <v>0</v>
      </c>
      <c r="I126">
        <v>0</v>
      </c>
      <c r="J126">
        <v>15</v>
      </c>
      <c r="K126">
        <v>6</v>
      </c>
      <c r="L126">
        <v>9</v>
      </c>
      <c r="M126">
        <v>3</v>
      </c>
      <c r="N126">
        <v>23</v>
      </c>
      <c r="O126" s="2">
        <f>SUM(Tableau4[[#This Row],[mammals]:[fungiProtists]])</f>
        <v>66</v>
      </c>
    </row>
    <row r="127" spans="1:15" x14ac:dyDescent="0.3">
      <c r="A127">
        <v>2019</v>
      </c>
      <c r="B127">
        <v>3</v>
      </c>
      <c r="C127" t="s">
        <v>209</v>
      </c>
      <c r="E127" t="s">
        <v>215</v>
      </c>
      <c r="F127">
        <v>4</v>
      </c>
      <c r="G127">
        <v>7</v>
      </c>
      <c r="H127">
        <v>3</v>
      </c>
      <c r="I127">
        <v>1</v>
      </c>
      <c r="J127">
        <v>39</v>
      </c>
      <c r="K127">
        <v>19</v>
      </c>
      <c r="L127">
        <v>24</v>
      </c>
      <c r="M127">
        <v>5</v>
      </c>
      <c r="N127">
        <v>1</v>
      </c>
      <c r="O127" s="2">
        <f>SUM(Tableau4[[#This Row],[mammals]:[fungiProtists]])</f>
        <v>103</v>
      </c>
    </row>
    <row r="128" spans="1:15" x14ac:dyDescent="0.3">
      <c r="A128">
        <v>2019</v>
      </c>
      <c r="B128">
        <v>3</v>
      </c>
      <c r="C128" t="s">
        <v>209</v>
      </c>
      <c r="E128" t="s">
        <v>216</v>
      </c>
      <c r="F128">
        <v>8</v>
      </c>
      <c r="G128">
        <v>17</v>
      </c>
      <c r="H128">
        <v>2</v>
      </c>
      <c r="I128">
        <v>0</v>
      </c>
      <c r="J128">
        <v>21</v>
      </c>
      <c r="K128">
        <v>32</v>
      </c>
      <c r="L128">
        <v>25</v>
      </c>
      <c r="M128">
        <v>13</v>
      </c>
      <c r="N128">
        <v>8</v>
      </c>
      <c r="O128" s="2">
        <f>SUM(Tableau4[[#This Row],[mammals]:[fungiProtists]])</f>
        <v>126</v>
      </c>
    </row>
    <row r="129" spans="1:15" x14ac:dyDescent="0.3">
      <c r="A129">
        <v>2019</v>
      </c>
      <c r="B129">
        <v>3</v>
      </c>
      <c r="C129" t="s">
        <v>209</v>
      </c>
      <c r="E129" t="s">
        <v>217</v>
      </c>
      <c r="F129">
        <v>9</v>
      </c>
      <c r="G129">
        <v>14</v>
      </c>
      <c r="H129">
        <v>4</v>
      </c>
      <c r="I129">
        <v>2</v>
      </c>
      <c r="J129">
        <v>67</v>
      </c>
      <c r="K129">
        <v>50</v>
      </c>
      <c r="L129">
        <v>30</v>
      </c>
      <c r="M129">
        <v>11</v>
      </c>
      <c r="N129">
        <v>24</v>
      </c>
      <c r="O129" s="2">
        <f>SUM(Tableau4[[#This Row],[mammals]:[fungiProtists]])</f>
        <v>211</v>
      </c>
    </row>
    <row r="130" spans="1:15" x14ac:dyDescent="0.3">
      <c r="A130">
        <v>2019</v>
      </c>
      <c r="B130">
        <v>3</v>
      </c>
      <c r="C130" t="s">
        <v>209</v>
      </c>
      <c r="E130" t="s">
        <v>218</v>
      </c>
      <c r="F130">
        <v>3</v>
      </c>
      <c r="G130">
        <v>9</v>
      </c>
      <c r="H130">
        <v>0</v>
      </c>
      <c r="I130">
        <v>0</v>
      </c>
      <c r="J130">
        <v>2</v>
      </c>
      <c r="K130">
        <v>6</v>
      </c>
      <c r="L130">
        <v>23</v>
      </c>
      <c r="M130">
        <v>31</v>
      </c>
      <c r="N130">
        <v>30</v>
      </c>
      <c r="O130" s="2">
        <f>SUM(Tableau4[[#This Row],[mammals]:[fungiProtists]])</f>
        <v>104</v>
      </c>
    </row>
    <row r="131" spans="1:15" x14ac:dyDescent="0.3">
      <c r="A131">
        <v>2019</v>
      </c>
      <c r="B131">
        <v>3</v>
      </c>
      <c r="C131" t="s">
        <v>209</v>
      </c>
      <c r="E131" t="s">
        <v>219</v>
      </c>
      <c r="F131">
        <v>2</v>
      </c>
      <c r="G131">
        <v>9</v>
      </c>
      <c r="H131">
        <v>0</v>
      </c>
      <c r="I131">
        <v>0</v>
      </c>
      <c r="J131">
        <v>20</v>
      </c>
      <c r="K131">
        <v>5</v>
      </c>
      <c r="L131">
        <v>11</v>
      </c>
      <c r="M131">
        <v>2</v>
      </c>
      <c r="N131">
        <v>28</v>
      </c>
      <c r="O131" s="2">
        <f>SUM(Tableau4[[#This Row],[mammals]:[fungiProtists]])</f>
        <v>77</v>
      </c>
    </row>
    <row r="132" spans="1:15" x14ac:dyDescent="0.3">
      <c r="A132">
        <v>2019</v>
      </c>
      <c r="B132">
        <v>3</v>
      </c>
      <c r="C132" t="s">
        <v>209</v>
      </c>
      <c r="E132" t="s">
        <v>220</v>
      </c>
      <c r="F132">
        <v>1</v>
      </c>
      <c r="G132">
        <v>9</v>
      </c>
      <c r="H132">
        <v>0</v>
      </c>
      <c r="I132">
        <v>0</v>
      </c>
      <c r="J132">
        <v>5</v>
      </c>
      <c r="K132">
        <v>4</v>
      </c>
      <c r="L132">
        <v>3</v>
      </c>
      <c r="M132">
        <v>2</v>
      </c>
      <c r="N132">
        <v>24</v>
      </c>
      <c r="O132" s="2">
        <f>SUM(Tableau4[[#This Row],[mammals]:[fungiProtists]])</f>
        <v>48</v>
      </c>
    </row>
    <row r="133" spans="1:15" x14ac:dyDescent="0.3">
      <c r="A133">
        <v>2019</v>
      </c>
      <c r="B133">
        <v>3</v>
      </c>
      <c r="C133" t="s">
        <v>209</v>
      </c>
      <c r="E133" t="s">
        <v>221</v>
      </c>
      <c r="F133">
        <v>4</v>
      </c>
      <c r="G133">
        <v>6</v>
      </c>
      <c r="H133">
        <v>0</v>
      </c>
      <c r="I133">
        <v>0</v>
      </c>
      <c r="J133">
        <v>14</v>
      </c>
      <c r="K133">
        <v>0</v>
      </c>
      <c r="L133">
        <v>0</v>
      </c>
      <c r="M133">
        <v>1</v>
      </c>
      <c r="N133">
        <v>4</v>
      </c>
      <c r="O133" s="2">
        <f>SUM(Tableau4[[#This Row],[mammals]:[fungiProtists]])</f>
        <v>29</v>
      </c>
    </row>
    <row r="134" spans="1:15" x14ac:dyDescent="0.3">
      <c r="A134">
        <v>2019</v>
      </c>
      <c r="B134">
        <v>3</v>
      </c>
      <c r="C134" t="s">
        <v>209</v>
      </c>
      <c r="E134" t="s">
        <v>222</v>
      </c>
      <c r="F134">
        <v>2</v>
      </c>
      <c r="G134">
        <v>11</v>
      </c>
      <c r="H134">
        <v>0</v>
      </c>
      <c r="I134">
        <v>0</v>
      </c>
      <c r="J134">
        <v>6</v>
      </c>
      <c r="K134">
        <v>3</v>
      </c>
      <c r="L134">
        <v>7</v>
      </c>
      <c r="M134">
        <v>4</v>
      </c>
      <c r="N134">
        <v>28</v>
      </c>
      <c r="O134" s="2">
        <f>SUM(Tableau4[[#This Row],[mammals]:[fungiProtists]])</f>
        <v>61</v>
      </c>
    </row>
    <row r="135" spans="1:15" x14ac:dyDescent="0.3">
      <c r="A135">
        <v>2019</v>
      </c>
      <c r="B135">
        <v>3</v>
      </c>
      <c r="C135" t="s">
        <v>209</v>
      </c>
      <c r="E135" t="s">
        <v>223</v>
      </c>
      <c r="F135">
        <v>11</v>
      </c>
      <c r="G135">
        <v>16</v>
      </c>
      <c r="H135">
        <v>5</v>
      </c>
      <c r="I135">
        <v>2</v>
      </c>
      <c r="J135">
        <v>53</v>
      </c>
      <c r="K135">
        <v>93</v>
      </c>
      <c r="L135">
        <v>68</v>
      </c>
      <c r="M135">
        <v>63</v>
      </c>
      <c r="N135">
        <v>52</v>
      </c>
      <c r="O135" s="2">
        <f>SUM(Tableau4[[#This Row],[mammals]:[fungiProtists]])</f>
        <v>363</v>
      </c>
    </row>
    <row r="136" spans="1:15" x14ac:dyDescent="0.3">
      <c r="A136">
        <v>2019</v>
      </c>
      <c r="B136">
        <v>3</v>
      </c>
      <c r="C136" t="s">
        <v>209</v>
      </c>
      <c r="E136" t="s">
        <v>224</v>
      </c>
      <c r="F136">
        <v>5</v>
      </c>
      <c r="G136">
        <v>11</v>
      </c>
      <c r="H136">
        <v>0</v>
      </c>
      <c r="I136">
        <v>0</v>
      </c>
      <c r="J136">
        <v>26</v>
      </c>
      <c r="K136">
        <v>31</v>
      </c>
      <c r="L136">
        <v>30</v>
      </c>
      <c r="M136">
        <v>51</v>
      </c>
      <c r="N136">
        <v>45</v>
      </c>
      <c r="O136" s="2">
        <f>SUM(Tableau4[[#This Row],[mammals]:[fungiProtists]])</f>
        <v>199</v>
      </c>
    </row>
    <row r="137" spans="1:15" x14ac:dyDescent="0.3">
      <c r="A137">
        <v>2019</v>
      </c>
      <c r="B137">
        <v>3</v>
      </c>
      <c r="C137" t="s">
        <v>209</v>
      </c>
      <c r="E137" t="s">
        <v>225</v>
      </c>
      <c r="F137">
        <v>3</v>
      </c>
      <c r="G137">
        <v>6</v>
      </c>
      <c r="H137">
        <v>0</v>
      </c>
      <c r="I137">
        <v>0</v>
      </c>
      <c r="J137">
        <v>19</v>
      </c>
      <c r="K137">
        <v>4</v>
      </c>
      <c r="L137">
        <v>2</v>
      </c>
      <c r="M137">
        <v>1</v>
      </c>
      <c r="N137">
        <v>0</v>
      </c>
      <c r="O137" s="2">
        <f>SUM(Tableau4[[#This Row],[mammals]:[fungiProtists]])</f>
        <v>35</v>
      </c>
    </row>
    <row r="138" spans="1:15" x14ac:dyDescent="0.3">
      <c r="A138">
        <v>2019</v>
      </c>
      <c r="B138">
        <v>3</v>
      </c>
      <c r="C138" t="s">
        <v>209</v>
      </c>
      <c r="E138" t="s">
        <v>226</v>
      </c>
      <c r="F138">
        <v>10</v>
      </c>
      <c r="G138">
        <v>17</v>
      </c>
      <c r="H138">
        <v>10</v>
      </c>
      <c r="I138">
        <v>5</v>
      </c>
      <c r="J138">
        <v>84</v>
      </c>
      <c r="K138">
        <v>179</v>
      </c>
      <c r="L138">
        <v>130</v>
      </c>
      <c r="M138">
        <v>77</v>
      </c>
      <c r="N138">
        <v>7</v>
      </c>
      <c r="O138" s="2">
        <f>SUM(Tableau4[[#This Row],[mammals]:[fungiProtists]])</f>
        <v>519</v>
      </c>
    </row>
    <row r="139" spans="1:15" x14ac:dyDescent="0.3">
      <c r="A139">
        <v>2019</v>
      </c>
      <c r="B139">
        <v>3</v>
      </c>
      <c r="C139" t="s">
        <v>209</v>
      </c>
      <c r="E139" t="s">
        <v>227</v>
      </c>
      <c r="F139">
        <v>9</v>
      </c>
      <c r="G139">
        <v>6</v>
      </c>
      <c r="H139">
        <v>0</v>
      </c>
      <c r="I139">
        <v>0</v>
      </c>
      <c r="J139">
        <v>9</v>
      </c>
      <c r="K139">
        <v>0</v>
      </c>
      <c r="L139">
        <v>0</v>
      </c>
      <c r="M139">
        <v>1</v>
      </c>
      <c r="N139">
        <v>2</v>
      </c>
      <c r="O139" s="2">
        <f>SUM(Tableau4[[#This Row],[mammals]:[fungiProtists]])</f>
        <v>27</v>
      </c>
    </row>
    <row r="140" spans="1:15" x14ac:dyDescent="0.3">
      <c r="A140">
        <v>2019</v>
      </c>
      <c r="B140">
        <v>3</v>
      </c>
      <c r="C140" t="s">
        <v>209</v>
      </c>
      <c r="E140" t="s">
        <v>228</v>
      </c>
      <c r="F140">
        <v>0</v>
      </c>
      <c r="G140">
        <v>0</v>
      </c>
      <c r="H140">
        <v>0</v>
      </c>
      <c r="I140">
        <v>0</v>
      </c>
      <c r="J140">
        <v>11</v>
      </c>
      <c r="K140">
        <v>0</v>
      </c>
      <c r="L140">
        <v>0</v>
      </c>
      <c r="M140">
        <v>0</v>
      </c>
      <c r="N140">
        <v>0</v>
      </c>
      <c r="O140" s="2">
        <f>SUM(Tableau4[[#This Row],[mammals]:[fungiProtists]])</f>
        <v>11</v>
      </c>
    </row>
    <row r="141" spans="1:15" x14ac:dyDescent="0.3">
      <c r="A141">
        <v>2019</v>
      </c>
      <c r="B141">
        <v>3</v>
      </c>
      <c r="C141" t="s">
        <v>209</v>
      </c>
      <c r="E141" t="s">
        <v>229</v>
      </c>
      <c r="F141">
        <v>1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 s="2">
        <f>SUM(Tableau4[[#This Row],[mammals]:[fungiProtists]])</f>
        <v>1</v>
      </c>
    </row>
    <row r="142" spans="1:15" x14ac:dyDescent="0.3">
      <c r="A142">
        <v>2019</v>
      </c>
      <c r="B142">
        <v>3</v>
      </c>
      <c r="C142" t="s">
        <v>209</v>
      </c>
      <c r="E142" t="s">
        <v>230</v>
      </c>
      <c r="F142">
        <v>4</v>
      </c>
      <c r="G142">
        <v>13</v>
      </c>
      <c r="H142">
        <v>1</v>
      </c>
      <c r="I142">
        <v>0</v>
      </c>
      <c r="J142">
        <v>9</v>
      </c>
      <c r="K142">
        <v>8</v>
      </c>
      <c r="L142">
        <v>25</v>
      </c>
      <c r="M142">
        <v>45</v>
      </c>
      <c r="N142">
        <v>18</v>
      </c>
      <c r="O142" s="2">
        <f>SUM(Tableau4[[#This Row],[mammals]:[fungiProtists]])</f>
        <v>123</v>
      </c>
    </row>
    <row r="143" spans="1:15" x14ac:dyDescent="0.3">
      <c r="A143">
        <v>2019</v>
      </c>
      <c r="B143">
        <v>3</v>
      </c>
      <c r="C143" t="s">
        <v>209</v>
      </c>
      <c r="E143" t="s">
        <v>231</v>
      </c>
      <c r="F143">
        <v>6</v>
      </c>
      <c r="G143">
        <v>7</v>
      </c>
      <c r="H143">
        <v>0</v>
      </c>
      <c r="I143">
        <v>0</v>
      </c>
      <c r="J143">
        <v>17</v>
      </c>
      <c r="K143">
        <v>0</v>
      </c>
      <c r="L143">
        <v>0</v>
      </c>
      <c r="M143">
        <v>0</v>
      </c>
      <c r="N143">
        <v>6</v>
      </c>
      <c r="O143" s="2">
        <f>SUM(Tableau4[[#This Row],[mammals]:[fungiProtists]])</f>
        <v>36</v>
      </c>
    </row>
    <row r="144" spans="1:15" x14ac:dyDescent="0.3">
      <c r="A144">
        <v>2019</v>
      </c>
      <c r="B144">
        <v>3</v>
      </c>
      <c r="C144" t="s">
        <v>209</v>
      </c>
      <c r="E144" t="s">
        <v>232</v>
      </c>
      <c r="F144">
        <v>5</v>
      </c>
      <c r="G144">
        <v>9</v>
      </c>
      <c r="H144">
        <v>1</v>
      </c>
      <c r="I144">
        <v>0</v>
      </c>
      <c r="J144">
        <v>31</v>
      </c>
      <c r="K144">
        <v>4</v>
      </c>
      <c r="L144">
        <v>2</v>
      </c>
      <c r="M144">
        <v>8</v>
      </c>
      <c r="N144">
        <v>19</v>
      </c>
      <c r="O144" s="2">
        <v>79</v>
      </c>
    </row>
    <row r="145" spans="1:15" x14ac:dyDescent="0.3">
      <c r="A145">
        <v>2019</v>
      </c>
      <c r="B145">
        <v>3</v>
      </c>
      <c r="C145" t="s">
        <v>209</v>
      </c>
      <c r="E145" t="s">
        <v>233</v>
      </c>
      <c r="F145">
        <v>0</v>
      </c>
      <c r="G145">
        <v>0</v>
      </c>
      <c r="H145">
        <v>0</v>
      </c>
      <c r="I145">
        <v>0</v>
      </c>
      <c r="J145">
        <v>5</v>
      </c>
      <c r="K145">
        <v>0</v>
      </c>
      <c r="L145">
        <v>0</v>
      </c>
      <c r="M145">
        <v>1</v>
      </c>
      <c r="N145">
        <v>0</v>
      </c>
      <c r="O145" s="2">
        <f>SUM(Tableau4[[#This Row],[mammals]:[fungiProtists]])</f>
        <v>6</v>
      </c>
    </row>
    <row r="146" spans="1:15" x14ac:dyDescent="0.3">
      <c r="A146">
        <v>2019</v>
      </c>
      <c r="B146">
        <v>3</v>
      </c>
      <c r="C146" t="s">
        <v>209</v>
      </c>
      <c r="E146" t="s">
        <v>234</v>
      </c>
      <c r="F146">
        <v>8</v>
      </c>
      <c r="G146">
        <v>17</v>
      </c>
      <c r="H146">
        <v>4</v>
      </c>
      <c r="I146">
        <v>9</v>
      </c>
      <c r="J146">
        <v>56</v>
      </c>
      <c r="K146">
        <v>84</v>
      </c>
      <c r="L146">
        <v>139</v>
      </c>
      <c r="M146">
        <v>120</v>
      </c>
      <c r="N146">
        <v>44</v>
      </c>
      <c r="O146" s="2">
        <f>SUM(Tableau4[[#This Row],[mammals]:[fungiProtists]])</f>
        <v>481</v>
      </c>
    </row>
    <row r="147" spans="1:15" x14ac:dyDescent="0.3">
      <c r="A147">
        <v>2019</v>
      </c>
      <c r="B147">
        <v>3</v>
      </c>
      <c r="C147" t="s">
        <v>209</v>
      </c>
      <c r="E147" t="s">
        <v>235</v>
      </c>
      <c r="F147">
        <v>0</v>
      </c>
      <c r="G147">
        <v>0</v>
      </c>
      <c r="H147">
        <v>0</v>
      </c>
      <c r="I147">
        <v>0</v>
      </c>
      <c r="J147">
        <v>11</v>
      </c>
      <c r="K147">
        <v>1</v>
      </c>
      <c r="L147">
        <v>0</v>
      </c>
      <c r="M147">
        <v>0</v>
      </c>
      <c r="N147">
        <v>1</v>
      </c>
      <c r="O147" s="2">
        <f>SUM(Tableau4[[#This Row],[mammals]:[fungiProtists]])</f>
        <v>13</v>
      </c>
    </row>
    <row r="148" spans="1:15" x14ac:dyDescent="0.3">
      <c r="A148">
        <v>2019</v>
      </c>
      <c r="B148">
        <v>3</v>
      </c>
      <c r="C148" t="s">
        <v>209</v>
      </c>
      <c r="E148" t="s">
        <v>236</v>
      </c>
      <c r="F148">
        <v>1</v>
      </c>
      <c r="G148">
        <v>11</v>
      </c>
      <c r="H148">
        <v>0</v>
      </c>
      <c r="I148">
        <v>0</v>
      </c>
      <c r="J148">
        <v>6</v>
      </c>
      <c r="K148">
        <v>4</v>
      </c>
      <c r="L148">
        <v>8</v>
      </c>
      <c r="M148">
        <v>1</v>
      </c>
      <c r="N148">
        <v>9</v>
      </c>
      <c r="O148" s="2">
        <f>SUM(Tableau4[[#This Row],[mammals]:[fungiProtists]])</f>
        <v>40</v>
      </c>
    </row>
    <row r="149" spans="1:15" x14ac:dyDescent="0.3">
      <c r="A149">
        <v>2019</v>
      </c>
      <c r="B149">
        <v>3</v>
      </c>
      <c r="C149" t="s">
        <v>209</v>
      </c>
      <c r="E149" t="s">
        <v>237</v>
      </c>
      <c r="F149">
        <v>0</v>
      </c>
      <c r="G149">
        <v>2</v>
      </c>
      <c r="H149">
        <v>0</v>
      </c>
      <c r="I149">
        <v>0</v>
      </c>
      <c r="J149">
        <v>0</v>
      </c>
      <c r="K149">
        <v>2</v>
      </c>
      <c r="L149">
        <v>4</v>
      </c>
      <c r="M149">
        <v>1</v>
      </c>
      <c r="N149">
        <v>4</v>
      </c>
      <c r="O149" s="2">
        <f>SUM(Tableau4[[#This Row],[mammals]:[fungiProtists]])</f>
        <v>13</v>
      </c>
    </row>
    <row r="150" spans="1:15" x14ac:dyDescent="0.3">
      <c r="A150">
        <v>2019</v>
      </c>
      <c r="B150">
        <v>3</v>
      </c>
      <c r="C150" t="s">
        <v>209</v>
      </c>
      <c r="E150" t="s">
        <v>238</v>
      </c>
      <c r="F150">
        <v>2</v>
      </c>
      <c r="G150">
        <v>10</v>
      </c>
      <c r="H150">
        <v>0</v>
      </c>
      <c r="I150">
        <v>0</v>
      </c>
      <c r="J150">
        <v>6</v>
      </c>
      <c r="K150">
        <v>3</v>
      </c>
      <c r="L150">
        <v>5</v>
      </c>
      <c r="M150">
        <v>2</v>
      </c>
      <c r="N150">
        <v>13</v>
      </c>
      <c r="O150" s="2">
        <f>SUM(Tableau4[[#This Row],[mammals]:[fungiProtists]])</f>
        <v>41</v>
      </c>
    </row>
    <row r="151" spans="1:15" x14ac:dyDescent="0.3">
      <c r="A151">
        <v>2019</v>
      </c>
      <c r="B151">
        <v>3</v>
      </c>
      <c r="C151" t="s">
        <v>209</v>
      </c>
      <c r="E151" t="s">
        <v>239</v>
      </c>
      <c r="F151">
        <v>0</v>
      </c>
      <c r="G151">
        <v>3</v>
      </c>
      <c r="H151">
        <v>0</v>
      </c>
      <c r="I151">
        <v>0</v>
      </c>
      <c r="J151">
        <v>1</v>
      </c>
      <c r="K151">
        <v>5</v>
      </c>
      <c r="L151">
        <v>2</v>
      </c>
      <c r="M151">
        <v>3</v>
      </c>
      <c r="N151">
        <v>2</v>
      </c>
      <c r="O151" s="2">
        <f>SUM(Tableau4[[#This Row],[mammals]:[fungiProtists]])</f>
        <v>16</v>
      </c>
    </row>
    <row r="152" spans="1:15" x14ac:dyDescent="0.3">
      <c r="A152">
        <v>2019</v>
      </c>
      <c r="B152">
        <v>3</v>
      </c>
      <c r="C152" t="s">
        <v>209</v>
      </c>
      <c r="E152" t="s">
        <v>240</v>
      </c>
      <c r="F152">
        <v>2</v>
      </c>
      <c r="G152">
        <v>5</v>
      </c>
      <c r="H152">
        <v>1</v>
      </c>
      <c r="I152">
        <v>0</v>
      </c>
      <c r="J152">
        <v>29</v>
      </c>
      <c r="K152">
        <v>4</v>
      </c>
      <c r="L152">
        <v>2</v>
      </c>
      <c r="M152">
        <v>4</v>
      </c>
      <c r="N152">
        <v>1</v>
      </c>
      <c r="O152" s="2">
        <f>SUM(Tableau4[[#This Row],[mammals]:[fungiProtists]])</f>
        <v>48</v>
      </c>
    </row>
    <row r="153" spans="1:15" x14ac:dyDescent="0.3">
      <c r="A153">
        <v>2019</v>
      </c>
      <c r="B153">
        <v>3</v>
      </c>
      <c r="C153" t="s">
        <v>209</v>
      </c>
      <c r="E153" t="s">
        <v>241</v>
      </c>
      <c r="F153">
        <v>3</v>
      </c>
      <c r="G153">
        <v>0</v>
      </c>
      <c r="H153">
        <v>0</v>
      </c>
      <c r="I153">
        <v>0</v>
      </c>
      <c r="J153">
        <v>24</v>
      </c>
      <c r="K153">
        <v>2</v>
      </c>
      <c r="L153">
        <v>2</v>
      </c>
      <c r="M153">
        <v>2</v>
      </c>
      <c r="N153">
        <v>0</v>
      </c>
      <c r="O153" s="2">
        <f>SUM(Tableau4[[#This Row],[mammals]:[fungiProtists]])</f>
        <v>33</v>
      </c>
    </row>
    <row r="154" spans="1:15" x14ac:dyDescent="0.3">
      <c r="A154">
        <v>2019</v>
      </c>
      <c r="B154">
        <v>3</v>
      </c>
      <c r="C154" t="s">
        <v>209</v>
      </c>
      <c r="E154" t="s">
        <v>242</v>
      </c>
      <c r="F154">
        <v>6</v>
      </c>
      <c r="G154">
        <v>13</v>
      </c>
      <c r="H154">
        <v>4</v>
      </c>
      <c r="I154">
        <v>1</v>
      </c>
      <c r="J154">
        <v>35</v>
      </c>
      <c r="K154">
        <v>23</v>
      </c>
      <c r="L154">
        <v>20</v>
      </c>
      <c r="M154">
        <v>6</v>
      </c>
      <c r="N154">
        <v>4</v>
      </c>
      <c r="O154" s="2">
        <f>SUM(Tableau4[[#This Row],[mammals]:[fungiProtists]])</f>
        <v>112</v>
      </c>
    </row>
    <row r="155" spans="1:15" x14ac:dyDescent="0.3">
      <c r="A155">
        <v>2019</v>
      </c>
      <c r="B155">
        <v>3</v>
      </c>
      <c r="C155" t="s">
        <v>209</v>
      </c>
      <c r="E155" t="s">
        <v>243</v>
      </c>
      <c r="F155">
        <v>3</v>
      </c>
      <c r="G155">
        <v>10</v>
      </c>
      <c r="H155">
        <v>0</v>
      </c>
      <c r="I155">
        <v>0</v>
      </c>
      <c r="J155">
        <v>18</v>
      </c>
      <c r="K155">
        <v>5</v>
      </c>
      <c r="L155">
        <v>6</v>
      </c>
      <c r="M155">
        <v>3</v>
      </c>
      <c r="N155">
        <v>25</v>
      </c>
      <c r="O155" s="2">
        <f>SUM(Tableau4[[#This Row],[mammals]:[fungiProtists]])</f>
        <v>70</v>
      </c>
    </row>
    <row r="156" spans="1:15" x14ac:dyDescent="0.3">
      <c r="A156">
        <v>2019</v>
      </c>
      <c r="B156">
        <v>3</v>
      </c>
      <c r="C156" t="s">
        <v>209</v>
      </c>
      <c r="E156" t="s">
        <v>244</v>
      </c>
      <c r="F156">
        <v>6</v>
      </c>
      <c r="G156">
        <v>13</v>
      </c>
      <c r="H156">
        <v>2</v>
      </c>
      <c r="I156">
        <v>0</v>
      </c>
      <c r="J156">
        <v>13</v>
      </c>
      <c r="K156">
        <v>71</v>
      </c>
      <c r="L156">
        <v>15</v>
      </c>
      <c r="M156">
        <v>5</v>
      </c>
      <c r="N156">
        <v>7</v>
      </c>
      <c r="O156" s="2">
        <f>SUM(Tableau4[[#This Row],[mammals]:[fungiProtists]])</f>
        <v>132</v>
      </c>
    </row>
    <row r="157" spans="1:15" x14ac:dyDescent="0.3">
      <c r="A157">
        <v>2019</v>
      </c>
      <c r="B157">
        <v>3</v>
      </c>
      <c r="C157" t="s">
        <v>209</v>
      </c>
      <c r="E157" t="s">
        <v>245</v>
      </c>
      <c r="F157">
        <v>8</v>
      </c>
      <c r="G157">
        <v>11</v>
      </c>
      <c r="H157">
        <v>0</v>
      </c>
      <c r="I157">
        <v>0</v>
      </c>
      <c r="J157">
        <v>25</v>
      </c>
      <c r="K157">
        <v>3</v>
      </c>
      <c r="L157">
        <v>7</v>
      </c>
      <c r="M157">
        <v>20</v>
      </c>
      <c r="N157">
        <v>41</v>
      </c>
      <c r="O157" s="2">
        <f>SUM(Tableau4[[#This Row],[mammals]:[fungiProtists]])</f>
        <v>115</v>
      </c>
    </row>
    <row r="158" spans="1:15" x14ac:dyDescent="0.3">
      <c r="A158">
        <v>2019</v>
      </c>
      <c r="B158">
        <v>3</v>
      </c>
      <c r="C158" t="s">
        <v>209</v>
      </c>
      <c r="E158" t="s">
        <v>246</v>
      </c>
      <c r="F158">
        <v>4</v>
      </c>
      <c r="G158">
        <v>11</v>
      </c>
      <c r="H158">
        <v>0</v>
      </c>
      <c r="I158">
        <v>0</v>
      </c>
      <c r="J158">
        <v>8</v>
      </c>
      <c r="K158">
        <v>7</v>
      </c>
      <c r="L158">
        <v>21</v>
      </c>
      <c r="M158">
        <v>16</v>
      </c>
      <c r="N158">
        <v>28</v>
      </c>
      <c r="O158" s="2">
        <f>SUM(Tableau4[[#This Row],[mammals]:[fungiProtists]])</f>
        <v>95</v>
      </c>
    </row>
    <row r="159" spans="1:15" x14ac:dyDescent="0.3">
      <c r="A159">
        <v>2019</v>
      </c>
      <c r="B159">
        <v>3</v>
      </c>
      <c r="C159" t="s">
        <v>209</v>
      </c>
      <c r="E159" t="s">
        <v>247</v>
      </c>
      <c r="F159">
        <v>14</v>
      </c>
      <c r="G159">
        <v>15</v>
      </c>
      <c r="H159">
        <v>5</v>
      </c>
      <c r="I159">
        <v>1</v>
      </c>
      <c r="J159">
        <v>70</v>
      </c>
      <c r="K159">
        <v>86</v>
      </c>
      <c r="L159">
        <v>119</v>
      </c>
      <c r="M159">
        <v>144</v>
      </c>
      <c r="N159">
        <v>10</v>
      </c>
      <c r="O159" s="2">
        <f>SUM(Tableau4[[#This Row],[mammals]:[fungiProtists]])</f>
        <v>464</v>
      </c>
    </row>
    <row r="160" spans="1:15" x14ac:dyDescent="0.3">
      <c r="A160">
        <v>2019</v>
      </c>
      <c r="B160">
        <v>3</v>
      </c>
      <c r="C160" t="s">
        <v>209</v>
      </c>
      <c r="E160" t="s">
        <v>248</v>
      </c>
      <c r="F160">
        <v>10</v>
      </c>
      <c r="G160">
        <v>17</v>
      </c>
      <c r="H160">
        <v>2</v>
      </c>
      <c r="I160">
        <v>0</v>
      </c>
      <c r="J160">
        <v>21</v>
      </c>
      <c r="K160">
        <v>25</v>
      </c>
      <c r="L160">
        <v>42</v>
      </c>
      <c r="M160">
        <v>14</v>
      </c>
      <c r="N160">
        <v>8</v>
      </c>
      <c r="O160" s="2">
        <f>SUM(Tableau4[[#This Row],[mammals]:[fungiProtists]])</f>
        <v>139</v>
      </c>
    </row>
    <row r="161" spans="1:15" x14ac:dyDescent="0.3">
      <c r="A161">
        <v>2019</v>
      </c>
      <c r="B161">
        <v>3</v>
      </c>
      <c r="C161" t="s">
        <v>209</v>
      </c>
      <c r="E161" t="s">
        <v>249</v>
      </c>
      <c r="F161">
        <v>0</v>
      </c>
      <c r="G161">
        <v>0</v>
      </c>
      <c r="H161">
        <v>0</v>
      </c>
      <c r="I161">
        <v>0</v>
      </c>
      <c r="J161">
        <v>1</v>
      </c>
      <c r="K161">
        <v>1</v>
      </c>
      <c r="L161">
        <v>0</v>
      </c>
      <c r="M161">
        <v>0</v>
      </c>
      <c r="N161">
        <v>0</v>
      </c>
      <c r="O161" s="2">
        <f>SUM(Tableau4[[#This Row],[mammals]:[fungiProtists]])</f>
        <v>2</v>
      </c>
    </row>
    <row r="162" spans="1:15" x14ac:dyDescent="0.3">
      <c r="A162">
        <v>2019</v>
      </c>
      <c r="B162">
        <v>3</v>
      </c>
      <c r="C162" t="s">
        <v>209</v>
      </c>
      <c r="E162" t="s">
        <v>250</v>
      </c>
      <c r="F162">
        <v>6</v>
      </c>
      <c r="G162">
        <v>13</v>
      </c>
      <c r="H162">
        <v>1</v>
      </c>
      <c r="I162">
        <v>0</v>
      </c>
      <c r="J162">
        <v>15</v>
      </c>
      <c r="K162">
        <v>8</v>
      </c>
      <c r="L162">
        <v>27</v>
      </c>
      <c r="M162">
        <v>9</v>
      </c>
      <c r="N162">
        <v>7</v>
      </c>
      <c r="O162" s="2">
        <f>SUM(Tableau4[[#This Row],[mammals]:[fungiProtists]])</f>
        <v>86</v>
      </c>
    </row>
    <row r="163" spans="1:15" x14ac:dyDescent="0.3">
      <c r="A163">
        <v>2019</v>
      </c>
      <c r="B163">
        <v>3</v>
      </c>
      <c r="C163" t="s">
        <v>209</v>
      </c>
      <c r="E163" t="s">
        <v>251</v>
      </c>
      <c r="F163">
        <v>4</v>
      </c>
      <c r="G163">
        <v>12</v>
      </c>
      <c r="H163">
        <v>0</v>
      </c>
      <c r="I163">
        <v>0</v>
      </c>
      <c r="J163">
        <v>5</v>
      </c>
      <c r="K163">
        <v>7</v>
      </c>
      <c r="L163">
        <v>25</v>
      </c>
      <c r="M163">
        <v>32</v>
      </c>
      <c r="N163">
        <v>31</v>
      </c>
      <c r="O163" s="2">
        <f>SUM(Tableau4[[#This Row],[mammals]:[fungiProtists]])</f>
        <v>116</v>
      </c>
    </row>
    <row r="164" spans="1:15" x14ac:dyDescent="0.3">
      <c r="A164">
        <v>2019</v>
      </c>
      <c r="B164">
        <v>3</v>
      </c>
      <c r="C164" t="s">
        <v>209</v>
      </c>
      <c r="E164" t="s">
        <v>252</v>
      </c>
      <c r="F164">
        <v>6</v>
      </c>
      <c r="G164">
        <v>10</v>
      </c>
      <c r="H164">
        <v>2</v>
      </c>
      <c r="I164">
        <v>2</v>
      </c>
      <c r="J164">
        <v>37</v>
      </c>
      <c r="K164">
        <v>33</v>
      </c>
      <c r="L164">
        <v>51</v>
      </c>
      <c r="M164">
        <v>13</v>
      </c>
      <c r="N164">
        <v>20</v>
      </c>
      <c r="O164" s="2">
        <f>SUM(Tableau4[[#This Row],[mammals]:[fungiProtists]])</f>
        <v>174</v>
      </c>
    </row>
    <row r="165" spans="1:15" x14ac:dyDescent="0.3">
      <c r="A165">
        <v>2019</v>
      </c>
      <c r="B165">
        <v>3</v>
      </c>
      <c r="C165" t="s">
        <v>209</v>
      </c>
      <c r="E165" t="s">
        <v>253</v>
      </c>
      <c r="F165">
        <v>18</v>
      </c>
      <c r="G165">
        <v>19</v>
      </c>
      <c r="H165">
        <v>20</v>
      </c>
      <c r="I165">
        <v>6</v>
      </c>
      <c r="J165">
        <v>79</v>
      </c>
      <c r="K165">
        <v>165</v>
      </c>
      <c r="L165">
        <v>124</v>
      </c>
      <c r="M165">
        <v>279</v>
      </c>
      <c r="N165">
        <v>40</v>
      </c>
      <c r="O165" s="2">
        <f>SUM(Tableau4[[#This Row],[mammals]:[fungiProtists]])</f>
        <v>750</v>
      </c>
    </row>
    <row r="166" spans="1:15" x14ac:dyDescent="0.3">
      <c r="A166">
        <v>2019</v>
      </c>
      <c r="B166">
        <v>3</v>
      </c>
      <c r="C166" t="s">
        <v>209</v>
      </c>
      <c r="E166" t="s">
        <v>254</v>
      </c>
      <c r="F166">
        <v>4</v>
      </c>
      <c r="G166">
        <v>4</v>
      </c>
      <c r="H166">
        <v>0</v>
      </c>
      <c r="I166">
        <v>0</v>
      </c>
      <c r="J166">
        <v>2</v>
      </c>
      <c r="K166">
        <v>0</v>
      </c>
      <c r="L166">
        <v>0</v>
      </c>
      <c r="M166">
        <v>1</v>
      </c>
      <c r="N166">
        <v>0</v>
      </c>
      <c r="O166" s="2">
        <f>SUM(Tableau4[[#This Row],[mammals]:[fungiProtists]])</f>
        <v>11</v>
      </c>
    </row>
    <row r="167" spans="1:15" x14ac:dyDescent="0.3">
      <c r="A167">
        <v>2019</v>
      </c>
      <c r="B167">
        <v>3</v>
      </c>
      <c r="C167" t="s">
        <v>209</v>
      </c>
      <c r="E167" t="s">
        <v>255</v>
      </c>
      <c r="F167">
        <v>1</v>
      </c>
      <c r="G167">
        <v>11</v>
      </c>
      <c r="H167">
        <v>0</v>
      </c>
      <c r="I167">
        <v>0</v>
      </c>
      <c r="J167">
        <v>17</v>
      </c>
      <c r="K167">
        <v>4</v>
      </c>
      <c r="L167">
        <v>12</v>
      </c>
      <c r="M167">
        <v>10</v>
      </c>
      <c r="N167">
        <v>42</v>
      </c>
      <c r="O167" s="2">
        <f>SUM(Tableau4[[#This Row],[mammals]:[fungiProtists]])</f>
        <v>97</v>
      </c>
    </row>
    <row r="168" spans="1:15" x14ac:dyDescent="0.3">
      <c r="A168">
        <v>2019</v>
      </c>
      <c r="B168">
        <v>3</v>
      </c>
      <c r="C168" t="s">
        <v>209</v>
      </c>
      <c r="E168" t="s">
        <v>256</v>
      </c>
      <c r="F168">
        <v>3</v>
      </c>
      <c r="G168">
        <v>9</v>
      </c>
      <c r="H168">
        <v>0</v>
      </c>
      <c r="I168">
        <v>1</v>
      </c>
      <c r="J168">
        <v>9</v>
      </c>
      <c r="K168">
        <v>10</v>
      </c>
      <c r="L168">
        <v>37</v>
      </c>
      <c r="M168">
        <v>20</v>
      </c>
      <c r="N168">
        <v>38</v>
      </c>
      <c r="O168" s="2">
        <f>SUM(Tableau4[[#This Row],[mammals]:[fungiProtists]])</f>
        <v>127</v>
      </c>
    </row>
    <row r="169" spans="1:15" x14ac:dyDescent="0.3">
      <c r="A169">
        <v>2019</v>
      </c>
      <c r="B169">
        <v>3</v>
      </c>
      <c r="C169" t="s">
        <v>209</v>
      </c>
      <c r="E169" t="s">
        <v>257</v>
      </c>
      <c r="F169">
        <v>5</v>
      </c>
      <c r="G169">
        <v>11</v>
      </c>
      <c r="H169">
        <v>1</v>
      </c>
      <c r="I169">
        <v>0</v>
      </c>
      <c r="J169">
        <v>50</v>
      </c>
      <c r="K169">
        <v>7</v>
      </c>
      <c r="L169">
        <v>13</v>
      </c>
      <c r="M169">
        <v>53</v>
      </c>
      <c r="N169">
        <v>36</v>
      </c>
      <c r="O169" s="2">
        <f>SUM(Tableau4[[#This Row],[mammals]:[fungiProtists]])</f>
        <v>176</v>
      </c>
    </row>
    <row r="170" spans="1:15" x14ac:dyDescent="0.3">
      <c r="A170">
        <v>2019</v>
      </c>
      <c r="B170">
        <v>3</v>
      </c>
      <c r="C170" t="s">
        <v>259</v>
      </c>
      <c r="D170" t="s">
        <v>268</v>
      </c>
      <c r="E170" t="s">
        <v>260</v>
      </c>
      <c r="F170">
        <v>10</v>
      </c>
      <c r="G170">
        <v>6</v>
      </c>
      <c r="H170">
        <v>8</v>
      </c>
      <c r="I170">
        <v>3</v>
      </c>
      <c r="J170">
        <v>51</v>
      </c>
      <c r="K170">
        <v>0</v>
      </c>
      <c r="L170">
        <v>12</v>
      </c>
      <c r="M170">
        <v>49</v>
      </c>
      <c r="N170">
        <v>0</v>
      </c>
      <c r="O170" s="2">
        <f>SUM(Tableau4[[#This Row],[mammals]:[fungiProtists]])</f>
        <v>139</v>
      </c>
    </row>
    <row r="171" spans="1:15" x14ac:dyDescent="0.3">
      <c r="A171">
        <v>2019</v>
      </c>
      <c r="B171">
        <v>3</v>
      </c>
      <c r="C171" t="s">
        <v>259</v>
      </c>
      <c r="D171" t="s">
        <v>268</v>
      </c>
      <c r="E171" t="s">
        <v>261</v>
      </c>
      <c r="F171">
        <v>11</v>
      </c>
      <c r="G171">
        <v>27</v>
      </c>
      <c r="H171">
        <v>12</v>
      </c>
      <c r="I171">
        <v>61</v>
      </c>
      <c r="J171">
        <v>70</v>
      </c>
      <c r="K171">
        <v>1</v>
      </c>
      <c r="L171">
        <v>30</v>
      </c>
      <c r="M171">
        <v>142</v>
      </c>
      <c r="N171">
        <v>1</v>
      </c>
      <c r="O171" s="2">
        <f>SUM(Tableau4[[#This Row],[mammals]:[fungiProtists]])</f>
        <v>355</v>
      </c>
    </row>
    <row r="172" spans="1:15" x14ac:dyDescent="0.3">
      <c r="A172">
        <v>2019</v>
      </c>
      <c r="B172">
        <v>3</v>
      </c>
      <c r="C172" t="s">
        <v>259</v>
      </c>
      <c r="D172" t="s">
        <v>268</v>
      </c>
      <c r="E172" t="s">
        <v>262</v>
      </c>
      <c r="F172">
        <v>6</v>
      </c>
      <c r="G172">
        <v>7</v>
      </c>
      <c r="H172">
        <v>10</v>
      </c>
      <c r="I172">
        <v>9</v>
      </c>
      <c r="J172">
        <v>23</v>
      </c>
      <c r="K172">
        <v>0</v>
      </c>
      <c r="L172">
        <v>10</v>
      </c>
      <c r="M172">
        <v>35</v>
      </c>
      <c r="N172">
        <v>0</v>
      </c>
      <c r="O172" s="2">
        <f>SUM(Tableau4[[#This Row],[mammals]:[fungiProtists]])</f>
        <v>100</v>
      </c>
    </row>
    <row r="173" spans="1:15" x14ac:dyDescent="0.3">
      <c r="A173">
        <v>2019</v>
      </c>
      <c r="B173">
        <v>3</v>
      </c>
      <c r="C173" t="s">
        <v>259</v>
      </c>
      <c r="D173" t="s">
        <v>268</v>
      </c>
      <c r="E173" t="s">
        <v>263</v>
      </c>
      <c r="F173">
        <v>15</v>
      </c>
      <c r="G173">
        <v>17</v>
      </c>
      <c r="H173">
        <v>32</v>
      </c>
      <c r="I173">
        <v>75</v>
      </c>
      <c r="J173">
        <v>50</v>
      </c>
      <c r="K173">
        <v>2</v>
      </c>
      <c r="L173">
        <v>11</v>
      </c>
      <c r="M173">
        <v>134</v>
      </c>
      <c r="N173">
        <v>1</v>
      </c>
      <c r="O173" s="2">
        <f>SUM(Tableau4[[#This Row],[mammals]:[fungiProtists]])</f>
        <v>337</v>
      </c>
    </row>
    <row r="174" spans="1:15" x14ac:dyDescent="0.3">
      <c r="A174">
        <v>2019</v>
      </c>
      <c r="B174">
        <v>3</v>
      </c>
      <c r="C174" t="s">
        <v>259</v>
      </c>
      <c r="D174" t="s">
        <v>268</v>
      </c>
      <c r="E174" t="s">
        <v>264</v>
      </c>
      <c r="F174">
        <v>8</v>
      </c>
      <c r="G174">
        <v>14</v>
      </c>
      <c r="H174">
        <v>43</v>
      </c>
      <c r="I174">
        <v>63</v>
      </c>
      <c r="J174">
        <v>53</v>
      </c>
      <c r="K174">
        <v>0</v>
      </c>
      <c r="L174">
        <v>21</v>
      </c>
      <c r="M174">
        <v>130</v>
      </c>
      <c r="N174">
        <v>0</v>
      </c>
      <c r="O174" s="2">
        <f>SUM(Tableau4[[#This Row],[mammals]:[fungiProtists]])</f>
        <v>332</v>
      </c>
    </row>
    <row r="175" spans="1:15" x14ac:dyDescent="0.3">
      <c r="A175">
        <v>2019</v>
      </c>
      <c r="B175">
        <v>3</v>
      </c>
      <c r="C175" t="s">
        <v>259</v>
      </c>
      <c r="D175" t="s">
        <v>268</v>
      </c>
      <c r="E175" t="s">
        <v>265</v>
      </c>
      <c r="F175">
        <v>97</v>
      </c>
      <c r="G175">
        <v>69</v>
      </c>
      <c r="H175">
        <v>101</v>
      </c>
      <c r="I175">
        <v>220</v>
      </c>
      <c r="J175">
        <v>264</v>
      </c>
      <c r="K175">
        <v>8</v>
      </c>
      <c r="L175">
        <v>106</v>
      </c>
      <c r="M175">
        <v>675</v>
      </c>
      <c r="N175">
        <v>4</v>
      </c>
      <c r="O175" s="2">
        <f>SUM(Tableau4[[#This Row],[mammals]:[fungiProtists]])</f>
        <v>1544</v>
      </c>
    </row>
    <row r="176" spans="1:15" x14ac:dyDescent="0.3">
      <c r="A176">
        <v>2019</v>
      </c>
      <c r="B176">
        <v>3</v>
      </c>
      <c r="C176" t="s">
        <v>259</v>
      </c>
      <c r="D176" t="s">
        <v>268</v>
      </c>
      <c r="E176" t="s">
        <v>266</v>
      </c>
      <c r="F176">
        <v>7</v>
      </c>
      <c r="G176">
        <v>16</v>
      </c>
      <c r="H176">
        <v>10</v>
      </c>
      <c r="I176">
        <v>10</v>
      </c>
      <c r="J176">
        <v>46</v>
      </c>
      <c r="K176">
        <v>2</v>
      </c>
      <c r="L176">
        <v>18</v>
      </c>
      <c r="M176">
        <v>50</v>
      </c>
      <c r="N176">
        <v>0</v>
      </c>
      <c r="O176" s="2">
        <f>SUM(Tableau4[[#This Row],[mammals]:[fungiProtists]])</f>
        <v>159</v>
      </c>
    </row>
    <row r="177" spans="1:15" x14ac:dyDescent="0.3">
      <c r="A177">
        <v>2019</v>
      </c>
      <c r="B177">
        <v>3</v>
      </c>
      <c r="C177" t="s">
        <v>259</v>
      </c>
      <c r="D177" t="s">
        <v>268</v>
      </c>
      <c r="E177" t="s">
        <v>267</v>
      </c>
      <c r="F177">
        <v>16</v>
      </c>
      <c r="G177">
        <v>25</v>
      </c>
      <c r="H177">
        <v>10</v>
      </c>
      <c r="I177">
        <v>54</v>
      </c>
      <c r="J177">
        <v>65</v>
      </c>
      <c r="K177">
        <v>0</v>
      </c>
      <c r="L177">
        <v>22</v>
      </c>
      <c r="M177">
        <v>207</v>
      </c>
      <c r="N177">
        <v>0</v>
      </c>
      <c r="O177" s="2">
        <f>SUM(Tableau4[[#This Row],[mammals]:[fungiProtists]])</f>
        <v>399</v>
      </c>
    </row>
    <row r="178" spans="1:15" x14ac:dyDescent="0.3">
      <c r="A178">
        <v>2019</v>
      </c>
      <c r="B178">
        <v>3</v>
      </c>
      <c r="C178" t="s">
        <v>259</v>
      </c>
      <c r="D178" t="s">
        <v>269</v>
      </c>
      <c r="E178" t="s">
        <v>270</v>
      </c>
      <c r="F178">
        <v>1</v>
      </c>
      <c r="G178">
        <v>0</v>
      </c>
      <c r="H178">
        <v>9</v>
      </c>
      <c r="I178">
        <v>0</v>
      </c>
      <c r="J178">
        <v>37</v>
      </c>
      <c r="K178">
        <v>0</v>
      </c>
      <c r="L178">
        <v>10</v>
      </c>
      <c r="M178">
        <v>4</v>
      </c>
      <c r="N178">
        <v>0</v>
      </c>
      <c r="O178" s="2">
        <f>SUM(Tableau4[[#This Row],[mammals]:[fungiProtists]])</f>
        <v>61</v>
      </c>
    </row>
    <row r="179" spans="1:15" x14ac:dyDescent="0.3">
      <c r="A179">
        <v>2019</v>
      </c>
      <c r="B179">
        <v>3</v>
      </c>
      <c r="C179" t="s">
        <v>259</v>
      </c>
      <c r="D179" t="s">
        <v>269</v>
      </c>
      <c r="E179" t="s">
        <v>271</v>
      </c>
      <c r="F179">
        <v>2</v>
      </c>
      <c r="G179">
        <v>2</v>
      </c>
      <c r="H179">
        <v>7</v>
      </c>
      <c r="I179">
        <v>0</v>
      </c>
      <c r="J179">
        <v>36</v>
      </c>
      <c r="K179">
        <v>0</v>
      </c>
      <c r="L179">
        <v>11</v>
      </c>
      <c r="M179">
        <v>4</v>
      </c>
      <c r="N179">
        <v>0</v>
      </c>
      <c r="O179" s="2">
        <f>SUM(Tableau4[[#This Row],[mammals]:[fungiProtists]])</f>
        <v>62</v>
      </c>
    </row>
    <row r="180" spans="1:15" x14ac:dyDescent="0.3">
      <c r="A180">
        <v>2019</v>
      </c>
      <c r="B180">
        <v>3</v>
      </c>
      <c r="C180" t="s">
        <v>259</v>
      </c>
      <c r="D180" t="s">
        <v>269</v>
      </c>
      <c r="E180" t="s">
        <v>272</v>
      </c>
      <c r="F180">
        <v>2</v>
      </c>
      <c r="G180">
        <v>2</v>
      </c>
      <c r="H180">
        <v>2</v>
      </c>
      <c r="I180">
        <v>0</v>
      </c>
      <c r="J180">
        <v>31</v>
      </c>
      <c r="K180">
        <v>1</v>
      </c>
      <c r="L180">
        <v>1</v>
      </c>
      <c r="M180">
        <v>4</v>
      </c>
      <c r="N180">
        <v>0</v>
      </c>
      <c r="O180" s="2">
        <f>SUM(Tableau4[[#This Row],[mammals]:[fungiProtists]])</f>
        <v>43</v>
      </c>
    </row>
    <row r="181" spans="1:15" x14ac:dyDescent="0.3">
      <c r="A181">
        <v>2019</v>
      </c>
      <c r="B181">
        <v>3</v>
      </c>
      <c r="C181" t="s">
        <v>259</v>
      </c>
      <c r="D181" t="s">
        <v>269</v>
      </c>
      <c r="E181" t="s">
        <v>273</v>
      </c>
      <c r="F181">
        <v>5</v>
      </c>
      <c r="G181">
        <v>8</v>
      </c>
      <c r="H181">
        <v>12</v>
      </c>
      <c r="I181">
        <v>0</v>
      </c>
      <c r="J181">
        <v>46</v>
      </c>
      <c r="K181">
        <v>1</v>
      </c>
      <c r="L181">
        <v>11</v>
      </c>
      <c r="M181">
        <v>12</v>
      </c>
      <c r="N181">
        <v>0</v>
      </c>
      <c r="O181" s="2">
        <f>SUM(Tableau4[[#This Row],[mammals]:[fungiProtists]])</f>
        <v>95</v>
      </c>
    </row>
    <row r="182" spans="1:15" x14ac:dyDescent="0.3">
      <c r="A182">
        <v>2019</v>
      </c>
      <c r="B182">
        <v>3</v>
      </c>
      <c r="C182" t="s">
        <v>259</v>
      </c>
      <c r="D182" t="s">
        <v>269</v>
      </c>
      <c r="E182" t="s">
        <v>274</v>
      </c>
      <c r="F182">
        <v>3</v>
      </c>
      <c r="G182">
        <v>3</v>
      </c>
      <c r="H182">
        <v>7</v>
      </c>
      <c r="I182">
        <v>0</v>
      </c>
      <c r="J182">
        <v>35</v>
      </c>
      <c r="K182">
        <v>0</v>
      </c>
      <c r="L182">
        <v>11</v>
      </c>
      <c r="M182">
        <v>3</v>
      </c>
      <c r="N182">
        <v>0</v>
      </c>
      <c r="O182" s="2">
        <f>SUM(Tableau4[[#This Row],[mammals]:[fungiProtists]])</f>
        <v>62</v>
      </c>
    </row>
    <row r="183" spans="1:15" x14ac:dyDescent="0.3">
      <c r="A183">
        <v>2019</v>
      </c>
      <c r="B183">
        <v>3</v>
      </c>
      <c r="C183" t="s">
        <v>259</v>
      </c>
      <c r="D183" t="s">
        <v>269</v>
      </c>
      <c r="E183" t="s">
        <v>275</v>
      </c>
      <c r="F183">
        <v>4</v>
      </c>
      <c r="G183">
        <v>3</v>
      </c>
      <c r="H183">
        <v>4</v>
      </c>
      <c r="I183">
        <v>0</v>
      </c>
      <c r="J183">
        <v>31</v>
      </c>
      <c r="K183">
        <v>2</v>
      </c>
      <c r="L183">
        <v>28</v>
      </c>
      <c r="M183">
        <v>8</v>
      </c>
      <c r="N183">
        <v>0</v>
      </c>
      <c r="O183" s="2">
        <f>SUM(Tableau4[[#This Row],[mammals]:[fungiProtists]])</f>
        <v>80</v>
      </c>
    </row>
    <row r="184" spans="1:15" x14ac:dyDescent="0.3">
      <c r="A184">
        <v>2019</v>
      </c>
      <c r="B184">
        <v>3</v>
      </c>
      <c r="C184" t="s">
        <v>259</v>
      </c>
      <c r="D184" t="s">
        <v>269</v>
      </c>
      <c r="E184" t="s">
        <v>276</v>
      </c>
      <c r="F184">
        <v>3</v>
      </c>
      <c r="G184">
        <v>2</v>
      </c>
      <c r="H184">
        <v>6</v>
      </c>
      <c r="I184">
        <v>0</v>
      </c>
      <c r="J184">
        <v>39</v>
      </c>
      <c r="K184">
        <v>0</v>
      </c>
      <c r="L184">
        <v>11</v>
      </c>
      <c r="M184">
        <v>4</v>
      </c>
      <c r="N184">
        <v>0</v>
      </c>
      <c r="O184" s="2">
        <f>SUM(Tableau4[[#This Row],[mammals]:[fungiProtists]])</f>
        <v>65</v>
      </c>
    </row>
    <row r="185" spans="1:15" x14ac:dyDescent="0.3">
      <c r="A185">
        <v>2019</v>
      </c>
      <c r="B185">
        <v>3</v>
      </c>
      <c r="C185" t="s">
        <v>259</v>
      </c>
      <c r="D185" t="s">
        <v>269</v>
      </c>
      <c r="E185" t="s">
        <v>277</v>
      </c>
      <c r="F185">
        <v>1</v>
      </c>
      <c r="G185">
        <v>2</v>
      </c>
      <c r="H185">
        <v>9</v>
      </c>
      <c r="I185">
        <v>0</v>
      </c>
      <c r="J185">
        <v>35</v>
      </c>
      <c r="K185">
        <v>1</v>
      </c>
      <c r="L185">
        <v>12</v>
      </c>
      <c r="M185">
        <v>23</v>
      </c>
      <c r="N185">
        <v>0</v>
      </c>
      <c r="O185" s="2">
        <f>SUM(Tableau4[[#This Row],[mammals]:[fungiProtists]])</f>
        <v>83</v>
      </c>
    </row>
    <row r="186" spans="1:15" x14ac:dyDescent="0.3">
      <c r="A186">
        <v>2019</v>
      </c>
      <c r="B186">
        <v>3</v>
      </c>
      <c r="C186" t="s">
        <v>259</v>
      </c>
      <c r="D186" t="s">
        <v>269</v>
      </c>
      <c r="E186" t="s">
        <v>278</v>
      </c>
      <c r="F186">
        <v>10</v>
      </c>
      <c r="G186">
        <v>18</v>
      </c>
      <c r="H186">
        <v>29</v>
      </c>
      <c r="I186">
        <v>49</v>
      </c>
      <c r="J186">
        <v>49</v>
      </c>
      <c r="K186">
        <v>0</v>
      </c>
      <c r="L186">
        <v>23</v>
      </c>
      <c r="M186">
        <v>180</v>
      </c>
      <c r="N186">
        <v>0</v>
      </c>
      <c r="O186" s="2">
        <f>SUM(Tableau4[[#This Row],[mammals]:[fungiProtists]])</f>
        <v>358</v>
      </c>
    </row>
    <row r="187" spans="1:15" x14ac:dyDescent="0.3">
      <c r="A187">
        <v>2019</v>
      </c>
      <c r="B187">
        <v>3</v>
      </c>
      <c r="C187" t="s">
        <v>259</v>
      </c>
      <c r="D187" t="s">
        <v>269</v>
      </c>
      <c r="E187" t="s">
        <v>279</v>
      </c>
      <c r="F187">
        <v>3</v>
      </c>
      <c r="G187">
        <v>2</v>
      </c>
      <c r="H187">
        <v>5</v>
      </c>
      <c r="I187">
        <v>0</v>
      </c>
      <c r="J187">
        <v>33</v>
      </c>
      <c r="K187">
        <v>0</v>
      </c>
      <c r="L187">
        <v>11</v>
      </c>
      <c r="M187">
        <v>3</v>
      </c>
      <c r="N187">
        <v>0</v>
      </c>
      <c r="O187" s="2">
        <f>SUM(Tableau4[[#This Row],[mammals]:[fungiProtists]])</f>
        <v>57</v>
      </c>
    </row>
    <row r="188" spans="1:15" x14ac:dyDescent="0.3">
      <c r="A188">
        <v>2019</v>
      </c>
      <c r="B188">
        <v>3</v>
      </c>
      <c r="C188" t="s">
        <v>259</v>
      </c>
      <c r="D188" t="s">
        <v>269</v>
      </c>
      <c r="E188" t="s">
        <v>280</v>
      </c>
      <c r="F188">
        <v>3</v>
      </c>
      <c r="G188">
        <v>6</v>
      </c>
      <c r="H188">
        <v>3</v>
      </c>
      <c r="I188">
        <v>2</v>
      </c>
      <c r="J188">
        <v>37</v>
      </c>
      <c r="K188">
        <v>0</v>
      </c>
      <c r="L188">
        <v>11</v>
      </c>
      <c r="M188">
        <v>13</v>
      </c>
      <c r="N188">
        <v>0</v>
      </c>
      <c r="O188" s="2">
        <f>SUM(Tableau4[[#This Row],[mammals]:[fungiProtists]])</f>
        <v>75</v>
      </c>
    </row>
    <row r="189" spans="1:15" x14ac:dyDescent="0.3">
      <c r="A189">
        <v>2019</v>
      </c>
      <c r="B189">
        <v>3</v>
      </c>
      <c r="C189" t="s">
        <v>259</v>
      </c>
      <c r="D189" t="s">
        <v>269</v>
      </c>
      <c r="E189" t="s">
        <v>281</v>
      </c>
      <c r="F189">
        <v>7</v>
      </c>
      <c r="G189">
        <v>17</v>
      </c>
      <c r="H189">
        <v>47</v>
      </c>
      <c r="I189">
        <v>32</v>
      </c>
      <c r="J189">
        <v>33</v>
      </c>
      <c r="K189">
        <v>0</v>
      </c>
      <c r="L189">
        <v>19</v>
      </c>
      <c r="M189">
        <v>49</v>
      </c>
      <c r="N189">
        <v>0</v>
      </c>
      <c r="O189" s="2">
        <f>SUM(Tableau4[[#This Row],[mammals]:[fungiProtists]])</f>
        <v>204</v>
      </c>
    </row>
    <row r="190" spans="1:15" x14ac:dyDescent="0.3">
      <c r="A190">
        <v>2019</v>
      </c>
      <c r="B190">
        <v>3</v>
      </c>
      <c r="C190" t="s">
        <v>259</v>
      </c>
      <c r="D190" t="s">
        <v>269</v>
      </c>
      <c r="E190" t="s">
        <v>282</v>
      </c>
      <c r="F190">
        <v>3</v>
      </c>
      <c r="G190">
        <v>2</v>
      </c>
      <c r="H190">
        <v>7</v>
      </c>
      <c r="I190">
        <v>1</v>
      </c>
      <c r="J190">
        <v>34</v>
      </c>
      <c r="K190">
        <v>0</v>
      </c>
      <c r="L190">
        <v>10</v>
      </c>
      <c r="M190">
        <v>4</v>
      </c>
      <c r="N190">
        <v>0</v>
      </c>
      <c r="O190" s="2">
        <f>SUM(Tableau4[[#This Row],[mammals]:[fungiProtists]])</f>
        <v>61</v>
      </c>
    </row>
    <row r="191" spans="1:15" x14ac:dyDescent="0.3">
      <c r="A191">
        <v>2019</v>
      </c>
      <c r="B191">
        <v>3</v>
      </c>
      <c r="C191" t="s">
        <v>259</v>
      </c>
      <c r="D191" t="s">
        <v>269</v>
      </c>
      <c r="E191" t="s">
        <v>283</v>
      </c>
      <c r="F191">
        <v>4</v>
      </c>
      <c r="G191">
        <v>4</v>
      </c>
      <c r="H191">
        <v>9</v>
      </c>
      <c r="I191">
        <v>3</v>
      </c>
      <c r="J191">
        <v>37</v>
      </c>
      <c r="K191">
        <v>1</v>
      </c>
      <c r="L191">
        <v>15</v>
      </c>
      <c r="M191">
        <v>11</v>
      </c>
      <c r="N191">
        <v>0</v>
      </c>
      <c r="O191" s="2">
        <f>SUM(Tableau4[[#This Row],[mammals]:[fungiProtists]])</f>
        <v>84</v>
      </c>
    </row>
    <row r="192" spans="1:15" x14ac:dyDescent="0.3">
      <c r="A192">
        <v>2019</v>
      </c>
      <c r="B192">
        <v>3</v>
      </c>
      <c r="C192" t="s">
        <v>259</v>
      </c>
      <c r="D192" t="s">
        <v>269</v>
      </c>
      <c r="E192" t="s">
        <v>284</v>
      </c>
      <c r="F192">
        <v>4</v>
      </c>
      <c r="G192">
        <v>17</v>
      </c>
      <c r="H192">
        <v>54</v>
      </c>
      <c r="I192">
        <v>49</v>
      </c>
      <c r="J192">
        <v>37</v>
      </c>
      <c r="K192">
        <v>0</v>
      </c>
      <c r="L192">
        <v>14</v>
      </c>
      <c r="M192">
        <v>94</v>
      </c>
      <c r="N192">
        <v>0</v>
      </c>
      <c r="O192" s="2">
        <f>SUM(Tableau4[[#This Row],[mammals]:[fungiProtists]])</f>
        <v>269</v>
      </c>
    </row>
    <row r="193" spans="1:15" x14ac:dyDescent="0.3">
      <c r="A193">
        <v>2019</v>
      </c>
      <c r="B193">
        <v>3</v>
      </c>
      <c r="C193" t="s">
        <v>259</v>
      </c>
      <c r="D193" t="s">
        <v>269</v>
      </c>
      <c r="E193" t="s">
        <v>285</v>
      </c>
      <c r="F193">
        <v>7</v>
      </c>
      <c r="G193">
        <v>10</v>
      </c>
      <c r="H193">
        <v>28</v>
      </c>
      <c r="I193">
        <v>15</v>
      </c>
      <c r="J193">
        <v>34</v>
      </c>
      <c r="K193">
        <v>0</v>
      </c>
      <c r="L193">
        <v>15</v>
      </c>
      <c r="M193">
        <v>215</v>
      </c>
      <c r="N193">
        <v>0</v>
      </c>
      <c r="O193" s="2">
        <f>SUM(Tableau4[[#This Row],[mammals]:[fungiProtists]])</f>
        <v>324</v>
      </c>
    </row>
    <row r="194" spans="1:15" x14ac:dyDescent="0.3">
      <c r="A194">
        <v>2019</v>
      </c>
      <c r="B194">
        <v>3</v>
      </c>
      <c r="C194" t="s">
        <v>259</v>
      </c>
      <c r="D194" t="s">
        <v>269</v>
      </c>
      <c r="E194" t="s">
        <v>286</v>
      </c>
      <c r="F194">
        <v>1</v>
      </c>
      <c r="G194">
        <v>6</v>
      </c>
      <c r="H194">
        <v>9</v>
      </c>
      <c r="I194">
        <v>2</v>
      </c>
      <c r="J194">
        <v>33</v>
      </c>
      <c r="K194">
        <v>2</v>
      </c>
      <c r="L194">
        <v>0</v>
      </c>
      <c r="M194">
        <v>10</v>
      </c>
      <c r="N194">
        <v>0</v>
      </c>
      <c r="O194" s="2">
        <f>SUM(Tableau4[[#This Row],[mammals]:[fungiProtists]])</f>
        <v>63</v>
      </c>
    </row>
    <row r="195" spans="1:15" x14ac:dyDescent="0.3">
      <c r="A195">
        <v>2019</v>
      </c>
      <c r="B195">
        <v>3</v>
      </c>
      <c r="C195" t="s">
        <v>259</v>
      </c>
      <c r="D195" t="s">
        <v>269</v>
      </c>
      <c r="E195" t="s">
        <v>287</v>
      </c>
      <c r="F195">
        <v>2</v>
      </c>
      <c r="G195">
        <v>3</v>
      </c>
      <c r="H195">
        <v>4</v>
      </c>
      <c r="I195">
        <v>1</v>
      </c>
      <c r="J195">
        <v>34</v>
      </c>
      <c r="K195">
        <v>0</v>
      </c>
      <c r="L195">
        <v>11</v>
      </c>
      <c r="M195">
        <v>7</v>
      </c>
      <c r="N195">
        <v>0</v>
      </c>
      <c r="O195" s="2">
        <f>SUM(Tableau4[[#This Row],[mammals]:[fungiProtists]])</f>
        <v>62</v>
      </c>
    </row>
    <row r="196" spans="1:15" x14ac:dyDescent="0.3">
      <c r="A196">
        <v>2019</v>
      </c>
      <c r="B196">
        <v>3</v>
      </c>
      <c r="C196" t="s">
        <v>259</v>
      </c>
      <c r="D196" t="s">
        <v>269</v>
      </c>
      <c r="E196" t="s">
        <v>288</v>
      </c>
      <c r="F196">
        <v>2</v>
      </c>
      <c r="G196">
        <v>11</v>
      </c>
      <c r="H196">
        <v>15</v>
      </c>
      <c r="I196">
        <v>14</v>
      </c>
      <c r="J196">
        <v>37</v>
      </c>
      <c r="K196">
        <v>0</v>
      </c>
      <c r="L196">
        <v>0</v>
      </c>
      <c r="M196">
        <v>67</v>
      </c>
      <c r="N196">
        <v>0</v>
      </c>
      <c r="O196" s="2">
        <f>SUM(Tableau4[[#This Row],[mammals]:[fungiProtists]])</f>
        <v>146</v>
      </c>
    </row>
    <row r="197" spans="1:15" x14ac:dyDescent="0.3">
      <c r="A197">
        <v>2019</v>
      </c>
      <c r="B197">
        <v>3</v>
      </c>
      <c r="C197" t="s">
        <v>259</v>
      </c>
      <c r="D197" t="s">
        <v>269</v>
      </c>
      <c r="E197" t="s">
        <v>289</v>
      </c>
      <c r="F197">
        <v>1</v>
      </c>
      <c r="G197">
        <v>0</v>
      </c>
      <c r="H197">
        <v>4</v>
      </c>
      <c r="I197">
        <v>0</v>
      </c>
      <c r="J197">
        <v>26</v>
      </c>
      <c r="K197">
        <v>0</v>
      </c>
      <c r="L197">
        <v>11</v>
      </c>
      <c r="M197">
        <v>2</v>
      </c>
      <c r="N197">
        <v>0</v>
      </c>
      <c r="O197" s="2">
        <f>SUM(Tableau4[[#This Row],[mammals]:[fungiProtists]])</f>
        <v>44</v>
      </c>
    </row>
    <row r="198" spans="1:15" x14ac:dyDescent="0.3">
      <c r="A198">
        <v>2019</v>
      </c>
      <c r="B198">
        <v>3</v>
      </c>
      <c r="C198" t="s">
        <v>259</v>
      </c>
      <c r="D198" t="s">
        <v>269</v>
      </c>
      <c r="E198" t="s">
        <v>290</v>
      </c>
      <c r="F198">
        <v>2</v>
      </c>
      <c r="G198">
        <v>2</v>
      </c>
      <c r="H198">
        <v>6</v>
      </c>
      <c r="I198">
        <v>1</v>
      </c>
      <c r="J198">
        <v>34</v>
      </c>
      <c r="K198">
        <v>0</v>
      </c>
      <c r="L198">
        <v>10</v>
      </c>
      <c r="M198">
        <v>3</v>
      </c>
      <c r="N198">
        <v>0</v>
      </c>
      <c r="O198" s="2">
        <f>SUM(Tableau4[[#This Row],[mammals]:[fungiProtists]])</f>
        <v>58</v>
      </c>
    </row>
    <row r="199" spans="1:15" x14ac:dyDescent="0.3">
      <c r="A199">
        <v>2019</v>
      </c>
      <c r="B199">
        <v>3</v>
      </c>
      <c r="C199" t="s">
        <v>259</v>
      </c>
      <c r="D199" t="s">
        <v>269</v>
      </c>
      <c r="E199" t="s">
        <v>291</v>
      </c>
      <c r="F199">
        <v>2</v>
      </c>
      <c r="G199">
        <v>6</v>
      </c>
      <c r="H199">
        <v>8</v>
      </c>
      <c r="I199">
        <v>0</v>
      </c>
      <c r="J199">
        <v>34</v>
      </c>
      <c r="K199">
        <v>0</v>
      </c>
      <c r="L199">
        <v>11</v>
      </c>
      <c r="M199">
        <v>9</v>
      </c>
      <c r="N199">
        <v>0</v>
      </c>
      <c r="O199" s="2">
        <f>SUM(Tableau4[[#This Row],[mammals]:[fungiProtists]])</f>
        <v>70</v>
      </c>
    </row>
    <row r="200" spans="1:15" x14ac:dyDescent="0.3">
      <c r="A200">
        <v>2019</v>
      </c>
      <c r="B200">
        <v>3</v>
      </c>
      <c r="C200" t="s">
        <v>259</v>
      </c>
      <c r="D200" t="s">
        <v>269</v>
      </c>
      <c r="E200" t="s">
        <v>292</v>
      </c>
      <c r="F200">
        <v>2</v>
      </c>
      <c r="G200">
        <v>1</v>
      </c>
      <c r="H200">
        <v>8</v>
      </c>
      <c r="I200">
        <v>0</v>
      </c>
      <c r="J200">
        <v>35</v>
      </c>
      <c r="K200">
        <v>0</v>
      </c>
      <c r="L200">
        <v>10</v>
      </c>
      <c r="M200">
        <v>3</v>
      </c>
      <c r="N200">
        <v>0</v>
      </c>
      <c r="O200" s="2">
        <f>SUM(Tableau4[[#This Row],[mammals]:[fungiProtists]])</f>
        <v>59</v>
      </c>
    </row>
    <row r="201" spans="1:15" x14ac:dyDescent="0.3">
      <c r="A201">
        <v>2019</v>
      </c>
      <c r="B201">
        <v>3</v>
      </c>
      <c r="C201" t="s">
        <v>259</v>
      </c>
      <c r="D201" t="s">
        <v>269</v>
      </c>
      <c r="E201" t="s">
        <v>298</v>
      </c>
      <c r="F201">
        <v>2</v>
      </c>
      <c r="G201">
        <v>4</v>
      </c>
      <c r="H201">
        <v>8</v>
      </c>
      <c r="I201">
        <v>1</v>
      </c>
      <c r="J201">
        <v>35</v>
      </c>
      <c r="K201">
        <v>0</v>
      </c>
      <c r="L201">
        <v>10</v>
      </c>
      <c r="M201">
        <v>6</v>
      </c>
      <c r="N201">
        <v>0</v>
      </c>
      <c r="O201" s="2">
        <f>SUM(Tableau4[[#This Row],[mammals]:[fungiProtists]])</f>
        <v>66</v>
      </c>
    </row>
    <row r="202" spans="1:15" x14ac:dyDescent="0.3">
      <c r="A202">
        <v>2019</v>
      </c>
      <c r="B202">
        <v>3</v>
      </c>
      <c r="C202" t="s">
        <v>259</v>
      </c>
      <c r="D202" t="s">
        <v>269</v>
      </c>
      <c r="E202" t="s">
        <v>293</v>
      </c>
      <c r="F202">
        <v>2</v>
      </c>
      <c r="G202">
        <v>1</v>
      </c>
      <c r="H202">
        <v>8</v>
      </c>
      <c r="I202">
        <v>0</v>
      </c>
      <c r="J202">
        <v>35</v>
      </c>
      <c r="K202">
        <v>0</v>
      </c>
      <c r="L202">
        <v>10</v>
      </c>
      <c r="M202">
        <v>2</v>
      </c>
      <c r="N202">
        <v>0</v>
      </c>
      <c r="O202" s="2">
        <f>SUM(Tableau4[[#This Row],[mammals]:[fungiProtists]])</f>
        <v>58</v>
      </c>
    </row>
    <row r="203" spans="1:15" x14ac:dyDescent="0.3">
      <c r="A203">
        <v>2019</v>
      </c>
      <c r="B203">
        <v>3</v>
      </c>
      <c r="C203" t="s">
        <v>259</v>
      </c>
      <c r="D203" t="s">
        <v>269</v>
      </c>
      <c r="E203" t="s">
        <v>294</v>
      </c>
      <c r="F203">
        <v>3</v>
      </c>
      <c r="G203">
        <v>5</v>
      </c>
      <c r="H203">
        <v>7</v>
      </c>
      <c r="I203">
        <v>8</v>
      </c>
      <c r="J203">
        <v>43</v>
      </c>
      <c r="K203">
        <v>0</v>
      </c>
      <c r="L203">
        <v>10</v>
      </c>
      <c r="M203">
        <v>51</v>
      </c>
      <c r="N203">
        <v>0</v>
      </c>
      <c r="O203" s="2">
        <f>SUM(Tableau4[[#This Row],[mammals]:[fungiProtists]])</f>
        <v>127</v>
      </c>
    </row>
    <row r="204" spans="1:15" x14ac:dyDescent="0.3">
      <c r="A204">
        <v>2019</v>
      </c>
      <c r="B204">
        <v>3</v>
      </c>
      <c r="C204" t="s">
        <v>259</v>
      </c>
      <c r="D204" t="s">
        <v>269</v>
      </c>
      <c r="E204" t="s">
        <v>295</v>
      </c>
      <c r="F204">
        <v>2</v>
      </c>
      <c r="G204">
        <v>3</v>
      </c>
      <c r="H204">
        <v>7</v>
      </c>
      <c r="I204">
        <v>0</v>
      </c>
      <c r="J204">
        <v>35</v>
      </c>
      <c r="K204">
        <v>0</v>
      </c>
      <c r="L204">
        <v>10</v>
      </c>
      <c r="M204">
        <v>9</v>
      </c>
      <c r="N204">
        <v>0</v>
      </c>
      <c r="O204" s="2">
        <f>SUM(Tableau4[[#This Row],[mammals]:[fungiProtists]])</f>
        <v>66</v>
      </c>
    </row>
    <row r="205" spans="1:15" x14ac:dyDescent="0.3">
      <c r="A205">
        <v>2019</v>
      </c>
      <c r="B205">
        <v>3</v>
      </c>
      <c r="C205" t="s">
        <v>259</v>
      </c>
      <c r="D205" t="s">
        <v>269</v>
      </c>
      <c r="E205" t="s">
        <v>296</v>
      </c>
      <c r="F205">
        <v>1</v>
      </c>
      <c r="G205">
        <v>2</v>
      </c>
      <c r="H205">
        <v>14</v>
      </c>
      <c r="I205">
        <v>2</v>
      </c>
      <c r="J205">
        <v>36</v>
      </c>
      <c r="K205">
        <v>0</v>
      </c>
      <c r="L205">
        <v>10</v>
      </c>
      <c r="M205">
        <v>22</v>
      </c>
      <c r="N205">
        <v>0</v>
      </c>
      <c r="O205" s="2">
        <f>SUM(Tableau4[[#This Row],[mammals]:[fungiProtists]])</f>
        <v>87</v>
      </c>
    </row>
    <row r="206" spans="1:15" x14ac:dyDescent="0.3">
      <c r="A206">
        <v>2019</v>
      </c>
      <c r="B206">
        <v>3</v>
      </c>
      <c r="C206" t="s">
        <v>259</v>
      </c>
      <c r="D206" t="s">
        <v>269</v>
      </c>
      <c r="E206" t="s">
        <v>297</v>
      </c>
      <c r="F206">
        <v>1</v>
      </c>
      <c r="G206">
        <v>3</v>
      </c>
      <c r="H206">
        <v>14</v>
      </c>
      <c r="I206">
        <v>2</v>
      </c>
      <c r="J206">
        <v>34</v>
      </c>
      <c r="K206">
        <v>0</v>
      </c>
      <c r="L206">
        <v>0</v>
      </c>
      <c r="M206">
        <v>19</v>
      </c>
      <c r="N206">
        <v>0</v>
      </c>
      <c r="O206" s="2">
        <f>SUM(Tableau4[[#This Row],[mammals]:[fungiProtists]])</f>
        <v>73</v>
      </c>
    </row>
    <row r="207" spans="1:15" x14ac:dyDescent="0.3">
      <c r="A207">
        <v>2019</v>
      </c>
      <c r="B207">
        <v>3</v>
      </c>
      <c r="C207" t="s">
        <v>259</v>
      </c>
      <c r="D207" t="s">
        <v>299</v>
      </c>
      <c r="E207" t="s">
        <v>300</v>
      </c>
      <c r="F207">
        <v>18</v>
      </c>
      <c r="G207">
        <v>23</v>
      </c>
      <c r="H207">
        <v>6</v>
      </c>
      <c r="I207">
        <v>1</v>
      </c>
      <c r="J207">
        <v>46</v>
      </c>
      <c r="K207">
        <v>17</v>
      </c>
      <c r="L207">
        <v>21</v>
      </c>
      <c r="M207">
        <v>20</v>
      </c>
      <c r="N207">
        <v>19</v>
      </c>
      <c r="O207" s="2">
        <f>SUM(Tableau4[[#This Row],[mammals]:[fungiProtists]])</f>
        <v>171</v>
      </c>
    </row>
    <row r="208" spans="1:15" x14ac:dyDescent="0.3">
      <c r="A208">
        <v>2019</v>
      </c>
      <c r="B208">
        <v>3</v>
      </c>
      <c r="C208" t="s">
        <v>259</v>
      </c>
      <c r="D208" t="s">
        <v>299</v>
      </c>
      <c r="E208" t="s">
        <v>301</v>
      </c>
      <c r="F208">
        <v>4</v>
      </c>
      <c r="G208">
        <v>9</v>
      </c>
      <c r="H208">
        <v>0</v>
      </c>
      <c r="I208">
        <v>0</v>
      </c>
      <c r="J208">
        <v>6</v>
      </c>
      <c r="K208">
        <v>0</v>
      </c>
      <c r="L208">
        <v>0</v>
      </c>
      <c r="M208">
        <v>0</v>
      </c>
      <c r="N208">
        <v>0</v>
      </c>
      <c r="O208" s="2">
        <f>SUM(Tableau4[[#This Row],[mammals]:[fungiProtists]])</f>
        <v>19</v>
      </c>
    </row>
    <row r="209" spans="1:15" x14ac:dyDescent="0.3">
      <c r="A209">
        <v>2019</v>
      </c>
      <c r="B209">
        <v>3</v>
      </c>
      <c r="C209" t="s">
        <v>259</v>
      </c>
      <c r="D209" t="s">
        <v>299</v>
      </c>
      <c r="E209" t="s">
        <v>302</v>
      </c>
      <c r="F209">
        <v>41</v>
      </c>
      <c r="G209">
        <v>89</v>
      </c>
      <c r="H209">
        <v>40</v>
      </c>
      <c r="I209">
        <v>56</v>
      </c>
      <c r="J209">
        <v>255</v>
      </c>
      <c r="K209">
        <v>313</v>
      </c>
      <c r="L209">
        <v>271</v>
      </c>
      <c r="M209">
        <v>514</v>
      </c>
      <c r="N209">
        <v>51</v>
      </c>
      <c r="O209" s="2">
        <f>SUM(Tableau4[[#This Row],[mammals]:[fungiProtists]])</f>
        <v>1630</v>
      </c>
    </row>
    <row r="210" spans="1:15" x14ac:dyDescent="0.3">
      <c r="A210">
        <v>2019</v>
      </c>
      <c r="B210">
        <v>3</v>
      </c>
      <c r="C210" t="s">
        <v>303</v>
      </c>
      <c r="D210" t="s">
        <v>303</v>
      </c>
      <c r="E210" t="s">
        <v>304</v>
      </c>
      <c r="F210">
        <v>37</v>
      </c>
      <c r="G210">
        <v>53</v>
      </c>
      <c r="H210">
        <v>27</v>
      </c>
      <c r="I210">
        <v>34</v>
      </c>
      <c r="J210">
        <v>42</v>
      </c>
      <c r="K210">
        <v>0</v>
      </c>
      <c r="L210">
        <v>15</v>
      </c>
      <c r="M210">
        <v>71</v>
      </c>
      <c r="N210">
        <v>4</v>
      </c>
      <c r="O210" s="2">
        <f>SUM(Tableau4[[#This Row],[mammals]:[fungiProtists]])</f>
        <v>283</v>
      </c>
    </row>
    <row r="211" spans="1:15" x14ac:dyDescent="0.3">
      <c r="A211">
        <v>2019</v>
      </c>
      <c r="B211">
        <v>3</v>
      </c>
      <c r="C211" t="s">
        <v>303</v>
      </c>
      <c r="D211" t="s">
        <v>303</v>
      </c>
      <c r="E211" t="s">
        <v>305</v>
      </c>
      <c r="F211">
        <v>22</v>
      </c>
      <c r="G211">
        <v>54</v>
      </c>
      <c r="H211">
        <v>13</v>
      </c>
      <c r="I211">
        <v>34</v>
      </c>
      <c r="J211">
        <v>8</v>
      </c>
      <c r="K211">
        <v>2</v>
      </c>
      <c r="L211">
        <v>1</v>
      </c>
      <c r="M211">
        <v>116</v>
      </c>
      <c r="N211">
        <v>0</v>
      </c>
      <c r="O211" s="2">
        <f>SUM(Tableau4[[#This Row],[mammals]:[fungiProtists]])</f>
        <v>250</v>
      </c>
    </row>
    <row r="212" spans="1:15" x14ac:dyDescent="0.3">
      <c r="A212">
        <v>2019</v>
      </c>
      <c r="B212">
        <v>3</v>
      </c>
      <c r="C212" t="s">
        <v>303</v>
      </c>
      <c r="D212" t="s">
        <v>303</v>
      </c>
      <c r="E212" t="s">
        <v>306</v>
      </c>
      <c r="F212">
        <v>87</v>
      </c>
      <c r="G212">
        <v>171</v>
      </c>
      <c r="H212">
        <v>30</v>
      </c>
      <c r="I212">
        <v>35</v>
      </c>
      <c r="J212">
        <v>92</v>
      </c>
      <c r="K212">
        <v>22</v>
      </c>
      <c r="L212">
        <v>44</v>
      </c>
      <c r="M212">
        <v>590</v>
      </c>
      <c r="N212">
        <v>1</v>
      </c>
      <c r="O212" s="2">
        <f>SUM(Tableau4[[#This Row],[mammals]:[fungiProtists]])</f>
        <v>1072</v>
      </c>
    </row>
    <row r="213" spans="1:15" x14ac:dyDescent="0.3">
      <c r="A213">
        <v>2019</v>
      </c>
      <c r="B213">
        <v>3</v>
      </c>
      <c r="C213" t="s">
        <v>303</v>
      </c>
      <c r="D213" t="s">
        <v>303</v>
      </c>
      <c r="E213" t="s">
        <v>307</v>
      </c>
      <c r="F213">
        <v>18</v>
      </c>
      <c r="G213">
        <v>36</v>
      </c>
      <c r="H213">
        <v>27</v>
      </c>
      <c r="I213">
        <v>30</v>
      </c>
      <c r="J213">
        <v>29</v>
      </c>
      <c r="K213">
        <v>1</v>
      </c>
      <c r="L213">
        <v>12</v>
      </c>
      <c r="M213">
        <v>76</v>
      </c>
      <c r="N213">
        <v>4</v>
      </c>
      <c r="O213" s="2">
        <f>SUM(Tableau4[[#This Row],[mammals]:[fungiProtists]])</f>
        <v>233</v>
      </c>
    </row>
    <row r="214" spans="1:15" x14ac:dyDescent="0.3">
      <c r="A214">
        <v>2019</v>
      </c>
      <c r="B214">
        <v>3</v>
      </c>
      <c r="C214" t="s">
        <v>303</v>
      </c>
      <c r="D214" t="s">
        <v>303</v>
      </c>
      <c r="E214" t="s">
        <v>308</v>
      </c>
      <c r="F214">
        <v>59</v>
      </c>
      <c r="G214">
        <v>125</v>
      </c>
      <c r="H214">
        <v>39</v>
      </c>
      <c r="I214">
        <v>285</v>
      </c>
      <c r="J214">
        <v>107</v>
      </c>
      <c r="K214">
        <v>4</v>
      </c>
      <c r="L214">
        <v>52</v>
      </c>
      <c r="M214">
        <v>351</v>
      </c>
      <c r="N214">
        <v>0</v>
      </c>
      <c r="O214" s="2">
        <f>SUM(Tableau4[[#This Row],[mammals]:[fungiProtists]])</f>
        <v>1022</v>
      </c>
    </row>
    <row r="215" spans="1:15" x14ac:dyDescent="0.3">
      <c r="A215">
        <v>2019</v>
      </c>
      <c r="B215">
        <v>3</v>
      </c>
      <c r="C215" t="s">
        <v>303</v>
      </c>
      <c r="D215" t="s">
        <v>303</v>
      </c>
      <c r="E215" t="s">
        <v>309</v>
      </c>
      <c r="F215">
        <v>47</v>
      </c>
      <c r="G215">
        <v>102</v>
      </c>
      <c r="H215">
        <v>86</v>
      </c>
      <c r="I215">
        <v>169</v>
      </c>
      <c r="J215">
        <v>66</v>
      </c>
      <c r="K215">
        <v>49</v>
      </c>
      <c r="L215">
        <v>21</v>
      </c>
      <c r="M215">
        <v>1950</v>
      </c>
      <c r="N215">
        <v>7</v>
      </c>
      <c r="O215" s="2">
        <f>SUM(Tableau4[[#This Row],[mammals]:[fungiProtists]])</f>
        <v>2497</v>
      </c>
    </row>
    <row r="216" spans="1:15" x14ac:dyDescent="0.3">
      <c r="A216">
        <v>2019</v>
      </c>
      <c r="B216">
        <v>3</v>
      </c>
      <c r="C216" t="s">
        <v>303</v>
      </c>
      <c r="D216" t="s">
        <v>303</v>
      </c>
      <c r="E216" t="s">
        <v>310</v>
      </c>
      <c r="F216">
        <v>4</v>
      </c>
      <c r="G216">
        <v>8</v>
      </c>
      <c r="H216">
        <v>0</v>
      </c>
      <c r="I216">
        <v>0</v>
      </c>
      <c r="J216">
        <v>6</v>
      </c>
      <c r="K216">
        <v>0</v>
      </c>
      <c r="L216">
        <v>0</v>
      </c>
      <c r="M216">
        <v>5</v>
      </c>
      <c r="N216">
        <v>1</v>
      </c>
      <c r="O216" s="2">
        <f>SUM(Tableau4[[#This Row],[mammals]:[fungiProtists]])</f>
        <v>24</v>
      </c>
    </row>
    <row r="217" spans="1:15" x14ac:dyDescent="0.3">
      <c r="A217">
        <v>2019</v>
      </c>
      <c r="B217">
        <v>3</v>
      </c>
      <c r="C217" t="s">
        <v>303</v>
      </c>
      <c r="D217" t="s">
        <v>303</v>
      </c>
      <c r="E217" t="s">
        <v>311</v>
      </c>
      <c r="F217">
        <v>8</v>
      </c>
      <c r="G217">
        <v>8</v>
      </c>
      <c r="H217">
        <v>7</v>
      </c>
      <c r="I217">
        <v>5</v>
      </c>
      <c r="J217">
        <v>31</v>
      </c>
      <c r="K217">
        <v>0</v>
      </c>
      <c r="L217">
        <v>0</v>
      </c>
      <c r="M217">
        <v>20</v>
      </c>
      <c r="N217">
        <v>0</v>
      </c>
      <c r="O217" s="2">
        <f>SUM(Tableau4[[#This Row],[mammals]:[fungiProtists]])</f>
        <v>79</v>
      </c>
    </row>
    <row r="218" spans="1:15" x14ac:dyDescent="0.3">
      <c r="A218">
        <v>2019</v>
      </c>
      <c r="B218">
        <v>3</v>
      </c>
      <c r="C218" t="s">
        <v>303</v>
      </c>
      <c r="D218" t="s">
        <v>303</v>
      </c>
      <c r="E218" t="s">
        <v>312</v>
      </c>
      <c r="F218">
        <v>11</v>
      </c>
      <c r="G218">
        <v>16</v>
      </c>
      <c r="H218">
        <v>6</v>
      </c>
      <c r="I218">
        <v>18</v>
      </c>
      <c r="J218">
        <v>35</v>
      </c>
      <c r="K218">
        <v>0</v>
      </c>
      <c r="L218">
        <v>1</v>
      </c>
      <c r="M218">
        <v>34</v>
      </c>
      <c r="N218">
        <v>0</v>
      </c>
      <c r="O218" s="2">
        <f>SUM(Tableau4[[#This Row],[mammals]:[fungiProtists]])</f>
        <v>121</v>
      </c>
    </row>
    <row r="219" spans="1:15" x14ac:dyDescent="0.3">
      <c r="A219">
        <v>2019</v>
      </c>
      <c r="B219">
        <v>3</v>
      </c>
      <c r="C219" t="s">
        <v>303</v>
      </c>
      <c r="D219" t="s">
        <v>303</v>
      </c>
      <c r="E219" t="s">
        <v>313</v>
      </c>
      <c r="F219">
        <v>10</v>
      </c>
      <c r="G219">
        <v>27</v>
      </c>
      <c r="H219">
        <v>8</v>
      </c>
      <c r="I219">
        <v>0</v>
      </c>
      <c r="J219">
        <v>1</v>
      </c>
      <c r="K219">
        <v>0</v>
      </c>
      <c r="L219">
        <v>1</v>
      </c>
      <c r="M219">
        <v>20</v>
      </c>
      <c r="N219">
        <v>0</v>
      </c>
      <c r="O219" s="2">
        <f>SUM(Tableau4[[#This Row],[mammals]:[fungiProtists]])</f>
        <v>67</v>
      </c>
    </row>
    <row r="220" spans="1:15" x14ac:dyDescent="0.3">
      <c r="A220">
        <v>2019</v>
      </c>
      <c r="B220">
        <v>3</v>
      </c>
      <c r="C220" t="s">
        <v>303</v>
      </c>
      <c r="D220" t="s">
        <v>303</v>
      </c>
      <c r="E220" t="s">
        <v>314</v>
      </c>
      <c r="F220">
        <v>53</v>
      </c>
      <c r="G220">
        <v>116</v>
      </c>
      <c r="H220">
        <v>33</v>
      </c>
      <c r="I220">
        <v>134</v>
      </c>
      <c r="J220">
        <v>59</v>
      </c>
      <c r="K220">
        <v>4</v>
      </c>
      <c r="L220">
        <v>5</v>
      </c>
      <c r="M220">
        <v>401</v>
      </c>
      <c r="N220">
        <v>0</v>
      </c>
      <c r="O220" s="2">
        <f>SUM(Tableau4[[#This Row],[mammals]:[fungiProtists]])</f>
        <v>805</v>
      </c>
    </row>
    <row r="221" spans="1:15" x14ac:dyDescent="0.3">
      <c r="A221">
        <v>2019</v>
      </c>
      <c r="B221">
        <v>3</v>
      </c>
      <c r="C221" t="s">
        <v>303</v>
      </c>
      <c r="D221" t="s">
        <v>303</v>
      </c>
      <c r="E221" t="s">
        <v>315</v>
      </c>
      <c r="F221">
        <v>9</v>
      </c>
      <c r="G221">
        <v>9</v>
      </c>
      <c r="H221">
        <v>6</v>
      </c>
      <c r="I221">
        <v>1</v>
      </c>
      <c r="J221">
        <v>33</v>
      </c>
      <c r="K221">
        <v>0</v>
      </c>
      <c r="L221">
        <v>1</v>
      </c>
      <c r="M221">
        <v>28</v>
      </c>
      <c r="N221">
        <v>0</v>
      </c>
      <c r="O221" s="2">
        <f>SUM(Tableau4[[#This Row],[mammals]:[fungiProtists]])</f>
        <v>87</v>
      </c>
    </row>
    <row r="222" spans="1:15" x14ac:dyDescent="0.3">
      <c r="A222">
        <v>2019</v>
      </c>
      <c r="B222">
        <v>3</v>
      </c>
      <c r="C222" t="s">
        <v>303</v>
      </c>
      <c r="D222" t="s">
        <v>303</v>
      </c>
      <c r="E222" t="s">
        <v>316</v>
      </c>
      <c r="F222">
        <v>9</v>
      </c>
      <c r="G222">
        <v>22</v>
      </c>
      <c r="H222">
        <v>6</v>
      </c>
      <c r="I222">
        <v>5</v>
      </c>
      <c r="J222">
        <v>49</v>
      </c>
      <c r="K222">
        <v>0</v>
      </c>
      <c r="L222">
        <v>2</v>
      </c>
      <c r="M222">
        <v>22</v>
      </c>
      <c r="N222">
        <v>0</v>
      </c>
      <c r="O222" s="2">
        <f>SUM(Tableau4[[#This Row],[mammals]:[fungiProtists]])</f>
        <v>115</v>
      </c>
    </row>
    <row r="223" spans="1:15" x14ac:dyDescent="0.3">
      <c r="A223">
        <v>2019</v>
      </c>
      <c r="B223">
        <v>3</v>
      </c>
      <c r="C223" t="s">
        <v>303</v>
      </c>
      <c r="D223" t="s">
        <v>303</v>
      </c>
      <c r="E223" t="s">
        <v>317</v>
      </c>
      <c r="F223">
        <v>36</v>
      </c>
      <c r="G223">
        <v>51</v>
      </c>
      <c r="H223">
        <v>31</v>
      </c>
      <c r="I223">
        <v>73</v>
      </c>
      <c r="J223">
        <v>60</v>
      </c>
      <c r="K223">
        <v>1</v>
      </c>
      <c r="L223">
        <v>25</v>
      </c>
      <c r="M223">
        <v>95</v>
      </c>
      <c r="N223">
        <v>0</v>
      </c>
      <c r="O223" s="2">
        <f>SUM(Tableau4[[#This Row],[mammals]:[fungiProtists]])</f>
        <v>372</v>
      </c>
    </row>
    <row r="224" spans="1:15" x14ac:dyDescent="0.3">
      <c r="A224">
        <v>2019</v>
      </c>
      <c r="B224">
        <v>3</v>
      </c>
      <c r="C224" t="s">
        <v>318</v>
      </c>
      <c r="D224" t="s">
        <v>318</v>
      </c>
      <c r="E224" t="s">
        <v>319</v>
      </c>
      <c r="F224">
        <v>1</v>
      </c>
      <c r="G224">
        <v>8</v>
      </c>
      <c r="H224">
        <v>6</v>
      </c>
      <c r="I224">
        <v>0</v>
      </c>
      <c r="J224">
        <v>17</v>
      </c>
      <c r="K224">
        <v>5</v>
      </c>
      <c r="L224">
        <v>60</v>
      </c>
      <c r="M224">
        <v>2</v>
      </c>
      <c r="N224">
        <v>0</v>
      </c>
      <c r="O224" s="2">
        <f>SUM(Tableau4[[#This Row],[mammals]:[fungiProtists]])</f>
        <v>99</v>
      </c>
    </row>
    <row r="225" spans="1:15" x14ac:dyDescent="0.3">
      <c r="A225">
        <v>2019</v>
      </c>
      <c r="B225">
        <v>3</v>
      </c>
      <c r="C225" t="s">
        <v>318</v>
      </c>
      <c r="D225" t="s">
        <v>318</v>
      </c>
      <c r="E225" t="s">
        <v>320</v>
      </c>
      <c r="F225">
        <v>63</v>
      </c>
      <c r="G225">
        <v>52</v>
      </c>
      <c r="H225">
        <v>76</v>
      </c>
      <c r="I225">
        <v>47</v>
      </c>
      <c r="J225">
        <v>189</v>
      </c>
      <c r="K225">
        <v>174</v>
      </c>
      <c r="L225">
        <v>374</v>
      </c>
      <c r="M225">
        <v>298</v>
      </c>
      <c r="N225">
        <v>13</v>
      </c>
      <c r="O225" s="2">
        <f>SUM(Tableau4[[#This Row],[mammals]:[fungiProtists]])</f>
        <v>1286</v>
      </c>
    </row>
    <row r="226" spans="1:15" x14ac:dyDescent="0.3">
      <c r="A226">
        <v>2019</v>
      </c>
      <c r="B226">
        <v>3</v>
      </c>
      <c r="C226" t="s">
        <v>318</v>
      </c>
      <c r="D226" t="s">
        <v>318</v>
      </c>
      <c r="E226" t="s">
        <v>321</v>
      </c>
      <c r="F226">
        <v>2</v>
      </c>
      <c r="G226">
        <v>4</v>
      </c>
      <c r="H226">
        <v>3</v>
      </c>
      <c r="I226">
        <v>0</v>
      </c>
      <c r="J226">
        <v>17</v>
      </c>
      <c r="K226">
        <v>0</v>
      </c>
      <c r="L226">
        <v>19</v>
      </c>
      <c r="M226">
        <v>1</v>
      </c>
      <c r="N226">
        <v>0</v>
      </c>
      <c r="O226" s="2">
        <f>SUM(Tableau4[[#This Row],[mammals]:[fungiProtists]])</f>
        <v>46</v>
      </c>
    </row>
    <row r="227" spans="1:15" x14ac:dyDescent="0.3">
      <c r="A227">
        <v>2019</v>
      </c>
      <c r="B227">
        <v>3</v>
      </c>
      <c r="C227" t="s">
        <v>318</v>
      </c>
      <c r="D227" t="s">
        <v>318</v>
      </c>
      <c r="E227" t="s">
        <v>322</v>
      </c>
      <c r="F227">
        <v>2</v>
      </c>
      <c r="G227">
        <v>1</v>
      </c>
      <c r="H227">
        <v>1</v>
      </c>
      <c r="I227">
        <v>0</v>
      </c>
      <c r="J227">
        <v>16</v>
      </c>
      <c r="K227">
        <v>0</v>
      </c>
      <c r="L227">
        <v>20</v>
      </c>
      <c r="M227">
        <v>0</v>
      </c>
      <c r="N227">
        <v>0</v>
      </c>
      <c r="O227" s="2">
        <f>SUM(Tableau4[[#This Row],[mammals]:[fungiProtists]])</f>
        <v>40</v>
      </c>
    </row>
    <row r="228" spans="1:15" x14ac:dyDescent="0.3">
      <c r="A228">
        <v>2019</v>
      </c>
      <c r="B228">
        <v>3</v>
      </c>
      <c r="C228" t="s">
        <v>318</v>
      </c>
      <c r="D228" t="s">
        <v>318</v>
      </c>
      <c r="E228" t="s">
        <v>323</v>
      </c>
      <c r="F228">
        <v>1</v>
      </c>
      <c r="G228">
        <v>16</v>
      </c>
      <c r="H228">
        <v>3</v>
      </c>
      <c r="I228">
        <v>0</v>
      </c>
      <c r="J228">
        <v>14</v>
      </c>
      <c r="K228">
        <v>0</v>
      </c>
      <c r="L228">
        <v>32</v>
      </c>
      <c r="M228">
        <v>11</v>
      </c>
      <c r="N228">
        <v>0</v>
      </c>
      <c r="O228" s="2">
        <f>SUM(Tableau4[[#This Row],[mammals]:[fungiProtists]])</f>
        <v>77</v>
      </c>
    </row>
    <row r="229" spans="1:15" x14ac:dyDescent="0.3">
      <c r="A229">
        <v>2019</v>
      </c>
      <c r="B229">
        <v>3</v>
      </c>
      <c r="C229" t="s">
        <v>318</v>
      </c>
      <c r="D229" t="s">
        <v>318</v>
      </c>
      <c r="E229" t="s">
        <v>324</v>
      </c>
      <c r="F229">
        <v>7</v>
      </c>
      <c r="G229">
        <v>14</v>
      </c>
      <c r="H229">
        <v>15</v>
      </c>
      <c r="I229">
        <v>1</v>
      </c>
      <c r="J229">
        <v>25</v>
      </c>
      <c r="K229">
        <v>71</v>
      </c>
      <c r="L229">
        <v>97</v>
      </c>
      <c r="M229">
        <v>87</v>
      </c>
      <c r="N229">
        <v>0</v>
      </c>
      <c r="O229" s="2">
        <f>SUM(Tableau4[[#This Row],[mammals]:[fungiProtists]])</f>
        <v>317</v>
      </c>
    </row>
    <row r="230" spans="1:15" x14ac:dyDescent="0.3">
      <c r="A230">
        <v>2019</v>
      </c>
      <c r="B230">
        <v>3</v>
      </c>
      <c r="C230" t="s">
        <v>318</v>
      </c>
      <c r="D230" t="s">
        <v>318</v>
      </c>
      <c r="E230" t="s">
        <v>325</v>
      </c>
      <c r="F230">
        <v>0</v>
      </c>
      <c r="G230">
        <v>35</v>
      </c>
      <c r="H230">
        <v>3</v>
      </c>
      <c r="I230">
        <v>0</v>
      </c>
      <c r="J230">
        <v>30</v>
      </c>
      <c r="K230">
        <v>31</v>
      </c>
      <c r="L230">
        <v>31</v>
      </c>
      <c r="M230">
        <v>48</v>
      </c>
      <c r="N230">
        <v>0</v>
      </c>
      <c r="O230" s="2">
        <f>SUM(Tableau4[[#This Row],[mammals]:[fungiProtists]])</f>
        <v>178</v>
      </c>
    </row>
    <row r="231" spans="1:15" x14ac:dyDescent="0.3">
      <c r="A231">
        <v>2019</v>
      </c>
      <c r="B231">
        <v>3</v>
      </c>
      <c r="C231" t="s">
        <v>318</v>
      </c>
      <c r="D231" t="s">
        <v>318</v>
      </c>
      <c r="E231" t="s">
        <v>326</v>
      </c>
      <c r="F231">
        <v>3</v>
      </c>
      <c r="G231">
        <v>15</v>
      </c>
      <c r="H231">
        <v>5</v>
      </c>
      <c r="I231">
        <v>0</v>
      </c>
      <c r="J231">
        <v>19</v>
      </c>
      <c r="K231">
        <v>6</v>
      </c>
      <c r="L231">
        <v>54</v>
      </c>
      <c r="M231">
        <v>5</v>
      </c>
      <c r="N231">
        <v>0</v>
      </c>
      <c r="O231" s="2">
        <f>SUM(Tableau4[[#This Row],[mammals]:[fungiProtists]])</f>
        <v>107</v>
      </c>
    </row>
    <row r="232" spans="1:15" x14ac:dyDescent="0.3">
      <c r="A232">
        <v>2019</v>
      </c>
      <c r="B232">
        <v>3</v>
      </c>
      <c r="C232" t="s">
        <v>318</v>
      </c>
      <c r="D232" t="s">
        <v>318</v>
      </c>
      <c r="E232" t="s">
        <v>327</v>
      </c>
      <c r="F232">
        <v>2</v>
      </c>
      <c r="G232">
        <v>6</v>
      </c>
      <c r="H232">
        <v>2</v>
      </c>
      <c r="I232">
        <v>0</v>
      </c>
      <c r="J232">
        <v>17</v>
      </c>
      <c r="K232">
        <v>1</v>
      </c>
      <c r="L232">
        <v>80</v>
      </c>
      <c r="M232">
        <v>0</v>
      </c>
      <c r="N232">
        <v>0</v>
      </c>
      <c r="O232" s="2">
        <f>SUM(Tableau4[[#This Row],[mammals]:[fungiProtists]])</f>
        <v>108</v>
      </c>
    </row>
    <row r="233" spans="1:15" x14ac:dyDescent="0.3">
      <c r="A233">
        <v>2019</v>
      </c>
      <c r="B233">
        <v>3</v>
      </c>
      <c r="C233" t="s">
        <v>318</v>
      </c>
      <c r="D233" t="s">
        <v>318</v>
      </c>
      <c r="E233" t="s">
        <v>328</v>
      </c>
      <c r="F233">
        <v>1</v>
      </c>
      <c r="G233">
        <v>4</v>
      </c>
      <c r="H233">
        <v>4</v>
      </c>
      <c r="I233">
        <v>0</v>
      </c>
      <c r="J233">
        <v>22</v>
      </c>
      <c r="K233">
        <v>1</v>
      </c>
      <c r="L233">
        <v>72</v>
      </c>
      <c r="M233">
        <v>0</v>
      </c>
      <c r="N233">
        <v>0</v>
      </c>
      <c r="O233" s="2">
        <f>SUM(Tableau4[[#This Row],[mammals]:[fungiProtists]])</f>
        <v>104</v>
      </c>
    </row>
    <row r="234" spans="1:15" x14ac:dyDescent="0.3">
      <c r="A234">
        <v>2019</v>
      </c>
      <c r="B234">
        <v>3</v>
      </c>
      <c r="C234" t="s">
        <v>318</v>
      </c>
      <c r="D234" t="s">
        <v>318</v>
      </c>
      <c r="E234" t="s">
        <v>346</v>
      </c>
      <c r="F234">
        <v>5</v>
      </c>
      <c r="G234">
        <v>12</v>
      </c>
      <c r="H234">
        <v>7</v>
      </c>
      <c r="I234">
        <v>0</v>
      </c>
      <c r="J234">
        <v>25</v>
      </c>
      <c r="K234">
        <v>3</v>
      </c>
      <c r="L234">
        <v>111</v>
      </c>
      <c r="M234">
        <v>5</v>
      </c>
      <c r="N234">
        <v>0</v>
      </c>
      <c r="O234" s="2">
        <f>SUM(Tableau4[[#This Row],[mammals]:[fungiProtists]])</f>
        <v>168</v>
      </c>
    </row>
    <row r="235" spans="1:15" x14ac:dyDescent="0.3">
      <c r="A235">
        <v>2019</v>
      </c>
      <c r="B235">
        <v>3</v>
      </c>
      <c r="C235" t="s">
        <v>318</v>
      </c>
      <c r="D235" t="s">
        <v>318</v>
      </c>
      <c r="E235" t="s">
        <v>329</v>
      </c>
      <c r="F235">
        <v>2</v>
      </c>
      <c r="G235">
        <v>2</v>
      </c>
      <c r="H235">
        <v>0</v>
      </c>
      <c r="I235">
        <v>0</v>
      </c>
      <c r="J235">
        <v>14</v>
      </c>
      <c r="K235">
        <v>0</v>
      </c>
      <c r="L235">
        <v>68</v>
      </c>
      <c r="M235">
        <v>0</v>
      </c>
      <c r="N235">
        <v>0</v>
      </c>
      <c r="O235" s="2">
        <f>SUM(Tableau4[[#This Row],[mammals]:[fungiProtists]])</f>
        <v>86</v>
      </c>
    </row>
    <row r="236" spans="1:15" x14ac:dyDescent="0.3">
      <c r="A236">
        <v>2019</v>
      </c>
      <c r="B236">
        <v>3</v>
      </c>
      <c r="C236" t="s">
        <v>318</v>
      </c>
      <c r="D236" t="s">
        <v>318</v>
      </c>
      <c r="E236" t="s">
        <v>330</v>
      </c>
      <c r="F236">
        <v>9</v>
      </c>
      <c r="G236">
        <v>17</v>
      </c>
      <c r="H236">
        <v>54</v>
      </c>
      <c r="I236">
        <v>0</v>
      </c>
      <c r="J236">
        <v>40</v>
      </c>
      <c r="K236">
        <v>28</v>
      </c>
      <c r="L236">
        <v>97</v>
      </c>
      <c r="M236">
        <v>478</v>
      </c>
      <c r="N236">
        <v>4</v>
      </c>
      <c r="O236" s="2">
        <f>SUM(Tableau4[[#This Row],[mammals]:[fungiProtists]])</f>
        <v>727</v>
      </c>
    </row>
    <row r="237" spans="1:15" x14ac:dyDescent="0.3">
      <c r="A237">
        <v>2019</v>
      </c>
      <c r="B237">
        <v>3</v>
      </c>
      <c r="C237" t="s">
        <v>318</v>
      </c>
      <c r="D237" t="s">
        <v>318</v>
      </c>
      <c r="E237" t="s">
        <v>331</v>
      </c>
      <c r="F237">
        <v>9</v>
      </c>
      <c r="G237">
        <v>70</v>
      </c>
      <c r="H237">
        <v>42</v>
      </c>
      <c r="I237">
        <v>3</v>
      </c>
      <c r="J237">
        <v>42</v>
      </c>
      <c r="K237">
        <v>35</v>
      </c>
      <c r="L237">
        <v>26</v>
      </c>
      <c r="M237">
        <v>21</v>
      </c>
      <c r="N237">
        <v>13</v>
      </c>
      <c r="O237" s="2">
        <f>SUM(Tableau4[[#This Row],[mammals]:[fungiProtists]])</f>
        <v>261</v>
      </c>
    </row>
    <row r="238" spans="1:15" x14ac:dyDescent="0.3">
      <c r="A238">
        <v>2019</v>
      </c>
      <c r="B238">
        <v>3</v>
      </c>
      <c r="C238" t="s">
        <v>318</v>
      </c>
      <c r="D238" t="s">
        <v>318</v>
      </c>
      <c r="E238" t="s">
        <v>332</v>
      </c>
      <c r="F238">
        <v>1</v>
      </c>
      <c r="G238">
        <v>8</v>
      </c>
      <c r="H238">
        <v>4</v>
      </c>
      <c r="I238">
        <v>0</v>
      </c>
      <c r="J238">
        <v>12</v>
      </c>
      <c r="K238">
        <v>0</v>
      </c>
      <c r="L238">
        <v>30</v>
      </c>
      <c r="M238">
        <v>1</v>
      </c>
      <c r="N238">
        <v>0</v>
      </c>
      <c r="O238" s="2">
        <f>SUM(Tableau4[[#This Row],[mammals]:[fungiProtists]])</f>
        <v>56</v>
      </c>
    </row>
    <row r="239" spans="1:15" x14ac:dyDescent="0.3">
      <c r="A239">
        <v>2019</v>
      </c>
      <c r="B239">
        <v>3</v>
      </c>
      <c r="C239" t="s">
        <v>318</v>
      </c>
      <c r="D239" t="s">
        <v>318</v>
      </c>
      <c r="E239" t="s">
        <v>333</v>
      </c>
      <c r="F239">
        <v>1</v>
      </c>
      <c r="G239">
        <v>11</v>
      </c>
      <c r="H239">
        <v>2</v>
      </c>
      <c r="I239">
        <v>0</v>
      </c>
      <c r="J239">
        <v>10</v>
      </c>
      <c r="K239">
        <v>12</v>
      </c>
      <c r="L239">
        <v>11</v>
      </c>
      <c r="M239">
        <v>2</v>
      </c>
      <c r="N239">
        <v>0</v>
      </c>
      <c r="O239" s="2">
        <f>SUM(Tableau4[[#This Row],[mammals]:[fungiProtists]])</f>
        <v>49</v>
      </c>
    </row>
    <row r="240" spans="1:15" x14ac:dyDescent="0.3">
      <c r="A240">
        <v>2019</v>
      </c>
      <c r="B240">
        <v>3</v>
      </c>
      <c r="C240" t="s">
        <v>318</v>
      </c>
      <c r="D240" t="s">
        <v>318</v>
      </c>
      <c r="E240" t="s">
        <v>334</v>
      </c>
      <c r="F240">
        <v>3</v>
      </c>
      <c r="G240">
        <v>17</v>
      </c>
      <c r="H240">
        <v>4</v>
      </c>
      <c r="I240">
        <v>0</v>
      </c>
      <c r="J240">
        <v>18</v>
      </c>
      <c r="K240">
        <v>4</v>
      </c>
      <c r="L240">
        <v>53</v>
      </c>
      <c r="M240">
        <v>6</v>
      </c>
      <c r="N240">
        <v>0</v>
      </c>
      <c r="O240" s="2">
        <f>SUM(Tableau4[[#This Row],[mammals]:[fungiProtists]])</f>
        <v>105</v>
      </c>
    </row>
    <row r="241" spans="1:15" x14ac:dyDescent="0.3">
      <c r="A241">
        <v>2019</v>
      </c>
      <c r="B241">
        <v>3</v>
      </c>
      <c r="C241" t="s">
        <v>318</v>
      </c>
      <c r="D241" t="s">
        <v>318</v>
      </c>
      <c r="E241" t="s">
        <v>335</v>
      </c>
      <c r="F241">
        <v>4</v>
      </c>
      <c r="G241">
        <v>6</v>
      </c>
      <c r="H241">
        <v>3</v>
      </c>
      <c r="I241">
        <v>0</v>
      </c>
      <c r="J241">
        <v>23</v>
      </c>
      <c r="K241">
        <v>40</v>
      </c>
      <c r="L241">
        <v>106</v>
      </c>
      <c r="M241">
        <v>5</v>
      </c>
      <c r="N241">
        <v>0</v>
      </c>
      <c r="O241" s="2">
        <f>SUM(Tableau4[[#This Row],[mammals]:[fungiProtists]])</f>
        <v>187</v>
      </c>
    </row>
    <row r="242" spans="1:15" x14ac:dyDescent="0.3">
      <c r="A242">
        <v>2019</v>
      </c>
      <c r="B242">
        <v>3</v>
      </c>
      <c r="C242" t="s">
        <v>318</v>
      </c>
      <c r="D242" t="s">
        <v>318</v>
      </c>
      <c r="E242" t="s">
        <v>336</v>
      </c>
      <c r="F242">
        <v>42</v>
      </c>
      <c r="G242">
        <v>39</v>
      </c>
      <c r="H242">
        <v>13</v>
      </c>
      <c r="I242">
        <v>11</v>
      </c>
      <c r="J242">
        <v>69</v>
      </c>
      <c r="K242">
        <v>5</v>
      </c>
      <c r="L242">
        <v>178</v>
      </c>
      <c r="M242">
        <v>214</v>
      </c>
      <c r="N242">
        <v>3</v>
      </c>
      <c r="O242" s="2">
        <f>SUM(Tableau4[[#This Row],[mammals]:[fungiProtists]])</f>
        <v>574</v>
      </c>
    </row>
    <row r="243" spans="1:15" x14ac:dyDescent="0.3">
      <c r="A243">
        <v>2019</v>
      </c>
      <c r="B243">
        <v>3</v>
      </c>
      <c r="C243" t="s">
        <v>318</v>
      </c>
      <c r="D243" t="s">
        <v>318</v>
      </c>
      <c r="E243" t="s">
        <v>337</v>
      </c>
      <c r="F243">
        <v>0</v>
      </c>
      <c r="G243">
        <v>10</v>
      </c>
      <c r="H243">
        <v>0</v>
      </c>
      <c r="I243">
        <v>0</v>
      </c>
      <c r="J243">
        <v>11</v>
      </c>
      <c r="K243">
        <v>5</v>
      </c>
      <c r="L243">
        <v>11</v>
      </c>
      <c r="M243">
        <v>7</v>
      </c>
      <c r="N243">
        <v>0</v>
      </c>
      <c r="O243" s="2">
        <f>SUM(Tableau4[[#This Row],[mammals]:[fungiProtists]])</f>
        <v>44</v>
      </c>
    </row>
    <row r="244" spans="1:15" x14ac:dyDescent="0.3">
      <c r="A244">
        <v>2019</v>
      </c>
      <c r="B244">
        <v>3</v>
      </c>
      <c r="C244" t="s">
        <v>318</v>
      </c>
      <c r="D244" t="s">
        <v>318</v>
      </c>
      <c r="E244" t="s">
        <v>338</v>
      </c>
      <c r="F244">
        <v>2</v>
      </c>
      <c r="G244">
        <v>6</v>
      </c>
      <c r="H244">
        <v>5</v>
      </c>
      <c r="I244">
        <v>0</v>
      </c>
      <c r="J244">
        <v>20</v>
      </c>
      <c r="K244">
        <v>1</v>
      </c>
      <c r="L244">
        <v>62</v>
      </c>
      <c r="M244">
        <v>3</v>
      </c>
      <c r="N244">
        <v>0</v>
      </c>
      <c r="O244" s="2">
        <f>SUM(Tableau4[[#This Row],[mammals]:[fungiProtists]])</f>
        <v>99</v>
      </c>
    </row>
    <row r="245" spans="1:15" x14ac:dyDescent="0.3">
      <c r="A245">
        <v>2019</v>
      </c>
      <c r="B245">
        <v>3</v>
      </c>
      <c r="C245" t="s">
        <v>318</v>
      </c>
      <c r="D245" t="s">
        <v>318</v>
      </c>
      <c r="E245" t="s">
        <v>339</v>
      </c>
      <c r="F245">
        <v>20</v>
      </c>
      <c r="G245">
        <v>24</v>
      </c>
      <c r="H245">
        <v>6</v>
      </c>
      <c r="I245">
        <v>2</v>
      </c>
      <c r="J245">
        <v>30</v>
      </c>
      <c r="K245">
        <v>2</v>
      </c>
      <c r="L245">
        <v>148</v>
      </c>
      <c r="M245">
        <v>21</v>
      </c>
      <c r="N245">
        <v>0</v>
      </c>
      <c r="O245" s="2">
        <f>SUM(Tableau4[[#This Row],[mammals]:[fungiProtists]])</f>
        <v>253</v>
      </c>
    </row>
    <row r="246" spans="1:15" x14ac:dyDescent="0.3">
      <c r="A246">
        <v>2019</v>
      </c>
      <c r="B246">
        <v>3</v>
      </c>
      <c r="C246" t="s">
        <v>318</v>
      </c>
      <c r="D246" t="s">
        <v>318</v>
      </c>
      <c r="E246" t="s">
        <v>340</v>
      </c>
      <c r="F246">
        <v>0</v>
      </c>
      <c r="G246">
        <v>1</v>
      </c>
      <c r="H246">
        <v>3</v>
      </c>
      <c r="I246">
        <v>0</v>
      </c>
      <c r="J246">
        <v>15</v>
      </c>
      <c r="K246">
        <v>0</v>
      </c>
      <c r="L246">
        <v>35</v>
      </c>
      <c r="M246">
        <v>0</v>
      </c>
      <c r="N246">
        <v>0</v>
      </c>
      <c r="O246" s="2">
        <f>SUM(Tableau4[[#This Row],[mammals]:[fungiProtists]])</f>
        <v>54</v>
      </c>
    </row>
    <row r="247" spans="1:15" x14ac:dyDescent="0.3">
      <c r="A247">
        <v>2019</v>
      </c>
      <c r="B247">
        <v>3</v>
      </c>
      <c r="C247" t="s">
        <v>318</v>
      </c>
      <c r="D247" t="s">
        <v>318</v>
      </c>
      <c r="E247" t="s">
        <v>341</v>
      </c>
      <c r="F247">
        <v>2</v>
      </c>
      <c r="G247">
        <v>5</v>
      </c>
      <c r="H247">
        <v>5</v>
      </c>
      <c r="I247">
        <v>0</v>
      </c>
      <c r="J247">
        <v>20</v>
      </c>
      <c r="K247">
        <v>8</v>
      </c>
      <c r="L247">
        <v>43</v>
      </c>
      <c r="M247">
        <v>7</v>
      </c>
      <c r="N247">
        <v>0</v>
      </c>
      <c r="O247" s="2">
        <f>SUM(Tableau4[[#This Row],[mammals]:[fungiProtists]])</f>
        <v>90</v>
      </c>
    </row>
    <row r="248" spans="1:15" x14ac:dyDescent="0.3">
      <c r="A248">
        <v>2019</v>
      </c>
      <c r="B248">
        <v>3</v>
      </c>
      <c r="C248" t="s">
        <v>318</v>
      </c>
      <c r="D248" t="s">
        <v>318</v>
      </c>
      <c r="E248" t="s">
        <v>342</v>
      </c>
      <c r="F248">
        <v>2</v>
      </c>
      <c r="G248">
        <v>1</v>
      </c>
      <c r="H248">
        <v>3</v>
      </c>
      <c r="I248">
        <v>0</v>
      </c>
      <c r="J248">
        <v>15</v>
      </c>
      <c r="K248">
        <v>1</v>
      </c>
      <c r="L248">
        <v>77</v>
      </c>
      <c r="M248">
        <v>0</v>
      </c>
      <c r="N248">
        <v>0</v>
      </c>
      <c r="O248" s="2">
        <f>SUM(Tableau4[[#This Row],[mammals]:[fungiProtists]])</f>
        <v>99</v>
      </c>
    </row>
    <row r="249" spans="1:15" x14ac:dyDescent="0.3">
      <c r="A249">
        <v>2019</v>
      </c>
      <c r="B249">
        <v>3</v>
      </c>
      <c r="C249" t="s">
        <v>318</v>
      </c>
      <c r="D249" t="s">
        <v>318</v>
      </c>
      <c r="E249" t="s">
        <v>343</v>
      </c>
      <c r="F249">
        <v>0</v>
      </c>
      <c r="G249">
        <v>11</v>
      </c>
      <c r="H249">
        <v>2</v>
      </c>
      <c r="I249">
        <v>0</v>
      </c>
      <c r="J249">
        <v>13</v>
      </c>
      <c r="K249">
        <v>0</v>
      </c>
      <c r="L249">
        <v>47</v>
      </c>
      <c r="M249">
        <v>0</v>
      </c>
      <c r="N249">
        <v>0</v>
      </c>
      <c r="O249" s="2">
        <f>SUM(Tableau4[[#This Row],[mammals]:[fungiProtists]])</f>
        <v>73</v>
      </c>
    </row>
    <row r="250" spans="1:15" x14ac:dyDescent="0.3">
      <c r="A250">
        <v>2019</v>
      </c>
      <c r="B250">
        <v>3</v>
      </c>
      <c r="C250" t="s">
        <v>318</v>
      </c>
      <c r="D250" t="s">
        <v>318</v>
      </c>
      <c r="E250" t="s">
        <v>344</v>
      </c>
      <c r="F250">
        <v>8</v>
      </c>
      <c r="G250">
        <v>8</v>
      </c>
      <c r="H250">
        <v>4</v>
      </c>
      <c r="I250">
        <v>0</v>
      </c>
      <c r="J250">
        <v>22</v>
      </c>
      <c r="K250">
        <v>3</v>
      </c>
      <c r="L250">
        <v>88</v>
      </c>
      <c r="M250">
        <v>11</v>
      </c>
      <c r="N250">
        <v>0</v>
      </c>
      <c r="O250" s="2">
        <f>SUM(Tableau4[[#This Row],[mammals]:[fungiProtists]])</f>
        <v>144</v>
      </c>
    </row>
    <row r="251" spans="1:15" x14ac:dyDescent="0.3">
      <c r="A251">
        <v>2019</v>
      </c>
      <c r="B251">
        <v>3</v>
      </c>
      <c r="C251" t="s">
        <v>318</v>
      </c>
      <c r="D251" t="s">
        <v>318</v>
      </c>
      <c r="E251" t="s">
        <v>345</v>
      </c>
      <c r="F251">
        <v>0</v>
      </c>
      <c r="G251">
        <v>9</v>
      </c>
      <c r="H251">
        <v>2</v>
      </c>
      <c r="I251">
        <v>0</v>
      </c>
      <c r="J251">
        <v>16</v>
      </c>
      <c r="K251">
        <v>0</v>
      </c>
      <c r="L251">
        <v>64</v>
      </c>
      <c r="M251">
        <v>1</v>
      </c>
      <c r="N251">
        <v>0</v>
      </c>
      <c r="O251" s="2">
        <f>SUM(Tableau4[[#This Row],[mammals]:[fungiProtists]])</f>
        <v>92</v>
      </c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74175-5E2B-42E1-A41D-B78C0577DBE3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AD85D-6A60-49B7-923F-96E8DEE39F5B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6DBF9-8077-4126-8989-0969C2BBEAFC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E298DD78262D548B97D1B1C6D62DB61" ma:contentTypeVersion="10" ma:contentTypeDescription="Crée un document." ma:contentTypeScope="" ma:versionID="6122cd4624451cb46457e1585af3e12c">
  <xsd:schema xmlns:xsd="http://www.w3.org/2001/XMLSchema" xmlns:xs="http://www.w3.org/2001/XMLSchema" xmlns:p="http://schemas.microsoft.com/office/2006/metadata/properties" xmlns:ns3="8421bba7-d530-419f-b404-13b954b1b0d3" xmlns:ns4="bb41640d-ff96-4a51-884f-d06423f4954c" targetNamespace="http://schemas.microsoft.com/office/2006/metadata/properties" ma:root="true" ma:fieldsID="4a5506a349043767a612f595b5586d3d" ns3:_="" ns4:_="">
    <xsd:import namespace="8421bba7-d530-419f-b404-13b954b1b0d3"/>
    <xsd:import namespace="bb41640d-ff96-4a51-884f-d06423f4954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21bba7-d530-419f-b404-13b954b1b0d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41640d-ff96-4a51-884f-d06423f4954c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Partage du hachage d’indicateu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4B53F70-432F-4719-BBD9-9B9C30854BE7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1F22D36C-5347-4135-A713-7EE7447238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421bba7-d530-419f-b404-13b954b1b0d3"/>
    <ds:schemaRef ds:uri="bb41640d-ff96-4a51-884f-d06423f4954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21AE8E6-B86B-47A3-95F2-5913DC69769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UNCI Red list evaluated</vt:lpstr>
      <vt:lpstr>UNCI Red list</vt:lpstr>
      <vt:lpstr>Status category summary </vt:lpstr>
      <vt:lpstr>Threatened species country</vt:lpstr>
      <vt:lpstr> Species changing 2018-2019</vt:lpstr>
      <vt:lpstr>Feuil2</vt:lpstr>
      <vt:lpstr>Feuil3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demare.g</dc:creator>
  <cp:lastModifiedBy>Guillaume DEMARE</cp:lastModifiedBy>
  <dcterms:created xsi:type="dcterms:W3CDTF">2020-01-29T15:03:46Z</dcterms:created>
  <dcterms:modified xsi:type="dcterms:W3CDTF">2020-02-03T13:22:18Z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0x0101002E298DD78262D548B97D1B1C6D62DB61</vt:lpwstr>
  </property>
</Properties>
</file>