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mc:AlternateContent xmlns:mc="http://schemas.openxmlformats.org/markup-compatibility/2006">
    <mc:Choice Requires="x15">
      <x15ac:absPath xmlns:x15ac="http://schemas.microsoft.com/office/spreadsheetml/2010/11/ac" url="/Users/gary.denne/Documents/GitHub/instructure-security-package/Impact/"/>
    </mc:Choice>
  </mc:AlternateContent>
  <xr:revisionPtr revIDLastSave="0" documentId="13_ncr:1_{F5CC78C5-5398-6E4D-AF11-5885A33CB941}" xr6:coauthVersionLast="47" xr6:coauthVersionMax="47" xr10:uidLastSave="{00000000-0000-0000-0000-000000000000}"/>
  <bookViews>
    <workbookView xWindow="3340" yWindow="1380" windowWidth="3122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<sst xmlns="http://schemas.openxmlformats.org/spreadsheetml/2006/main" count="4061" uniqueCount="2335">
  <si>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</si>
  <si>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</si>
  <si>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</si>
  <si>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</si>
  <si>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</si>
  <si>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</si>
  <si>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</si>
  <si>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</si>
  <si>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</si>
  <si>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</si>
  <si>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</si>
  <si>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</si>
  <si>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</si>
  <si>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</si>
  <si>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</si>
  <si>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</si>
  <si>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</si>
  <si>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</si>
  <si>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</si>
  <si>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</si>
  <si>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</si>
  <si>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</si>
  <si>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</si>
  <si>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</si>
  <si>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</si>
  <si>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</si>
  <si>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</si>
  <si>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</si>
  <si>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</si>
  <si>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</si>
  <si>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</si>
  <si>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</si>
  <si>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</si>
  <si>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</si>
  <si>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</si>
  <si>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</si>
  <si>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</si>
  <si>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</si>
  <si>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</si>
  <si>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</si>
  <si>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</si>
  <si>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</si>
  <si>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</si>
  <si>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</si>
  <si>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</si>
  <si>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</si>
  <si>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</si>
  <si>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</si>
  <si>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</si>
  <si>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</si>
  <si>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</si>
  <si>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</si>
  <si>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</si>
  <si>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</si>
  <si>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</si>
  <si>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</si>
  <si>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</si>
  <si>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</si>
  <si>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</si>
  <si>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</si>
  <si>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</si>
  <si>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</si>
  <si>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</si>
  <si>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</si>
  <si>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</si>
  <si>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</si>
  <si>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</si>
  <si>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</si>
  <si>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</si>
  <si>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</si>
  <si>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</si>
  <si>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</si>
  <si>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</si>
  <si>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</si>
  <si>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</si>
  <si>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</si>
  <si>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</si>
  <si>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</si>
  <si>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</si>
  <si>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</si>
  <si>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</si>
  <si>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</si>
  <si>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</si>
  <si>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</si>
  <si>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</si>
  <si>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</si>
  <si>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</si>
  <si>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</si>
  <si>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</si>
  <si>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</si>
  <si>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</si>
  <si>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</si>
  <si>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</si>
  <si>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</si>
  <si>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</si>
  <si>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</si>
  <si>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</si>
  <si>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</si>
  <si>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</si>
  <si>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</si>
  <si>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</si>
  <si>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</si>
  <si>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</si>
  <si>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</si>
  <si>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</si>
  <si>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</si>
  <si>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</si>
  <si>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</si>
  <si>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</si>
  <si>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</si>
  <si>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</si>
  <si>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</si>
  <si>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</si>
  <si>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</si>
  <si>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</si>
  <si>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</si>
  <si>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</si>
  <si>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</si>
  <si>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</si>
  <si>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</si>
  <si>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</si>
  <si>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</si>
  <si>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</si>
  <si>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</si>
  <si>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</si>
  <si>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</si>
  <si>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</si>
  <si>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</si>
  <si>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</si>
  <si>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</si>
  <si>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</si>
  <si>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</si>
  <si>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</si>
  <si>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</si>
  <si>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</si>
  <si>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</si>
  <si>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</si>
  <si>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</si>
  <si>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</si>
  <si>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</si>
  <si>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</si>
  <si>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</si>
  <si>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</si>
  <si>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</si>
  <si>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</si>
  <si>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</si>
  <si>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</si>
  <si>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</si>
  <si>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</si>
  <si>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</si>
  <si>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</si>
  <si>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</si>
  <si>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</si>
  <si>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</si>
  <si>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</si>
  <si>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</si>
  <si>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</si>
  <si>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</si>
  <si>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</si>
  <si>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</si>
  <si>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</si>
  <si>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</si>
  <si>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</si>
  <si>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</si>
  <si>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</si>
  <si>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</si>
  <si>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</si>
  <si>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</si>
  <si>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</si>
  <si>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</si>
  <si>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</si>
  <si>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</si>
  <si>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</si>
  <si>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</si>
  <si>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</si>
  <si>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</si>
  <si>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</si>
  <si>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</si>
  <si>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</si>
  <si>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</si>
  <si>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</si>
  <si>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</si>
  <si>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</si>
  <si>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</si>
  <si>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</si>
  <si>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</si>
  <si>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</si>
  <si>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</si>
  <si>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</si>
  <si>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</si>
  <si>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</si>
  <si>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</si>
  <si>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</si>
  <si>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</si>
  <si>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</si>
  <si>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</si>
  <si>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</si>
  <si>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</si>
  <si>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</si>
  <si>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</si>
  <si>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</si>
  <si>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</si>
  <si>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</si>
  <si>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</si>
  <si>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</si>
  <si>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</si>
  <si>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</si>
  <si>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</si>
  <si>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</si>
  <si>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</si>
  <si>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</si>
  <si>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</si>
  <si>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</si>
  <si>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</si>
  <si>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</si>
  <si>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</si>
  <si>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</si>
  <si>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</si>
  <si>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</si>
  <si>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</si>
  <si>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</si>
  <si>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</si>
  <si>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</si>
  <si>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</si>
  <si>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</si>
  <si>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</si>
  <si>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</si>
  <si>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</si>
  <si>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</si>
  <si>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</si>
  <si>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</si>
  <si>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</si>
  <si>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</si>
  <si>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</si>
  <si>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</si>
  <si>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</si>
  <si>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</si>
  <si>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</si>
  <si>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</si>
  <si>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</si>
  <si>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</si>
  <si>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</si>
  <si>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</si>
  <si>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</si>
  <si>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</si>
  <si>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</si>
  <si>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</si>
  <si>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</si>
  <si>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</si>
  <si>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</si>
  <si>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</si>
  <si>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</si>
  <si>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</si>
  <si>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</si>
  <si>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</si>
  <si>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</si>
  <si>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</si>
  <si>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</si>
  <si>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</si>
  <si>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</si>
  <si>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</si>
  <si>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</si>
  <si>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</si>
  <si>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</si>
  <si>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</si>
  <si>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</si>
  <si>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</si>
  <si>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</si>
  <si>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</si>
  <si>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</si>
  <si>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</si>
  <si>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</si>
  <si>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</si>
  <si>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</si>
  <si>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</si>
  <si>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</si>
  <si>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</si>
  <si>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</si>
  <si>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</si>
  <si>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</si>
  <si>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</si>
  <si>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</si>
  <si>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</si>
  <si>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</si>
  <si>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</si>
  <si>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</si>
  <si>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</si>
  <si>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</si>
  <si>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</si>
  <si>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</si>
  <si>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</si>
  <si>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</si>
  <si>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</si>
  <si>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</si>
  <si>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</si>
  <si>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</si>
  <si>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</si>
  <si>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</si>
  <si>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</si>
  <si>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</si>
  <si>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</si>
  <si>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</si>
  <si>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</si>
  <si>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</si>
  <si>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</si>
  <si>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</si>
  <si>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</si>
  <si>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</si>
  <si>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</si>
  <si>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</si>
  <si>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</si>
  <si>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</si>
  <si>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</si>
  <si>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</si>
  <si>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</si>
  <si>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</si>
  <si>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</si>
  <si>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</si>
  <si>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</si>
  <si>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</si>
  <si>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</si>
  <si>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</si>
  <si>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</si>
  <si>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</si>
  <si>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</si>
  <si>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</si>
  <si>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</si>
  <si>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</si>
  <si>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</si>
  <si>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</si>
  <si>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</si>
  <si>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</si>
  <si>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</si>
  <si>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</si>
  <si>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</si>
  <si>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</si>
  <si>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</si>
  <si>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</si>
  <si>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</si>
  <si>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</si>
  <si>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</si>
  <si>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</si>
  <si>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</si>
  <si>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</si>
  <si>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</si>
  <si>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</si>
  <si>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</si>
  <si>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</si>
  <si>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</si>
  <si>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</si>
  <si>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</si>
  <si>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</si>
  <si>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</si>
  <si>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</si>
  <si>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</si>
  <si>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</si>
  <si>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</si>
  <si>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</si>
  <si>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</si>
  <si>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</si>
  <si>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</si>
  <si>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</si>
  <si>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</si>
  <si>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</si>
  <si>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</si>
  <si>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</si>
  <si>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</si>
  <si>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</si>
  <si>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</si>
  <si>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</si>
  <si>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</si>
  <si>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</si>
  <si>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</si>
  <si>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</si>
  <si>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</si>
  <si>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</si>
  <si>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</si>
  <si>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</si>
  <si>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</si>
  <si>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</si>
  <si>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</si>
  <si>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</si>
  <si>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</si>
  <si>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</si>
  <si>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</si>
  <si>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</si>
  <si>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</si>
  <si>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</si>
  <si>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</si>
  <si>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</si>
  <si>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</si>
  <si>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</si>
  <si>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</si>
  <si>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</si>
  <si>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</si>
  <si>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</si>
  <si>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</si>
  <si>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</si>
  <si>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</si>
  <si>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</si>
  <si>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</si>
  <si>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</si>
  <si>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</si>
  <si>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</si>
  <si>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</si>
  <si>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</si>
  <si>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</si>
  <si>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</si>
  <si>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</si>
  <si>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</si>
  <si>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</si>
  <si>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</si>
  <si>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</si>
  <si>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</si>
  <si>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</si>
  <si>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</si>
  <si>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</si>
  <si>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</si>
  <si>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</si>
  <si>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</si>
  <si>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</si>
  <si>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</si>
  <si>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</si>
  <si>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</si>
  <si>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</si>
  <si>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</si>
  <si>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</si>
  <si>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</si>
  <si>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</si>
  <si>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</si>
  <si>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</si>
  <si>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</si>
  <si>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</si>
  <si>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</si>
  <si>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</si>
  <si>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</si>
  <si>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</si>
  <si>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</si>
  <si>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</si>
  <si>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</si>
  <si>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</si>
  <si>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</si>
  <si>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</si>
  <si>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</si>
  <si>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</si>
  <si>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</si>
  <si>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</si>
  <si>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</si>
  <si>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</si>
  <si>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</si>
  <si>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</si>
  <si>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</si>
  <si>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</si>
  <si>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</si>
  <si>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</si>
  <si>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</si>
  <si>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</si>
  <si>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</si>
  <si>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</si>
  <si>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</si>
  <si>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</si>
  <si>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</si>
  <si>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</si>
  <si>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</si>
  <si>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</si>
  <si>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</si>
  <si>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</si>
  <si>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</si>
  <si>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</si>
  <si>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</si>
  <si>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</si>
  <si>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</si>
  <si>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</si>
  <si>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</si>
  <si>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</si>
  <si>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</si>
  <si>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</si>
  <si>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</si>
  <si>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</si>
  <si>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</si>
  <si>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</si>
  <si>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</si>
  <si>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</si>
  <si>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</si>
  <si>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</si>
  <si>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</si>
  <si>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</si>
  <si>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</si>
  <si>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</si>
  <si>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</si>
  <si>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</si>
  <si>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</si>
  <si>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</si>
  <si>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</si>
  <si>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</si>
  <si>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</si>
  <si>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</si>
  <si>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</si>
  <si>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</si>
  <si>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</si>
  <si>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</si>
  <si>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</si>
  <si>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</si>
  <si>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</si>
  <si>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</si>
  <si>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</si>
  <si>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</si>
  <si>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</si>
  <si>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</si>
  <si>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</si>
  <si>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</si>
  <si>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</si>
  <si>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</si>
  <si>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</si>
  <si>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</si>
  <si>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</si>
  <si>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</si>
  <si>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</si>
  <si>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</si>
  <si>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</si>
  <si>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</si>
  <si>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</si>
  <si>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</si>
  <si>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</si>
  <si>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</si>
  <si>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</si>
  <si>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</si>
  <si>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</si>
  <si>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</si>
  <si>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</si>
  <si>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</si>
  <si>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</si>
  <si>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</si>
  <si>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</si>
  <si>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</si>
  <si>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</si>
  <si>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</si>
  <si>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</si>
  <si>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</si>
  <si>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</si>
  <si>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</si>
  <si>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</si>
  <si>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</si>
  <si>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</si>
  <si>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</si>
  <si>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</si>
  <si>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</si>
  <si>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</si>
  <si>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</si>
  <si>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</si>
  <si>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</si>
  <si>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</si>
  <si>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</si>
  <si>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</si>
  <si>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</si>
  <si>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</si>
  <si>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</si>
  <si>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</si>
  <si>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</si>
  <si>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</si>
  <si>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</si>
  <si>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</si>
  <si>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</si>
  <si>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</si>
  <si>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</si>
  <si>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</si>
  <si>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</si>
  <si>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</si>
  <si>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</si>
  <si>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</si>
  <si>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</si>
  <si>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</si>
  <si>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</si>
  <si>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</si>
  <si>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</si>
  <si>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</si>
  <si>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</si>
  <si>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</si>
  <si>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</si>
  <si>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</si>
  <si>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</si>
  <si>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</si>
  <si>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</si>
  <si>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</si>
  <si>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</si>
  <si>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</si>
  <si>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</si>
  <si>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</si>
  <si>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</si>
  <si>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</si>
  <si>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</si>
  <si>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</si>
  <si>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</si>
  <si>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</si>
  <si>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</si>
  <si>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</si>
  <si>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</si>
  <si>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</si>
  <si>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</si>
  <si>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</si>
  <si>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</si>
  <si>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</si>
  <si>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</si>
  <si>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</si>
  <si>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</si>
  <si>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</si>
  <si>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</si>
  <si>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</si>
  <si>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</si>
  <si>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</si>
  <si>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</si>
  <si>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</si>
  <si>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</si>
  <si>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</si>
  <si>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</si>
  <si>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</si>
  <si>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</si>
  <si>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</si>
  <si>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</si>
  <si>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</si>
  <si>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</si>
  <si>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</si>
  <si>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</si>
  <si>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</si>
  <si>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</si>
  <si>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</si>
  <si>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</si>
  <si>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</si>
  <si>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</si>
  <si>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</si>
  <si>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</si>
  <si>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</si>
  <si>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</si>
  <si>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</si>
  <si>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</si>
  <si>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</si>
  <si>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</si>
  <si>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</si>
  <si>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</si>
  <si>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</si>
  <si>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</si>
  <si>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</si>
  <si>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</si>
  <si>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</si>
  <si>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</si>
  <si>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</si>
  <si>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</si>
  <si>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</si>
  <si>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</si>
  <si>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</si>
  <si>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</si>
  <si>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</si>
  <si>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</si>
  <si>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</si>
  <si>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</si>
  <si>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</si>
  <si>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</si>
  <si>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</si>
  <si>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</si>
  <si>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</si>
  <si>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</si>
  <si>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</si>
  <si>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</si>
  <si>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</si>
  <si>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</si>
  <si>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</si>
  <si>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</si>
  <si>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</si>
  <si>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</si>
  <si>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</si>
  <si>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</si>
  <si>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</si>
  <si>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</si>
  <si>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</si>
  <si>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</si>
  <si>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</si>
  <si>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</si>
  <si>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</si>
  <si>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</si>
  <si>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</si>
  <si>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</si>
  <si>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</si>
  <si>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</si>
  <si>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</si>
  <si>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</si>
  <si>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</si>
  <si>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</si>
  <si>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</si>
  <si>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</si>
  <si>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</si>
  <si>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</si>
  <si>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</si>
  <si>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</si>
  <si>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</si>
  <si>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</si>
  <si>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</si>
  <si>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</si>
  <si>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</si>
  <si>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</si>
  <si>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</si>
  <si>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</si>
  <si>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</si>
  <si>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</si>
  <si>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</si>
  <si>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</si>
  <si>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</si>
  <si>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</si>
  <si>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</si>
  <si>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</si>
  <si>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</si>
  <si>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</si>
  <si>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</si>
  <si>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</si>
  <si>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</si>
  <si>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</si>
  <si>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</si>
  <si>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</si>
  <si>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</si>
  <si>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</si>
  <si>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</si>
  <si>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</si>
  <si>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</si>
  <si>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</si>
  <si>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</si>
  <si>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</si>
  <si>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</si>
  <si>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</si>
  <si>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</si>
  <si>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</si>
  <si>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</si>
  <si>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</si>
  <si>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</si>
  <si>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</si>
  <si>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</si>
  <si>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</si>
  <si>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</si>
  <si>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</si>
  <si>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</si>
  <si>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</si>
  <si>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</si>
  <si>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</si>
  <si>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</si>
  <si>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</si>
  <si>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</si>
  <si>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</si>
  <si>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</si>
  <si>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</si>
  <si>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</si>
  <si>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</si>
  <si>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</si>
  <si>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</si>
  <si>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</si>
  <si>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</si>
  <si>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</si>
  <si>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</si>
  <si>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</si>
  <si>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</si>
  <si>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</si>
  <si>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</si>
  <si>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</si>
  <si>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</si>
  <si>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</si>
  <si>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</si>
  <si>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</si>
  <si>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</si>
  <si>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</si>
  <si>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</si>
  <si>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</si>
  <si>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</si>
  <si>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</si>
  <si>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</si>
  <si>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</si>
  <si>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</si>
  <si>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</si>
  <si>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</si>
  <si>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</si>
  <si>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</si>
  <si>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</si>
  <si>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</si>
  <si>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</si>
  <si>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</si>
  <si>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</si>
  <si>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</si>
  <si>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</si>
  <si>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</si>
  <si>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</si>
  <si>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</si>
  <si>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</si>
  <si>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</si>
  <si>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</si>
  <si>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</si>
  <si>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</si>
  <si>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</si>
  <si>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</si>
  <si>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</si>
  <si>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</si>
  <si>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</si>
  <si>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</si>
  <si>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</si>
  <si>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</si>
  <si>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</si>
  <si>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</si>
  <si>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</si>
  <si>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</si>
  <si>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</si>
  <si>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</si>
  <si>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</si>
  <si>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</si>
  <si>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</si>
  <si>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</si>
  <si>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</si>
  <si>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</si>
  <si>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</si>
  <si>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</si>
  <si>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</si>
  <si>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</si>
  <si>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</si>
  <si>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</si>
  <si>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</si>
  <si>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</si>
  <si>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</si>
  <si>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</si>
  <si>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</si>
  <si>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</si>
  <si>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</si>
  <si>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</si>
  <si>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</si>
  <si>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</si>
  <si>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</si>
  <si>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</si>
  <si>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</si>
  <si>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</si>
  <si>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</si>
  <si>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</si>
  <si>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</si>
  <si>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</si>
  <si>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</si>
  <si>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</si>
  <si>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</si>
  <si>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</si>
  <si>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</si>
  <si>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</si>
  <si>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</si>
  <si>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</si>
  <si>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</si>
  <si>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</si>
  <si>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</si>
  <si>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</si>
  <si>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</si>
  <si>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</si>
  <si>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</si>
  <si>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</si>
  <si>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</si>
  <si>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</si>
  <si>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</si>
  <si>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</si>
  <si>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</si>
  <si>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</si>
  <si>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</si>
  <si>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</si>
  <si>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</si>
  <si>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</si>
  <si>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</si>
  <si>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</si>
  <si>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</si>
  <si>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</si>
  <si>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</si>
  <si>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</si>
  <si>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</si>
  <si>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</si>
  <si>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</si>
  <si>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</si>
  <si>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</si>
  <si>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</si>
  <si>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</si>
  <si>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</si>
  <si>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</si>
  <si>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</si>
  <si>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</si>
  <si>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</si>
  <si>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</si>
  <si>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</si>
  <si>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</si>
  <si>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</si>
  <si>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</si>
  <si>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</si>
  <si>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</si>
  <si>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</si>
  <si>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</si>
  <si>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</si>
  <si>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</si>
  <si>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</si>
  <si>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</si>
  <si>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</si>
  <si>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</si>
  <si>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</si>
  <si>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</si>
  <si>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</si>
  <si>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</si>
  <si>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</si>
  <si>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</si>
  <si>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</si>
  <si>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</si>
  <si>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</si>
  <si>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</si>
  <si>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</si>
  <si>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</si>
  <si>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</si>
  <si>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</si>
  <si>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</si>
  <si>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</si>
  <si>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</si>
  <si>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</si>
  <si>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</si>
  <si>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</si>
  <si>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</si>
  <si>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</si>
  <si>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</si>
  <si>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</si>
  <si>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</si>
  <si>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</si>
  <si>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</si>
  <si>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</si>
  <si>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</si>
  <si>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</si>
  <si>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</si>
  <si>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</si>
  <si>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</si>
  <si>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</si>
  <si>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</si>
  <si>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</si>
  <si>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</si>
  <si>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</si>
  <si>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</si>
  <si>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</si>
  <si>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</si>
  <si>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</si>
  <si>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</si>
  <si>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</si>
  <si>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</si>
  <si>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</si>
  <si>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</si>
  <si>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</si>
  <si>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</si>
  <si>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</si>
  <si>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</si>
  <si>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</si>
  <si>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</si>
  <si>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</si>
  <si>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</si>
  <si>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</si>
  <si>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</si>
  <si>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</si>
  <si>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</si>
  <si>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</si>
  <si>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</si>
  <si>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</si>
  <si>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</si>
  <si>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</si>
  <si>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</si>
  <si>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</si>
  <si>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</si>
  <si>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</si>
  <si>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</si>
  <si>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</si>
  <si>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</si>
  <si>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</si>
  <si>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</si>
  <si>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</si>
  <si>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</si>
  <si>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</si>
  <si>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</si>
  <si>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</si>
  <si>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</si>
  <si>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</si>
  <si>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</si>
  <si>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</si>
  <si>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</si>
  <si>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</si>
  <si>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</si>
  <si>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</si>
  <si>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</si>
  <si>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</si>
  <si>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</si>
  <si>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</si>
  <si>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</si>
  <si>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</si>
  <si>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</si>
  <si>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</si>
  <si>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</si>
  <si>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</si>
  <si>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</si>
  <si>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</si>
  <si>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</si>
  <si>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</si>
  <si>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</si>
  <si>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</si>
  <si>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</si>
  <si>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</si>
  <si>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</si>
  <si>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</si>
  <si>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</si>
  <si>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</si>
  <si>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</si>
  <si>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</si>
  <si>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</si>
  <si>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</si>
  <si>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</si>
  <si>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</si>
  <si>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</si>
  <si>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</si>
  <si>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</si>
  <si>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</si>
  <si>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</si>
  <si>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</si>
  <si>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</si>
  <si>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</si>
  <si>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</si>
  <si>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</si>
  <si>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</si>
  <si>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</si>
  <si>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</si>
  <si>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</si>
  <si>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</si>
  <si>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</si>
  <si>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</si>
  <si>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</si>
  <si>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</si>
  <si>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</si>
  <si>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</si>
  <si>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</si>
  <si>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</si>
  <si>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</si>
  <si>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</si>
  <si>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</si>
  <si>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</si>
  <si>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</si>
  <si>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</si>
  <si>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</si>
  <si>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</si>
  <si>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</si>
  <si>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</si>
  <si>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</si>
  <si>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</si>
  <si>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</si>
  <si>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</si>
  <si>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</si>
  <si>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</si>
  <si>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</si>
  <si>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</si>
  <si>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</si>
  <si>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</si>
  <si>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</si>
  <si>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</si>
  <si>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</si>
  <si>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</si>
  <si>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</si>
  <si>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</si>
  <si>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</si>
  <si>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</si>
  <si>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</si>
  <si>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</si>
  <si>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</si>
  <si>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</si>
  <si>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</si>
  <si>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</si>
  <si>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</si>
  <si>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</si>
  <si>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</si>
  <si>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</si>
  <si>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</si>
  <si>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</si>
  <si>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</si>
  <si>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</si>
  <si>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</si>
  <si>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</si>
  <si>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</si>
  <si>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</si>
  <si>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</si>
  <si>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</si>
  <si>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</si>
  <si>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</si>
  <si>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</si>
  <si>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</si>
  <si>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</si>
  <si>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</si>
  <si>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</si>
  <si>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</si>
  <si>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</si>
  <si>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</si>
  <si>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</si>
  <si>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</si>
  <si>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</si>
  <si>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</si>
  <si>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</si>
  <si>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</si>
  <si>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</si>
  <si>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</si>
  <si>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</si>
  <si>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</si>
  <si>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</si>
  <si>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</si>
  <si>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</si>
  <si>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</si>
  <si>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</si>
  <si>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</si>
  <si>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</si>
  <si>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</si>
  <si>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</si>
  <si>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</si>
  <si>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</si>
  <si>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</si>
  <si>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</si>
  <si>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</si>
  <si>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</si>
  <si>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</si>
  <si>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</si>
  <si>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</si>
  <si>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</si>
  <si>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</si>
  <si>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</si>
  <si>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</si>
  <si>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</si>
  <si>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</si>
  <si>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</si>
  <si>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</si>
  <si>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</si>
  <si>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</si>
  <si>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</si>
  <si>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</si>
  <si>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</si>
  <si>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</si>
  <si>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</si>
  <si>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</si>
  <si>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</si>
  <si>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</si>
  <si>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</si>
  <si>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</si>
  <si>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</si>
  <si>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</si>
  <si>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</si>
  <si>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</si>
  <si>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</si>
  <si>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</si>
  <si>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</si>
  <si>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</si>
  <si>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</si>
  <si>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</si>
  <si>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</si>
  <si>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</si>
  <si>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</si>
  <si>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</si>
  <si>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</si>
  <si>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</si>
  <si>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</si>
  <si>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</si>
  <si>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</si>
  <si>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</si>
  <si>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</si>
  <si>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</si>
  <si>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</si>
  <si>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</si>
  <si>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</si>
  <si>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</si>
  <si>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</si>
  <si>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</si>
  <si>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</si>
  <si>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</si>
  <si>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</si>
  <si>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</si>
  <si>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</si>
  <si>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</si>
  <si>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</si>
  <si>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</si>
  <si>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</si>
  <si>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</si>
  <si>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</si>
  <si>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</si>
  <si>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</si>
  <si>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</si>
  <si>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</si>
  <si>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</si>
  <si>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</si>
  <si>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</si>
  <si>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</si>
  <si>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</si>
  <si>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</si>
  <si>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</si>
  <si>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</si>
  <si>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</si>
  <si>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</si>
  <si>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</si>
  <si>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</si>
  <si>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</si>
  <si>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</si>
  <si>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</si>
  <si>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</si>
  <si>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</si>
  <si>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</si>
  <si>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</si>
  <si>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</si>
  <si>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</si>
  <si>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</si>
  <si>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</si>
  <si>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</si>
  <si>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</si>
  <si>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</si>
  <si>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</si>
  <si>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</si>
  <si>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</si>
  <si>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</si>
  <si>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</si>
  <si>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</si>
  <si>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</si>
  <si>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</si>
  <si>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</si>
  <si>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</si>
  <si>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</si>
  <si>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</si>
  <si>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</si>
  <si>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</si>
  <si>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</si>
  <si>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</si>
  <si>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</si>
  <si>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</si>
  <si>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</si>
  <si>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</si>
  <si>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</si>
  <si>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</si>
  <si>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</si>
  <si>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</si>
  <si>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</si>
  <si>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</si>
  <si>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</si>
  <si>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</si>
  <si>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</si>
  <si>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</si>
  <si>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</si>
  <si>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</si>
  <si>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</si>
  <si>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</si>
  <si>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</si>
  <si>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</si>
  <si>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</si>
  <si>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</si>
  <si>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</si>
  <si>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</si>
  <si>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</si>
  <si>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</si>
  <si>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</si>
  <si>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</si>
  <si>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</si>
  <si>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</si>
  <si>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</si>
  <si>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</si>
  <si>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</si>
  <si>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</si>
  <si>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</si>
  <si>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</si>
  <si>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</si>
  <si>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</si>
  <si>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</si>
  <si>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</si>
  <si>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</si>
  <si>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</si>
  <si>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</si>
  <si>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</si>
  <si>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</si>
  <si>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</si>
  <si>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</si>
  <si>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</si>
  <si>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</si>
  <si>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</si>
  <si>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</si>
  <si>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</si>
  <si>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</si>
  <si>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</si>
  <si>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</si>
  <si>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</si>
  <si>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</si>
  <si>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</si>
  <si>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</si>
  <si>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</si>
  <si>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</si>
  <si>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</si>
  <si>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</si>
  <si>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</si>
  <si>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</si>
  <si>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</si>
  <si>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</si>
  <si>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</si>
  <si>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</si>
  <si>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</si>
  <si>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</si>
  <si>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</si>
  <si>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</si>
  <si>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</si>
  <si>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</si>
  <si>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</si>
  <si>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</si>
  <si>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</si>
  <si>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</si>
  <si>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</si>
  <si>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</si>
  <si>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</si>
  <si>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</si>
  <si>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</si>
  <si>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</si>
  <si>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</si>
  <si>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</si>
  <si>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</si>
  <si>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</si>
  <si>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</si>
  <si>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</si>
  <si>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</si>
  <si>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</si>
  <si>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</si>
  <si>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</si>
  <si>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</si>
  <si>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</si>
  <si>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</si>
  <si>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</si>
  <si>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</si>
  <si>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</si>
  <si>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</si>
  <si>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</si>
  <si>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</si>
  <si>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</si>
  <si>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</si>
  <si>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</si>
  <si>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</si>
  <si>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</si>
  <si>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</si>
  <si>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</si>
  <si>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</si>
  <si>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</si>
  <si>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</si>
  <si>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</si>
  <si>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</si>
  <si>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</si>
  <si>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</si>
  <si>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</si>
  <si>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</si>
  <si>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</si>
  <si>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</si>
  <si>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</si>
  <si>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</si>
  <si>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</si>
  <si>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</si>
  <si>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</si>
  <si>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</si>
  <si>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</si>
  <si>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</si>
  <si>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</si>
  <si>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</si>
  <si>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</si>
  <si>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</si>
  <si>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</si>
  <si>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</si>
  <si>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</si>
  <si>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</si>
  <si>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</si>
  <si>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</si>
  <si>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</si>
  <si>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</si>
  <si>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</si>
  <si>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</si>
  <si>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</si>
  <si>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</si>
  <si>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</si>
  <si>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</si>
  <si>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</si>
  <si>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</si>
  <si>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</si>
  <si>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</si>
  <si>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</si>
  <si>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</si>
  <si>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</si>
  <si>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</si>
  <si>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</si>
  <si>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</si>
  <si>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</si>
  <si>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</si>
  <si>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</si>
  <si>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</si>
  <si>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</si>
  <si>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</si>
  <si>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</si>
  <si>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</si>
  <si>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</si>
  <si>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</si>
  <si>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</si>
  <si>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</si>
  <si>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</si>
  <si>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</si>
  <si>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</si>
  <si>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</si>
  <si>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</si>
  <si>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</si>
  <si>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</si>
  <si>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</si>
  <si>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</si>
  <si>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</si>
  <si>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</si>
  <si>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</si>
  <si>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</si>
  <si>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</si>
  <si>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</si>
  <si>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</si>
  <si>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</si>
  <si>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</si>
  <si>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</si>
  <si>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</si>
  <si>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</si>
  <si>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</si>
  <si>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</si>
  <si>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</si>
  <si>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</si>
  <si>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</si>
  <si>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</si>
  <si>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</si>
  <si>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</si>
  <si>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</si>
  <si>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</si>
  <si>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</si>
  <si>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</si>
  <si>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</si>
  <si>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</si>
  <si>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</si>
  <si>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</si>
  <si>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</si>
  <si>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</si>
  <si>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</si>
  <si>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</si>
  <si>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</si>
  <si>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</si>
  <si>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</si>
  <si>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</si>
  <si>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</si>
  <si>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</si>
  <si>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</si>
  <si>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</si>
  <si>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</si>
  <si>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</si>
  <si>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</si>
  <si>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</si>
  <si>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</si>
  <si>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</si>
  <si>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</si>
  <si>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</si>
  <si>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</si>
  <si>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</si>
  <si>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</si>
  <si>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</si>
  <si>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</si>
  <si>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</si>
  <si>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</si>
  <si>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</si>
  <si>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</si>
  <si>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</si>
  <si>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</si>
  <si>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</si>
  <si>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</si>
  <si>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</si>
  <si>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</si>
  <si>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</si>
  <si>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</si>
  <si>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</si>
  <si>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</si>
  <si>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</si>
  <si>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</si>
  <si>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</si>
  <si>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</si>
  <si>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</si>
  <si>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</si>
  <si>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</si>
  <si>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</si>
  <si>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</si>
  <si>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</si>
  <si>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</si>
  <si>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</si>
  <si>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</si>
  <si>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</si>
  <si>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</si>
  <si>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</si>
  <si>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</si>
  <si>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</si>
  <si>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</si>
  <si>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</si>
  <si>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</si>
  <si>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</si>
  <si>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</si>
  <si>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</si>
  <si>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</si>
  <si>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</si>
  <si>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</si>
  <si>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</si>
  <si>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</si>
  <si>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</si>
  <si>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</si>
  <si>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</si>
  <si>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</si>
  <si>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</si>
  <si>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</si>
  <si>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</si>
  <si>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</si>
  <si>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</si>
  <si>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</si>
  <si>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</si>
  <si>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</si>
  <si>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</si>
  <si>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</si>
  <si>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</si>
  <si>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</si>
  <si>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</si>
  <si>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</si>
  <si>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</si>
  <si>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</si>
  <si>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</si>
  <si>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</si>
  <si>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</si>
  <si>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</si>
  <si>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</si>
  <si>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</si>
  <si>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</si>
  <si>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</si>
  <si>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</si>
  <si>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</si>
  <si>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</si>
  <si>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</si>
  <si>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</si>
  <si>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</si>
  <si>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</si>
  <si>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</si>
  <si>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</si>
  <si>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</si>
  <si>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</si>
  <si>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</si>
  <si>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</si>
  <si>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</si>
  <si>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</si>
  <si>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</si>
  <si>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</si>
  <si>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</si>
  <si>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</si>
  <si>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</si>
  <si>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</si>
  <si>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</si>
  <si>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</si>
  <si>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</si>
  <si>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</si>
  <si>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</si>
  <si>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</si>
  <si>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</si>
  <si>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</si>
  <si>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</si>
  <si>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</si>
  <si>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</si>
  <si>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</si>
  <si>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</si>
  <si>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</si>
  <si>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</si>
  <si>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</si>
  <si>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</si>
  <si>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</si>
  <si>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</si>
  <si>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</si>
  <si>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</si>
  <si>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</si>
  <si>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</si>
  <si>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</si>
  <si>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</si>
  <si>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</si>
  <si>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</si>
  <si>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</si>
  <si>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</si>
  <si>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</si>
  <si>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</si>
  <si>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</si>
  <si>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</si>
  <si>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</si>
  <si>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</si>
  <si>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</si>
  <si>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</si>
  <si>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</si>
  <si>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</si>
  <si>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</si>
  <si>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</si>
  <si>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</si>
  <si>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</si>
  <si>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</si>
  <si>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</si>
  <si>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</si>
  <si>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</si>
  <si>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</si>
  <si>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</si>
  <si>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</si>
  <si>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</si>
  <si>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</si>
  <si>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</si>
  <si>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</si>
  <si>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</si>
  <si>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</si>
  <si>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</si>
  <si>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</si>
  <si>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</si>
  <si>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</si>
  <si>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</si>
  <si>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</si>
  <si>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</si>
  <si>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</si>
  <si>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</si>
  <si>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</si>
  <si>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</si>
  <si>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</si>
  <si>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</si>
  <si>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</si>
  <si>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</si>
  <si>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</si>
  <si>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</si>
  <si>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</si>
  <si>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</si>
  <si>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</si>
  <si>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</si>
  <si>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</si>
  <si>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</si>
  <si>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</si>
  <si>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</si>
  <si>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</si>
  <si>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</si>
  <si>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</si>
  <si>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</si>
  <si>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</si>
  <si>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</si>
  <si>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</si>
  <si>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</si>
  <si>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</si>
  <si>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</si>
  <si>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</si>
  <si>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</si>
  <si>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</si>
  <si>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</si>
  <si>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</si>
  <si>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</si>
  <si>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</si>
  <si>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</si>
  <si>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</si>
  <si>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</si>
  <si>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</si>
  <si>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</si>
  <si>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</si>
  <si>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</si>
  <si>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</si>
  <si>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</si>
  <si>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</si>
  <si>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</si>
  <si>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</si>
  <si>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</si>
  <si>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</si>
  <si>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</si>
  <si>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</si>
  <si>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</si>
  <si>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</si>
  <si>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</si>
  <si>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</si>
  <si>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</si>
  <si>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</si>
  <si>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</si>
  <si>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</si>
  <si>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</si>
  <si>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</si>
  <si>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</si>
  <si>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</si>
  <si>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</si>
  <si>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</si>
  <si>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</si>
  <si>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</si>
  <si>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</si>
  <si>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</si>
  <si>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</si>
  <si>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</si>
  <si>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</si>
  <si>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</si>
  <si>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</si>
  <si>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</si>
  <si>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</si>
  <si>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</si>
  <si>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</si>
  <si>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</si>
  <si>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</si>
  <si>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</si>
  <si>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</si>
  <si>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</si>
  <si>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</si>
  <si>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</si>
  <si>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</si>
  <si>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</si>
  <si>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</si>
  <si>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</si>
  <si>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</si>
  <si>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</si>
  <si>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</si>
  <si>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</si>
  <si>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</si>
  <si>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</si>
  <si>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</si>
  <si>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</si>
  <si>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</si>
  <si>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</si>
  <si>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</si>
  <si>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</si>
  <si>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</si>
  <si>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</si>
  <si>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</si>
  <si>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</si>
  <si>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</si>
  <si>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</si>
  <si>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</si>
  <si>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</si>
  <si>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</si>
  <si>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</si>
  <si>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</si>
  <si>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</si>
  <si>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</si>
  <si>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</si>
  <si>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</si>
  <si>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</si>
  <si>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</si>
  <si>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</si>
  <si>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</si>
  <si>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</si>
  <si>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</si>
  <si>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</si>
  <si>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</si>
  <si>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</si>
  <si>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</si>
  <si>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</si>
  <si>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</si>
  <si>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</si>
  <si>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</si>
  <si>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</si>
  <si>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</si>
  <si>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</si>
  <si>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</si>
  <si>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</si>
  <si>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</si>
  <si>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</si>
  <si>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</si>
  <si>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</si>
  <si>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</si>
  <si>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</si>
  <si>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</si>
  <si>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</si>
  <si>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</si>
  <si>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</si>
  <si>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</si>
  <si>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</si>
  <si>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</si>
  <si>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</si>
  <si>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</si>
  <si>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</si>
  <si>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</si>
  <si>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</si>
  <si>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</si>
  <si>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</si>
  <si>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</si>
  <si>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</si>
  <si>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</si>
  <si>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</si>
  <si>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</si>
  <si>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</si>
  <si>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</si>
  <si>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</si>
  <si>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</si>
  <si>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</si>
  <si>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</si>
  <si>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</si>
  <si>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</si>
  <si>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</si>
  <si>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</si>
  <si>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</si>
  <si>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</si>
  <si>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</si>
  <si>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</si>
  <si>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</si>
  <si>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</si>
  <si>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</si>
  <si>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</si>
  <si>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</si>
  <si>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</si>
  <si>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</si>
  <si>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</si>
  <si>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</si>
  <si>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</si>
  <si>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</si>
  <si>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</si>
  <si>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</si>
  <si>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</si>
  <si>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</si>
  <si>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</si>
  <si>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</si>
  <si>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</si>
  <si>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</si>
  <si>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</si>
  <si>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</si>
  <si>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</si>
  <si>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</si>
  <si>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</si>
  <si>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</si>
  <si>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</si>
  <si>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</si>
  <si>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</si>
  <si>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</si>
  <si>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</si>
  <si>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</si>
  <si>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</si>
  <si>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</si>
  <si>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</si>
  <si>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</si>
  <si>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</si>
  <si>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</si>
  <si>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</si>
  <si>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</si>
  <si>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</si>
  <si>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</si>
  <si>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</si>
  <si>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</si>
  <si>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</si>
  <si>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</si>
  <si>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</si>
  <si>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</si>
  <si>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</si>
  <si>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</si>
  <si>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</si>
  <si>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</si>
  <si>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</si>
  <si>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</si>
  <si>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</si>
  <si>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</si>
  <si>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</si>
  <si>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</si>
  <si>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</si>
  <si>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</si>
  <si>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</si>
  <si>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</si>
  <si>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</si>
  <si>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</si>
  <si>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</si>
  <si>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</si>
  <si>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</si>
  <si>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</si>
  <si>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</si>
  <si>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</si>
  <si>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</si>
  <si>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</si>
  <si>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</si>
  <si>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</si>
  <si>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</si>
  <si>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</si>
  <si>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</si>
  <si>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</si>
  <si>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</si>
  <si>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</si>
  <si>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</si>
  <si>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</si>
  <si>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</si>
  <si>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</si>
  <si>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</si>
  <si>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</si>
  <si>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</si>
  <si>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</si>
  <si>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</si>
  <si>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</si>
  <si>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</si>
  <si>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</si>
  <si>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</si>
  <si>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</si>
  <si>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</si>
  <si>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</si>
  <si>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</si>
  <si>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</si>
  <si>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</si>
  <si>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</si>
  <si>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</si>
  <si>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</si>
  <si>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</si>
  <si>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</si>
  <si>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</si>
  <si>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</si>
  <si>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</si>
  <si>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</si>
  <si>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</si>
  <si>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</si>
  <si>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</si>
  <si>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</si>
  <si>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</si>
  <si>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</si>
  <si>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</si>
  <si>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</si>
  <si>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</si>
  <si>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</si>
  <si>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</si>
  <si>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</si>
  <si>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</si>
  <si>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</si>
  <si>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</si>
  <si>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</si>
  <si>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</si>
  <si>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</si>
  <si>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</si>
  <si>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</si>
  <si>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</si>
  <si>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</si>
  <si>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</si>
  <si>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</si>
  <si>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</si>
  <si>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</si>
  <si>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</si>
  <si>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</si>
  <si>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</si>
  <si>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</si>
  <si>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</si>
  <si>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</si>
  <si>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</si>
  <si>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</si>
  <si>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</si>
  <si>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</si>
  <si>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</si>
  <si>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</si>
  <si>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</si>
  <si>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</si>
  <si>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</si>
  <si>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</si>
  <si>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</si>
  <si>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</si>
  <si>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</si>
  <si>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</si>
  <si>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</si>
  <si>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</si>
  <si>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</si>
  <si>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</si>
  <si>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</si>
  <si>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</si>
  <si>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</si>
  <si>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</si>
  <si>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</si>
  <si>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</si>
  <si>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</si>
  <si>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</si>
  <si>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</si>
  <si>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</si>
  <si>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</si>
  <si>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</si>
  <si>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</si>
  <si>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</si>
  <si>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</si>
  <si>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</si>
  <si>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</si>
  <si>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</si>
  <si>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</si>
  <si>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</si>
  <si>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</si>
  <si>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</si>
  <si>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</si>
  <si>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</si>
  <si>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</si>
  <si>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</si>
  <si>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</si>
  <si>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</si>
  <si>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</si>
  <si>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</si>
  <si>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</si>
  <si>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</si>
  <si>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</si>
  <si>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</si>
  <si>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</si>
  <si>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</si>
  <si>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</si>
  <si>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</si>
  <si>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</si>
  <si>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</si>
  <si>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</si>
  <si>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</si>
  <si>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</si>
  <si>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</si>
  <si>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</si>
  <si>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</si>
  <si>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</si>
  <si>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</si>
  <si>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</si>
  <si>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</si>
  <si>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</si>
  <si>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</si>
  <si>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</si>
  <si>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</si>
  <si>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</si>
  <si>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</si>
  <si>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</si>
  <si>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</si>
  <si>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</si>
  <si>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</si>
  <si>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</si>
  <si>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</si>
  <si>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</si>
  <si>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</si>
  <si>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</si>
  <si>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</si>
  <si>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</si>
  <si>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</si>
  <si>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</si>
  <si>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</si>
  <si>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</si>
  <si>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</si>
  <si>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</si>
  <si>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</si>
  <si>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</si>
  <si>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</si>
  <si>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</si>
  <si>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</si>
  <si>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</si>
  <si>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</si>
  <si>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</si>
  <si>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</si>
  <si>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</si>
  <si>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</si>
  <si>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</si>
  <si>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</si>
  <si>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</si>
  <si>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</si>
  <si>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</si>
  <si>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</si>
  <si>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</si>
  <si>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</si>
  <si>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</si>
  <si>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</si>
  <si>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</si>
  <si>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</si>
  <si>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</si>
  <si>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</si>
  <si>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</si>
  <si>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</si>
  <si>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</si>
  <si>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</si>
  <si>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</si>
  <si>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</si>
  <si>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</si>
  <si>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</si>
  <si>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</si>
  <si>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</si>
  <si>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</si>
  <si>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</si>
  <si>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</si>
  <si>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</si>
  <si>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</si>
  <si>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</si>
  <si>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</si>
  <si>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</si>
  <si>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</si>
  <si>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</si>
  <si>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</si>
  <si>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</si>
  <si>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</si>
  <si>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</si>
  <si>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</si>
  <si>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</si>
  <si>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</si>
  <si>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</si>
  <si>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</si>
  <si>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</si>
  <si>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</si>
  <si>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</si>
  <si>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</si>
  <si>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</si>
  <si>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</si>
  <si>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</si>
  <si>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</si>
  <si>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</si>
  <si>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</si>
  <si>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</si>
  <si>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</si>
  <si>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</si>
  <si>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</si>
  <si>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</si>
  <si>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</si>
  <si>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</si>
  <si>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</si>
  <si>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</si>
  <si>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</si>
  <si>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</si>
  <si>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</si>
  <si>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</si>
  <si>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</si>
  <si>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</si>
  <si>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</si>
  <si>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</si>
  <si>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</si>
  <si>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</si>
  <si>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</si>
  <si>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</si>
  <si>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</si>
  <si>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</si>
  <si>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</si>
  <si>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</si>
  <si>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</si>
  <si>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</si>
  <si>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</si>
  <si>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</si>
  <si>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</si>
  <si>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</si>
  <si>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</si>
  <si>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</si>
  <si>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</si>
  <si>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</si>
  <si>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</si>
  <si>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</si>
  <si>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</si>
  <si>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</si>
  <si>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</si>
  <si>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</si>
  <si>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</si>
  <si>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</si>
  <si>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</si>
  <si>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</si>
  <si>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</si>
  <si>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</si>
  <si>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</si>
  <si>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</si>
  <si>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</si>
  <si>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</si>
  <si>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</si>
  <si>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</si>
  <si>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</si>
  <si>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</si>
  <si>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</si>
  <si>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</si>
  <si>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</si>
  <si>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</si>
  <si>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</si>
  <si>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</si>
  <si>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</si>
  <si>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</si>
  <si>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</si>
  <si>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</si>
  <si>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</si>
  <si>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</si>
  <si>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</si>
  <si>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</si>
  <si>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</si>
  <si>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</si>
  <si>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</si>
  <si>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</si>
  <si>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</si>
  <si>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</si>
  <si>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</si>
  <si>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</si>
  <si>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</si>
  <si>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</si>
  <si>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</si>
  <si>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</si>
  <si>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</si>
  <si>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</si>
  <si>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</si>
  <si>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</si>
  <si>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</si>
  <si>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</si>
  <si>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</si>
  <si>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</si>
  <si>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</si>
  <si>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</si>
  <si>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</si>
  <si>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</si>
  <si>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</si>
  <si>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</si>
  <si>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</si>
  <si>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</si>
  <si>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</si>
  <si>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</si>
  <si>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</si>
  <si>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</si>
  <si>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</si>
  <si>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</si>
  <si>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</si>
  <si>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</si>
  <si>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</si>
  <si>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</si>
  <si>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</si>
  <si>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</si>
  <si>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</si>
  <si>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</si>
  <si>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</si>
  <si>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</si>
  <si>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</si>
  <si>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</si>
  <si>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</si>
  <si>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</si>
  <si>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</si>
  <si>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</si>
  <si>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</si>
  <si>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</si>
  <si>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</si>
  <si>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</si>
  <si>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</si>
  <si>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</si>
  <si>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</si>
  <si>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</si>
  <si>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</si>
  <si>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</si>
  <si>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</si>
  <si>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</si>
  <si>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</si>
  <si>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</si>
  <si>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</si>
  <si>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</si>
  <si>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</si>
  <si>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</si>
  <si>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</si>
  <si>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</si>
  <si>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</si>
  <si>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</si>
  <si>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</si>
  <si>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</si>
  <si>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</si>
  <si>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</si>
  <si>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</si>
  <si>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</si>
  <si>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</si>
  <si>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</si>
  <si>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</si>
  <si>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</si>
  <si>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</si>
  <si>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</si>
  <si>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</si>
  <si>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</si>
  <si>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</si>
  <si>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</si>
  <si>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</si>
  <si>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</si>
  <si>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</si>
  <si>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</si>
  <si>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</si>
  <si>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</si>
  <si>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</si>
  <si>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</si>
  <si>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</si>
  <si>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</si>
  <si>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</si>
  <si>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</si>
  <si>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</si>
  <si>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</si>
  <si>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</si>
  <si>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</si>
  <si>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</si>
  <si>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</si>
  <si>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</si>
  <si>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</si>
  <si>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</si>
  <si>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</si>
  <si>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</si>
  <si>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</si>
  <si>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</si>
  <si>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</si>
  <si>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</si>
  <si>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</si>
  <si>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</si>
  <si>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</si>
  <si>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</si>
  <si>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</si>
  <si>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</si>
  <si>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</si>
  <si>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</si>
  <si>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</si>
  <si>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</si>
  <si>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</si>
  <si>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</si>
  <si>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</si>
  <si>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</si>
  <si>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</si>
  <si>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</si>
  <si>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</si>
  <si>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</si>
  <si>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</si>
  <si>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</si>
  <si>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</si>
  <si>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</si>
  <si>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</si>
  <si>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</si>
  <si>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</si>
  <si>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</si>
  <si>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</si>
  <si>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</si>
  <si>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</si>
  <si>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</si>
  <si>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</si>
  <si>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</si>
  <si>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</si>
  <si>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t>
    </r>
    <r>
      <rPr>
        <sz val="11"/>
        <color rgb="FF000000"/>
        <rFont val="Verdana"/>
        <family val="2"/>
      </rPr>
      <t>https://community.canvaslms.com/t5/Impact-Releases/ct-p/impact_releases</t>
    </r>
  </si>
  <si>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</si>
  <si>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</si>
  <si>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</si>
  <si>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</si>
  <si>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</si>
  <si>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</si>
  <si>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</si>
  <si>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</si>
  <si>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</si>
  <si>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</si>
  <si>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</si>
  <si>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</si>
  <si>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</si>
  <si>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</si>
  <si>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</si>
  <si>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</si>
  <si>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</si>
  <si>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t xml:space="preserve">Impact can support hosting and storage in the following regions across the globe:
    • USA: Oregon and Virginia
    • Europe: Frankfurt
    • Canada: Central
    • UK: London
    • Asia: Singapore / Mumbai
    • Australia: Sydney
</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</si>
  <si>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</si>
  <si>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</si>
  <si>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</si>
  <si>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</si>
  <si>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</si>
  <si>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</si>
  <si>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</si>
  <si>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</si>
  <si>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</si>
  <si>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</si>
  <si>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</si>
  <si>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</si>
  <si>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</si>
  <si>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</si>
  <si>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</si>
  <si>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</si>
  <si>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</si>
  <si>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</si>
  <si>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We anticipate Impact will be substantially conformant with WCAG 2.1AA by Q4 of 2023, followed by an external audit by WebAim. We will then publish an updated VPAT.</t>
  </si>
  <si>
    <t>Instructure is committed to ensuring its products are inclusive and meet the diverse accessibility needs of our users, however, we are yet to meet the WCAG 2.1 AA standard with Impact. We anticipate that Impact will be fully compliant with WCAG 2.1AA by Q4 of 2023, following an external audit by WebAim.</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</si>
  <si>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2023. Then, we will conduct a full internal audit, verify via third-party testing, and publish a VPAT.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</si>
</sst>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xf numFmtId="0" fontId="17" fillId="0" borderId="4" xfId="0" applyFont="1" applyBorder="1" applyAlignment="1">
      <alignment vertical="top"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0.3783783783783784</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5"/>
      <c r="B1" s="21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7" t="s">
        <v>0</v>
      </c>
      <c r="B55" s="21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6"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69" t="s">
        <v>945</v>
      </c>
      <c r="B1" s="270"/>
      <c r="C1" s="270"/>
      <c r="D1" s="270"/>
      <c r="E1" s="270"/>
      <c r="F1" s="271"/>
      <c r="G1" s="272" t="str">
        <f>'HECVAT - Lite'!E1</f>
        <v>Version 3.01</v>
      </c>
      <c r="H1" s="273"/>
      <c r="I1" s="7"/>
      <c r="J1" s="7"/>
      <c r="K1" s="7"/>
      <c r="L1" s="7"/>
      <c r="M1" s="7"/>
      <c r="N1" s="7"/>
      <c r="O1" s="7"/>
      <c r="P1" s="7"/>
      <c r="Q1" s="7"/>
      <c r="R1" s="7"/>
      <c r="S1" s="7"/>
      <c r="T1" s="7"/>
      <c r="U1" s="7"/>
      <c r="V1" s="7"/>
      <c r="W1" s="7"/>
      <c r="X1" s="7"/>
      <c r="Y1" s="7"/>
      <c r="Z1" s="7"/>
    </row>
    <row r="2" spans="1:26" ht="25.5" customHeight="1" x14ac:dyDescent="0.2">
      <c r="A2" s="274"/>
      <c r="B2" s="220"/>
      <c r="C2" s="220"/>
      <c r="D2" s="220"/>
      <c r="E2" s="220"/>
      <c r="F2" s="220"/>
      <c r="G2" s="220"/>
      <c r="H2" s="275"/>
      <c r="I2" s="7"/>
      <c r="J2" s="7"/>
      <c r="K2" s="7"/>
      <c r="L2" s="7"/>
      <c r="M2" s="7"/>
      <c r="N2" s="7"/>
      <c r="O2" s="7"/>
      <c r="P2" s="7"/>
      <c r="Q2" s="7"/>
      <c r="R2" s="7"/>
      <c r="S2" s="7"/>
      <c r="T2" s="7"/>
      <c r="U2" s="7"/>
      <c r="V2" s="7"/>
      <c r="W2" s="7"/>
      <c r="X2" s="7"/>
      <c r="Y2" s="7"/>
      <c r="Z2" s="7"/>
    </row>
    <row r="3" spans="1:26" ht="32.25" customHeight="1" x14ac:dyDescent="0.2">
      <c r="A3" s="124" t="s">
        <v>946</v>
      </c>
      <c r="B3" s="222" t="str">
        <f>'HECVAT - Lite'!C6</f>
        <v>Instructure</v>
      </c>
      <c r="C3" s="218"/>
      <c r="D3" s="8" t="s">
        <v>947</v>
      </c>
      <c r="E3" s="222" t="str">
        <f>'HECVAT - Lite'!C7</f>
        <v>Impact</v>
      </c>
      <c r="F3" s="220"/>
      <c r="G3" s="220"/>
      <c r="H3" s="275"/>
    </row>
    <row r="4" spans="1:26" ht="32.25" customHeight="1" x14ac:dyDescent="0.2">
      <c r="A4" s="125" t="s">
        <v>948</v>
      </c>
      <c r="B4" s="279" t="str">
        <f>'HECVAT - Lite'!C8</f>
        <v>Impact helps institutions improve technology adoption and evaluate the impact of educational technology, while helping faculty and students seamlessly navigate new platforms.</v>
      </c>
      <c r="C4" s="220"/>
      <c r="D4" s="220"/>
      <c r="E4" s="220"/>
      <c r="F4" s="220"/>
      <c r="G4" s="220"/>
      <c r="H4" s="275"/>
    </row>
    <row r="5" spans="1:26" ht="36" customHeight="1" x14ac:dyDescent="0.2">
      <c r="A5" s="280"/>
      <c r="B5" s="244"/>
      <c r="C5" s="216"/>
      <c r="D5" s="284" t="s">
        <v>949</v>
      </c>
      <c r="E5" s="218"/>
      <c r="F5" s="285"/>
      <c r="G5" s="244"/>
      <c r="H5" s="286"/>
    </row>
    <row r="6" spans="1:26" ht="35.25" customHeight="1" thickBot="1" x14ac:dyDescent="0.25">
      <c r="A6" s="281"/>
      <c r="B6" s="282"/>
      <c r="C6" s="283"/>
      <c r="D6" s="126">
        <f>Values!J8</f>
        <v>0.69230769230769229</v>
      </c>
      <c r="E6" s="127" t="str">
        <f>IF(D6&gt;=0.9,"A",IF(D6&gt;=0.8,"B",IF(D6&gt;=0.7,"C",IF(D6&gt;=0.6,"D","F"))))</f>
        <v>D</v>
      </c>
      <c r="F6" s="287"/>
      <c r="G6" s="282"/>
      <c r="H6" s="288"/>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0.7441860465116279</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0.25806451612903225</v>
      </c>
      <c r="C15" s="136">
        <f t="shared" ref="C15:G15" si="4">IF(AND(C$8&lt;$B15,$B15&lt;=C$9),$B15,"")</f>
        <v>0.25806451612903225</v>
      </c>
      <c r="D15" s="136" t="str">
        <f t="shared" si="4"/>
        <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6" t="s">
        <v>955</v>
      </c>
      <c r="B20" s="254"/>
      <c r="C20" s="254"/>
      <c r="D20" s="254"/>
      <c r="E20" s="254"/>
      <c r="F20" s="254"/>
      <c r="G20" s="254"/>
      <c r="H20" s="255"/>
    </row>
    <row r="21" spans="1:26" ht="36" customHeight="1" thickBot="1" x14ac:dyDescent="0.25">
      <c r="A21" s="277"/>
      <c r="B21" s="254"/>
      <c r="C21" s="255"/>
      <c r="D21" s="278" t="s">
        <v>162</v>
      </c>
      <c r="E21" s="254"/>
      <c r="F21" s="254"/>
      <c r="G21" s="254"/>
      <c r="H21" s="255"/>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89" t="str">
        <f>IFERROR(IF(D23="N/A","N/A",VLOOKUP(D23,'Crosswalk Detail'!A:B,2,FALSE)),"")</f>
        <v>Monitoring and review of supplier services</v>
      </c>
      <c r="F23" s="290"/>
      <c r="G23" s="290"/>
      <c r="H23" s="291"/>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89" t="str">
        <f>IFERROR(IF(D24="N/A","N/A",VLOOKUP(D24,'Crosswalk Detail'!A:B,2,FALSE)),"")</f>
        <v>Secure development policy</v>
      </c>
      <c r="F24" s="290"/>
      <c r="G24" s="290"/>
      <c r="H24" s="291"/>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89" t="str">
        <f>IFERROR(IF(D25="N/A","N/A",VLOOKUP(D25,'Crosswalk Detail'!A:B,2,FALSE)),"")</f>
        <v>Identification of applicable legislation and contractual requirements</v>
      </c>
      <c r="F25" s="290"/>
      <c r="G25" s="290"/>
      <c r="H25" s="291"/>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89" t="str">
        <f>IFERROR(IF(D26="N/A","N/A",VLOOKUP(D26,'Crosswalk Detail'!A:B,2,FALSE)),"")</f>
        <v>Privacy and protection of personally identifiable information</v>
      </c>
      <c r="F26" s="290"/>
      <c r="G26" s="290"/>
      <c r="H26" s="291"/>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89" t="str">
        <f>IFERROR(IF(D27="N/A","N/A",VLOOKUP(D27,'Crosswalk Detail'!A:B,2,FALSE)),"")</f>
        <v/>
      </c>
      <c r="F27" s="290"/>
      <c r="G27" s="290"/>
      <c r="H27" s="291"/>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89" t="str">
        <f>IFERROR(IF(D28="N/A","N/A",VLOOKUP(D28,'Crosswalk Detail'!A:B,2,FALSE)),"")</f>
        <v>User access provisioning</v>
      </c>
      <c r="F28" s="290"/>
      <c r="G28" s="290"/>
      <c r="H28" s="291"/>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89" t="str">
        <f>IFERROR(IF(D29="N/A","N/A",VLOOKUP(D29,'Crosswalk Detail'!A:B,2,FALSE)),"")</f>
        <v>Documented operating procedures</v>
      </c>
      <c r="F29" s="290"/>
      <c r="G29" s="290"/>
      <c r="H29" s="291"/>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89" t="str">
        <f>IFERROR(IF(D30="N/A","N/A",VLOOKUP(D30,'Crosswalk Detail'!A:B,2,FALSE)),"")</f>
        <v>Secure system engineering principles</v>
      </c>
      <c r="F30" s="290"/>
      <c r="G30" s="290"/>
      <c r="H30" s="291"/>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89" t="str">
        <f>IFERROR(IF(D31="N/A","N/A",VLOOKUP(D31,'Crosswalk Detail'!A:B,2,FALSE)),"")</f>
        <v/>
      </c>
      <c r="F31" s="290"/>
      <c r="G31" s="290"/>
      <c r="H31" s="291"/>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89" t="str">
        <f>IFERROR(IF(D32="N/A","N/A",VLOOKUP(D32,'Crosswalk Detail'!A:B,2,FALSE)),"")</f>
        <v/>
      </c>
      <c r="F32" s="290"/>
      <c r="G32" s="290"/>
      <c r="H32" s="291"/>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89" t="str">
        <f>IFERROR(IF(D33="N/A","N/A",VLOOKUP(D33,'Crosswalk Detail'!A:B,2,FALSE)),"")</f>
        <v>Management of removable media</v>
      </c>
      <c r="F33" s="290"/>
      <c r="G33" s="290"/>
      <c r="H33" s="291"/>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89" t="str">
        <f>IFERROR(IF(D34="N/A","N/A",VLOOKUP(D34,'Crosswalk Detail'!A:B,2,FALSE)),"")</f>
        <v/>
      </c>
      <c r="F34" s="290"/>
      <c r="G34" s="290"/>
      <c r="H34" s="291"/>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London
    • Asia: Singapore / Mumbai
    • Australia: Sydney
</v>
      </c>
      <c r="D35" s="143" t="str">
        <f>IFERROR(IF(VLOOKUP(A35,'High Risk Non-Compliant'!B:K,$E$22,FALSE)=0,"N/A",VLOOKUP(A35,'High Risk Non-Compliant'!B:K,$E$22,FALSE)),"")</f>
        <v>11.1.1</v>
      </c>
      <c r="E35" s="289" t="str">
        <f>IFERROR(IF(D35="N/A","N/A",VLOOKUP(D35,'Crosswalk Detail'!A:B,2,FALSE)),"")</f>
        <v>Physical security perimeter</v>
      </c>
      <c r="F35" s="290"/>
      <c r="G35" s="290"/>
      <c r="H35" s="291"/>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89" t="str">
        <f>IFERROR(IF(D36="N/A","N/A",VLOOKUP(D36,'Crosswalk Detail'!A:B,2,FALSE)),"")</f>
        <v>Physical security perimeter</v>
      </c>
      <c r="F36" s="290"/>
      <c r="G36" s="290"/>
      <c r="H36" s="291"/>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89" t="str">
        <f>IFERROR(IF(D37="N/A","N/A",VLOOKUP(D37,'Crosswalk Detail'!A:B,2,FALSE)),"")</f>
        <v>Physical security perimeter; Physical entry controls</v>
      </c>
      <c r="F37" s="290"/>
      <c r="G37" s="290"/>
      <c r="H37" s="291"/>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89" t="str">
        <f>IFERROR(IF(D38="N/A","N/A",VLOOKUP(D38,'Crosswalk Detail'!A:B,2,FALSE)),"")</f>
        <v/>
      </c>
      <c r="F38" s="290"/>
      <c r="G38" s="290"/>
      <c r="H38" s="291"/>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89" t="str">
        <f>IFERROR(IF(D39="N/A","N/A",VLOOKUP(D39,'Crosswalk Detail'!A:B,2,FALSE)),"")</f>
        <v/>
      </c>
      <c r="F39" s="290"/>
      <c r="G39" s="290"/>
      <c r="H39" s="291"/>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89" t="str">
        <f>IFERROR(IF(D40="N/A","N/A",VLOOKUP(D40,'Crosswalk Detail'!A:B,2,FALSE)),"")</f>
        <v/>
      </c>
      <c r="F40" s="290"/>
      <c r="G40" s="290"/>
      <c r="H40" s="291"/>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89" t="str">
        <f>IFERROR(IF(D41="N/A","N/A",VLOOKUP(D41,'Crosswalk Detail'!A:B,2,FALSE)),"")</f>
        <v/>
      </c>
      <c r="F41" s="290"/>
      <c r="G41" s="290"/>
      <c r="H41" s="291"/>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89" t="str">
        <f>IFERROR(IF(D42="N/A","N/A",VLOOKUP(D42,'Crosswalk Detail'!A:B,2,FALSE)),"")</f>
        <v/>
      </c>
      <c r="F42" s="290"/>
      <c r="G42" s="290"/>
      <c r="H42" s="291"/>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89" t="str">
        <f>IFERROR(IF(D43="N/A","N/A",VLOOKUP(D43,'Crosswalk Detail'!A:B,2,FALSE)),"")</f>
        <v/>
      </c>
      <c r="F43" s="290"/>
      <c r="G43" s="290"/>
      <c r="H43" s="291"/>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89" t="str">
        <f>IFERROR(IF(D44="N/A","N/A",VLOOKUP(D44,'Crosswalk Detail'!A:B,2,FALSE)),"")</f>
        <v/>
      </c>
      <c r="F44" s="290"/>
      <c r="G44" s="290"/>
      <c r="H44" s="291"/>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89" t="str">
        <f>IFERROR(IF(D45="N/A","N/A",VLOOKUP(D45,'Crosswalk Detail'!A:B,2,FALSE)),"")</f>
        <v/>
      </c>
      <c r="F45" s="290"/>
      <c r="G45" s="290"/>
      <c r="H45" s="291"/>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89" t="str">
        <f>IFERROR(IF(D46="N/A","N/A",VLOOKUP(D46,'Crosswalk Detail'!A:B,2,FALSE)),"")</f>
        <v/>
      </c>
      <c r="F46" s="290"/>
      <c r="G46" s="290"/>
      <c r="H46" s="291"/>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89" t="str">
        <f>IFERROR(IF(D47="N/A","N/A",VLOOKUP(D47,'Crosswalk Detail'!A:B,2,FALSE)),"")</f>
        <v/>
      </c>
      <c r="F47" s="290"/>
      <c r="G47" s="290"/>
      <c r="H47" s="291"/>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89" t="str">
        <f>IFERROR(IF(D48="N/A","N/A",VLOOKUP(D48,'Crosswalk Detail'!A:B,2,FALSE)),"")</f>
        <v/>
      </c>
      <c r="F48" s="290"/>
      <c r="G48" s="290"/>
      <c r="H48" s="291"/>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89" t="str">
        <f>IFERROR(IF(D49="N/A","N/A",VLOOKUP(D49,'Crosswalk Detail'!A:B,2,FALSE)),"")</f>
        <v/>
      </c>
      <c r="F49" s="290"/>
      <c r="G49" s="290"/>
      <c r="H49" s="291"/>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89" t="str">
        <f>IFERROR(IF(D50="N/A","N/A",VLOOKUP(D50,'Crosswalk Detail'!A:B,2,FALSE)),"")</f>
        <v/>
      </c>
      <c r="F50" s="290"/>
      <c r="G50" s="290"/>
      <c r="H50" s="291"/>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89" t="str">
        <f>IFERROR(IF(D51="N/A","N/A",VLOOKUP(D51,'Crosswalk Detail'!A:B,2,FALSE)),"")</f>
        <v/>
      </c>
      <c r="F51" s="290"/>
      <c r="G51" s="290"/>
      <c r="H51" s="291"/>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89" t="str">
        <f>IFERROR(IF(D52="N/A","N/A",VLOOKUP(D52,'Crosswalk Detail'!A:B,2,FALSE)),"")</f>
        <v/>
      </c>
      <c r="F52" s="290"/>
      <c r="G52" s="290"/>
      <c r="H52" s="291"/>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89" t="str">
        <f>IFERROR(IF(D53="N/A","N/A",VLOOKUP(D53,'Crosswalk Detail'!A:B,2,FALSE)),"")</f>
        <v/>
      </c>
      <c r="F53" s="290"/>
      <c r="G53" s="290"/>
      <c r="H53" s="291"/>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89" t="str">
        <f>IFERROR(IF(D54="N/A","N/A",VLOOKUP(D54,'Crosswalk Detail'!A:B,2,FALSE)),"")</f>
        <v/>
      </c>
      <c r="F54" s="290"/>
      <c r="G54" s="290"/>
      <c r="H54" s="29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100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0.69230769230769229</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40</v>
      </c>
      <c r="H10" s="160">
        <f>SUMIFS(Questions!S:S,Questions!B:B,D10)</f>
        <v>155</v>
      </c>
      <c r="I10" s="163">
        <f t="shared" si="2"/>
        <v>0.25806451612903225</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1215</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2" t="s">
        <v>2194</v>
      </c>
      <c r="B1" s="220"/>
      <c r="C1" s="218"/>
      <c r="D1" s="170"/>
      <c r="E1" s="170"/>
      <c r="F1" s="170"/>
      <c r="G1" s="170"/>
      <c r="H1" s="170"/>
      <c r="I1" s="14"/>
      <c r="J1" s="6"/>
      <c r="K1" s="6"/>
      <c r="L1" s="6"/>
      <c r="M1" s="6"/>
      <c r="N1" s="6"/>
      <c r="O1" s="6"/>
      <c r="P1" s="6"/>
      <c r="Q1" s="6"/>
      <c r="R1" s="6"/>
      <c r="S1" s="6"/>
      <c r="T1" s="6"/>
      <c r="U1" s="6"/>
      <c r="V1" s="6"/>
      <c r="W1" s="6"/>
    </row>
    <row r="2" spans="1:23" ht="25.5" customHeight="1" x14ac:dyDescent="0.15">
      <c r="A2" s="239" t="s">
        <v>29</v>
      </c>
      <c r="B2" s="220"/>
      <c r="C2" s="218"/>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3" t="s">
        <v>1</v>
      </c>
      <c r="B1" s="218"/>
    </row>
    <row r="2" spans="1:22" ht="25.5" customHeight="1" x14ac:dyDescent="0.15">
      <c r="A2" s="224"/>
      <c r="B2" s="218"/>
      <c r="C2" s="5"/>
      <c r="D2" s="5"/>
      <c r="E2" s="5"/>
      <c r="F2" s="6"/>
      <c r="G2" s="6"/>
      <c r="H2" s="6"/>
      <c r="I2" s="6"/>
      <c r="J2" s="6"/>
      <c r="K2" s="6"/>
      <c r="L2" s="6"/>
      <c r="M2" s="6"/>
      <c r="N2" s="6"/>
      <c r="O2" s="6"/>
      <c r="P2" s="6"/>
      <c r="Q2" s="6"/>
      <c r="R2" s="6"/>
      <c r="S2" s="6"/>
      <c r="T2" s="6"/>
      <c r="U2" s="6"/>
      <c r="V2" s="6"/>
    </row>
    <row r="3" spans="1:22" ht="24" customHeight="1" x14ac:dyDescent="0.2">
      <c r="A3" s="225" t="s">
        <v>2</v>
      </c>
      <c r="B3" s="218"/>
      <c r="C3" s="7"/>
      <c r="D3" s="7"/>
      <c r="E3" s="7"/>
      <c r="F3" s="7"/>
      <c r="G3" s="7"/>
      <c r="H3" s="7"/>
      <c r="I3" s="7"/>
      <c r="J3" s="7"/>
      <c r="K3" s="7"/>
      <c r="L3" s="7"/>
      <c r="M3" s="7"/>
      <c r="N3" s="7"/>
      <c r="O3" s="7"/>
      <c r="P3" s="7"/>
      <c r="Q3" s="7"/>
      <c r="R3" s="7"/>
      <c r="S3" s="7"/>
      <c r="T3" s="7"/>
      <c r="U3" s="7"/>
      <c r="V3" s="7"/>
    </row>
    <row r="4" spans="1:22" ht="72" customHeight="1" x14ac:dyDescent="0.2">
      <c r="A4" s="222" t="s">
        <v>3</v>
      </c>
      <c r="B4" s="218"/>
    </row>
    <row r="5" spans="1:22" ht="24" customHeight="1" x14ac:dyDescent="0.2">
      <c r="A5" s="225" t="s">
        <v>4</v>
      </c>
      <c r="B5" s="218"/>
      <c r="C5" s="7"/>
      <c r="D5" s="7"/>
      <c r="E5" s="7"/>
      <c r="F5" s="7"/>
      <c r="G5" s="7"/>
      <c r="H5" s="7"/>
      <c r="I5" s="7"/>
      <c r="J5" s="7"/>
      <c r="K5" s="7"/>
      <c r="L5" s="7"/>
      <c r="M5" s="7"/>
      <c r="N5" s="7"/>
      <c r="O5" s="7"/>
      <c r="P5" s="7"/>
      <c r="Q5" s="7"/>
      <c r="R5" s="7"/>
      <c r="S5" s="7"/>
      <c r="T5" s="7"/>
      <c r="U5" s="7"/>
      <c r="V5" s="7"/>
    </row>
    <row r="6" spans="1:22" ht="84" customHeight="1" x14ac:dyDescent="0.2">
      <c r="A6" s="222" t="s">
        <v>5</v>
      </c>
      <c r="B6" s="218"/>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2" t="s">
        <v>14</v>
      </c>
      <c r="B11" s="218"/>
    </row>
    <row r="12" spans="1:22" ht="123.75" customHeight="1" x14ac:dyDescent="0.2">
      <c r="A12" s="226" t="s">
        <v>15</v>
      </c>
      <c r="B12" s="218"/>
    </row>
    <row r="13" spans="1:22" ht="24" customHeight="1" x14ac:dyDescent="0.2">
      <c r="A13" s="227" t="s">
        <v>16</v>
      </c>
      <c r="B13" s="218"/>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5" t="s">
        <v>23</v>
      </c>
      <c r="B17" s="218"/>
      <c r="C17" s="7"/>
      <c r="D17" s="7"/>
      <c r="E17" s="7"/>
      <c r="F17" s="7"/>
      <c r="G17" s="7"/>
      <c r="H17" s="7"/>
      <c r="I17" s="7"/>
      <c r="J17" s="7"/>
      <c r="K17" s="7"/>
      <c r="L17" s="7"/>
      <c r="M17" s="7"/>
      <c r="N17" s="7"/>
      <c r="O17" s="7"/>
      <c r="P17" s="7"/>
      <c r="Q17" s="7"/>
      <c r="R17" s="7"/>
      <c r="S17" s="7"/>
      <c r="T17" s="7"/>
      <c r="U17" s="7"/>
      <c r="V17" s="7"/>
    </row>
    <row r="18" spans="1:22" ht="54" customHeight="1" x14ac:dyDescent="0.2">
      <c r="A18" s="222" t="s">
        <v>24</v>
      </c>
      <c r="B18" s="218"/>
    </row>
    <row r="19" spans="1:22" ht="36" customHeight="1" x14ac:dyDescent="0.2">
      <c r="A19" s="217" t="s">
        <v>25</v>
      </c>
      <c r="B19" s="218"/>
    </row>
    <row r="20" spans="1:22" ht="46.5" customHeight="1" x14ac:dyDescent="0.2">
      <c r="A20" s="219"/>
      <c r="B20" s="220"/>
    </row>
    <row r="21" spans="1:22" ht="36" customHeight="1" x14ac:dyDescent="0.2">
      <c r="A21" s="221" t="s">
        <v>26</v>
      </c>
      <c r="B21" s="218"/>
      <c r="C21" s="7"/>
      <c r="D21" s="7"/>
      <c r="E21" s="7"/>
      <c r="F21" s="7"/>
      <c r="G21" s="7"/>
      <c r="H21" s="7"/>
      <c r="I21" s="7"/>
      <c r="J21" s="7"/>
      <c r="K21" s="7"/>
      <c r="L21" s="7"/>
      <c r="M21" s="7"/>
      <c r="N21" s="7"/>
      <c r="O21" s="7"/>
      <c r="P21" s="7"/>
      <c r="Q21" s="7"/>
      <c r="R21" s="7"/>
      <c r="S21" s="7"/>
      <c r="T21" s="7"/>
      <c r="U21" s="7"/>
      <c r="V21" s="7"/>
    </row>
    <row r="22" spans="1:22" ht="135.75" customHeight="1" x14ac:dyDescent="0.2">
      <c r="A22" s="222" t="s">
        <v>27</v>
      </c>
      <c r="B22" s="218"/>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49" workbookViewId="0">
      <selection activeCell="D52" sqref="D5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8" t="s">
        <v>28</v>
      </c>
      <c r="B1" s="220"/>
      <c r="C1" s="220"/>
      <c r="D1" s="220"/>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9" t="s">
        <v>29</v>
      </c>
      <c r="B2" s="220"/>
      <c r="C2" s="220"/>
      <c r="D2" s="220"/>
      <c r="E2" s="218"/>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0" t="s">
        <v>2311</v>
      </c>
      <c r="D3" s="220"/>
      <c r="E3" s="218"/>
      <c r="F3" s="14"/>
      <c r="G3" s="6"/>
      <c r="H3" s="6"/>
      <c r="I3" s="6"/>
      <c r="J3" s="6"/>
      <c r="K3" s="6"/>
      <c r="L3" s="6"/>
      <c r="M3" s="6"/>
      <c r="N3" s="6"/>
      <c r="O3" s="6"/>
      <c r="P3" s="6"/>
      <c r="Q3" s="6"/>
      <c r="R3" s="6"/>
      <c r="S3" s="6"/>
      <c r="T3" s="6"/>
      <c r="U3" s="6"/>
      <c r="V3" s="6"/>
      <c r="W3" s="6"/>
      <c r="X3" s="6"/>
      <c r="Y3" s="6"/>
      <c r="Z3" s="6"/>
    </row>
    <row r="4" spans="1:26" ht="36" customHeight="1" x14ac:dyDescent="0.15">
      <c r="A4" s="230" t="s">
        <v>6</v>
      </c>
      <c r="B4" s="220"/>
      <c r="C4" s="220"/>
      <c r="D4" s="220"/>
      <c r="E4" s="218"/>
      <c r="F4" s="14"/>
      <c r="G4" s="6"/>
      <c r="H4" s="6"/>
      <c r="I4" s="6"/>
      <c r="J4" s="6"/>
      <c r="K4" s="6"/>
      <c r="L4" s="6"/>
      <c r="M4" s="6"/>
      <c r="N4" s="6"/>
      <c r="O4" s="6"/>
      <c r="P4" s="6"/>
      <c r="Q4" s="6"/>
      <c r="R4" s="6"/>
      <c r="S4" s="6"/>
      <c r="T4" s="6"/>
      <c r="U4" s="6"/>
      <c r="V4" s="6"/>
      <c r="W4" s="6"/>
      <c r="X4" s="6"/>
      <c r="Y4" s="6"/>
      <c r="Z4" s="6"/>
    </row>
    <row r="5" spans="1:26" ht="72" customHeight="1" x14ac:dyDescent="0.15">
      <c r="A5" s="231" t="s">
        <v>32</v>
      </c>
      <c r="B5" s="220"/>
      <c r="C5" s="220"/>
      <c r="D5" s="220"/>
      <c r="E5" s="218"/>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2" t="s">
        <v>2289</v>
      </c>
      <c r="D6" s="235" t="s">
        <v>2289</v>
      </c>
      <c r="E6" s="232"/>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2" t="s">
        <v>2293</v>
      </c>
      <c r="D7" s="235" t="s">
        <v>2315</v>
      </c>
      <c r="E7" s="232"/>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2" t="s">
        <v>2300</v>
      </c>
      <c r="D8" s="235"/>
      <c r="E8" s="232"/>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4" t="s">
        <v>2307</v>
      </c>
      <c r="D9" s="235" t="s">
        <v>2307</v>
      </c>
      <c r="E9" s="232"/>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4" t="s">
        <v>2316</v>
      </c>
      <c r="D10" s="235" t="s">
        <v>2316</v>
      </c>
      <c r="E10" s="232"/>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2" t="s">
        <v>2317</v>
      </c>
      <c r="D11" s="235" t="s">
        <v>2318</v>
      </c>
      <c r="E11" s="23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2" t="s">
        <v>2319</v>
      </c>
      <c r="D12" s="233"/>
      <c r="E12" s="23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4" t="s">
        <v>2264</v>
      </c>
      <c r="D13" s="235" t="s">
        <v>2318</v>
      </c>
      <c r="E13" s="23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2" t="s">
        <v>2320</v>
      </c>
      <c r="D14" s="233" t="s">
        <v>2321</v>
      </c>
      <c r="E14" s="23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2" t="s">
        <v>2322</v>
      </c>
      <c r="D15" s="235" t="s">
        <v>2323</v>
      </c>
      <c r="E15" s="23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2" t="s">
        <v>2324</v>
      </c>
      <c r="D16" s="233"/>
      <c r="E16" s="23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4" t="s">
        <v>2265</v>
      </c>
      <c r="D17" s="235"/>
      <c r="E17" s="23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6" t="s">
        <v>2325</v>
      </c>
      <c r="D18" s="237" t="s">
        <v>2266</v>
      </c>
      <c r="E18" s="218"/>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6" t="s">
        <v>2267</v>
      </c>
      <c r="D19" s="237" t="s">
        <v>2267</v>
      </c>
      <c r="E19" s="218"/>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6" t="s">
        <v>2268</v>
      </c>
      <c r="D20" s="237" t="s">
        <v>2268</v>
      </c>
      <c r="E20" s="218"/>
      <c r="F20" s="6"/>
      <c r="G20" s="6"/>
      <c r="H20" s="6"/>
      <c r="I20" s="6"/>
      <c r="J20" s="6"/>
      <c r="K20" s="6"/>
      <c r="L20" s="6"/>
      <c r="M20" s="6"/>
      <c r="N20" s="6"/>
      <c r="O20" s="6"/>
      <c r="P20" s="6"/>
      <c r="Q20" s="6"/>
      <c r="R20" s="6"/>
      <c r="S20" s="6"/>
      <c r="T20" s="6"/>
      <c r="U20" s="6"/>
      <c r="V20" s="6"/>
      <c r="W20" s="6"/>
      <c r="X20" s="6"/>
      <c r="Y20" s="6"/>
      <c r="Z20" s="6"/>
    </row>
    <row r="21" spans="1:26" ht="36" customHeight="1" x14ac:dyDescent="0.15">
      <c r="A21" s="230" t="s">
        <v>61</v>
      </c>
      <c r="B21" s="220"/>
      <c r="C21" s="220"/>
      <c r="D21" s="220"/>
      <c r="E21" s="218"/>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1" t="s">
        <v>62</v>
      </c>
      <c r="B22" s="220"/>
      <c r="C22" s="220"/>
      <c r="D22" s="220"/>
      <c r="E22" s="218"/>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0" t="s">
        <v>10</v>
      </c>
      <c r="B23" s="218"/>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8" t="s">
        <v>2326</v>
      </c>
      <c r="D24" s="229"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8" t="s">
        <v>2328</v>
      </c>
      <c r="D25" s="229"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2314</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8" t="s">
        <v>2331</v>
      </c>
      <c r="D30" s="229"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0" t="s">
        <v>8</v>
      </c>
      <c r="B31" s="218"/>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258</v>
      </c>
      <c r="D32" s="212" t="s">
        <v>2273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2330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2276</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2277</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2278</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2279</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2280</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2332</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0" t="s">
        <v>87</v>
      </c>
      <c r="B45" s="218"/>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93" t="s">
        <v>2332</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2281</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258</v>
      </c>
      <c r="D48" s="212" t="s">
        <v>2333</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2334</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2282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2283</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2284</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0" t="s">
        <v>97</v>
      </c>
      <c r="B55" s="218"/>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2285</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2286</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2287</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2288</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2290</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2291</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0" t="s">
        <v>104</v>
      </c>
      <c r="B62" s="218"/>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2292</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2327</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2329</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0" t="s">
        <v>114</v>
      </c>
      <c r="B72" s="218"/>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2294</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2295</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2296</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2297</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2298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0" t="s">
        <v>120</v>
      </c>
      <c r="B78" s="218"/>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2299</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2301</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2302</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2303</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2304</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0" t="s">
        <v>128</v>
      </c>
      <c r="B86" s="218"/>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2305</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2313</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2306</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2308</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2305</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0" t="s">
        <v>134</v>
      </c>
      <c r="B92" s="218"/>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2309</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258</v>
      </c>
      <c r="D95" s="31"/>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258</v>
      </c>
      <c r="D96" s="31"/>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0" t="s">
        <v>141</v>
      </c>
      <c r="B98" s="218"/>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2310</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0" t="s">
        <v>147</v>
      </c>
      <c r="B104" s="218"/>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0" t="s">
        <v>151</v>
      </c>
      <c r="B108" s="218"/>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2312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2263</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2" t="s">
        <v>156</v>
      </c>
      <c r="B1" s="220"/>
      <c r="C1" s="220"/>
      <c r="D1" s="220"/>
      <c r="E1" s="220"/>
      <c r="F1" s="220"/>
      <c r="G1" s="220"/>
      <c r="H1" s="220"/>
      <c r="I1" s="36" t="str">
        <f>'HECVAT - Lite'!E1</f>
        <v>Version 3.01</v>
      </c>
    </row>
    <row r="2" spans="1:9" ht="25.5" customHeight="1" x14ac:dyDescent="0.2">
      <c r="A2" s="224" t="s">
        <v>29</v>
      </c>
      <c r="B2" s="220"/>
      <c r="C2" s="220"/>
      <c r="D2" s="220"/>
      <c r="E2" s="220"/>
      <c r="F2" s="220"/>
      <c r="G2" s="220"/>
      <c r="H2" s="220"/>
      <c r="I2" s="218"/>
    </row>
    <row r="3" spans="1:9" ht="36" customHeight="1" x14ac:dyDescent="0.2">
      <c r="A3" s="243" t="s">
        <v>61</v>
      </c>
      <c r="B3" s="244"/>
      <c r="C3" s="244"/>
      <c r="D3" s="244"/>
      <c r="E3" s="244"/>
      <c r="F3" s="244"/>
      <c r="G3" s="244"/>
      <c r="H3" s="244"/>
      <c r="I3" s="244"/>
    </row>
    <row r="4" spans="1:9" ht="48" customHeight="1" x14ac:dyDescent="0.2">
      <c r="A4" s="245" t="s">
        <v>157</v>
      </c>
      <c r="B4" s="246"/>
      <c r="C4" s="246"/>
      <c r="D4" s="246"/>
      <c r="E4" s="246"/>
      <c r="F4" s="246"/>
      <c r="G4" s="246"/>
      <c r="H4" s="246"/>
      <c r="I4" s="246"/>
    </row>
    <row r="5" spans="1:9" ht="48" customHeight="1" x14ac:dyDescent="0.2">
      <c r="A5" s="37" t="s">
        <v>34</v>
      </c>
      <c r="B5" s="247" t="str">
        <f>'HECVAT - Lite'!C6</f>
        <v>Instructure</v>
      </c>
      <c r="C5" s="218"/>
      <c r="D5" s="38"/>
      <c r="E5" s="38"/>
      <c r="F5" s="37" t="s">
        <v>36</v>
      </c>
      <c r="G5" s="241" t="str">
        <f>'HECVAT - Lite'!C7</f>
        <v>Impact</v>
      </c>
      <c r="H5" s="220"/>
      <c r="I5" s="218"/>
    </row>
    <row r="6" spans="1:9" ht="48" customHeight="1" x14ac:dyDescent="0.2">
      <c r="A6" s="37" t="s">
        <v>44</v>
      </c>
      <c r="B6" s="248" t="str">
        <f>'HECVAT - Lite'!C10</f>
        <v>https://www.instructure.com/canvas/accessibility</v>
      </c>
      <c r="C6" s="218"/>
      <c r="D6" s="39"/>
      <c r="E6" s="39"/>
      <c r="F6" s="37" t="s">
        <v>38</v>
      </c>
      <c r="G6" s="241" t="str">
        <f>'HECVAT - Lite'!C8</f>
        <v>Impact helps institutions improve technology adoption and evaluate the impact of educational technology, while helping faculty and students seamlessly navigate new platforms.</v>
      </c>
      <c r="H6" s="220"/>
      <c r="I6" s="218"/>
    </row>
    <row r="7" spans="1:9" ht="48" customHeight="1" x14ac:dyDescent="0.2">
      <c r="A7" s="37" t="s">
        <v>46</v>
      </c>
      <c r="B7" s="222" t="str">
        <f>'HECVAT - Lite'!C11</f>
        <v>Please reach out to your designated Customer Success Manager or Regional Director.
Alternatively, for new clients, contact info@instructure.com.</v>
      </c>
      <c r="C7" s="218"/>
      <c r="D7" s="40"/>
      <c r="E7" s="40"/>
      <c r="F7" s="37" t="s">
        <v>158</v>
      </c>
      <c r="G7" s="241" t="s">
        <v>159</v>
      </c>
      <c r="H7" s="220"/>
      <c r="I7" s="218"/>
    </row>
    <row r="8" spans="1:9" ht="48" customHeight="1" x14ac:dyDescent="0.2">
      <c r="A8" s="38" t="s">
        <v>160</v>
      </c>
      <c r="B8" s="256" t="str">
        <f>'HECVAT - Lite'!C12</f>
        <v>See GNRL-06 for Instructure's contact information.</v>
      </c>
      <c r="C8" s="216"/>
      <c r="D8" s="39"/>
      <c r="E8" s="39"/>
      <c r="F8" s="38" t="s">
        <v>161</v>
      </c>
      <c r="G8" s="250" t="str">
        <f>'HECVAT - Lite'!C3</f>
        <v>09/28/2022</v>
      </c>
      <c r="H8" s="244"/>
      <c r="I8" s="216"/>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51"/>
      <c r="E10" s="251"/>
      <c r="F10" s="246"/>
      <c r="G10" s="246"/>
      <c r="H10" s="246"/>
      <c r="I10" s="252"/>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100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40</v>
      </c>
      <c r="G21" s="49">
        <f>Values!I10</f>
        <v>0.25806451612903225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1215</v>
      </c>
      <c r="G25" s="54">
        <f>F25/D25</f>
        <v>0.69230769230769229</v>
      </c>
      <c r="H25" s="45"/>
      <c r="I25" s="45"/>
    </row>
    <row r="26" spans="1:9" ht="15.75" customHeight="1" thickBot="1" x14ac:dyDescent="0.2">
      <c r="A26" s="45"/>
      <c r="B26" s="45"/>
      <c r="C26" s="34"/>
      <c r="D26" s="45"/>
      <c r="E26" s="45"/>
      <c r="F26" s="45"/>
      <c r="G26" s="45"/>
      <c r="H26" s="45"/>
      <c r="I26" s="45"/>
    </row>
    <row r="27" spans="1:9" ht="48" customHeight="1" thickBot="1" x14ac:dyDescent="0.25">
      <c r="A27" s="257" t="s">
        <v>168</v>
      </c>
      <c r="B27" s="254"/>
      <c r="C27" s="254"/>
      <c r="D27" s="254"/>
      <c r="E27" s="208" t="s">
        <v>66</v>
      </c>
      <c r="F27" s="253" t="s">
        <v>169</v>
      </c>
      <c r="G27" s="254"/>
      <c r="H27" s="254"/>
      <c r="I27" s="255"/>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7"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8"/>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2"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8"/>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9"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8"/>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No</v>
      </c>
      <c r="D38" s="62"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We anticipate Impact will be substantially conformant with WCAG 2.1AA by Q4 of 2023, followed by an external audit by WebAim. We will then publish an updated VPAT.</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t="str">
        <f>'HECVAT - Lite'!D46</f>
        <v>We anticipate Impact will be substantially conformant with WCAG 2.1AA by Q4 of 2023, followed by an external audit by WebAim. We will then publish an updated VPAT.</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No</v>
      </c>
      <c r="D54" s="62"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2023, following an external audit by WebAim.</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2023. Then, we will conduct a full internal audit, verify via third-party testing, and publish a VPAT.</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London
    • Asia: Singapore / Mumbai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0" t="s">
        <v>183</v>
      </c>
      <c r="C1" s="259"/>
      <c r="D1" s="259"/>
      <c r="E1" s="261" t="s">
        <v>184</v>
      </c>
      <c r="F1" s="259"/>
      <c r="G1" s="259"/>
      <c r="H1" s="262" t="s">
        <v>185</v>
      </c>
      <c r="I1" s="259"/>
      <c r="J1" s="263" t="s">
        <v>186</v>
      </c>
      <c r="K1" s="259"/>
      <c r="L1" s="259"/>
      <c r="M1" s="264" t="s">
        <v>187</v>
      </c>
      <c r="N1" s="259"/>
      <c r="O1" s="259"/>
      <c r="P1" s="259"/>
      <c r="Q1" s="259"/>
      <c r="R1" s="259"/>
      <c r="S1" s="259"/>
      <c r="T1" s="259"/>
      <c r="U1" s="258" t="s">
        <v>188</v>
      </c>
      <c r="V1" s="259"/>
      <c r="W1" s="259"/>
      <c r="X1" s="259"/>
      <c r="Y1" s="259"/>
      <c r="Z1" s="259"/>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We anticipate Impact will be substantially conformant with WCAG 2.1AA by Q4 of 2023, followed by an external audit by WebAim. We will then publish an updated VPAT.</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London
    • Asia: Singapore / Mumbai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2" t="s">
        <v>723</v>
      </c>
      <c r="B1" s="220"/>
      <c r="C1" s="220"/>
      <c r="D1" s="218"/>
      <c r="E1" s="97"/>
      <c r="F1" s="97"/>
      <c r="G1" s="97"/>
      <c r="H1" s="6"/>
      <c r="I1" s="6"/>
      <c r="J1" s="6"/>
      <c r="K1" s="6"/>
      <c r="L1" s="6"/>
      <c r="M1" s="6"/>
      <c r="N1" s="6"/>
      <c r="O1" s="6"/>
      <c r="P1" s="6"/>
      <c r="Q1" s="6"/>
      <c r="R1" s="6"/>
      <c r="S1" s="6"/>
      <c r="T1" s="6"/>
      <c r="U1" s="6"/>
      <c r="V1" s="6"/>
      <c r="W1" s="6"/>
      <c r="X1" s="6"/>
      <c r="Y1" s="6"/>
    </row>
    <row r="2" spans="1:25" ht="25.5" customHeight="1" x14ac:dyDescent="0.15">
      <c r="A2" s="239" t="s">
        <v>29</v>
      </c>
      <c r="B2" s="220"/>
      <c r="C2" s="220"/>
      <c r="D2" s="218"/>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0" t="s">
        <v>61</v>
      </c>
      <c r="B20" s="220"/>
      <c r="C20" s="220"/>
      <c r="D20" s="218"/>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5" t="s">
        <v>724</v>
      </c>
      <c r="B21" s="220"/>
      <c r="C21" s="220"/>
      <c r="D21" s="218"/>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0" t="s">
        <v>10</v>
      </c>
      <c r="B22" s="218"/>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0" t="s">
        <v>8</v>
      </c>
      <c r="B30" s="218"/>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0" t="s">
        <v>97</v>
      </c>
      <c r="B42" s="218"/>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0" t="s">
        <v>104</v>
      </c>
      <c r="B49" s="218"/>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0" t="s">
        <v>114</v>
      </c>
      <c r="B56" s="218"/>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0" t="s">
        <v>120</v>
      </c>
      <c r="B62" s="218"/>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0" t="s">
        <v>128</v>
      </c>
      <c r="B70" s="218"/>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0" t="s">
        <v>134</v>
      </c>
      <c r="B76" s="218"/>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0" t="s">
        <v>653</v>
      </c>
      <c r="B82" s="218"/>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0" t="s">
        <v>147</v>
      </c>
      <c r="B88" s="218"/>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0" t="s">
        <v>151</v>
      </c>
      <c r="B92" s="218"/>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6" t="s">
        <v>823</v>
      </c>
      <c r="B1" s="267"/>
      <c r="C1" s="267"/>
      <c r="D1" s="267"/>
      <c r="E1" s="267"/>
      <c r="F1" s="267"/>
      <c r="G1" s="267"/>
      <c r="H1" s="267"/>
      <c r="I1" s="267"/>
      <c r="J1" s="267"/>
      <c r="K1" s="6"/>
      <c r="L1" s="6"/>
      <c r="M1" s="6"/>
      <c r="N1" s="6"/>
      <c r="O1" s="6"/>
      <c r="P1" s="6"/>
      <c r="Q1" s="6"/>
      <c r="R1" s="6"/>
      <c r="S1" s="6"/>
      <c r="T1" s="6"/>
      <c r="U1" s="6"/>
      <c r="V1" s="6"/>
      <c r="W1" s="6"/>
      <c r="X1" s="6"/>
      <c r="Y1" s="6"/>
      <c r="Z1" s="6"/>
    </row>
    <row r="2" spans="1:26" ht="22.5" customHeight="1" x14ac:dyDescent="0.15">
      <c r="A2" s="239" t="s">
        <v>29</v>
      </c>
      <c r="B2" s="220"/>
      <c r="C2" s="220"/>
      <c r="D2" s="220"/>
      <c r="E2" s="220"/>
      <c r="F2" s="220"/>
      <c r="G2" s="220"/>
      <c r="H2" s="218"/>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0" t="s">
        <v>10</v>
      </c>
      <c r="B22" s="218"/>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0" t="s">
        <v>8</v>
      </c>
      <c r="B30" s="218"/>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0" t="s">
        <v>97</v>
      </c>
      <c r="B42" s="218"/>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0" t="s">
        <v>104</v>
      </c>
      <c r="B49" s="218"/>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0" t="s">
        <v>114</v>
      </c>
      <c r="B55" s="218"/>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0" t="s">
        <v>120</v>
      </c>
      <c r="B61" s="218"/>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0" t="s">
        <v>128</v>
      </c>
      <c r="B69" s="218"/>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0" t="s">
        <v>134</v>
      </c>
      <c r="B75" s="218"/>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0" t="s">
        <v>653</v>
      </c>
      <c r="B81" s="218"/>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0" t="s">
        <v>147</v>
      </c>
      <c r="B87" s="218"/>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0" t="s">
        <v>151</v>
      </c>
      <c r="B91" s="218"/>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8" t="s">
        <v>823</v>
      </c>
      <c r="B1" s="220"/>
      <c r="C1" s="220"/>
      <c r="D1" s="220"/>
      <c r="E1" s="220"/>
      <c r="F1" s="220"/>
      <c r="G1" s="220"/>
      <c r="H1" s="218"/>
      <c r="I1" s="14"/>
      <c r="J1" s="6"/>
      <c r="K1" s="6"/>
      <c r="L1" s="6"/>
      <c r="M1" s="6"/>
      <c r="N1" s="6"/>
      <c r="O1" s="6"/>
      <c r="P1" s="6"/>
      <c r="Q1" s="6"/>
      <c r="R1" s="6"/>
      <c r="S1" s="6"/>
      <c r="T1" s="6"/>
      <c r="U1" s="6"/>
      <c r="V1" s="6"/>
      <c r="W1" s="6"/>
      <c r="X1" s="6"/>
      <c r="Y1" s="6"/>
      <c r="Z1" s="6"/>
    </row>
    <row r="2" spans="1:26" ht="22.5" customHeight="1" x14ac:dyDescent="0.15">
      <c r="A2" s="239" t="s">
        <v>29</v>
      </c>
      <c r="B2" s="220"/>
      <c r="C2" s="220"/>
      <c r="D2" s="220"/>
      <c r="E2" s="220"/>
      <c r="F2" s="220"/>
      <c r="G2" s="220"/>
      <c r="H2" s="218"/>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0" t="s">
        <v>8</v>
      </c>
      <c r="B22" s="218"/>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0" t="s">
        <v>10</v>
      </c>
      <c r="B29" s="218"/>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0" t="s">
        <v>97</v>
      </c>
      <c r="B37" s="218"/>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0" t="s">
        <v>104</v>
      </c>
      <c r="B44" s="218"/>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0" t="s">
        <v>508</v>
      </c>
      <c r="B50" s="218"/>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0" t="s">
        <v>859</v>
      </c>
      <c r="B55" s="218"/>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0" t="s">
        <v>120</v>
      </c>
      <c r="B60" s="218"/>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0" t="s">
        <v>874</v>
      </c>
      <c r="B67" s="218"/>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0" t="s">
        <v>128</v>
      </c>
      <c r="B70" s="218"/>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0" t="s">
        <v>881</v>
      </c>
      <c r="B75" s="218"/>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0" t="s">
        <v>888</v>
      </c>
      <c r="B79" s="218"/>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0" t="s">
        <v>903</v>
      </c>
      <c r="B84" s="218"/>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0" t="s">
        <v>147</v>
      </c>
      <c r="B87" s="218"/>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0" t="s">
        <v>931</v>
      </c>
      <c r="B92" s="218"/>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0" t="s">
        <v>938</v>
      </c>
      <c r="B95" s="218"/>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2023-02-27T22:34:58Z</dcterms:modified>
  <cp:category/>
</cp:coreProperties>
</file>