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65" windowWidth="19440" windowHeight="1530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T2" i="1"/>
  <c r="L58" i="1" l="1"/>
  <c r="H58" i="1"/>
  <c r="H59" i="1" s="1"/>
  <c r="G59" i="1" s="1"/>
  <c r="C58" i="1"/>
  <c r="C59" i="1" s="1"/>
  <c r="B59" i="1" s="1"/>
  <c r="L41" i="1"/>
  <c r="H40" i="1"/>
  <c r="G40" i="1" s="1"/>
  <c r="C40" i="1"/>
  <c r="B40" i="1" s="1"/>
  <c r="G61" i="1"/>
  <c r="B61" i="1"/>
  <c r="G60" i="1"/>
  <c r="B60" i="1"/>
  <c r="B58" i="1"/>
  <c r="L57" i="1"/>
  <c r="G57" i="1"/>
  <c r="B57" i="1"/>
  <c r="L56" i="1"/>
  <c r="G56" i="1"/>
  <c r="B56" i="1"/>
  <c r="L40" i="1"/>
  <c r="L39" i="1"/>
  <c r="L38" i="1"/>
  <c r="G43" i="1"/>
  <c r="G42" i="1"/>
  <c r="G39" i="1"/>
  <c r="G38" i="1"/>
  <c r="B43" i="1"/>
  <c r="B42" i="1"/>
  <c r="B39" i="1"/>
  <c r="B38" i="1"/>
  <c r="N19" i="1"/>
  <c r="N20" i="1"/>
  <c r="N21" i="1"/>
  <c r="N18" i="1"/>
  <c r="T19" i="1"/>
  <c r="T20" i="1"/>
  <c r="T21" i="1"/>
  <c r="T18" i="1"/>
  <c r="H19" i="1"/>
  <c r="H20" i="1"/>
  <c r="H21" i="1"/>
  <c r="H18" i="1"/>
  <c r="U22" i="1"/>
  <c r="U23" i="1" s="1"/>
  <c r="T23" i="1" s="1"/>
  <c r="O22" i="1"/>
  <c r="O23" i="1" s="1"/>
  <c r="N23" i="1" s="1"/>
  <c r="I22" i="1"/>
  <c r="I23" i="1" s="1"/>
  <c r="H23" i="1" s="1"/>
  <c r="B19" i="1"/>
  <c r="B20" i="1"/>
  <c r="B21" i="1"/>
  <c r="B18" i="1"/>
  <c r="C22" i="1"/>
  <c r="B22" i="1" s="1"/>
  <c r="H3" i="1"/>
  <c r="H4" i="1"/>
  <c r="H2" i="1"/>
  <c r="N3" i="1"/>
  <c r="N4" i="1"/>
  <c r="N5" i="1"/>
  <c r="N6" i="1"/>
  <c r="N7" i="1"/>
  <c r="N2" i="1"/>
  <c r="B3" i="1"/>
  <c r="B4" i="1"/>
  <c r="B5" i="1"/>
  <c r="B6" i="1"/>
  <c r="B7" i="1"/>
  <c r="B2" i="1"/>
  <c r="H22" i="1" l="1"/>
  <c r="C23" i="1"/>
  <c r="B23" i="1" s="1"/>
  <c r="C41" i="1"/>
  <c r="B41" i="1" s="1"/>
  <c r="L59" i="1"/>
  <c r="G58" i="1"/>
  <c r="H41" i="1"/>
  <c r="G41" i="1" s="1"/>
  <c r="T22" i="1"/>
  <c r="N22" i="1"/>
</calcChain>
</file>

<file path=xl/sharedStrings.xml><?xml version="1.0" encoding="utf-8"?>
<sst xmlns="http://schemas.openxmlformats.org/spreadsheetml/2006/main" count="55" uniqueCount="27">
  <si>
    <t>volt</t>
  </si>
  <si>
    <t xml:space="preserve">S X </t>
  </si>
  <si>
    <t>kg</t>
  </si>
  <si>
    <t>S Y</t>
  </si>
  <si>
    <t>S Z</t>
  </si>
  <si>
    <t>P1 X</t>
  </si>
  <si>
    <t>P1 Y</t>
  </si>
  <si>
    <t>P2 X</t>
  </si>
  <si>
    <t>P2 Y</t>
  </si>
  <si>
    <t>ST1X</t>
  </si>
  <si>
    <t>ST1Y</t>
  </si>
  <si>
    <t>ST1Z</t>
  </si>
  <si>
    <t>ST2X</t>
  </si>
  <si>
    <t>ST2Y</t>
  </si>
  <si>
    <t>ST2Z</t>
  </si>
  <si>
    <t>Standard deviation= R2</t>
  </si>
  <si>
    <t>SX,SY,SZ=Seatpost</t>
  </si>
  <si>
    <t>X = longitudinal</t>
  </si>
  <si>
    <t>Y = verticaal</t>
  </si>
  <si>
    <t xml:space="preserve">Z = lateral </t>
  </si>
  <si>
    <t>P1 = left footpeg</t>
  </si>
  <si>
    <t>P2 = right footpeg</t>
  </si>
  <si>
    <t>ST1 = left handlebar</t>
  </si>
  <si>
    <t>ST2 = right handlebar</t>
  </si>
  <si>
    <t>Sx seat</t>
  </si>
  <si>
    <t>Sz seat</t>
  </si>
  <si>
    <t>ST2Z*2.5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</si>
</sst>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 Y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8874910126639526"/>
                  <c:y val="-0.36583914271862517"/>
                </c:manualLayout>
              </c:layout>
              <c:numFmt formatCode="General" sourceLinked="0"/>
            </c:trendlineLbl>
          </c:trendline>
          <c:xVal>
            <c:numRef>
              <c:f>Sheet1!$G$2:$G$4</c:f>
              <c:numCache>
                <c:formatCode>General</c:formatCode>
                <c:ptCount val="3"/>
                <c:pt idx="0">
                  <c:v>0.02</c:v>
                </c:pt>
                <c:pt idx="1">
                  <c:v>0.18</c:v>
                </c:pt>
                <c:pt idx="2">
                  <c:v>0.36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0</c:v>
                </c:pt>
                <c:pt idx="1">
                  <c:v>49.050000000000004</c:v>
                </c:pt>
                <c:pt idx="2">
                  <c:v>106.929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64-604F-81A7-FA01EE5C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104"/>
        <c:axId val="49905024"/>
      </c:scatterChart>
      <c:valAx>
        <c:axId val="49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05024"/>
        <c:crosses val="autoZero"/>
        <c:crossBetween val="midCat"/>
      </c:valAx>
      <c:valAx>
        <c:axId val="499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0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ST1Z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9783813589508374"/>
                  <c:y val="-0.24168481599374547"/>
                </c:manualLayout>
              </c:layout>
              <c:numFmt formatCode="General" sourceLinked="0"/>
            </c:trendlineLbl>
          </c:trendline>
          <c:xVal>
            <c:numRef>
              <c:f>Sheet1!$K$38:$K$43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8.3000000000000004E-2</c:v>
                </c:pt>
                <c:pt idx="2">
                  <c:v>0.123</c:v>
                </c:pt>
                <c:pt idx="3">
                  <c:v>0.16300000000000001</c:v>
                </c:pt>
              </c:numCache>
            </c:numRef>
          </c:xVal>
          <c:yVal>
            <c:numRef>
              <c:f>Sheet1!$L$38:$L$43</c:f>
              <c:numCache>
                <c:formatCode>General</c:formatCode>
                <c:ptCount val="6"/>
                <c:pt idx="0">
                  <c:v>0</c:v>
                </c:pt>
                <c:pt idx="1">
                  <c:v>19.62</c:v>
                </c:pt>
                <c:pt idx="2">
                  <c:v>39.24</c:v>
                </c:pt>
                <c:pt idx="3">
                  <c:v>58.86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4E-6F46-BF86-8BFA0C36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5936"/>
        <c:axId val="48777472"/>
      </c:scatterChart>
      <c:valAx>
        <c:axId val="487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77472"/>
        <c:crosses val="autoZero"/>
        <c:crossBetween val="midCat"/>
      </c:valAx>
      <c:valAx>
        <c:axId val="487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7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ST2X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5448941830144413"/>
                  <c:y val="-0.15540435568050284"/>
                </c:manualLayout>
              </c:layout>
              <c:numFmt formatCode="General" sourceLinked="0"/>
            </c:trendlineLbl>
          </c:trendline>
          <c:xVal>
            <c:numRef>
              <c:f>Sheet1!$A$56:$A$61</c:f>
              <c:numCache>
                <c:formatCode>General</c:formatCode>
                <c:ptCount val="6"/>
                <c:pt idx="0">
                  <c:v>0</c:v>
                </c:pt>
                <c:pt idx="1">
                  <c:v>0.17599999999999999</c:v>
                </c:pt>
                <c:pt idx="2">
                  <c:v>1</c:v>
                </c:pt>
                <c:pt idx="3">
                  <c:v>1.83</c:v>
                </c:pt>
                <c:pt idx="4">
                  <c:v>2.64</c:v>
                </c:pt>
                <c:pt idx="5">
                  <c:v>3.46</c:v>
                </c:pt>
              </c:numCache>
            </c:numRef>
          </c:xVal>
          <c:yVal>
            <c:numRef>
              <c:f>Sheet1!$B$56:$B$61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23.838300000000004</c:v>
                </c:pt>
                <c:pt idx="3">
                  <c:v>43.458300000000001</c:v>
                </c:pt>
                <c:pt idx="4">
                  <c:v>63.078299999999999</c:v>
                </c:pt>
                <c:pt idx="5">
                  <c:v>86.62230000000001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DC-904E-B4FA-D6E2C16C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3200"/>
        <c:axId val="48809088"/>
      </c:scatterChart>
      <c:valAx>
        <c:axId val="488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09088"/>
        <c:crosses val="autoZero"/>
        <c:crossBetween val="midCat"/>
      </c:valAx>
      <c:valAx>
        <c:axId val="48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Sheet1!$G$55</c:f>
              <c:strCache>
                <c:ptCount val="1"/>
                <c:pt idx="0">
                  <c:v>ST2Y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7369185976486156"/>
                  <c:y val="-0.1456135340595378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GB" baseline="0"/>
                      <a:t>y = </a:t>
                    </a:r>
                    <a:r>
                      <a:rPr lang="en-GB" baseline="0">
                        <a:solidFill>
                          <a:srgbClr val="FF0000"/>
                        </a:solidFill>
                      </a:rPr>
                      <a:t>24.806*10</a:t>
                    </a:r>
                  </a:p>
                  <a:p>
                    <a:pPr>
                      <a:defRPr/>
                    </a:pPr>
                    <a:r>
                      <a:rPr lang="en-GB" baseline="0"/>
                      <a:t>x - 0.6285
R² = 0.9989</a:t>
                    </a:r>
                    <a:endParaRPr lang="en-GB"/>
                  </a:p>
                </c:rich>
              </c:tx>
              <c:numFmt formatCode="General" sourceLinked="0"/>
            </c:trendlineLbl>
          </c:trendline>
          <c:xVal>
            <c:numRef>
              <c:f>Sheet1!$F$56:$F$61</c:f>
              <c:numCache>
                <c:formatCode>General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1</c:v>
                </c:pt>
                <c:pt idx="3">
                  <c:v>1.81</c:v>
                </c:pt>
                <c:pt idx="4">
                  <c:v>2.63</c:v>
                </c:pt>
                <c:pt idx="5">
                  <c:v>3.45</c:v>
                </c:pt>
              </c:numCache>
            </c:numRef>
          </c:xVal>
          <c:yVal>
            <c:numRef>
              <c:f>Sheet1!$G$56:$G$61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23.838300000000004</c:v>
                </c:pt>
                <c:pt idx="3">
                  <c:v>43.458300000000001</c:v>
                </c:pt>
                <c:pt idx="4">
                  <c:v>63.078299999999999</c:v>
                </c:pt>
                <c:pt idx="5">
                  <c:v>86.62230000000001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92-0542-871E-27F8070D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344"/>
        <c:axId val="49631232"/>
      </c:scatterChart>
      <c:valAx>
        <c:axId val="496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31232"/>
        <c:crosses val="autoZero"/>
        <c:crossBetween val="midCat"/>
      </c:valAx>
      <c:valAx>
        <c:axId val="496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Sheet1!$L$55</c:f>
              <c:strCache>
                <c:ptCount val="1"/>
                <c:pt idx="0">
                  <c:v>ST2Z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5379151485554834"/>
                  <c:y val="-0.14460996429500367"/>
                </c:manualLayout>
              </c:layout>
              <c:numFmt formatCode="General" sourceLinked="0"/>
            </c:trendlineLbl>
          </c:trendline>
          <c:xVal>
            <c:numRef>
              <c:f>Sheet1!$K$56:$K$61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0.11</c:v>
                </c:pt>
                <c:pt idx="3">
                  <c:v>0.15</c:v>
                </c:pt>
              </c:numCache>
            </c:numRef>
          </c:xVal>
          <c:yVal>
            <c:numRef>
              <c:f>Sheet1!$L$56:$L$61</c:f>
              <c:numCache>
                <c:formatCode>General</c:formatCode>
                <c:ptCount val="6"/>
                <c:pt idx="0">
                  <c:v>0</c:v>
                </c:pt>
                <c:pt idx="1">
                  <c:v>19.62</c:v>
                </c:pt>
                <c:pt idx="2">
                  <c:v>39.24</c:v>
                </c:pt>
                <c:pt idx="3">
                  <c:v>58.86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F2-4B49-A7E9-3FA68F6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768"/>
        <c:axId val="49650304"/>
      </c:scatterChart>
      <c:valAx>
        <c:axId val="496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50304"/>
        <c:crosses val="autoZero"/>
        <c:crossBetween val="midCat"/>
      </c:valAx>
      <c:valAx>
        <c:axId val="496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Sxseat</a:t>
            </a:r>
          </a:p>
        </c:rich>
      </c:tx>
      <c:layout>
        <c:manualLayout>
          <c:xMode val="edge"/>
          <c:yMode val="edge"/>
          <c:x val="0.41769911504424778"/>
          <c:y val="4.51977883690075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683707678133153"/>
          <c:y val="0.38036252185152919"/>
          <c:w val="0.51700679008044348"/>
          <c:h val="0.51927561113104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Sx seat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403758158548768"/>
                  <c:y val="-0.37132296417772764"/>
                </c:manualLayout>
              </c:layout>
              <c:numFmt formatCode="General" sourceLinked="0"/>
            </c:trendlineLbl>
          </c:trendline>
          <c:xVal>
            <c:numRef>
              <c:f>Sheet1!$S$2:$S$7</c:f>
              <c:numCache>
                <c:formatCode>General</c:formatCode>
                <c:ptCount val="6"/>
                <c:pt idx="0">
                  <c:v>0</c:v>
                </c:pt>
                <c:pt idx="1">
                  <c:v>0.77</c:v>
                </c:pt>
                <c:pt idx="2">
                  <c:v>1.79</c:v>
                </c:pt>
                <c:pt idx="3">
                  <c:v>2.67</c:v>
                </c:pt>
                <c:pt idx="4">
                  <c:v>3.3279999999999998</c:v>
                </c:pt>
                <c:pt idx="5">
                  <c:v>4.1139999999999999</c:v>
                </c:pt>
              </c:numCache>
            </c:numRef>
          </c:xVal>
          <c:yVal>
            <c:numRef>
              <c:f>Sheet1!$T$2:$T$7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6128"/>
        <c:axId val="49702016"/>
      </c:scatterChart>
      <c:valAx>
        <c:axId val="496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02016"/>
        <c:crosses val="autoZero"/>
        <c:crossBetween val="midCat"/>
      </c:valAx>
      <c:valAx>
        <c:axId val="49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Sz seat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648477201882697"/>
                  <c:y val="-0.26652458937901619"/>
                </c:manualLayout>
              </c:layout>
              <c:numFmt formatCode="General" sourceLinked="0"/>
            </c:trendlineLbl>
          </c:trendline>
          <c:xVal>
            <c:numRef>
              <c:f>Sheet1!$V$2:$V$7</c:f>
              <c:numCache>
                <c:formatCode>General</c:formatCode>
                <c:ptCount val="6"/>
                <c:pt idx="0">
                  <c:v>0</c:v>
                </c:pt>
                <c:pt idx="1">
                  <c:v>0.39900000000000002</c:v>
                </c:pt>
                <c:pt idx="2">
                  <c:v>1.97</c:v>
                </c:pt>
                <c:pt idx="3">
                  <c:v>3.2490000000000001</c:v>
                </c:pt>
                <c:pt idx="4">
                  <c:v>4.7839999999999998</c:v>
                </c:pt>
                <c:pt idx="5">
                  <c:v>5.9859999999999998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3264"/>
        <c:axId val="49724800"/>
      </c:scatterChart>
      <c:valAx>
        <c:axId val="497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24800"/>
        <c:crosses val="autoZero"/>
        <c:crossBetween val="midCat"/>
      </c:valAx>
      <c:valAx>
        <c:axId val="497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2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X 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1691419312982601"/>
                  <c:y val="-0.33986239885694763"/>
                </c:manualLayout>
              </c:layout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0.08</c:v>
                </c:pt>
                <c:pt idx="2">
                  <c:v>0.9</c:v>
                </c:pt>
                <c:pt idx="3">
                  <c:v>1.55</c:v>
                </c:pt>
                <c:pt idx="4">
                  <c:v>2.21</c:v>
                </c:pt>
                <c:pt idx="5">
                  <c:v>3.16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8.1423000000000005</c:v>
                </c:pt>
                <c:pt idx="2">
                  <c:v>116.0523</c:v>
                </c:pt>
                <c:pt idx="3">
                  <c:v>194.53229999999999</c:v>
                </c:pt>
                <c:pt idx="4">
                  <c:v>273.01229999999998</c:v>
                </c:pt>
                <c:pt idx="5">
                  <c:v>379.25459999999998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19-2542-87DA-8D8E7A59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488"/>
        <c:axId val="46369024"/>
      </c:scatterChart>
      <c:valAx>
        <c:axId val="463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69024"/>
        <c:crosses val="autoZero"/>
        <c:crossBetween val="midCat"/>
      </c:valAx>
      <c:valAx>
        <c:axId val="463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6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 Z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5828736921590135"/>
                  <c:y val="-0.41296104434314129"/>
                </c:manualLayout>
              </c:layout>
              <c:numFmt formatCode="General" sourceLinked="0"/>
            </c:trendlineLbl>
          </c:trendline>
          <c:xVal>
            <c:numRef>
              <c:f>Sheet1!$M$2:$M$7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0.93</c:v>
                </c:pt>
                <c:pt idx="3">
                  <c:v>1.6</c:v>
                </c:pt>
                <c:pt idx="4">
                  <c:v>2.2999999999999998</c:v>
                </c:pt>
                <c:pt idx="5">
                  <c:v>3.3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0</c:v>
                </c:pt>
                <c:pt idx="1">
                  <c:v>4.1201999999999996</c:v>
                </c:pt>
                <c:pt idx="2">
                  <c:v>65.040300000000002</c:v>
                </c:pt>
                <c:pt idx="3">
                  <c:v>121.9383</c:v>
                </c:pt>
                <c:pt idx="4">
                  <c:v>192.5703</c:v>
                </c:pt>
                <c:pt idx="5">
                  <c:v>280.8603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A-6D41-B452-F0A261FD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2464"/>
        <c:axId val="46396544"/>
      </c:scatterChart>
      <c:valAx>
        <c:axId val="46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96544"/>
        <c:crosses val="autoZero"/>
        <c:crossBetween val="midCat"/>
      </c:valAx>
      <c:valAx>
        <c:axId val="463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53640903085269"/>
          <c:y val="2.46002460024600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P1 X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4338560263958371"/>
                  <c:y val="-0.28463557439935394"/>
                </c:manualLayout>
              </c:layout>
              <c:numFmt formatCode="General" sourceLinked="0"/>
            </c:trendlineLbl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1.02</c:v>
                </c:pt>
                <c:pt idx="3">
                  <c:v>1.95</c:v>
                </c:pt>
                <c:pt idx="4">
                  <c:v>3.11</c:v>
                </c:pt>
                <c:pt idx="5">
                  <c:v>4.49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43.458300000000001</c:v>
                </c:pt>
                <c:pt idx="3">
                  <c:v>82.698300000000003</c:v>
                </c:pt>
                <c:pt idx="4">
                  <c:v>131.7483</c:v>
                </c:pt>
                <c:pt idx="5">
                  <c:v>189.62729999999999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C6-6347-8DEC-6E3B2CA8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968"/>
        <c:axId val="47861760"/>
      </c:scatterChart>
      <c:valAx>
        <c:axId val="478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1760"/>
        <c:crosses val="autoZero"/>
        <c:crossBetween val="midCat"/>
      </c:valAx>
      <c:valAx>
        <c:axId val="47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5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P1 Y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4181989236807834"/>
                  <c:y val="-0.3177037321554318"/>
                </c:manualLayout>
              </c:layout>
              <c:numFmt formatCode="General" sourceLinked="0"/>
            </c:trendlineLbl>
          </c:trendline>
          <c:xVal>
            <c:numRef>
              <c:f>Sheet1!$G$18:$G$23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1.03</c:v>
                </c:pt>
                <c:pt idx="3">
                  <c:v>1.98</c:v>
                </c:pt>
                <c:pt idx="4">
                  <c:v>3.16</c:v>
                </c:pt>
                <c:pt idx="5">
                  <c:v>4.59</c:v>
                </c:pt>
              </c:numCache>
            </c:numRef>
          </c:xVal>
          <c:yVal>
            <c:numRef>
              <c:f>Sheet1!$H$18:$H$23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43.458300000000001</c:v>
                </c:pt>
                <c:pt idx="3">
                  <c:v>82.698300000000003</c:v>
                </c:pt>
                <c:pt idx="4">
                  <c:v>131.7483</c:v>
                </c:pt>
                <c:pt idx="5">
                  <c:v>189.62729999999999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2B-9C41-BDDE-08690B1D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1792"/>
        <c:axId val="47931776"/>
      </c:scatterChart>
      <c:valAx>
        <c:axId val="479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31776"/>
        <c:crosses val="autoZero"/>
        <c:crossBetween val="midCat"/>
      </c:valAx>
      <c:valAx>
        <c:axId val="479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2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P2 X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3455281138638946"/>
                  <c:y val="-0.35508488654108111"/>
                </c:manualLayout>
              </c:layout>
              <c:numFmt formatCode="General" sourceLinked="0"/>
            </c:trendlineLbl>
          </c:trendline>
          <c:xVal>
            <c:numRef>
              <c:f>Sheet1!$M$18:$M$23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1.02</c:v>
                </c:pt>
                <c:pt idx="3">
                  <c:v>1.95</c:v>
                </c:pt>
                <c:pt idx="4">
                  <c:v>3.11</c:v>
                </c:pt>
                <c:pt idx="5">
                  <c:v>4.47</c:v>
                </c:pt>
              </c:numCache>
            </c:numRef>
          </c:xVal>
          <c:yVal>
            <c:numRef>
              <c:f>Sheet1!$N$18:$N$23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43.458300000000001</c:v>
                </c:pt>
                <c:pt idx="3">
                  <c:v>82.698300000000003</c:v>
                </c:pt>
                <c:pt idx="4">
                  <c:v>131.7483</c:v>
                </c:pt>
                <c:pt idx="5">
                  <c:v>189.62729999999999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4C-0846-B0C6-36C45A6F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696"/>
        <c:axId val="47951232"/>
      </c:scatterChart>
      <c:valAx>
        <c:axId val="47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51232"/>
        <c:crosses val="autoZero"/>
        <c:crossBetween val="midCat"/>
      </c:valAx>
      <c:valAx>
        <c:axId val="479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4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Sheet1!$T$17</c:f>
              <c:strCache>
                <c:ptCount val="1"/>
                <c:pt idx="0">
                  <c:v>P2 Y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9513658813780737"/>
                  <c:y val="-0.38074050743657045"/>
                </c:manualLayout>
              </c:layout>
              <c:numFmt formatCode="General" sourceLinked="0"/>
            </c:trendlineLbl>
          </c:trendline>
          <c:xVal>
            <c:numRef>
              <c:f>Sheet1!$S$18:$S$23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1.02</c:v>
                </c:pt>
                <c:pt idx="3">
                  <c:v>1.95</c:v>
                </c:pt>
                <c:pt idx="4">
                  <c:v>3.13</c:v>
                </c:pt>
                <c:pt idx="5">
                  <c:v>4.57</c:v>
                </c:pt>
              </c:numCache>
            </c:numRef>
          </c:xVal>
          <c:yVal>
            <c:numRef>
              <c:f>Sheet1!$T$18:$T$23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43.458300000000001</c:v>
                </c:pt>
                <c:pt idx="3">
                  <c:v>82.698300000000003</c:v>
                </c:pt>
                <c:pt idx="4">
                  <c:v>131.7483</c:v>
                </c:pt>
                <c:pt idx="5">
                  <c:v>189.62729999999999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36-8143-85E4-29B0A934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7216"/>
        <c:axId val="47978752"/>
      </c:scatterChart>
      <c:valAx>
        <c:axId val="479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78752"/>
        <c:crosses val="autoZero"/>
        <c:crossBetween val="midCat"/>
      </c:valAx>
      <c:valAx>
        <c:axId val="479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7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ST1X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2627853297859292"/>
                  <c:y val="-0.16633883217666506"/>
                </c:manualLayout>
              </c:layout>
              <c:numFmt formatCode="General" sourceLinked="0"/>
            </c:trendlineLbl>
          </c:trendline>
          <c:xVal>
            <c:numRef>
              <c:f>Sheet1!$A$38:$A$43</c:f>
              <c:numCache>
                <c:formatCode>General</c:formatCode>
                <c:ptCount val="6"/>
                <c:pt idx="0">
                  <c:v>0</c:v>
                </c:pt>
                <c:pt idx="1">
                  <c:v>0.19</c:v>
                </c:pt>
                <c:pt idx="2">
                  <c:v>1.06</c:v>
                </c:pt>
                <c:pt idx="3">
                  <c:v>1.94</c:v>
                </c:pt>
                <c:pt idx="4">
                  <c:v>2.83</c:v>
                </c:pt>
                <c:pt idx="5">
                  <c:v>3.72</c:v>
                </c:pt>
              </c:numCache>
            </c:numRef>
          </c:xVal>
          <c:yVal>
            <c:numRef>
              <c:f>Sheet1!$B$38:$B$43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23.838300000000004</c:v>
                </c:pt>
                <c:pt idx="3">
                  <c:v>43.458300000000001</c:v>
                </c:pt>
                <c:pt idx="4">
                  <c:v>63.078299999999999</c:v>
                </c:pt>
                <c:pt idx="5">
                  <c:v>86.62230000000001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67-B647-A002-2A6291D0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7712"/>
        <c:axId val="47989504"/>
      </c:scatterChart>
      <c:valAx>
        <c:axId val="479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89504"/>
        <c:crosses val="autoZero"/>
        <c:crossBetween val="midCat"/>
      </c:valAx>
      <c:valAx>
        <c:axId val="479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Sheet1!$G$37</c:f>
              <c:strCache>
                <c:ptCount val="1"/>
                <c:pt idx="0">
                  <c:v>ST1Y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9626541495594031"/>
                  <c:y val="-0.33797236188849888"/>
                </c:manualLayout>
              </c:layout>
              <c:numFmt formatCode="General" sourceLinked="0"/>
            </c:trendlineLbl>
          </c:trendline>
          <c:xVal>
            <c:numRef>
              <c:f>Sheet1!$F$38:$F$43</c:f>
              <c:numCache>
                <c:formatCode>General</c:formatCode>
                <c:ptCount val="6"/>
                <c:pt idx="0">
                  <c:v>0</c:v>
                </c:pt>
                <c:pt idx="1">
                  <c:v>0.19</c:v>
                </c:pt>
                <c:pt idx="2">
                  <c:v>1.07</c:v>
                </c:pt>
                <c:pt idx="3">
                  <c:v>1.94</c:v>
                </c:pt>
                <c:pt idx="4">
                  <c:v>2.82</c:v>
                </c:pt>
                <c:pt idx="5">
                  <c:v>3.72</c:v>
                </c:pt>
              </c:numCache>
            </c:numRef>
          </c:xVal>
          <c:yVal>
            <c:numRef>
              <c:f>Sheet1!$G$38:$G$43</c:f>
              <c:numCache>
                <c:formatCode>General</c:formatCode>
                <c:ptCount val="6"/>
                <c:pt idx="0">
                  <c:v>0</c:v>
                </c:pt>
                <c:pt idx="1">
                  <c:v>4.2183000000000002</c:v>
                </c:pt>
                <c:pt idx="2">
                  <c:v>23.838300000000004</c:v>
                </c:pt>
                <c:pt idx="3">
                  <c:v>43.458300000000001</c:v>
                </c:pt>
                <c:pt idx="4">
                  <c:v>63.078299999999999</c:v>
                </c:pt>
                <c:pt idx="5">
                  <c:v>86.62230000000001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3E-8642-9E34-D847052D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7040"/>
        <c:axId val="48008576"/>
      </c:scatterChart>
      <c:valAx>
        <c:axId val="480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08576"/>
        <c:crosses val="autoZero"/>
        <c:crossBetween val="midCat"/>
      </c:valAx>
      <c:valAx>
        <c:axId val="480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0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454342</xdr:colOff>
      <xdr:row>5</xdr:row>
      <xdr:rowOff>173355</xdr:rowOff>
    </xdr:from>
    <xdr:to>
      <xdr:col>9</xdr:col>
      <xdr:colOff>167640</xdr:colOff>
      <xdr:row>13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19050</xdr:rowOff>
    </xdr:from>
    <xdr:to>
      <xdr:col>4</xdr:col>
      <xdr:colOff>214313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585787</xdr:colOff>
      <xdr:row>7</xdr:row>
      <xdr:rowOff>152400</xdr:rowOff>
    </xdr:from>
    <xdr:to>
      <xdr:col>15</xdr:col>
      <xdr:colOff>85725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119062</xdr:colOff>
      <xdr:row>24</xdr:row>
      <xdr:rowOff>28574</xdr:rowOff>
    </xdr:from>
    <xdr:to>
      <xdr:col>4</xdr:col>
      <xdr:colOff>342900</xdr:colOff>
      <xdr:row>32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</xdr:colOff>
      <xdr:row>24</xdr:row>
      <xdr:rowOff>47625</xdr:rowOff>
    </xdr:from>
    <xdr:to>
      <xdr:col>9</xdr:col>
      <xdr:colOff>523875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557212</xdr:colOff>
      <xdr:row>24</xdr:row>
      <xdr:rowOff>47625</xdr:rowOff>
    </xdr:from>
    <xdr:to>
      <xdr:col>15</xdr:col>
      <xdr:colOff>285750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23812</xdr:colOff>
      <xdr:row>23</xdr:row>
      <xdr:rowOff>180975</xdr:rowOff>
    </xdr:from>
    <xdr:to>
      <xdr:col>21</xdr:col>
      <xdr:colOff>238125</xdr:colOff>
      <xdr:row>31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109536</xdr:colOff>
      <xdr:row>43</xdr:row>
      <xdr:rowOff>95249</xdr:rowOff>
    </xdr:from>
    <xdr:to>
      <xdr:col>4</xdr:col>
      <xdr:colOff>304799</xdr:colOff>
      <xdr:row>53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595312</xdr:colOff>
      <xdr:row>43</xdr:row>
      <xdr:rowOff>180975</xdr:rowOff>
    </xdr:from>
    <xdr:to>
      <xdr:col>8</xdr:col>
      <xdr:colOff>600075</xdr:colOff>
      <xdr:row>52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4761</xdr:colOff>
      <xdr:row>43</xdr:row>
      <xdr:rowOff>85725</xdr:rowOff>
    </xdr:from>
    <xdr:to>
      <xdr:col>14</xdr:col>
      <xdr:colOff>342900</xdr:colOff>
      <xdr:row>52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90487</xdr:colOff>
      <xdr:row>62</xdr:row>
      <xdr:rowOff>19049</xdr:rowOff>
    </xdr:from>
    <xdr:to>
      <xdr:col>4</xdr:col>
      <xdr:colOff>314325</xdr:colOff>
      <xdr:row>72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</xdr:colOff>
      <xdr:row>62</xdr:row>
      <xdr:rowOff>142874</xdr:rowOff>
    </xdr:from>
    <xdr:to>
      <xdr:col>9</xdr:col>
      <xdr:colOff>57150</xdr:colOff>
      <xdr:row>72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585787</xdr:colOff>
      <xdr:row>62</xdr:row>
      <xdr:rowOff>76200</xdr:rowOff>
    </xdr:from>
    <xdr:to>
      <xdr:col>14</xdr:col>
      <xdr:colOff>257175</xdr:colOff>
      <xdr:row>73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1343024</xdr:colOff>
      <xdr:row>8</xdr:row>
      <xdr:rowOff>9525</xdr:rowOff>
    </xdr:from>
    <xdr:to>
      <xdr:col>22</xdr:col>
      <xdr:colOff>28574</xdr:colOff>
      <xdr:row>15</xdr:row>
      <xdr:rowOff>80961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171450</xdr:colOff>
      <xdr:row>8</xdr:row>
      <xdr:rowOff>0</xdr:rowOff>
    </xdr:from>
    <xdr:to>
      <xdr:col>28</xdr:col>
      <xdr:colOff>304799</xdr:colOff>
      <xdr:row>18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A41" workbookViewId="0">
      <selection activeCell="T60" sqref="T60"/>
    </sheetView>
  </sheetViews>
  <sheetFormatPr defaultColWidth="9.140625" defaultRowHeight="15" x14ac:dyDescent="0.25"/>
  <cols>
    <col min="17" max="17" width="22.42578125" customWidth="1"/>
  </cols>
  <sheetData>
    <row r="1" spans="1:24" x14ac:dyDescent="0.2">
      <c r="A1" t="s">
        <v>0</v>
      </c>
      <c r="B1" t="s">
        <v>1</v>
      </c>
      <c r="C1" t="s">
        <v>2</v>
      </c>
      <c r="G1" t="s">
        <v>0</v>
      </c>
      <c r="H1" t="s">
        <v>3</v>
      </c>
      <c r="I1" t="s">
        <v>2</v>
      </c>
      <c r="M1" t="s">
        <v>0</v>
      </c>
      <c r="N1" t="s">
        <v>4</v>
      </c>
      <c r="O1" t="s">
        <v>2</v>
      </c>
      <c r="Q1" t="s">
        <v>15</v>
      </c>
      <c r="S1" t="s">
        <v>0</v>
      </c>
      <c r="T1" t="s">
        <v>24</v>
      </c>
      <c r="U1" t="s">
        <v>2</v>
      </c>
      <c r="V1" t="s">
        <v>0</v>
      </c>
      <c r="W1" t="s">
        <v>25</v>
      </c>
      <c r="X1" t="s">
        <v>2</v>
      </c>
    </row>
    <row r="2" spans="1:24" x14ac:dyDescent="0.2">
      <c r="A2">
        <v>0.01</v>
      </c>
      <c r="B2">
        <f>C2*9.81</f>
        <v>0</v>
      </c>
      <c r="C2">
        <v>0</v>
      </c>
      <c r="G2">
        <v>0.02</v>
      </c>
      <c r="H2">
        <f>I2*9.81</f>
        <v>0</v>
      </c>
      <c r="I2">
        <v>0</v>
      </c>
      <c r="M2">
        <v>0</v>
      </c>
      <c r="N2">
        <f>O2*9.81</f>
        <v>0</v>
      </c>
      <c r="O2">
        <v>0</v>
      </c>
      <c r="Q2" t="s">
        <v>16</v>
      </c>
      <c r="S2">
        <v>0</v>
      </c>
      <c r="T2">
        <f>U2*9.81</f>
        <v>0</v>
      </c>
      <c r="U2">
        <v>0</v>
      </c>
      <c r="V2">
        <v>0</v>
      </c>
      <c r="W2">
        <f>X2*9.81</f>
        <v>0</v>
      </c>
      <c r="X2">
        <v>0</v>
      </c>
    </row>
    <row r="3" spans="1:24" x14ac:dyDescent="0.2">
      <c r="A3">
        <v>0.08</v>
      </c>
      <c r="B3">
        <f t="shared" ref="B3:B7" si="0">C3*9.81</f>
        <v>8.1423000000000005</v>
      </c>
      <c r="C3">
        <v>0.83</v>
      </c>
      <c r="G3">
        <v>0.18</v>
      </c>
      <c r="H3">
        <f t="shared" ref="H3:H4" si="1">I3*9.81</f>
        <v>49.050000000000004</v>
      </c>
      <c r="I3">
        <v>5</v>
      </c>
      <c r="M3">
        <v>0.08</v>
      </c>
      <c r="N3">
        <f t="shared" ref="N3:N7" si="2">O3*9.81</f>
        <v>4.1201999999999996</v>
      </c>
      <c r="O3">
        <v>0.42</v>
      </c>
      <c r="S3">
        <v>0.77</v>
      </c>
      <c r="T3">
        <v>50</v>
      </c>
      <c r="U3">
        <v>5</v>
      </c>
      <c r="V3">
        <v>0.39900000000000002</v>
      </c>
      <c r="W3">
        <v>50</v>
      </c>
      <c r="X3">
        <v>5</v>
      </c>
    </row>
    <row r="4" spans="1:24" x14ac:dyDescent="0.2">
      <c r="A4">
        <v>0.9</v>
      </c>
      <c r="B4">
        <f t="shared" si="0"/>
        <v>116.0523</v>
      </c>
      <c r="C4">
        <v>11.83</v>
      </c>
      <c r="G4">
        <v>0.36</v>
      </c>
      <c r="H4">
        <f t="shared" si="1"/>
        <v>106.929</v>
      </c>
      <c r="I4">
        <v>10.9</v>
      </c>
      <c r="M4">
        <v>0.93</v>
      </c>
      <c r="N4">
        <f t="shared" si="2"/>
        <v>65.040300000000002</v>
      </c>
      <c r="O4">
        <v>6.63</v>
      </c>
      <c r="Q4" t="s">
        <v>17</v>
      </c>
      <c r="S4">
        <v>1.79</v>
      </c>
      <c r="T4">
        <v>100</v>
      </c>
      <c r="U4">
        <v>10</v>
      </c>
      <c r="V4">
        <v>1.97</v>
      </c>
      <c r="W4">
        <v>100</v>
      </c>
      <c r="X4">
        <v>10</v>
      </c>
    </row>
    <row r="5" spans="1:24" x14ac:dyDescent="0.2">
      <c r="A5">
        <v>1.55</v>
      </c>
      <c r="B5">
        <f t="shared" si="0"/>
        <v>194.53229999999999</v>
      </c>
      <c r="C5">
        <v>19.829999999999998</v>
      </c>
      <c r="M5">
        <v>1.6</v>
      </c>
      <c r="N5">
        <f t="shared" si="2"/>
        <v>121.9383</v>
      </c>
      <c r="O5">
        <v>12.43</v>
      </c>
      <c r="Q5" t="s">
        <v>18</v>
      </c>
      <c r="S5">
        <v>2.67</v>
      </c>
      <c r="T5">
        <v>150</v>
      </c>
      <c r="U5">
        <v>15</v>
      </c>
      <c r="V5">
        <v>3.2490000000000001</v>
      </c>
      <c r="W5">
        <v>150</v>
      </c>
      <c r="X5">
        <v>15</v>
      </c>
    </row>
    <row r="6" spans="1:24" x14ac:dyDescent="0.2">
      <c r="A6">
        <v>2.21</v>
      </c>
      <c r="B6">
        <f t="shared" si="0"/>
        <v>273.01229999999998</v>
      </c>
      <c r="C6">
        <v>27.83</v>
      </c>
      <c r="M6">
        <v>2.2999999999999998</v>
      </c>
      <c r="N6">
        <f t="shared" si="2"/>
        <v>192.5703</v>
      </c>
      <c r="O6">
        <v>19.63</v>
      </c>
      <c r="Q6" t="s">
        <v>19</v>
      </c>
      <c r="S6">
        <v>3.3279999999999998</v>
      </c>
      <c r="T6">
        <v>200</v>
      </c>
      <c r="U6">
        <v>20</v>
      </c>
      <c r="V6">
        <v>4.7839999999999998</v>
      </c>
      <c r="W6">
        <v>200</v>
      </c>
      <c r="X6">
        <v>20</v>
      </c>
    </row>
    <row r="7" spans="1:24" x14ac:dyDescent="0.2">
      <c r="A7">
        <v>3.16</v>
      </c>
      <c r="B7">
        <f t="shared" si="0"/>
        <v>379.25459999999998</v>
      </c>
      <c r="C7">
        <v>38.659999999999997</v>
      </c>
      <c r="M7">
        <v>3.3</v>
      </c>
      <c r="N7">
        <f t="shared" si="2"/>
        <v>280.8603</v>
      </c>
      <c r="O7">
        <v>28.63</v>
      </c>
      <c r="S7">
        <v>4.1139999999999999</v>
      </c>
      <c r="T7">
        <v>250</v>
      </c>
      <c r="U7">
        <v>25</v>
      </c>
      <c r="V7">
        <v>5.9859999999999998</v>
      </c>
      <c r="W7">
        <v>250</v>
      </c>
      <c r="X7">
        <v>25</v>
      </c>
    </row>
    <row r="8" spans="1:24" x14ac:dyDescent="0.2">
      <c r="Q8" t="s">
        <v>20</v>
      </c>
    </row>
    <row r="9" spans="1:24" x14ac:dyDescent="0.2">
      <c r="Q9" t="s">
        <v>21</v>
      </c>
    </row>
    <row r="10" spans="1:24" x14ac:dyDescent="0.2">
      <c r="Q10" t="s">
        <v>22</v>
      </c>
    </row>
    <row r="11" spans="1:24" x14ac:dyDescent="0.2">
      <c r="Q11" t="s">
        <v>23</v>
      </c>
    </row>
    <row r="17" spans="1:21" x14ac:dyDescent="0.2">
      <c r="A17" t="s">
        <v>0</v>
      </c>
      <c r="B17" t="s">
        <v>5</v>
      </c>
      <c r="C17" t="s">
        <v>2</v>
      </c>
      <c r="G17" t="s">
        <v>0</v>
      </c>
      <c r="H17" t="s">
        <v>6</v>
      </c>
      <c r="I17" t="s">
        <v>2</v>
      </c>
      <c r="M17" t="s">
        <v>0</v>
      </c>
      <c r="N17" t="s">
        <v>7</v>
      </c>
      <c r="O17" t="s">
        <v>2</v>
      </c>
      <c r="S17" t="s">
        <v>0</v>
      </c>
      <c r="T17" t="s">
        <v>8</v>
      </c>
      <c r="U17" t="s">
        <v>2</v>
      </c>
    </row>
    <row r="18" spans="1:21" x14ac:dyDescent="0.2">
      <c r="A18">
        <v>0</v>
      </c>
      <c r="B18">
        <f>C18*9.81</f>
        <v>0</v>
      </c>
      <c r="C18">
        <v>0</v>
      </c>
      <c r="G18">
        <v>0.01</v>
      </c>
      <c r="H18">
        <f>9.81*I18</f>
        <v>0</v>
      </c>
      <c r="I18">
        <v>0</v>
      </c>
      <c r="M18">
        <v>0</v>
      </c>
      <c r="N18">
        <f>9.81*O18</f>
        <v>0</v>
      </c>
      <c r="O18">
        <v>0</v>
      </c>
      <c r="S18">
        <v>0</v>
      </c>
      <c r="T18">
        <f>9.81*U18</f>
        <v>0</v>
      </c>
      <c r="U18">
        <v>0</v>
      </c>
    </row>
    <row r="19" spans="1:21" x14ac:dyDescent="0.2">
      <c r="A19">
        <v>0.11</v>
      </c>
      <c r="B19">
        <f t="shared" ref="B19:B23" si="3">C19*9.81</f>
        <v>4.2183000000000002</v>
      </c>
      <c r="C19">
        <v>0.43</v>
      </c>
      <c r="G19">
        <v>0.1</v>
      </c>
      <c r="H19">
        <f t="shared" ref="H19:H23" si="4">9.81*I19</f>
        <v>4.2183000000000002</v>
      </c>
      <c r="I19">
        <v>0.43</v>
      </c>
      <c r="M19">
        <v>0.1</v>
      </c>
      <c r="N19">
        <f t="shared" ref="N19:N23" si="5">9.81*O19</f>
        <v>4.2183000000000002</v>
      </c>
      <c r="O19">
        <v>0.43</v>
      </c>
      <c r="S19">
        <v>0.1</v>
      </c>
      <c r="T19">
        <f t="shared" ref="T19:T23" si="6">9.81*U19</f>
        <v>4.2183000000000002</v>
      </c>
      <c r="U19">
        <v>0.43</v>
      </c>
    </row>
    <row r="20" spans="1:21" x14ac:dyDescent="0.2">
      <c r="A20">
        <v>1.02</v>
      </c>
      <c r="B20">
        <f t="shared" si="3"/>
        <v>43.458300000000001</v>
      </c>
      <c r="C20">
        <v>4.43</v>
      </c>
      <c r="G20">
        <v>1.03</v>
      </c>
      <c r="H20">
        <f t="shared" si="4"/>
        <v>43.458300000000001</v>
      </c>
      <c r="I20">
        <v>4.43</v>
      </c>
      <c r="M20">
        <v>1.02</v>
      </c>
      <c r="N20">
        <f t="shared" si="5"/>
        <v>43.458300000000001</v>
      </c>
      <c r="O20">
        <v>4.43</v>
      </c>
      <c r="S20">
        <v>1.02</v>
      </c>
      <c r="T20">
        <f t="shared" si="6"/>
        <v>43.458300000000001</v>
      </c>
      <c r="U20">
        <v>4.43</v>
      </c>
    </row>
    <row r="21" spans="1:21" x14ac:dyDescent="0.2">
      <c r="A21">
        <v>1.95</v>
      </c>
      <c r="B21">
        <f t="shared" si="3"/>
        <v>82.698300000000003</v>
      </c>
      <c r="C21">
        <v>8.43</v>
      </c>
      <c r="G21">
        <v>1.98</v>
      </c>
      <c r="H21">
        <f t="shared" si="4"/>
        <v>82.698300000000003</v>
      </c>
      <c r="I21">
        <v>8.43</v>
      </c>
      <c r="M21">
        <v>1.95</v>
      </c>
      <c r="N21">
        <f t="shared" si="5"/>
        <v>82.698300000000003</v>
      </c>
      <c r="O21">
        <v>8.43</v>
      </c>
      <c r="S21">
        <v>1.95</v>
      </c>
      <c r="T21">
        <f t="shared" si="6"/>
        <v>82.698300000000003</v>
      </c>
      <c r="U21">
        <v>8.43</v>
      </c>
    </row>
    <row r="22" spans="1:21" x14ac:dyDescent="0.2">
      <c r="A22">
        <v>3.11</v>
      </c>
      <c r="B22">
        <f t="shared" si="3"/>
        <v>131.7483</v>
      </c>
      <c r="C22">
        <f>+C21+5</f>
        <v>13.43</v>
      </c>
      <c r="G22">
        <v>3.16</v>
      </c>
      <c r="H22">
        <f t="shared" si="4"/>
        <v>131.7483</v>
      </c>
      <c r="I22">
        <f>+I21+5</f>
        <v>13.43</v>
      </c>
      <c r="M22">
        <v>3.11</v>
      </c>
      <c r="N22">
        <f t="shared" si="5"/>
        <v>131.7483</v>
      </c>
      <c r="O22">
        <f>+O21+5</f>
        <v>13.43</v>
      </c>
      <c r="S22">
        <v>3.13</v>
      </c>
      <c r="T22">
        <f t="shared" si="6"/>
        <v>131.7483</v>
      </c>
      <c r="U22">
        <f>+U21+5</f>
        <v>13.43</v>
      </c>
    </row>
    <row r="23" spans="1:21" x14ac:dyDescent="0.2">
      <c r="A23">
        <v>4.49</v>
      </c>
      <c r="B23">
        <f t="shared" si="3"/>
        <v>189.62729999999999</v>
      </c>
      <c r="C23">
        <f>5.9+C22</f>
        <v>19.329999999999998</v>
      </c>
      <c r="G23">
        <v>4.59</v>
      </c>
      <c r="H23">
        <f t="shared" si="4"/>
        <v>189.62729999999999</v>
      </c>
      <c r="I23">
        <f>5.9+I22</f>
        <v>19.329999999999998</v>
      </c>
      <c r="M23">
        <v>4.47</v>
      </c>
      <c r="N23">
        <f t="shared" si="5"/>
        <v>189.62729999999999</v>
      </c>
      <c r="O23">
        <f>5.9+O22</f>
        <v>19.329999999999998</v>
      </c>
      <c r="S23">
        <v>4.57</v>
      </c>
      <c r="T23">
        <f t="shared" si="6"/>
        <v>189.62729999999999</v>
      </c>
      <c r="U23">
        <f>5.9+U22</f>
        <v>19.329999999999998</v>
      </c>
    </row>
    <row r="37" spans="1:13" x14ac:dyDescent="0.2">
      <c r="A37" t="s">
        <v>0</v>
      </c>
      <c r="B37" t="s">
        <v>9</v>
      </c>
      <c r="C37" t="s">
        <v>2</v>
      </c>
      <c r="F37" t="s">
        <v>0</v>
      </c>
      <c r="G37" t="s">
        <v>10</v>
      </c>
      <c r="H37" t="s">
        <v>2</v>
      </c>
      <c r="K37" t="s">
        <v>0</v>
      </c>
      <c r="L37" t="s">
        <v>11</v>
      </c>
      <c r="M37" t="s">
        <v>2</v>
      </c>
    </row>
    <row r="38" spans="1:13" x14ac:dyDescent="0.2">
      <c r="A38">
        <v>0</v>
      </c>
      <c r="B38">
        <f>C38*9.81</f>
        <v>0</v>
      </c>
      <c r="C38">
        <v>0</v>
      </c>
      <c r="F38">
        <v>0</v>
      </c>
      <c r="G38">
        <f>H38*9.81</f>
        <v>0</v>
      </c>
      <c r="H38">
        <v>0</v>
      </c>
      <c r="K38">
        <v>3.3000000000000002E-2</v>
      </c>
      <c r="L38">
        <f>M38*9.81</f>
        <v>0</v>
      </c>
      <c r="M38">
        <v>0</v>
      </c>
    </row>
    <row r="39" spans="1:13" x14ac:dyDescent="0.2">
      <c r="A39">
        <v>0.19</v>
      </c>
      <c r="B39">
        <f t="shared" ref="B39:B43" si="7">C39*9.81</f>
        <v>4.2183000000000002</v>
      </c>
      <c r="C39">
        <v>0.43</v>
      </c>
      <c r="F39">
        <v>0.19</v>
      </c>
      <c r="G39">
        <f t="shared" ref="G39:G43" si="8">H39*9.81</f>
        <v>4.2183000000000002</v>
      </c>
      <c r="H39">
        <v>0.43</v>
      </c>
      <c r="K39">
        <v>8.3000000000000004E-2</v>
      </c>
      <c r="L39">
        <f t="shared" ref="L39:L41" si="9">M39*9.81</f>
        <v>19.62</v>
      </c>
      <c r="M39">
        <v>2</v>
      </c>
    </row>
    <row r="40" spans="1:13" x14ac:dyDescent="0.25">
      <c r="A40">
        <v>1.06</v>
      </c>
      <c r="B40">
        <f t="shared" si="7"/>
        <v>23.838300000000004</v>
      </c>
      <c r="C40">
        <f>C39+2</f>
        <v>2.4300000000000002</v>
      </c>
      <c r="F40">
        <v>1.07</v>
      </c>
      <c r="G40">
        <f t="shared" si="8"/>
        <v>23.838300000000004</v>
      </c>
      <c r="H40">
        <f>H39+2</f>
        <v>2.4300000000000002</v>
      </c>
      <c r="K40">
        <v>0.123</v>
      </c>
      <c r="L40">
        <f t="shared" si="9"/>
        <v>39.24</v>
      </c>
      <c r="M40">
        <v>4</v>
      </c>
    </row>
    <row r="41" spans="1:13" x14ac:dyDescent="0.25">
      <c r="A41">
        <v>1.94</v>
      </c>
      <c r="B41">
        <f t="shared" si="7"/>
        <v>43.458300000000001</v>
      </c>
      <c r="C41">
        <f>2+C40</f>
        <v>4.43</v>
      </c>
      <c r="F41">
        <v>1.94</v>
      </c>
      <c r="G41">
        <f t="shared" si="8"/>
        <v>43.458300000000001</v>
      </c>
      <c r="H41">
        <f>2+H40</f>
        <v>4.43</v>
      </c>
      <c r="K41">
        <v>0.16300000000000001</v>
      </c>
      <c r="L41">
        <f t="shared" si="9"/>
        <v>58.86</v>
      </c>
      <c r="M41">
        <v>6</v>
      </c>
    </row>
    <row r="42" spans="1:13" x14ac:dyDescent="0.25">
      <c r="A42">
        <v>2.83</v>
      </c>
      <c r="B42">
        <f t="shared" si="7"/>
        <v>63.078299999999999</v>
      </c>
      <c r="C42">
        <v>6.43</v>
      </c>
      <c r="F42">
        <v>2.82</v>
      </c>
      <c r="G42">
        <f t="shared" si="8"/>
        <v>63.078299999999999</v>
      </c>
      <c r="H42">
        <v>6.43</v>
      </c>
    </row>
    <row r="43" spans="1:13" x14ac:dyDescent="0.25">
      <c r="A43">
        <v>3.72</v>
      </c>
      <c r="B43">
        <f t="shared" si="7"/>
        <v>86.62230000000001</v>
      </c>
      <c r="C43">
        <v>8.83</v>
      </c>
      <c r="F43">
        <v>3.72</v>
      </c>
      <c r="G43">
        <f t="shared" si="8"/>
        <v>86.62230000000001</v>
      </c>
      <c r="H43">
        <v>8.83</v>
      </c>
    </row>
    <row r="55" spans="1:16" x14ac:dyDescent="0.25">
      <c r="A55" t="s">
        <v>0</v>
      </c>
      <c r="B55" t="s">
        <v>12</v>
      </c>
      <c r="C55" t="s">
        <v>2</v>
      </c>
      <c r="F55" t="s">
        <v>0</v>
      </c>
      <c r="G55" t="s">
        <v>13</v>
      </c>
      <c r="H55" t="s">
        <v>2</v>
      </c>
      <c r="K55" t="s">
        <v>0</v>
      </c>
      <c r="L55" t="s">
        <v>14</v>
      </c>
      <c r="M55" t="s">
        <v>2</v>
      </c>
    </row>
    <row r="56" spans="1:16" x14ac:dyDescent="0.25">
      <c r="A56">
        <v>0</v>
      </c>
      <c r="B56">
        <f>C56*9.81</f>
        <v>0</v>
      </c>
      <c r="C56">
        <v>0</v>
      </c>
      <c r="F56">
        <v>0</v>
      </c>
      <c r="G56">
        <f>H56*9.81</f>
        <v>0</v>
      </c>
      <c r="H56">
        <v>0</v>
      </c>
      <c r="K56">
        <v>0</v>
      </c>
      <c r="L56">
        <f>M56*9.81</f>
        <v>0</v>
      </c>
      <c r="M56">
        <v>0</v>
      </c>
    </row>
    <row r="57" spans="1:16" x14ac:dyDescent="0.25">
      <c r="A57">
        <v>0.17599999999999999</v>
      </c>
      <c r="B57">
        <f t="shared" ref="B57:B61" si="10">C57*9.81</f>
        <v>4.2183000000000002</v>
      </c>
      <c r="C57">
        <v>0.43</v>
      </c>
      <c r="F57">
        <v>0.18</v>
      </c>
      <c r="G57">
        <f t="shared" ref="G57:G61" si="11">H57*9.81</f>
        <v>4.2183000000000002</v>
      </c>
      <c r="H57">
        <v>0.43</v>
      </c>
      <c r="K57">
        <v>0.05</v>
      </c>
      <c r="L57">
        <f t="shared" ref="L57:L59" si="12">M57*9.81</f>
        <v>19.62</v>
      </c>
      <c r="M57">
        <v>2</v>
      </c>
    </row>
    <row r="58" spans="1:16" x14ac:dyDescent="0.25">
      <c r="A58">
        <v>1</v>
      </c>
      <c r="B58">
        <f t="shared" si="10"/>
        <v>23.838300000000004</v>
      </c>
      <c r="C58">
        <f>C57+2</f>
        <v>2.4300000000000002</v>
      </c>
      <c r="F58">
        <v>1</v>
      </c>
      <c r="G58">
        <f t="shared" si="11"/>
        <v>23.838300000000004</v>
      </c>
      <c r="H58">
        <f>H57+2</f>
        <v>2.4300000000000002</v>
      </c>
      <c r="K58">
        <v>0.11</v>
      </c>
      <c r="L58">
        <f t="shared" si="12"/>
        <v>39.24</v>
      </c>
      <c r="M58">
        <v>4</v>
      </c>
    </row>
    <row r="59" spans="1:16" x14ac:dyDescent="0.25">
      <c r="A59">
        <v>1.83</v>
      </c>
      <c r="B59">
        <f t="shared" si="10"/>
        <v>43.458300000000001</v>
      </c>
      <c r="C59">
        <f>2+C58</f>
        <v>4.43</v>
      </c>
      <c r="F59">
        <v>1.81</v>
      </c>
      <c r="G59">
        <f t="shared" si="11"/>
        <v>43.458300000000001</v>
      </c>
      <c r="H59">
        <f>2+H58</f>
        <v>4.43</v>
      </c>
      <c r="K59">
        <v>0.15</v>
      </c>
      <c r="L59">
        <f t="shared" si="12"/>
        <v>58.86</v>
      </c>
      <c r="M59">
        <v>6</v>
      </c>
    </row>
    <row r="60" spans="1:16" x14ac:dyDescent="0.25">
      <c r="A60">
        <v>2.64</v>
      </c>
      <c r="B60">
        <f t="shared" si="10"/>
        <v>63.078299999999999</v>
      </c>
      <c r="C60">
        <v>6.43</v>
      </c>
      <c r="F60">
        <v>2.63</v>
      </c>
      <c r="G60">
        <f t="shared" si="11"/>
        <v>63.078299999999999</v>
      </c>
      <c r="H60">
        <v>6.43</v>
      </c>
    </row>
    <row r="61" spans="1:16" x14ac:dyDescent="0.25">
      <c r="A61">
        <v>3.46</v>
      </c>
      <c r="B61">
        <f t="shared" si="10"/>
        <v>86.62230000000001</v>
      </c>
      <c r="C61">
        <v>8.83</v>
      </c>
      <c r="F61">
        <v>3.45</v>
      </c>
      <c r="G61">
        <f t="shared" si="11"/>
        <v>86.62230000000001</v>
      </c>
      <c r="H61">
        <v>8.83</v>
      </c>
    </row>
    <row r="64" spans="1:16" x14ac:dyDescent="0.25">
      <c r="P64" s="1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Driel - 3ME</dc:creator>
  <cp:lastModifiedBy>George Dialynas</cp:lastModifiedBy>
  <dcterms:created xsi:type="dcterms:W3CDTF">2017-05-12T12:21:21Z</dcterms:created>
  <dcterms:modified xsi:type="dcterms:W3CDTF">2019-02-19T16:34:54Z</dcterms:modified>
</cp:coreProperties>
</file>