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8795" windowHeight="9450" tabRatio="778" firstSheet="2" activeTab="3"/>
  </bookViews>
  <sheets>
    <sheet name="tbECM" sheetId="25" r:id="rId1"/>
    <sheet name="decfact" sheetId="28" state="hidden" r:id="rId2"/>
    <sheet name="g.2 impieghi kc TWO STEP" sheetId="20" r:id="rId3"/>
    <sheet name="e.2 impieghi private TWO STEP" sheetId="23" r:id="rId4"/>
    <sheet name="f.2 impieghi enti TWO STEP" sheetId="19" r:id="rId5"/>
    <sheet name="c.2 impieghi sme TWO STEP" sheetId="22" r:id="rId6"/>
    <sheet name="a.2 impieghi pmi TWO STEP" sheetId="16" r:id="rId7"/>
    <sheet name="d.2 impieghi retail pf TWO STEP" sheetId="21" r:id="rId8"/>
    <sheet name="cds bmps" sheetId="17" r:id="rId9"/>
  </sheets>
  <externalReferences>
    <externalReference r:id="rId10"/>
  </externalReferences>
  <definedNames>
    <definedName name="_xlnm._FilterDatabase" localSheetId="6" hidden="1">'a.2 impieghi pmi TWO STEP'!$C$18:$Y$79</definedName>
    <definedName name="_xlnm._FilterDatabase" localSheetId="5" hidden="1">'c.2 impieghi sme TWO STEP'!$B$18:$R$79</definedName>
    <definedName name="_xlnm._FilterDatabase" localSheetId="8" hidden="1">'cds bmps'!$BT$7:$BY$1308</definedName>
    <definedName name="_xlnm._FilterDatabase" localSheetId="7" hidden="1">'d.2 impieghi retail pf TWO STEP'!$B$18:$X$79</definedName>
    <definedName name="_xlnm._FilterDatabase" localSheetId="1" hidden="1">decfact!$E$2:$F$2</definedName>
    <definedName name="_xlnm._FilterDatabase" localSheetId="3" hidden="1">'e.2 impieghi private TWO STEP'!$B$18:$R$79</definedName>
    <definedName name="_xlnm._FilterDatabase" localSheetId="4" hidden="1">'f.2 impieghi enti TWO STEP'!$Z$18:$AA$97</definedName>
    <definedName name="_xlnm._FilterDatabase" localSheetId="2" hidden="1">'g.2 impieghi kc TWO STEP'!$B$18:$R$79</definedName>
    <definedName name="euribor">'[1]YieldCurve&amp;Euribor'!$F$4:$H$169</definedName>
  </definedNames>
  <calcPr calcId="145621"/>
</workbook>
</file>

<file path=xl/calcChain.xml><?xml version="1.0" encoding="utf-8"?>
<calcChain xmlns="http://schemas.openxmlformats.org/spreadsheetml/2006/main">
  <c r="BK19" i="22" l="1"/>
  <c r="BL19" i="22"/>
  <c r="BK20" i="22"/>
  <c r="BL20" i="22"/>
  <c r="BK21" i="22"/>
  <c r="BL21" i="22"/>
  <c r="BK22" i="22"/>
  <c r="BL22" i="22"/>
  <c r="BK23" i="22"/>
  <c r="BL23" i="22"/>
  <c r="BK24" i="22"/>
  <c r="BL24" i="22"/>
  <c r="BK25" i="22"/>
  <c r="BL25" i="22"/>
  <c r="BK26" i="22"/>
  <c r="BL26" i="22"/>
  <c r="BK27" i="22"/>
  <c r="BL27" i="22"/>
  <c r="BK28" i="22"/>
  <c r="BL28" i="22"/>
  <c r="BK29" i="22"/>
  <c r="BL29" i="22"/>
  <c r="BK30" i="22"/>
  <c r="BL30" i="22"/>
  <c r="BK31" i="22"/>
  <c r="BL31" i="22"/>
  <c r="BK32" i="22"/>
  <c r="BL32" i="22"/>
  <c r="BK33" i="22"/>
  <c r="BL33" i="22"/>
  <c r="BK34" i="22"/>
  <c r="BL34" i="22"/>
  <c r="BK35" i="22"/>
  <c r="BL35" i="22"/>
  <c r="BK36" i="22"/>
  <c r="BL36" i="22"/>
  <c r="BK37" i="22"/>
  <c r="BL37" i="22"/>
  <c r="BK38" i="22"/>
  <c r="BL38" i="22"/>
  <c r="BK39" i="22"/>
  <c r="BL39" i="22"/>
  <c r="BK40" i="22"/>
  <c r="BL40" i="22"/>
  <c r="BK41" i="22"/>
  <c r="BL41" i="22"/>
  <c r="BK42" i="22"/>
  <c r="BL42" i="22"/>
  <c r="BK43" i="22"/>
  <c r="BL43" i="22"/>
  <c r="BK44" i="22"/>
  <c r="BL44" i="22"/>
  <c r="BK45" i="22"/>
  <c r="BL45" i="22"/>
  <c r="BK46" i="22"/>
  <c r="BL46" i="22"/>
  <c r="BK47" i="22"/>
  <c r="BL47" i="22"/>
  <c r="BK48" i="22"/>
  <c r="BL48" i="22"/>
  <c r="BK49" i="22"/>
  <c r="BL49" i="22"/>
  <c r="BK50" i="22"/>
  <c r="BL50" i="22"/>
  <c r="BK51" i="22"/>
  <c r="BL51" i="22"/>
  <c r="BK52" i="22"/>
  <c r="BL52" i="22"/>
  <c r="BK53" i="22"/>
  <c r="BL53" i="22"/>
  <c r="BK54" i="22"/>
  <c r="BL54" i="22"/>
  <c r="BK55" i="22"/>
  <c r="BL55" i="22"/>
  <c r="BK56" i="22"/>
  <c r="BL56" i="22"/>
  <c r="BK57" i="22"/>
  <c r="BL57" i="22"/>
  <c r="BK58" i="22"/>
  <c r="BL58" i="22"/>
  <c r="BK59" i="22"/>
  <c r="BL59" i="22"/>
  <c r="BK60" i="22"/>
  <c r="BL60" i="22"/>
  <c r="BK61" i="22"/>
  <c r="BL61" i="22"/>
  <c r="BK62" i="22"/>
  <c r="BL62" i="22"/>
  <c r="BK63" i="22"/>
  <c r="BL63" i="22"/>
  <c r="BK64" i="22"/>
  <c r="BL64" i="22"/>
  <c r="BK65" i="22"/>
  <c r="BL65" i="22"/>
  <c r="BK66" i="22"/>
  <c r="BL66" i="22"/>
  <c r="BK67" i="22"/>
  <c r="BL67" i="22"/>
  <c r="BK68" i="22"/>
  <c r="BL68" i="22"/>
  <c r="BK69" i="22"/>
  <c r="BL69" i="22"/>
  <c r="BK70" i="22"/>
  <c r="BL70" i="22"/>
  <c r="BK71" i="22"/>
  <c r="BL71" i="22"/>
  <c r="BK72" i="22"/>
  <c r="BL72" i="22"/>
  <c r="BK73" i="22"/>
  <c r="BL73" i="22"/>
  <c r="BK74" i="22"/>
  <c r="BL74" i="22"/>
  <c r="BK75" i="22"/>
  <c r="BL75" i="22"/>
  <c r="BK76" i="22"/>
  <c r="BL76" i="22"/>
  <c r="BK77" i="22"/>
  <c r="BL77" i="22"/>
  <c r="BK78" i="22"/>
  <c r="BL78" i="22"/>
  <c r="BK79" i="22"/>
  <c r="BL79" i="22"/>
  <c r="BK80" i="22"/>
  <c r="BL80" i="22"/>
  <c r="BK81" i="22"/>
  <c r="BL81" i="22"/>
  <c r="BK82" i="22"/>
  <c r="BL82" i="22"/>
  <c r="BK83" i="22"/>
  <c r="BL83" i="22"/>
  <c r="BK84" i="22"/>
  <c r="BL84" i="22"/>
  <c r="BK85" i="22"/>
  <c r="BL85" i="22"/>
  <c r="BK86" i="22"/>
  <c r="BL86" i="22"/>
  <c r="BK87" i="22"/>
  <c r="BL87" i="22"/>
  <c r="BK88" i="22"/>
  <c r="BL88" i="22"/>
  <c r="BK89" i="22"/>
  <c r="BL89" i="22"/>
  <c r="BK90" i="22"/>
  <c r="BL90" i="22"/>
  <c r="BK91" i="22"/>
  <c r="BL91" i="22"/>
  <c r="BK92" i="22"/>
  <c r="BL92" i="22"/>
  <c r="BK93" i="22"/>
  <c r="BL93" i="22"/>
  <c r="BK94" i="22"/>
  <c r="BL94" i="22"/>
  <c r="BK95" i="22"/>
  <c r="BL95" i="22"/>
  <c r="BK96" i="22"/>
  <c r="BL96" i="22"/>
  <c r="BK97" i="22"/>
  <c r="BL97" i="22"/>
  <c r="H8" i="25" l="1"/>
  <c r="H7" i="25"/>
  <c r="H6" i="25"/>
  <c r="H5" i="25"/>
  <c r="H13" i="25"/>
  <c r="G14" i="25"/>
  <c r="G13" i="25"/>
  <c r="F13" i="25"/>
  <c r="E13" i="25"/>
  <c r="C13" i="25"/>
  <c r="D14" i="25"/>
  <c r="D13" i="25"/>
  <c r="C8" i="25"/>
  <c r="C7" i="25"/>
  <c r="C6" i="25"/>
  <c r="C5" i="25"/>
  <c r="D8" i="25"/>
  <c r="D7" i="25"/>
  <c r="D6" i="25"/>
  <c r="D5" i="25"/>
  <c r="E8" i="25"/>
  <c r="E7" i="25"/>
  <c r="E6" i="25"/>
  <c r="E5" i="25"/>
  <c r="F8" i="25"/>
  <c r="F7" i="25"/>
  <c r="F6" i="25"/>
  <c r="F5" i="25"/>
  <c r="G8" i="25"/>
  <c r="G7" i="25"/>
  <c r="G6" i="25"/>
  <c r="G5" i="25"/>
  <c r="K4" i="28" l="1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3" i="28"/>
  <c r="G3" i="28"/>
  <c r="F4" i="28"/>
  <c r="G4" i="28" s="1"/>
  <c r="F7" i="28"/>
  <c r="G7" i="28" s="1"/>
  <c r="F10" i="28"/>
  <c r="G10" i="28" s="1"/>
  <c r="F13" i="28"/>
  <c r="G13" i="28" s="1"/>
  <c r="F16" i="28"/>
  <c r="G16" i="28" s="1"/>
  <c r="F19" i="28"/>
  <c r="G19" i="28" s="1"/>
  <c r="F22" i="28"/>
  <c r="G22" i="28" s="1"/>
  <c r="F25" i="28"/>
  <c r="G25" i="28" s="1"/>
  <c r="F28" i="28"/>
  <c r="G28" i="28" s="1"/>
  <c r="F31" i="28"/>
  <c r="G31" i="28" s="1"/>
  <c r="F34" i="28"/>
  <c r="G34" i="28" s="1"/>
  <c r="F37" i="28"/>
  <c r="G37" i="28" s="1"/>
  <c r="F40" i="28"/>
  <c r="F43" i="28"/>
  <c r="F46" i="28"/>
  <c r="F49" i="28"/>
  <c r="F52" i="28"/>
  <c r="F55" i="28"/>
  <c r="F58" i="28"/>
  <c r="F61" i="28"/>
  <c r="F64" i="28"/>
  <c r="F67" i="28"/>
  <c r="F70" i="28"/>
  <c r="F73" i="28"/>
  <c r="F76" i="28"/>
  <c r="F79" i="28"/>
  <c r="AD19" i="23"/>
  <c r="B223" i="23"/>
  <c r="C223" i="23"/>
  <c r="D223" i="23"/>
  <c r="E223" i="23"/>
  <c r="F223" i="23"/>
  <c r="G223" i="23"/>
  <c r="H223" i="23"/>
  <c r="I223" i="23"/>
  <c r="J223" i="23"/>
  <c r="K223" i="23"/>
  <c r="L223" i="23"/>
  <c r="M223" i="23"/>
  <c r="N223" i="23"/>
  <c r="O223" i="23"/>
  <c r="P223" i="23"/>
  <c r="B224" i="23"/>
  <c r="C224" i="23"/>
  <c r="D224" i="23"/>
  <c r="E224" i="23"/>
  <c r="F224" i="23"/>
  <c r="G224" i="23"/>
  <c r="H224" i="23"/>
  <c r="I224" i="23"/>
  <c r="J224" i="23"/>
  <c r="K224" i="23"/>
  <c r="L224" i="23"/>
  <c r="M224" i="23"/>
  <c r="N224" i="23"/>
  <c r="O224" i="23"/>
  <c r="P224" i="23"/>
  <c r="B225" i="23"/>
  <c r="C225" i="23"/>
  <c r="D225" i="23"/>
  <c r="E225" i="23"/>
  <c r="F225" i="23"/>
  <c r="G225" i="23"/>
  <c r="H225" i="23"/>
  <c r="I225" i="23"/>
  <c r="J225" i="23"/>
  <c r="K225" i="23"/>
  <c r="L225" i="23"/>
  <c r="M225" i="23"/>
  <c r="N225" i="23"/>
  <c r="O225" i="23"/>
  <c r="P225" i="23"/>
  <c r="B226" i="23"/>
  <c r="C226" i="23"/>
  <c r="D226" i="23"/>
  <c r="E226" i="23"/>
  <c r="F226" i="23"/>
  <c r="G226" i="23"/>
  <c r="H226" i="23"/>
  <c r="I226" i="23"/>
  <c r="J226" i="23"/>
  <c r="K226" i="23"/>
  <c r="L226" i="23"/>
  <c r="M226" i="23"/>
  <c r="N226" i="23"/>
  <c r="O226" i="23"/>
  <c r="P226" i="23"/>
  <c r="B227" i="23"/>
  <c r="C227" i="23"/>
  <c r="D227" i="23"/>
  <c r="E227" i="23"/>
  <c r="F227" i="23"/>
  <c r="G227" i="23"/>
  <c r="H227" i="23"/>
  <c r="I227" i="23"/>
  <c r="J227" i="23"/>
  <c r="K227" i="23"/>
  <c r="L227" i="23"/>
  <c r="M227" i="23"/>
  <c r="N227" i="23"/>
  <c r="O227" i="23"/>
  <c r="P227" i="23"/>
  <c r="B228" i="23"/>
  <c r="C228" i="23"/>
  <c r="D228" i="23"/>
  <c r="E228" i="23"/>
  <c r="F228" i="23"/>
  <c r="G228" i="23"/>
  <c r="H228" i="23"/>
  <c r="I228" i="23"/>
  <c r="J228" i="23"/>
  <c r="K228" i="23"/>
  <c r="L228" i="23"/>
  <c r="M228" i="23"/>
  <c r="N228" i="23"/>
  <c r="O228" i="23"/>
  <c r="P228" i="23"/>
  <c r="B229" i="23"/>
  <c r="C229" i="23"/>
  <c r="D229" i="23"/>
  <c r="E229" i="23"/>
  <c r="F229" i="23"/>
  <c r="G229" i="23"/>
  <c r="H229" i="23"/>
  <c r="I229" i="23"/>
  <c r="J229" i="23"/>
  <c r="K229" i="23"/>
  <c r="L229" i="23"/>
  <c r="M229" i="23"/>
  <c r="N229" i="23"/>
  <c r="O229" i="23"/>
  <c r="P229" i="23"/>
  <c r="B230" i="23"/>
  <c r="C230" i="23"/>
  <c r="D230" i="23"/>
  <c r="E230" i="23"/>
  <c r="F230" i="23"/>
  <c r="G230" i="23"/>
  <c r="H230" i="23"/>
  <c r="I230" i="23"/>
  <c r="J230" i="23"/>
  <c r="K230" i="23"/>
  <c r="L230" i="23"/>
  <c r="M230" i="23"/>
  <c r="N230" i="23"/>
  <c r="O230" i="23"/>
  <c r="P230" i="23"/>
  <c r="B231" i="23"/>
  <c r="C231" i="23"/>
  <c r="D231" i="23"/>
  <c r="E231" i="23"/>
  <c r="F231" i="23"/>
  <c r="G231" i="23"/>
  <c r="H231" i="23"/>
  <c r="I231" i="23"/>
  <c r="J231" i="23"/>
  <c r="K231" i="23"/>
  <c r="L231" i="23"/>
  <c r="M231" i="23"/>
  <c r="N231" i="23"/>
  <c r="O231" i="23"/>
  <c r="P231" i="23"/>
  <c r="B232" i="23"/>
  <c r="C232" i="23"/>
  <c r="D232" i="23"/>
  <c r="E232" i="23"/>
  <c r="F232" i="23"/>
  <c r="G232" i="23"/>
  <c r="H232" i="23"/>
  <c r="I232" i="23"/>
  <c r="J232" i="23"/>
  <c r="K232" i="23"/>
  <c r="L232" i="23"/>
  <c r="M232" i="23"/>
  <c r="N232" i="23"/>
  <c r="O232" i="23"/>
  <c r="P232" i="23"/>
  <c r="B233" i="23"/>
  <c r="C233" i="23"/>
  <c r="D233" i="23"/>
  <c r="E233" i="23"/>
  <c r="F233" i="23"/>
  <c r="G233" i="23"/>
  <c r="H233" i="23"/>
  <c r="I233" i="23"/>
  <c r="J233" i="23"/>
  <c r="K233" i="23"/>
  <c r="L233" i="23"/>
  <c r="M233" i="23"/>
  <c r="N233" i="23"/>
  <c r="O233" i="23"/>
  <c r="P233" i="23"/>
  <c r="B234" i="23"/>
  <c r="C234" i="23"/>
  <c r="D234" i="23"/>
  <c r="E234" i="23"/>
  <c r="F234" i="23"/>
  <c r="G234" i="23"/>
  <c r="H234" i="23"/>
  <c r="I234" i="23"/>
  <c r="J234" i="23"/>
  <c r="K234" i="23"/>
  <c r="L234" i="23"/>
  <c r="M234" i="23"/>
  <c r="N234" i="23"/>
  <c r="O234" i="23"/>
  <c r="P234" i="23"/>
  <c r="B235" i="23"/>
  <c r="C235" i="23"/>
  <c r="D235" i="23"/>
  <c r="E235" i="23"/>
  <c r="F235" i="23"/>
  <c r="G235" i="23"/>
  <c r="H235" i="23"/>
  <c r="I235" i="23"/>
  <c r="J235" i="23"/>
  <c r="K235" i="23"/>
  <c r="L235" i="23"/>
  <c r="M235" i="23"/>
  <c r="N235" i="23"/>
  <c r="O235" i="23"/>
  <c r="P235" i="23"/>
  <c r="B236" i="23"/>
  <c r="C236" i="23"/>
  <c r="D236" i="23"/>
  <c r="E236" i="23"/>
  <c r="F236" i="23"/>
  <c r="G236" i="23"/>
  <c r="H236" i="23"/>
  <c r="I236" i="23"/>
  <c r="J236" i="23"/>
  <c r="K236" i="23"/>
  <c r="L236" i="23"/>
  <c r="M236" i="23"/>
  <c r="N236" i="23"/>
  <c r="O236" i="23"/>
  <c r="P236" i="23"/>
  <c r="B237" i="23"/>
  <c r="C237" i="23"/>
  <c r="D237" i="23"/>
  <c r="E237" i="23"/>
  <c r="F237" i="23"/>
  <c r="G237" i="23"/>
  <c r="H237" i="23"/>
  <c r="I237" i="23"/>
  <c r="J237" i="23"/>
  <c r="K237" i="23"/>
  <c r="L237" i="23"/>
  <c r="M237" i="23"/>
  <c r="N237" i="23"/>
  <c r="O237" i="23"/>
  <c r="P237" i="23"/>
  <c r="B238" i="23"/>
  <c r="C238" i="23"/>
  <c r="D238" i="23"/>
  <c r="E238" i="23"/>
  <c r="F238" i="23"/>
  <c r="G238" i="23"/>
  <c r="H238" i="23"/>
  <c r="I238" i="23"/>
  <c r="J238" i="23"/>
  <c r="K238" i="23"/>
  <c r="L238" i="23"/>
  <c r="M238" i="23"/>
  <c r="N238" i="23"/>
  <c r="O238" i="23"/>
  <c r="P238" i="23"/>
  <c r="B239" i="23"/>
  <c r="C239" i="23"/>
  <c r="D239" i="23"/>
  <c r="E239" i="23"/>
  <c r="F239" i="23"/>
  <c r="G239" i="23"/>
  <c r="H239" i="23"/>
  <c r="I239" i="23"/>
  <c r="J239" i="23"/>
  <c r="K239" i="23"/>
  <c r="L239" i="23"/>
  <c r="M239" i="23"/>
  <c r="N239" i="23"/>
  <c r="O239" i="23"/>
  <c r="P239" i="23"/>
  <c r="B240" i="23"/>
  <c r="C240" i="23"/>
  <c r="D240" i="23"/>
  <c r="E240" i="23"/>
  <c r="F240" i="23"/>
  <c r="G240" i="23"/>
  <c r="H240" i="23"/>
  <c r="I240" i="23"/>
  <c r="J240" i="23"/>
  <c r="K240" i="23"/>
  <c r="L240" i="23"/>
  <c r="M240" i="23"/>
  <c r="N240" i="23"/>
  <c r="O240" i="23"/>
  <c r="P240" i="23"/>
  <c r="B241" i="23"/>
  <c r="C241" i="23"/>
  <c r="D241" i="23"/>
  <c r="E241" i="23"/>
  <c r="F241" i="23"/>
  <c r="G241" i="23"/>
  <c r="H241" i="23"/>
  <c r="I241" i="23"/>
  <c r="J241" i="23"/>
  <c r="K241" i="23"/>
  <c r="L241" i="23"/>
  <c r="M241" i="23"/>
  <c r="N241" i="23"/>
  <c r="O241" i="23"/>
  <c r="P241" i="23"/>
  <c r="B242" i="23"/>
  <c r="C242" i="23"/>
  <c r="D242" i="23"/>
  <c r="E242" i="23"/>
  <c r="F242" i="23"/>
  <c r="G242" i="23"/>
  <c r="H242" i="23"/>
  <c r="I242" i="23"/>
  <c r="J242" i="23"/>
  <c r="K242" i="23"/>
  <c r="L242" i="23"/>
  <c r="M242" i="23"/>
  <c r="N242" i="23"/>
  <c r="O242" i="23"/>
  <c r="P242" i="23"/>
  <c r="B243" i="23"/>
  <c r="C243" i="23"/>
  <c r="D243" i="23"/>
  <c r="E243" i="23"/>
  <c r="F243" i="23"/>
  <c r="G243" i="23"/>
  <c r="H243" i="23"/>
  <c r="I243" i="23"/>
  <c r="J243" i="23"/>
  <c r="K243" i="23"/>
  <c r="L243" i="23"/>
  <c r="M243" i="23"/>
  <c r="N243" i="23"/>
  <c r="O243" i="23"/>
  <c r="P243" i="23"/>
  <c r="B244" i="23"/>
  <c r="C244" i="23"/>
  <c r="D244" i="23"/>
  <c r="E244" i="23"/>
  <c r="F244" i="23"/>
  <c r="G244" i="23"/>
  <c r="H244" i="23"/>
  <c r="I244" i="23"/>
  <c r="J244" i="23"/>
  <c r="K244" i="23"/>
  <c r="L244" i="23"/>
  <c r="M244" i="23"/>
  <c r="N244" i="23"/>
  <c r="O244" i="23"/>
  <c r="P244" i="23"/>
  <c r="B245" i="23"/>
  <c r="C245" i="23"/>
  <c r="D245" i="23"/>
  <c r="E245" i="23"/>
  <c r="F245" i="23"/>
  <c r="G245" i="23"/>
  <c r="H245" i="23"/>
  <c r="I245" i="23"/>
  <c r="J245" i="23"/>
  <c r="K245" i="23"/>
  <c r="L245" i="23"/>
  <c r="M245" i="23"/>
  <c r="N245" i="23"/>
  <c r="O245" i="23"/>
  <c r="P245" i="23"/>
  <c r="B246" i="23"/>
  <c r="C246" i="23"/>
  <c r="D246" i="23"/>
  <c r="E246" i="23"/>
  <c r="F246" i="23"/>
  <c r="G246" i="23"/>
  <c r="H246" i="23"/>
  <c r="I246" i="23"/>
  <c r="J246" i="23"/>
  <c r="K246" i="23"/>
  <c r="L246" i="23"/>
  <c r="M246" i="23"/>
  <c r="N246" i="23"/>
  <c r="O246" i="23"/>
  <c r="P246" i="23"/>
  <c r="B247" i="23"/>
  <c r="C247" i="23"/>
  <c r="D247" i="23"/>
  <c r="E247" i="23"/>
  <c r="F247" i="23"/>
  <c r="G247" i="23"/>
  <c r="H247" i="23"/>
  <c r="I247" i="23"/>
  <c r="J247" i="23"/>
  <c r="K247" i="23"/>
  <c r="L247" i="23"/>
  <c r="M247" i="23"/>
  <c r="N247" i="23"/>
  <c r="O247" i="23"/>
  <c r="P247" i="23"/>
  <c r="B248" i="23"/>
  <c r="C248" i="23"/>
  <c r="D248" i="23"/>
  <c r="E248" i="23"/>
  <c r="F248" i="23"/>
  <c r="G248" i="23"/>
  <c r="H248" i="23"/>
  <c r="I248" i="23"/>
  <c r="J248" i="23"/>
  <c r="K248" i="23"/>
  <c r="L248" i="23"/>
  <c r="M248" i="23"/>
  <c r="N248" i="23"/>
  <c r="O248" i="23"/>
  <c r="P248" i="23"/>
  <c r="B249" i="23"/>
  <c r="C249" i="23"/>
  <c r="D249" i="23"/>
  <c r="E249" i="23"/>
  <c r="F249" i="23"/>
  <c r="G249" i="23"/>
  <c r="H249" i="23"/>
  <c r="I249" i="23"/>
  <c r="J249" i="23"/>
  <c r="K249" i="23"/>
  <c r="L249" i="23"/>
  <c r="M249" i="23"/>
  <c r="N249" i="23"/>
  <c r="O249" i="23"/>
  <c r="P249" i="23"/>
  <c r="B250" i="23"/>
  <c r="C250" i="23"/>
  <c r="D250" i="23"/>
  <c r="E250" i="23"/>
  <c r="F250" i="23"/>
  <c r="G250" i="23"/>
  <c r="H250" i="23"/>
  <c r="I250" i="23"/>
  <c r="J250" i="23"/>
  <c r="K250" i="23"/>
  <c r="L250" i="23"/>
  <c r="M250" i="23"/>
  <c r="N250" i="23"/>
  <c r="O250" i="23"/>
  <c r="P250" i="23"/>
  <c r="B251" i="23"/>
  <c r="C251" i="23"/>
  <c r="D251" i="23"/>
  <c r="E251" i="23"/>
  <c r="F251" i="23"/>
  <c r="G251" i="23"/>
  <c r="H251" i="23"/>
  <c r="I251" i="23"/>
  <c r="J251" i="23"/>
  <c r="K251" i="23"/>
  <c r="L251" i="23"/>
  <c r="M251" i="23"/>
  <c r="N251" i="23"/>
  <c r="O251" i="23"/>
  <c r="P251" i="23"/>
  <c r="B252" i="23"/>
  <c r="C252" i="23"/>
  <c r="D252" i="23"/>
  <c r="E252" i="23"/>
  <c r="F252" i="23"/>
  <c r="G252" i="23"/>
  <c r="H252" i="23"/>
  <c r="I252" i="23"/>
  <c r="J252" i="23"/>
  <c r="K252" i="23"/>
  <c r="L252" i="23"/>
  <c r="M252" i="23"/>
  <c r="N252" i="23"/>
  <c r="O252" i="23"/>
  <c r="P252" i="23"/>
  <c r="B253" i="23"/>
  <c r="C253" i="23"/>
  <c r="D253" i="23"/>
  <c r="E253" i="23"/>
  <c r="F253" i="23"/>
  <c r="G253" i="23"/>
  <c r="H253" i="23"/>
  <c r="I253" i="23"/>
  <c r="J253" i="23"/>
  <c r="K253" i="23"/>
  <c r="L253" i="23"/>
  <c r="M253" i="23"/>
  <c r="N253" i="23"/>
  <c r="O253" i="23"/>
  <c r="P253" i="23"/>
  <c r="B254" i="23"/>
  <c r="C254" i="23"/>
  <c r="D254" i="23"/>
  <c r="E254" i="23"/>
  <c r="F254" i="23"/>
  <c r="G254" i="23"/>
  <c r="H254" i="23"/>
  <c r="I254" i="23"/>
  <c r="J254" i="23"/>
  <c r="K254" i="23"/>
  <c r="L254" i="23"/>
  <c r="M254" i="23"/>
  <c r="N254" i="23"/>
  <c r="O254" i="23"/>
  <c r="P254" i="23"/>
  <c r="B255" i="23"/>
  <c r="C255" i="23"/>
  <c r="D255" i="23"/>
  <c r="E255" i="23"/>
  <c r="F255" i="23"/>
  <c r="G255" i="23"/>
  <c r="H255" i="23"/>
  <c r="I255" i="23"/>
  <c r="J255" i="23"/>
  <c r="K255" i="23"/>
  <c r="L255" i="23"/>
  <c r="M255" i="23"/>
  <c r="N255" i="23"/>
  <c r="O255" i="23"/>
  <c r="P255" i="23"/>
  <c r="B256" i="23"/>
  <c r="C256" i="23"/>
  <c r="D256" i="23"/>
  <c r="E256" i="23"/>
  <c r="F256" i="23"/>
  <c r="G256" i="23"/>
  <c r="H256" i="23"/>
  <c r="I256" i="23"/>
  <c r="J256" i="23"/>
  <c r="K256" i="23"/>
  <c r="L256" i="23"/>
  <c r="M256" i="23"/>
  <c r="N256" i="23"/>
  <c r="O256" i="23"/>
  <c r="P256" i="23"/>
  <c r="B257" i="23"/>
  <c r="C257" i="23"/>
  <c r="D257" i="23"/>
  <c r="E257" i="23"/>
  <c r="F257" i="23"/>
  <c r="G257" i="23"/>
  <c r="H257" i="23"/>
  <c r="I257" i="23"/>
  <c r="J257" i="23"/>
  <c r="K257" i="23"/>
  <c r="L257" i="23"/>
  <c r="M257" i="23"/>
  <c r="N257" i="23"/>
  <c r="O257" i="23"/>
  <c r="P257" i="23"/>
  <c r="B258" i="23"/>
  <c r="C258" i="23"/>
  <c r="D258" i="23"/>
  <c r="E258" i="23"/>
  <c r="F258" i="23"/>
  <c r="G258" i="23"/>
  <c r="H258" i="23"/>
  <c r="I258" i="23"/>
  <c r="J258" i="23"/>
  <c r="K258" i="23"/>
  <c r="L258" i="23"/>
  <c r="M258" i="23"/>
  <c r="N258" i="23"/>
  <c r="O258" i="23"/>
  <c r="P258" i="23"/>
  <c r="B259" i="23"/>
  <c r="C259" i="23"/>
  <c r="D259" i="23"/>
  <c r="E259" i="23"/>
  <c r="F259" i="23"/>
  <c r="G259" i="23"/>
  <c r="H259" i="23"/>
  <c r="I259" i="23"/>
  <c r="J259" i="23"/>
  <c r="K259" i="23"/>
  <c r="L259" i="23"/>
  <c r="M259" i="23"/>
  <c r="N259" i="23"/>
  <c r="O259" i="23"/>
  <c r="P259" i="23"/>
  <c r="B260" i="23"/>
  <c r="C260" i="23"/>
  <c r="D260" i="23"/>
  <c r="E260" i="23"/>
  <c r="F260" i="23"/>
  <c r="G260" i="23"/>
  <c r="H260" i="23"/>
  <c r="I260" i="23"/>
  <c r="J260" i="23"/>
  <c r="K260" i="23"/>
  <c r="L260" i="23"/>
  <c r="M260" i="23"/>
  <c r="N260" i="23"/>
  <c r="O260" i="23"/>
  <c r="P260" i="23"/>
  <c r="B261" i="23"/>
  <c r="C261" i="23"/>
  <c r="D261" i="23"/>
  <c r="E261" i="23"/>
  <c r="F261" i="23"/>
  <c r="G261" i="23"/>
  <c r="H261" i="23"/>
  <c r="I261" i="23"/>
  <c r="J261" i="23"/>
  <c r="K261" i="23"/>
  <c r="L261" i="23"/>
  <c r="M261" i="23"/>
  <c r="N261" i="23"/>
  <c r="O261" i="23"/>
  <c r="P261" i="23"/>
  <c r="B262" i="23"/>
  <c r="C262" i="23"/>
  <c r="D262" i="23"/>
  <c r="E262" i="23"/>
  <c r="F262" i="23"/>
  <c r="G262" i="23"/>
  <c r="H262" i="23"/>
  <c r="I262" i="23"/>
  <c r="J262" i="23"/>
  <c r="K262" i="23"/>
  <c r="L262" i="23"/>
  <c r="M262" i="23"/>
  <c r="N262" i="23"/>
  <c r="O262" i="23"/>
  <c r="P262" i="23"/>
  <c r="B185" i="23"/>
  <c r="C185" i="23"/>
  <c r="D185" i="23"/>
  <c r="E185" i="23"/>
  <c r="F185" i="23"/>
  <c r="G185" i="23"/>
  <c r="H185" i="23"/>
  <c r="I185" i="23"/>
  <c r="J185" i="23"/>
  <c r="K185" i="23"/>
  <c r="L185" i="23"/>
  <c r="M185" i="23"/>
  <c r="N185" i="23"/>
  <c r="O185" i="23"/>
  <c r="P185" i="23"/>
  <c r="B186" i="23"/>
  <c r="C186" i="23"/>
  <c r="D186" i="23"/>
  <c r="E186" i="23"/>
  <c r="F186" i="23"/>
  <c r="G186" i="23"/>
  <c r="H186" i="23"/>
  <c r="I186" i="23"/>
  <c r="J186" i="23"/>
  <c r="K186" i="23"/>
  <c r="L186" i="23"/>
  <c r="M186" i="23"/>
  <c r="N186" i="23"/>
  <c r="O186" i="23"/>
  <c r="P186" i="23"/>
  <c r="B187" i="23"/>
  <c r="C187" i="23"/>
  <c r="D187" i="23"/>
  <c r="E187" i="23"/>
  <c r="F187" i="23"/>
  <c r="G187" i="23"/>
  <c r="H187" i="23"/>
  <c r="I187" i="23"/>
  <c r="J187" i="23"/>
  <c r="K187" i="23"/>
  <c r="L187" i="23"/>
  <c r="M187" i="23"/>
  <c r="N187" i="23"/>
  <c r="O187" i="23"/>
  <c r="P187" i="23"/>
  <c r="B188" i="23"/>
  <c r="C188" i="23"/>
  <c r="D188" i="23"/>
  <c r="E188" i="23"/>
  <c r="F188" i="23"/>
  <c r="G188" i="23"/>
  <c r="H188" i="23"/>
  <c r="I188" i="23"/>
  <c r="J188" i="23"/>
  <c r="K188" i="23"/>
  <c r="L188" i="23"/>
  <c r="M188" i="23"/>
  <c r="N188" i="23"/>
  <c r="O188" i="23"/>
  <c r="P188" i="23"/>
  <c r="B189" i="23"/>
  <c r="C189" i="23"/>
  <c r="D189" i="23"/>
  <c r="E189" i="23"/>
  <c r="F189" i="23"/>
  <c r="G189" i="23"/>
  <c r="H189" i="23"/>
  <c r="I189" i="23"/>
  <c r="J189" i="23"/>
  <c r="K189" i="23"/>
  <c r="L189" i="23"/>
  <c r="M189" i="23"/>
  <c r="N189" i="23"/>
  <c r="O189" i="23"/>
  <c r="P189" i="23"/>
  <c r="B190" i="23"/>
  <c r="C190" i="23"/>
  <c r="D190" i="23"/>
  <c r="E190" i="23"/>
  <c r="F190" i="23"/>
  <c r="G190" i="23"/>
  <c r="H190" i="23"/>
  <c r="I190" i="23"/>
  <c r="J190" i="23"/>
  <c r="K190" i="23"/>
  <c r="L190" i="23"/>
  <c r="M190" i="23"/>
  <c r="N190" i="23"/>
  <c r="O190" i="23"/>
  <c r="P190" i="23"/>
  <c r="B191" i="23"/>
  <c r="C191" i="23"/>
  <c r="D191" i="23"/>
  <c r="E191" i="23"/>
  <c r="F191" i="23"/>
  <c r="G191" i="23"/>
  <c r="H191" i="23"/>
  <c r="I191" i="23"/>
  <c r="J191" i="23"/>
  <c r="K191" i="23"/>
  <c r="L191" i="23"/>
  <c r="M191" i="23"/>
  <c r="N191" i="23"/>
  <c r="O191" i="23"/>
  <c r="P191" i="23"/>
  <c r="B192" i="23"/>
  <c r="C192" i="23"/>
  <c r="D192" i="23"/>
  <c r="E192" i="23"/>
  <c r="F192" i="23"/>
  <c r="G192" i="23"/>
  <c r="H192" i="23"/>
  <c r="I192" i="23"/>
  <c r="J192" i="23"/>
  <c r="K192" i="23"/>
  <c r="L192" i="23"/>
  <c r="M192" i="23"/>
  <c r="N192" i="23"/>
  <c r="O192" i="23"/>
  <c r="P192" i="23"/>
  <c r="B193" i="23"/>
  <c r="C193" i="23"/>
  <c r="D193" i="23"/>
  <c r="E193" i="23"/>
  <c r="F193" i="23"/>
  <c r="G193" i="23"/>
  <c r="H193" i="23"/>
  <c r="I193" i="23"/>
  <c r="J193" i="23"/>
  <c r="K193" i="23"/>
  <c r="L193" i="23"/>
  <c r="M193" i="23"/>
  <c r="N193" i="23"/>
  <c r="O193" i="23"/>
  <c r="P193" i="23"/>
  <c r="B194" i="23"/>
  <c r="C194" i="23"/>
  <c r="D194" i="23"/>
  <c r="E194" i="23"/>
  <c r="F194" i="23"/>
  <c r="G194" i="23"/>
  <c r="H194" i="23"/>
  <c r="I194" i="23"/>
  <c r="J194" i="23"/>
  <c r="K194" i="23"/>
  <c r="L194" i="23"/>
  <c r="M194" i="23"/>
  <c r="N194" i="23"/>
  <c r="O194" i="23"/>
  <c r="P194" i="23"/>
  <c r="B195" i="23"/>
  <c r="C195" i="23"/>
  <c r="D195" i="23"/>
  <c r="E195" i="23"/>
  <c r="F195" i="23"/>
  <c r="G195" i="23"/>
  <c r="H195" i="23"/>
  <c r="I195" i="23"/>
  <c r="J195" i="23"/>
  <c r="K195" i="23"/>
  <c r="L195" i="23"/>
  <c r="M195" i="23"/>
  <c r="N195" i="23"/>
  <c r="O195" i="23"/>
  <c r="P195" i="23"/>
  <c r="B196" i="23"/>
  <c r="C196" i="23"/>
  <c r="D196" i="23"/>
  <c r="E196" i="23"/>
  <c r="F196" i="23"/>
  <c r="G196" i="23"/>
  <c r="H196" i="23"/>
  <c r="I196" i="23"/>
  <c r="J196" i="23"/>
  <c r="K196" i="23"/>
  <c r="L196" i="23"/>
  <c r="M196" i="23"/>
  <c r="N196" i="23"/>
  <c r="O196" i="23"/>
  <c r="P196" i="23"/>
  <c r="B197" i="23"/>
  <c r="C197" i="23"/>
  <c r="D197" i="23"/>
  <c r="E197" i="23"/>
  <c r="F197" i="23"/>
  <c r="G197" i="23"/>
  <c r="H197" i="23"/>
  <c r="I197" i="23"/>
  <c r="J197" i="23"/>
  <c r="K197" i="23"/>
  <c r="L197" i="23"/>
  <c r="M197" i="23"/>
  <c r="N197" i="23"/>
  <c r="O197" i="23"/>
  <c r="P197" i="23"/>
  <c r="B198" i="23"/>
  <c r="C198" i="23"/>
  <c r="D198" i="23"/>
  <c r="E198" i="23"/>
  <c r="F198" i="23"/>
  <c r="G198" i="23"/>
  <c r="H198" i="23"/>
  <c r="I198" i="23"/>
  <c r="J198" i="23"/>
  <c r="K198" i="23"/>
  <c r="L198" i="23"/>
  <c r="M198" i="23"/>
  <c r="N198" i="23"/>
  <c r="O198" i="23"/>
  <c r="P198" i="23"/>
  <c r="B199" i="23"/>
  <c r="C199" i="23"/>
  <c r="D199" i="23"/>
  <c r="E199" i="23"/>
  <c r="F199" i="23"/>
  <c r="G199" i="23"/>
  <c r="H199" i="23"/>
  <c r="I199" i="23"/>
  <c r="J199" i="23"/>
  <c r="K199" i="23"/>
  <c r="L199" i="23"/>
  <c r="M199" i="23"/>
  <c r="N199" i="23"/>
  <c r="O199" i="23"/>
  <c r="P199" i="23"/>
  <c r="B200" i="23"/>
  <c r="C200" i="23"/>
  <c r="D200" i="23"/>
  <c r="E200" i="23"/>
  <c r="F200" i="23"/>
  <c r="G200" i="23"/>
  <c r="H200" i="23"/>
  <c r="I200" i="23"/>
  <c r="J200" i="23"/>
  <c r="K200" i="23"/>
  <c r="L200" i="23"/>
  <c r="M200" i="23"/>
  <c r="N200" i="23"/>
  <c r="O200" i="23"/>
  <c r="P200" i="23"/>
  <c r="B201" i="23"/>
  <c r="C201" i="23"/>
  <c r="D201" i="23"/>
  <c r="E201" i="23"/>
  <c r="F201" i="23"/>
  <c r="G201" i="23"/>
  <c r="H201" i="23"/>
  <c r="I201" i="23"/>
  <c r="J201" i="23"/>
  <c r="K201" i="23"/>
  <c r="L201" i="23"/>
  <c r="M201" i="23"/>
  <c r="N201" i="23"/>
  <c r="O201" i="23"/>
  <c r="P201" i="23"/>
  <c r="B202" i="23"/>
  <c r="C202" i="23"/>
  <c r="D202" i="23"/>
  <c r="E202" i="23"/>
  <c r="F202" i="23"/>
  <c r="G202" i="23"/>
  <c r="H202" i="23"/>
  <c r="I202" i="23"/>
  <c r="J202" i="23"/>
  <c r="K202" i="23"/>
  <c r="L202" i="23"/>
  <c r="M202" i="23"/>
  <c r="N202" i="23"/>
  <c r="O202" i="23"/>
  <c r="P202" i="23"/>
  <c r="B203" i="23"/>
  <c r="C203" i="23"/>
  <c r="D203" i="23"/>
  <c r="E203" i="23"/>
  <c r="F203" i="23"/>
  <c r="G203" i="23"/>
  <c r="H203" i="23"/>
  <c r="I203" i="23"/>
  <c r="J203" i="23"/>
  <c r="K203" i="23"/>
  <c r="L203" i="23"/>
  <c r="M203" i="23"/>
  <c r="N203" i="23"/>
  <c r="O203" i="23"/>
  <c r="P203" i="23"/>
  <c r="B204" i="23"/>
  <c r="C204" i="23"/>
  <c r="D204" i="23"/>
  <c r="E204" i="23"/>
  <c r="F204" i="23"/>
  <c r="G204" i="23"/>
  <c r="H204" i="23"/>
  <c r="I204" i="23"/>
  <c r="J204" i="23"/>
  <c r="K204" i="23"/>
  <c r="L204" i="23"/>
  <c r="M204" i="23"/>
  <c r="N204" i="23"/>
  <c r="O204" i="23"/>
  <c r="P204" i="23"/>
  <c r="B205" i="23"/>
  <c r="C205" i="23"/>
  <c r="D205" i="23"/>
  <c r="E205" i="23"/>
  <c r="F205" i="23"/>
  <c r="G205" i="23"/>
  <c r="H205" i="23"/>
  <c r="I205" i="23"/>
  <c r="J205" i="23"/>
  <c r="K205" i="23"/>
  <c r="L205" i="23"/>
  <c r="M205" i="23"/>
  <c r="N205" i="23"/>
  <c r="O205" i="23"/>
  <c r="P205" i="23"/>
  <c r="B206" i="23"/>
  <c r="C206" i="23"/>
  <c r="D206" i="23"/>
  <c r="E206" i="23"/>
  <c r="F206" i="23"/>
  <c r="G206" i="23"/>
  <c r="H206" i="23"/>
  <c r="I206" i="23"/>
  <c r="J206" i="23"/>
  <c r="K206" i="23"/>
  <c r="L206" i="23"/>
  <c r="M206" i="23"/>
  <c r="N206" i="23"/>
  <c r="O206" i="23"/>
  <c r="P206" i="23"/>
  <c r="B207" i="23"/>
  <c r="C207" i="23"/>
  <c r="D207" i="23"/>
  <c r="E207" i="23"/>
  <c r="F207" i="23"/>
  <c r="G207" i="23"/>
  <c r="H207" i="23"/>
  <c r="I207" i="23"/>
  <c r="J207" i="23"/>
  <c r="K207" i="23"/>
  <c r="L207" i="23"/>
  <c r="M207" i="23"/>
  <c r="N207" i="23"/>
  <c r="O207" i="23"/>
  <c r="P207" i="23"/>
  <c r="B208" i="23"/>
  <c r="C208" i="23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B209" i="23"/>
  <c r="C209" i="23"/>
  <c r="D209" i="23"/>
  <c r="E209" i="23"/>
  <c r="F209" i="23"/>
  <c r="G209" i="23"/>
  <c r="H209" i="23"/>
  <c r="I209" i="23"/>
  <c r="J209" i="23"/>
  <c r="K209" i="23"/>
  <c r="L209" i="23"/>
  <c r="M209" i="23"/>
  <c r="N209" i="23"/>
  <c r="O209" i="23"/>
  <c r="P209" i="23"/>
  <c r="B210" i="23"/>
  <c r="C210" i="23"/>
  <c r="D210" i="23"/>
  <c r="E210" i="23"/>
  <c r="F210" i="23"/>
  <c r="G210" i="23"/>
  <c r="H210" i="23"/>
  <c r="I210" i="23"/>
  <c r="J210" i="23"/>
  <c r="K210" i="23"/>
  <c r="L210" i="23"/>
  <c r="M210" i="23"/>
  <c r="N210" i="23"/>
  <c r="O210" i="23"/>
  <c r="P210" i="23"/>
  <c r="B211" i="23"/>
  <c r="C211" i="23"/>
  <c r="D211" i="23"/>
  <c r="E211" i="23"/>
  <c r="F211" i="23"/>
  <c r="G211" i="23"/>
  <c r="H211" i="23"/>
  <c r="I211" i="23"/>
  <c r="J211" i="23"/>
  <c r="K211" i="23"/>
  <c r="L211" i="23"/>
  <c r="M211" i="23"/>
  <c r="N211" i="23"/>
  <c r="O211" i="23"/>
  <c r="P211" i="23"/>
  <c r="B212" i="23"/>
  <c r="C212" i="23"/>
  <c r="D212" i="23"/>
  <c r="E212" i="23"/>
  <c r="F212" i="23"/>
  <c r="G212" i="23"/>
  <c r="H212" i="23"/>
  <c r="I212" i="23"/>
  <c r="J212" i="23"/>
  <c r="K212" i="23"/>
  <c r="L212" i="23"/>
  <c r="M212" i="23"/>
  <c r="N212" i="23"/>
  <c r="O212" i="23"/>
  <c r="P212" i="23"/>
  <c r="B213" i="23"/>
  <c r="C213" i="23"/>
  <c r="D213" i="23"/>
  <c r="E213" i="23"/>
  <c r="F213" i="23"/>
  <c r="G213" i="23"/>
  <c r="H213" i="23"/>
  <c r="I213" i="23"/>
  <c r="J213" i="23"/>
  <c r="K213" i="23"/>
  <c r="L213" i="23"/>
  <c r="M213" i="23"/>
  <c r="N213" i="23"/>
  <c r="O213" i="23"/>
  <c r="P213" i="23"/>
  <c r="B214" i="23"/>
  <c r="C214" i="23"/>
  <c r="D214" i="23"/>
  <c r="E214" i="23"/>
  <c r="F214" i="23"/>
  <c r="G214" i="23"/>
  <c r="H214" i="23"/>
  <c r="I214" i="23"/>
  <c r="J214" i="23"/>
  <c r="K214" i="23"/>
  <c r="L214" i="23"/>
  <c r="M214" i="23"/>
  <c r="N214" i="23"/>
  <c r="O214" i="23"/>
  <c r="P214" i="23"/>
  <c r="B215" i="23"/>
  <c r="C215" i="23"/>
  <c r="D215" i="23"/>
  <c r="E215" i="23"/>
  <c r="F215" i="23"/>
  <c r="G215" i="23"/>
  <c r="H215" i="23"/>
  <c r="I215" i="23"/>
  <c r="J215" i="23"/>
  <c r="K215" i="23"/>
  <c r="L215" i="23"/>
  <c r="M215" i="23"/>
  <c r="N215" i="23"/>
  <c r="O215" i="23"/>
  <c r="P215" i="23"/>
  <c r="B216" i="23"/>
  <c r="C216" i="23"/>
  <c r="D216" i="23"/>
  <c r="E216" i="23"/>
  <c r="F216" i="23"/>
  <c r="G216" i="23"/>
  <c r="H216" i="23"/>
  <c r="I216" i="23"/>
  <c r="J216" i="23"/>
  <c r="K216" i="23"/>
  <c r="L216" i="23"/>
  <c r="M216" i="23"/>
  <c r="N216" i="23"/>
  <c r="O216" i="23"/>
  <c r="P216" i="23"/>
  <c r="B217" i="23"/>
  <c r="C217" i="23"/>
  <c r="D217" i="23"/>
  <c r="E217" i="23"/>
  <c r="F217" i="23"/>
  <c r="G217" i="23"/>
  <c r="H217" i="23"/>
  <c r="I217" i="23"/>
  <c r="J217" i="23"/>
  <c r="K217" i="23"/>
  <c r="L217" i="23"/>
  <c r="M217" i="23"/>
  <c r="N217" i="23"/>
  <c r="O217" i="23"/>
  <c r="P217" i="23"/>
  <c r="B218" i="23"/>
  <c r="C218" i="23"/>
  <c r="D218" i="23"/>
  <c r="E218" i="23"/>
  <c r="F218" i="23"/>
  <c r="G218" i="23"/>
  <c r="H218" i="23"/>
  <c r="I218" i="23"/>
  <c r="J218" i="23"/>
  <c r="K218" i="23"/>
  <c r="L218" i="23"/>
  <c r="M218" i="23"/>
  <c r="N218" i="23"/>
  <c r="O218" i="23"/>
  <c r="P218" i="23"/>
  <c r="B219" i="23"/>
  <c r="C219" i="23"/>
  <c r="D219" i="23"/>
  <c r="E219" i="23"/>
  <c r="F219" i="23"/>
  <c r="G219" i="23"/>
  <c r="H219" i="23"/>
  <c r="I219" i="23"/>
  <c r="J219" i="23"/>
  <c r="K219" i="23"/>
  <c r="L219" i="23"/>
  <c r="M219" i="23"/>
  <c r="N219" i="23"/>
  <c r="O219" i="23"/>
  <c r="P219" i="23"/>
  <c r="B220" i="23"/>
  <c r="C220" i="23"/>
  <c r="D220" i="23"/>
  <c r="E220" i="23"/>
  <c r="F220" i="23"/>
  <c r="G220" i="23"/>
  <c r="H220" i="23"/>
  <c r="I220" i="23"/>
  <c r="J220" i="23"/>
  <c r="K220" i="23"/>
  <c r="L220" i="23"/>
  <c r="M220" i="23"/>
  <c r="N220" i="23"/>
  <c r="O220" i="23"/>
  <c r="P220" i="23"/>
  <c r="B221" i="23"/>
  <c r="C221" i="23"/>
  <c r="D221" i="23"/>
  <c r="E221" i="23"/>
  <c r="F221" i="23"/>
  <c r="G221" i="23"/>
  <c r="H221" i="23"/>
  <c r="I221" i="23"/>
  <c r="J221" i="23"/>
  <c r="K221" i="23"/>
  <c r="L221" i="23"/>
  <c r="M221" i="23"/>
  <c r="N221" i="23"/>
  <c r="O221" i="23"/>
  <c r="P221" i="23"/>
  <c r="B222" i="23"/>
  <c r="C222" i="23"/>
  <c r="D222" i="23"/>
  <c r="E222" i="23"/>
  <c r="F222" i="23"/>
  <c r="G222" i="23"/>
  <c r="H222" i="23"/>
  <c r="I222" i="23"/>
  <c r="J222" i="23"/>
  <c r="K222" i="23"/>
  <c r="L222" i="23"/>
  <c r="M222" i="23"/>
  <c r="N222" i="23"/>
  <c r="O222" i="23"/>
  <c r="P222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B184" i="23"/>
  <c r="F249" i="20"/>
  <c r="M259" i="20"/>
  <c r="L259" i="20"/>
  <c r="K259" i="20"/>
  <c r="J259" i="20"/>
  <c r="I259" i="20"/>
  <c r="H259" i="20"/>
  <c r="G259" i="20"/>
  <c r="F259" i="20"/>
  <c r="E259" i="20"/>
  <c r="D259" i="20"/>
  <c r="C259" i="20"/>
  <c r="B259" i="20"/>
  <c r="M258" i="20"/>
  <c r="L258" i="20"/>
  <c r="K258" i="20"/>
  <c r="J258" i="20"/>
  <c r="I258" i="20"/>
  <c r="H258" i="20"/>
  <c r="G258" i="20"/>
  <c r="F258" i="20"/>
  <c r="E258" i="20"/>
  <c r="D258" i="20"/>
  <c r="C258" i="20"/>
  <c r="B258" i="20"/>
  <c r="M257" i="20"/>
  <c r="L257" i="20"/>
  <c r="K257" i="20"/>
  <c r="J257" i="20"/>
  <c r="I257" i="20"/>
  <c r="H257" i="20"/>
  <c r="G257" i="20"/>
  <c r="F257" i="20"/>
  <c r="E257" i="20"/>
  <c r="D257" i="20"/>
  <c r="C257" i="20"/>
  <c r="B257" i="20"/>
  <c r="M256" i="20"/>
  <c r="L256" i="20"/>
  <c r="K256" i="20"/>
  <c r="J256" i="20"/>
  <c r="I256" i="20"/>
  <c r="H256" i="20"/>
  <c r="G256" i="20"/>
  <c r="F256" i="20"/>
  <c r="E256" i="20"/>
  <c r="D256" i="20"/>
  <c r="C256" i="20"/>
  <c r="B256" i="20"/>
  <c r="M255" i="20"/>
  <c r="L255" i="20"/>
  <c r="K255" i="20"/>
  <c r="J255" i="20"/>
  <c r="I255" i="20"/>
  <c r="H255" i="20"/>
  <c r="G255" i="20"/>
  <c r="F255" i="20"/>
  <c r="E255" i="20"/>
  <c r="D255" i="20"/>
  <c r="C255" i="20"/>
  <c r="B255" i="20"/>
  <c r="M254" i="20"/>
  <c r="L254" i="20"/>
  <c r="K254" i="20"/>
  <c r="J254" i="20"/>
  <c r="I254" i="20"/>
  <c r="H254" i="20"/>
  <c r="G254" i="20"/>
  <c r="F254" i="20"/>
  <c r="E254" i="20"/>
  <c r="D254" i="20"/>
  <c r="C254" i="20"/>
  <c r="B254" i="20"/>
  <c r="M253" i="20"/>
  <c r="L253" i="20"/>
  <c r="K253" i="20"/>
  <c r="J253" i="20"/>
  <c r="I253" i="20"/>
  <c r="H253" i="20"/>
  <c r="G253" i="20"/>
  <c r="F253" i="20"/>
  <c r="E253" i="20"/>
  <c r="D253" i="20"/>
  <c r="C253" i="20"/>
  <c r="B253" i="20"/>
  <c r="M252" i="20"/>
  <c r="L252" i="20"/>
  <c r="K252" i="20"/>
  <c r="J252" i="20"/>
  <c r="I252" i="20"/>
  <c r="H252" i="20"/>
  <c r="G252" i="20"/>
  <c r="F252" i="20"/>
  <c r="E252" i="20"/>
  <c r="D252" i="20"/>
  <c r="C252" i="20"/>
  <c r="B252" i="20"/>
  <c r="M251" i="20"/>
  <c r="L251" i="20"/>
  <c r="K251" i="20"/>
  <c r="J251" i="20"/>
  <c r="I251" i="20"/>
  <c r="H251" i="20"/>
  <c r="G251" i="20"/>
  <c r="F251" i="20"/>
  <c r="E251" i="20"/>
  <c r="D251" i="20"/>
  <c r="C251" i="20"/>
  <c r="B251" i="20"/>
  <c r="M250" i="20"/>
  <c r="L250" i="20"/>
  <c r="K250" i="20"/>
  <c r="J250" i="20"/>
  <c r="I250" i="20"/>
  <c r="H250" i="20"/>
  <c r="G250" i="20"/>
  <c r="F250" i="20"/>
  <c r="E250" i="20"/>
  <c r="D250" i="20"/>
  <c r="C250" i="20"/>
  <c r="B250" i="20"/>
  <c r="M249" i="20"/>
  <c r="L249" i="20"/>
  <c r="K249" i="20"/>
  <c r="J249" i="20"/>
  <c r="I249" i="20"/>
  <c r="H249" i="20"/>
  <c r="G249" i="20"/>
  <c r="E249" i="20"/>
  <c r="D249" i="20"/>
  <c r="C249" i="20"/>
  <c r="B249" i="20"/>
  <c r="M248" i="20"/>
  <c r="L248" i="20"/>
  <c r="K248" i="20"/>
  <c r="J248" i="20"/>
  <c r="I248" i="20"/>
  <c r="H248" i="20"/>
  <c r="G248" i="20"/>
  <c r="F248" i="20"/>
  <c r="E248" i="20"/>
  <c r="D248" i="20"/>
  <c r="C248" i="20"/>
  <c r="B248" i="20"/>
  <c r="M247" i="20"/>
  <c r="L247" i="20"/>
  <c r="K247" i="20"/>
  <c r="J247" i="20"/>
  <c r="I247" i="20"/>
  <c r="H247" i="20"/>
  <c r="G247" i="20"/>
  <c r="F247" i="20"/>
  <c r="E247" i="20"/>
  <c r="D247" i="20"/>
  <c r="C247" i="20"/>
  <c r="B247" i="20"/>
  <c r="M246" i="20"/>
  <c r="L246" i="20"/>
  <c r="K246" i="20"/>
  <c r="J246" i="20"/>
  <c r="I246" i="20"/>
  <c r="H246" i="20"/>
  <c r="G246" i="20"/>
  <c r="F246" i="20"/>
  <c r="E246" i="20"/>
  <c r="D246" i="20"/>
  <c r="C246" i="20"/>
  <c r="B246" i="20"/>
  <c r="M245" i="20"/>
  <c r="L245" i="20"/>
  <c r="K245" i="20"/>
  <c r="J245" i="20"/>
  <c r="I245" i="20"/>
  <c r="H245" i="20"/>
  <c r="G245" i="20"/>
  <c r="F245" i="20"/>
  <c r="E245" i="20"/>
  <c r="D245" i="20"/>
  <c r="C245" i="20"/>
  <c r="B245" i="20"/>
  <c r="M244" i="20"/>
  <c r="L244" i="20"/>
  <c r="K244" i="20"/>
  <c r="J244" i="20"/>
  <c r="I244" i="20"/>
  <c r="H244" i="20"/>
  <c r="G244" i="20"/>
  <c r="F244" i="20"/>
  <c r="E244" i="20"/>
  <c r="D244" i="20"/>
  <c r="C244" i="20"/>
  <c r="B244" i="20"/>
  <c r="M243" i="20"/>
  <c r="L243" i="20"/>
  <c r="K243" i="20"/>
  <c r="J243" i="20"/>
  <c r="I243" i="20"/>
  <c r="H243" i="20"/>
  <c r="G243" i="20"/>
  <c r="F243" i="20"/>
  <c r="E243" i="20"/>
  <c r="D243" i="20"/>
  <c r="C243" i="20"/>
  <c r="B243" i="20"/>
  <c r="M242" i="20"/>
  <c r="L242" i="20"/>
  <c r="K242" i="20"/>
  <c r="J242" i="20"/>
  <c r="I242" i="20"/>
  <c r="H242" i="20"/>
  <c r="G242" i="20"/>
  <c r="F242" i="20"/>
  <c r="E242" i="20"/>
  <c r="D242" i="20"/>
  <c r="C242" i="20"/>
  <c r="B242" i="20"/>
  <c r="M241" i="20"/>
  <c r="L241" i="20"/>
  <c r="K241" i="20"/>
  <c r="J241" i="20"/>
  <c r="I241" i="20"/>
  <c r="H241" i="20"/>
  <c r="G241" i="20"/>
  <c r="F241" i="20"/>
  <c r="E241" i="20"/>
  <c r="D241" i="20"/>
  <c r="C241" i="20"/>
  <c r="B241" i="20"/>
  <c r="M240" i="20"/>
  <c r="L240" i="20"/>
  <c r="K240" i="20"/>
  <c r="J240" i="20"/>
  <c r="I240" i="20"/>
  <c r="H240" i="20"/>
  <c r="G240" i="20"/>
  <c r="F240" i="20"/>
  <c r="E240" i="20"/>
  <c r="D240" i="20"/>
  <c r="C240" i="20"/>
  <c r="B240" i="20"/>
  <c r="M239" i="20"/>
  <c r="L239" i="20"/>
  <c r="K239" i="20"/>
  <c r="J239" i="20"/>
  <c r="I239" i="20"/>
  <c r="H239" i="20"/>
  <c r="G239" i="20"/>
  <c r="F239" i="20"/>
  <c r="E239" i="20"/>
  <c r="D239" i="20"/>
  <c r="C239" i="20"/>
  <c r="B239" i="20"/>
  <c r="M238" i="20"/>
  <c r="L238" i="20"/>
  <c r="K238" i="20"/>
  <c r="J238" i="20"/>
  <c r="I238" i="20"/>
  <c r="H238" i="20"/>
  <c r="G238" i="20"/>
  <c r="F238" i="20"/>
  <c r="E238" i="20"/>
  <c r="D238" i="20"/>
  <c r="C238" i="20"/>
  <c r="B238" i="20"/>
  <c r="M237" i="20"/>
  <c r="L237" i="20"/>
  <c r="K237" i="20"/>
  <c r="J237" i="20"/>
  <c r="I237" i="20"/>
  <c r="H237" i="20"/>
  <c r="G237" i="20"/>
  <c r="F237" i="20"/>
  <c r="E237" i="20"/>
  <c r="D237" i="20"/>
  <c r="C237" i="20"/>
  <c r="B237" i="20"/>
  <c r="M236" i="20"/>
  <c r="L236" i="20"/>
  <c r="K236" i="20"/>
  <c r="J236" i="20"/>
  <c r="I236" i="20"/>
  <c r="H236" i="20"/>
  <c r="G236" i="20"/>
  <c r="F236" i="20"/>
  <c r="E236" i="20"/>
  <c r="D236" i="20"/>
  <c r="C236" i="20"/>
  <c r="B236" i="20"/>
  <c r="M235" i="20"/>
  <c r="L235" i="20"/>
  <c r="K235" i="20"/>
  <c r="J235" i="20"/>
  <c r="I235" i="20"/>
  <c r="H235" i="20"/>
  <c r="G235" i="20"/>
  <c r="F235" i="20"/>
  <c r="E235" i="20"/>
  <c r="D235" i="20"/>
  <c r="C235" i="20"/>
  <c r="B235" i="20"/>
  <c r="M234" i="20"/>
  <c r="L234" i="20"/>
  <c r="K234" i="20"/>
  <c r="J234" i="20"/>
  <c r="I234" i="20"/>
  <c r="H234" i="20"/>
  <c r="G234" i="20"/>
  <c r="F234" i="20"/>
  <c r="E234" i="20"/>
  <c r="D234" i="20"/>
  <c r="C234" i="20"/>
  <c r="B234" i="20"/>
  <c r="M233" i="20"/>
  <c r="L233" i="20"/>
  <c r="K233" i="20"/>
  <c r="J233" i="20"/>
  <c r="I233" i="20"/>
  <c r="H233" i="20"/>
  <c r="G233" i="20"/>
  <c r="F233" i="20"/>
  <c r="E233" i="20"/>
  <c r="D233" i="20"/>
  <c r="C233" i="20"/>
  <c r="B233" i="20"/>
  <c r="M232" i="20"/>
  <c r="L232" i="20"/>
  <c r="K232" i="20"/>
  <c r="J232" i="20"/>
  <c r="I232" i="20"/>
  <c r="H232" i="20"/>
  <c r="G232" i="20"/>
  <c r="F232" i="20"/>
  <c r="E232" i="20"/>
  <c r="D232" i="20"/>
  <c r="C232" i="20"/>
  <c r="B232" i="20"/>
  <c r="M231" i="20"/>
  <c r="L231" i="20"/>
  <c r="K231" i="20"/>
  <c r="J231" i="20"/>
  <c r="I231" i="20"/>
  <c r="H231" i="20"/>
  <c r="G231" i="20"/>
  <c r="F231" i="20"/>
  <c r="E231" i="20"/>
  <c r="D231" i="20"/>
  <c r="C231" i="20"/>
  <c r="B231" i="20"/>
  <c r="M230" i="20"/>
  <c r="L230" i="20"/>
  <c r="K230" i="20"/>
  <c r="J230" i="20"/>
  <c r="I230" i="20"/>
  <c r="H230" i="20"/>
  <c r="G230" i="20"/>
  <c r="F230" i="20"/>
  <c r="E230" i="20"/>
  <c r="D230" i="20"/>
  <c r="C230" i="20"/>
  <c r="B230" i="20"/>
  <c r="M229" i="20"/>
  <c r="L229" i="20"/>
  <c r="K229" i="20"/>
  <c r="J229" i="20"/>
  <c r="I229" i="20"/>
  <c r="H229" i="20"/>
  <c r="G229" i="20"/>
  <c r="F229" i="20"/>
  <c r="E229" i="20"/>
  <c r="D229" i="20"/>
  <c r="C229" i="20"/>
  <c r="B229" i="20"/>
  <c r="M228" i="20"/>
  <c r="L228" i="20"/>
  <c r="K228" i="20"/>
  <c r="J228" i="20"/>
  <c r="I228" i="20"/>
  <c r="H228" i="20"/>
  <c r="G228" i="20"/>
  <c r="F228" i="20"/>
  <c r="E228" i="20"/>
  <c r="D228" i="20"/>
  <c r="C228" i="20"/>
  <c r="B228" i="20"/>
  <c r="M227" i="20"/>
  <c r="L227" i="20"/>
  <c r="K227" i="20"/>
  <c r="J227" i="20"/>
  <c r="I227" i="20"/>
  <c r="H227" i="20"/>
  <c r="G227" i="20"/>
  <c r="F227" i="20"/>
  <c r="E227" i="20"/>
  <c r="D227" i="20"/>
  <c r="C227" i="20"/>
  <c r="B227" i="20"/>
  <c r="M226" i="20"/>
  <c r="L226" i="20"/>
  <c r="K226" i="20"/>
  <c r="J226" i="20"/>
  <c r="I226" i="20"/>
  <c r="H226" i="20"/>
  <c r="G226" i="20"/>
  <c r="F226" i="20"/>
  <c r="E226" i="20"/>
  <c r="D226" i="20"/>
  <c r="C226" i="20"/>
  <c r="B226" i="20"/>
  <c r="M225" i="20"/>
  <c r="L225" i="20"/>
  <c r="K225" i="20"/>
  <c r="J225" i="20"/>
  <c r="I225" i="20"/>
  <c r="H225" i="20"/>
  <c r="G225" i="20"/>
  <c r="F225" i="20"/>
  <c r="E225" i="20"/>
  <c r="D225" i="20"/>
  <c r="C225" i="20"/>
  <c r="B225" i="20"/>
  <c r="M224" i="20"/>
  <c r="L224" i="20"/>
  <c r="K224" i="20"/>
  <c r="J224" i="20"/>
  <c r="I224" i="20"/>
  <c r="H224" i="20"/>
  <c r="G224" i="20"/>
  <c r="F224" i="20"/>
  <c r="E224" i="20"/>
  <c r="D224" i="20"/>
  <c r="C224" i="20"/>
  <c r="B224" i="20"/>
  <c r="M223" i="20"/>
  <c r="L223" i="20"/>
  <c r="K223" i="20"/>
  <c r="J223" i="20"/>
  <c r="I223" i="20"/>
  <c r="H223" i="20"/>
  <c r="G223" i="20"/>
  <c r="F223" i="20"/>
  <c r="E223" i="20"/>
  <c r="D223" i="20"/>
  <c r="C223" i="20"/>
  <c r="B223" i="20"/>
  <c r="M222" i="20"/>
  <c r="L222" i="20"/>
  <c r="K222" i="20"/>
  <c r="J222" i="20"/>
  <c r="I222" i="20"/>
  <c r="H222" i="20"/>
  <c r="G222" i="20"/>
  <c r="F222" i="20"/>
  <c r="E222" i="20"/>
  <c r="D222" i="20"/>
  <c r="C222" i="20"/>
  <c r="B222" i="20"/>
  <c r="M221" i="20"/>
  <c r="L221" i="20"/>
  <c r="K221" i="20"/>
  <c r="J221" i="20"/>
  <c r="I221" i="20"/>
  <c r="H221" i="20"/>
  <c r="G221" i="20"/>
  <c r="F221" i="20"/>
  <c r="E221" i="20"/>
  <c r="D221" i="20"/>
  <c r="C221" i="20"/>
  <c r="B221" i="20"/>
  <c r="M220" i="20"/>
  <c r="L220" i="20"/>
  <c r="K220" i="20"/>
  <c r="J220" i="20"/>
  <c r="I220" i="20"/>
  <c r="H220" i="20"/>
  <c r="G220" i="20"/>
  <c r="F220" i="20"/>
  <c r="E220" i="20"/>
  <c r="D220" i="20"/>
  <c r="C220" i="20"/>
  <c r="B220" i="20"/>
  <c r="M219" i="20"/>
  <c r="L219" i="20"/>
  <c r="K219" i="20"/>
  <c r="J219" i="20"/>
  <c r="I219" i="20"/>
  <c r="H219" i="20"/>
  <c r="G219" i="20"/>
  <c r="F219" i="20"/>
  <c r="E219" i="20"/>
  <c r="D219" i="20"/>
  <c r="C219" i="20"/>
  <c r="B219" i="20"/>
  <c r="M218" i="20"/>
  <c r="L218" i="20"/>
  <c r="K218" i="20"/>
  <c r="J218" i="20"/>
  <c r="I218" i="20"/>
  <c r="H218" i="20"/>
  <c r="G218" i="20"/>
  <c r="F218" i="20"/>
  <c r="E218" i="20"/>
  <c r="D218" i="20"/>
  <c r="C218" i="20"/>
  <c r="B218" i="20"/>
  <c r="M217" i="20"/>
  <c r="L217" i="20"/>
  <c r="K217" i="20"/>
  <c r="J217" i="20"/>
  <c r="I217" i="20"/>
  <c r="H217" i="20"/>
  <c r="G217" i="20"/>
  <c r="F217" i="20"/>
  <c r="E217" i="20"/>
  <c r="D217" i="20"/>
  <c r="C217" i="20"/>
  <c r="B217" i="20"/>
  <c r="M216" i="20"/>
  <c r="L216" i="20"/>
  <c r="K216" i="20"/>
  <c r="J216" i="20"/>
  <c r="I216" i="20"/>
  <c r="H216" i="20"/>
  <c r="G216" i="20"/>
  <c r="F216" i="20"/>
  <c r="E216" i="20"/>
  <c r="D216" i="20"/>
  <c r="C216" i="20"/>
  <c r="B216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M214" i="20"/>
  <c r="L214" i="20"/>
  <c r="K214" i="20"/>
  <c r="J214" i="20"/>
  <c r="I214" i="20"/>
  <c r="H214" i="20"/>
  <c r="G214" i="20"/>
  <c r="F214" i="20"/>
  <c r="E214" i="20"/>
  <c r="D214" i="20"/>
  <c r="C214" i="20"/>
  <c r="B214" i="20"/>
  <c r="M213" i="20"/>
  <c r="L213" i="20"/>
  <c r="K213" i="20"/>
  <c r="J213" i="20"/>
  <c r="I213" i="20"/>
  <c r="H213" i="20"/>
  <c r="G213" i="20"/>
  <c r="F213" i="20"/>
  <c r="E213" i="20"/>
  <c r="D213" i="20"/>
  <c r="C213" i="20"/>
  <c r="B213" i="20"/>
  <c r="M212" i="20"/>
  <c r="L212" i="20"/>
  <c r="K212" i="20"/>
  <c r="J212" i="20"/>
  <c r="I212" i="20"/>
  <c r="H212" i="20"/>
  <c r="G212" i="20"/>
  <c r="F212" i="20"/>
  <c r="E212" i="20"/>
  <c r="D212" i="20"/>
  <c r="C212" i="20"/>
  <c r="B212" i="20"/>
  <c r="M211" i="20"/>
  <c r="L211" i="20"/>
  <c r="K211" i="20"/>
  <c r="J211" i="20"/>
  <c r="I211" i="20"/>
  <c r="H211" i="20"/>
  <c r="G211" i="20"/>
  <c r="F211" i="20"/>
  <c r="E211" i="20"/>
  <c r="D211" i="20"/>
  <c r="C211" i="20"/>
  <c r="B211" i="20"/>
  <c r="M210" i="20"/>
  <c r="L210" i="20"/>
  <c r="K210" i="20"/>
  <c r="J210" i="20"/>
  <c r="I210" i="20"/>
  <c r="H210" i="20"/>
  <c r="G210" i="20"/>
  <c r="F210" i="20"/>
  <c r="E210" i="20"/>
  <c r="D210" i="20"/>
  <c r="C210" i="20"/>
  <c r="B210" i="20"/>
  <c r="M209" i="20"/>
  <c r="L209" i="20"/>
  <c r="K209" i="20"/>
  <c r="J209" i="20"/>
  <c r="I209" i="20"/>
  <c r="H209" i="20"/>
  <c r="G209" i="20"/>
  <c r="F209" i="20"/>
  <c r="E209" i="20"/>
  <c r="D209" i="20"/>
  <c r="C209" i="20"/>
  <c r="B209" i="20"/>
  <c r="M208" i="20"/>
  <c r="L208" i="20"/>
  <c r="K208" i="20"/>
  <c r="J208" i="20"/>
  <c r="I208" i="20"/>
  <c r="H208" i="20"/>
  <c r="G208" i="20"/>
  <c r="F208" i="20"/>
  <c r="E208" i="20"/>
  <c r="D208" i="20"/>
  <c r="C208" i="20"/>
  <c r="B208" i="20"/>
  <c r="M207" i="20"/>
  <c r="L207" i="20"/>
  <c r="K207" i="20"/>
  <c r="J207" i="20"/>
  <c r="I207" i="20"/>
  <c r="H207" i="20"/>
  <c r="G207" i="20"/>
  <c r="F207" i="20"/>
  <c r="E207" i="20"/>
  <c r="D207" i="20"/>
  <c r="C207" i="20"/>
  <c r="B207" i="20"/>
  <c r="M206" i="20"/>
  <c r="L206" i="20"/>
  <c r="K206" i="20"/>
  <c r="J206" i="20"/>
  <c r="I206" i="20"/>
  <c r="H206" i="20"/>
  <c r="G206" i="20"/>
  <c r="F206" i="20"/>
  <c r="E206" i="20"/>
  <c r="D206" i="20"/>
  <c r="C206" i="20"/>
  <c r="B206" i="20"/>
  <c r="M205" i="20"/>
  <c r="L205" i="20"/>
  <c r="K205" i="20"/>
  <c r="J205" i="20"/>
  <c r="I205" i="20"/>
  <c r="H205" i="20"/>
  <c r="G205" i="20"/>
  <c r="F205" i="20"/>
  <c r="E205" i="20"/>
  <c r="D205" i="20"/>
  <c r="C205" i="20"/>
  <c r="B205" i="20"/>
  <c r="M204" i="20"/>
  <c r="L204" i="20"/>
  <c r="K204" i="20"/>
  <c r="J204" i="20"/>
  <c r="I204" i="20"/>
  <c r="H204" i="20"/>
  <c r="G204" i="20"/>
  <c r="F204" i="20"/>
  <c r="E204" i="20"/>
  <c r="D204" i="20"/>
  <c r="C204" i="20"/>
  <c r="B204" i="20"/>
  <c r="M203" i="20"/>
  <c r="L203" i="20"/>
  <c r="K203" i="20"/>
  <c r="J203" i="20"/>
  <c r="I203" i="20"/>
  <c r="H203" i="20"/>
  <c r="G203" i="20"/>
  <c r="F203" i="20"/>
  <c r="E203" i="20"/>
  <c r="D203" i="20"/>
  <c r="C203" i="20"/>
  <c r="B203" i="20"/>
  <c r="M202" i="20"/>
  <c r="L202" i="20"/>
  <c r="K202" i="20"/>
  <c r="J202" i="20"/>
  <c r="I202" i="20"/>
  <c r="H202" i="20"/>
  <c r="G202" i="20"/>
  <c r="F202" i="20"/>
  <c r="E202" i="20"/>
  <c r="D202" i="20"/>
  <c r="C202" i="20"/>
  <c r="B202" i="20"/>
  <c r="M201" i="20"/>
  <c r="L201" i="20"/>
  <c r="K201" i="20"/>
  <c r="J201" i="20"/>
  <c r="I201" i="20"/>
  <c r="H201" i="20"/>
  <c r="G201" i="20"/>
  <c r="F201" i="20"/>
  <c r="E201" i="20"/>
  <c r="D201" i="20"/>
  <c r="C201" i="20"/>
  <c r="B201" i="20"/>
  <c r="M200" i="20"/>
  <c r="L200" i="20"/>
  <c r="K200" i="20"/>
  <c r="J200" i="20"/>
  <c r="I200" i="20"/>
  <c r="H200" i="20"/>
  <c r="G200" i="20"/>
  <c r="F200" i="20"/>
  <c r="E200" i="20"/>
  <c r="D200" i="20"/>
  <c r="C200" i="20"/>
  <c r="B200" i="20"/>
  <c r="M199" i="20"/>
  <c r="L199" i="20"/>
  <c r="K199" i="20"/>
  <c r="J199" i="20"/>
  <c r="I199" i="20"/>
  <c r="H199" i="20"/>
  <c r="G199" i="20"/>
  <c r="F199" i="20"/>
  <c r="E199" i="20"/>
  <c r="D199" i="20"/>
  <c r="C199" i="20"/>
  <c r="B199" i="20"/>
  <c r="M198" i="20"/>
  <c r="L198" i="20"/>
  <c r="K198" i="20"/>
  <c r="J198" i="20"/>
  <c r="I198" i="20"/>
  <c r="H198" i="20"/>
  <c r="G198" i="20"/>
  <c r="F198" i="20"/>
  <c r="E198" i="20"/>
  <c r="D198" i="20"/>
  <c r="C198" i="20"/>
  <c r="B198" i="20"/>
  <c r="M197" i="20"/>
  <c r="L197" i="20"/>
  <c r="K197" i="20"/>
  <c r="J197" i="20"/>
  <c r="I197" i="20"/>
  <c r="H197" i="20"/>
  <c r="G197" i="20"/>
  <c r="F197" i="20"/>
  <c r="E197" i="20"/>
  <c r="D197" i="20"/>
  <c r="C197" i="20"/>
  <c r="B197" i="20"/>
  <c r="M196" i="20"/>
  <c r="L196" i="20"/>
  <c r="K196" i="20"/>
  <c r="J196" i="20"/>
  <c r="I196" i="20"/>
  <c r="H196" i="20"/>
  <c r="G196" i="20"/>
  <c r="F196" i="20"/>
  <c r="E196" i="20"/>
  <c r="D196" i="20"/>
  <c r="C196" i="20"/>
  <c r="B196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M190" i="20"/>
  <c r="L190" i="20"/>
  <c r="K190" i="20"/>
  <c r="J190" i="20"/>
  <c r="I190" i="20"/>
  <c r="H190" i="20"/>
  <c r="G190" i="20"/>
  <c r="F190" i="20"/>
  <c r="E190" i="20"/>
  <c r="D190" i="20"/>
  <c r="C190" i="20"/>
  <c r="B190" i="20"/>
  <c r="M189" i="20"/>
  <c r="L189" i="20"/>
  <c r="K189" i="20"/>
  <c r="J189" i="20"/>
  <c r="I189" i="20"/>
  <c r="H189" i="20"/>
  <c r="G189" i="20"/>
  <c r="F189" i="20"/>
  <c r="E189" i="20"/>
  <c r="D189" i="20"/>
  <c r="C189" i="20"/>
  <c r="B189" i="20"/>
  <c r="M188" i="20"/>
  <c r="L188" i="20"/>
  <c r="K188" i="20"/>
  <c r="J188" i="20"/>
  <c r="I188" i="20"/>
  <c r="H188" i="20"/>
  <c r="G188" i="20"/>
  <c r="F188" i="20"/>
  <c r="E188" i="20"/>
  <c r="D188" i="20"/>
  <c r="C188" i="20"/>
  <c r="B188" i="20"/>
  <c r="M187" i="20"/>
  <c r="L187" i="20"/>
  <c r="K187" i="20"/>
  <c r="J187" i="20"/>
  <c r="I187" i="20"/>
  <c r="H187" i="20"/>
  <c r="G187" i="20"/>
  <c r="F187" i="20"/>
  <c r="E187" i="20"/>
  <c r="D187" i="20"/>
  <c r="C187" i="20"/>
  <c r="B187" i="20"/>
  <c r="M186" i="20"/>
  <c r="L186" i="20"/>
  <c r="K186" i="20"/>
  <c r="J186" i="20"/>
  <c r="I186" i="20"/>
  <c r="H186" i="20"/>
  <c r="G186" i="20"/>
  <c r="F186" i="20"/>
  <c r="E186" i="20"/>
  <c r="D186" i="20"/>
  <c r="C186" i="20"/>
  <c r="B186" i="20"/>
  <c r="M185" i="20"/>
  <c r="L185" i="20"/>
  <c r="K185" i="20"/>
  <c r="J185" i="20"/>
  <c r="I185" i="20"/>
  <c r="H185" i="20"/>
  <c r="G185" i="20"/>
  <c r="F185" i="20"/>
  <c r="E185" i="20"/>
  <c r="D185" i="20"/>
  <c r="C185" i="20"/>
  <c r="B185" i="20"/>
  <c r="M184" i="20"/>
  <c r="L184" i="20"/>
  <c r="K184" i="20"/>
  <c r="J184" i="20"/>
  <c r="I184" i="20"/>
  <c r="H184" i="20"/>
  <c r="G184" i="20"/>
  <c r="F184" i="20"/>
  <c r="E184" i="20"/>
  <c r="D184" i="20"/>
  <c r="C184" i="20"/>
  <c r="B184" i="20"/>
  <c r="M183" i="20"/>
  <c r="L183" i="20"/>
  <c r="K183" i="20"/>
  <c r="J183" i="20"/>
  <c r="I183" i="20"/>
  <c r="H183" i="20"/>
  <c r="G183" i="20"/>
  <c r="F183" i="20"/>
  <c r="E183" i="20"/>
  <c r="D183" i="20"/>
  <c r="C183" i="20"/>
  <c r="B183" i="20"/>
  <c r="M182" i="20"/>
  <c r="L182" i="20"/>
  <c r="K182" i="20"/>
  <c r="J182" i="20"/>
  <c r="I182" i="20"/>
  <c r="H182" i="20"/>
  <c r="G182" i="20"/>
  <c r="F182" i="20"/>
  <c r="E182" i="20"/>
  <c r="D182" i="20"/>
  <c r="C182" i="20"/>
  <c r="B182" i="20"/>
  <c r="M181" i="20"/>
  <c r="L181" i="20"/>
  <c r="K181" i="20"/>
  <c r="J181" i="20"/>
  <c r="I181" i="20"/>
  <c r="H181" i="20"/>
  <c r="G181" i="20"/>
  <c r="F181" i="20"/>
  <c r="E181" i="20"/>
  <c r="D181" i="20"/>
  <c r="C181" i="20"/>
  <c r="B181" i="20"/>
  <c r="F251" i="19"/>
  <c r="M261" i="19"/>
  <c r="L261" i="19"/>
  <c r="K261" i="19"/>
  <c r="J261" i="19"/>
  <c r="I261" i="19"/>
  <c r="H261" i="19"/>
  <c r="G261" i="19"/>
  <c r="F261" i="19"/>
  <c r="E261" i="19"/>
  <c r="D261" i="19"/>
  <c r="C261" i="19"/>
  <c r="B261" i="19"/>
  <c r="M260" i="19"/>
  <c r="L260" i="19"/>
  <c r="K260" i="19"/>
  <c r="J260" i="19"/>
  <c r="I260" i="19"/>
  <c r="H260" i="19"/>
  <c r="G260" i="19"/>
  <c r="F260" i="19"/>
  <c r="E260" i="19"/>
  <c r="D260" i="19"/>
  <c r="C260" i="19"/>
  <c r="B260" i="19"/>
  <c r="M259" i="19"/>
  <c r="L259" i="19"/>
  <c r="K259" i="19"/>
  <c r="J259" i="19"/>
  <c r="I259" i="19"/>
  <c r="H259" i="19"/>
  <c r="G259" i="19"/>
  <c r="F259" i="19"/>
  <c r="E259" i="19"/>
  <c r="D259" i="19"/>
  <c r="C259" i="19"/>
  <c r="B259" i="19"/>
  <c r="M258" i="19"/>
  <c r="L258" i="19"/>
  <c r="K258" i="19"/>
  <c r="J258" i="19"/>
  <c r="I258" i="19"/>
  <c r="H258" i="19"/>
  <c r="G258" i="19"/>
  <c r="F258" i="19"/>
  <c r="E258" i="19"/>
  <c r="D258" i="19"/>
  <c r="C258" i="19"/>
  <c r="B258" i="19"/>
  <c r="M257" i="19"/>
  <c r="L257" i="19"/>
  <c r="K257" i="19"/>
  <c r="J257" i="19"/>
  <c r="I257" i="19"/>
  <c r="H257" i="19"/>
  <c r="G257" i="19"/>
  <c r="F257" i="19"/>
  <c r="E257" i="19"/>
  <c r="D257" i="19"/>
  <c r="C257" i="19"/>
  <c r="B257" i="19"/>
  <c r="M256" i="19"/>
  <c r="L256" i="19"/>
  <c r="K256" i="19"/>
  <c r="J256" i="19"/>
  <c r="I256" i="19"/>
  <c r="H256" i="19"/>
  <c r="G256" i="19"/>
  <c r="F256" i="19"/>
  <c r="E256" i="19"/>
  <c r="D256" i="19"/>
  <c r="C256" i="19"/>
  <c r="B256" i="19"/>
  <c r="M255" i="19"/>
  <c r="L255" i="19"/>
  <c r="K255" i="19"/>
  <c r="J255" i="19"/>
  <c r="I255" i="19"/>
  <c r="H255" i="19"/>
  <c r="G255" i="19"/>
  <c r="F255" i="19"/>
  <c r="E255" i="19"/>
  <c r="D255" i="19"/>
  <c r="C255" i="19"/>
  <c r="B255" i="19"/>
  <c r="M254" i="19"/>
  <c r="L254" i="19"/>
  <c r="K254" i="19"/>
  <c r="J254" i="19"/>
  <c r="I254" i="19"/>
  <c r="H254" i="19"/>
  <c r="G254" i="19"/>
  <c r="F254" i="19"/>
  <c r="E254" i="19"/>
  <c r="D254" i="19"/>
  <c r="C254" i="19"/>
  <c r="B254" i="19"/>
  <c r="M253" i="19"/>
  <c r="L253" i="19"/>
  <c r="K253" i="19"/>
  <c r="J253" i="19"/>
  <c r="I253" i="19"/>
  <c r="H253" i="19"/>
  <c r="G253" i="19"/>
  <c r="F253" i="19"/>
  <c r="E253" i="19"/>
  <c r="D253" i="19"/>
  <c r="C253" i="19"/>
  <c r="B253" i="19"/>
  <c r="M252" i="19"/>
  <c r="L252" i="19"/>
  <c r="K252" i="19"/>
  <c r="J252" i="19"/>
  <c r="I252" i="19"/>
  <c r="H252" i="19"/>
  <c r="G252" i="19"/>
  <c r="F252" i="19"/>
  <c r="E252" i="19"/>
  <c r="D252" i="19"/>
  <c r="C252" i="19"/>
  <c r="B252" i="19"/>
  <c r="M251" i="19"/>
  <c r="L251" i="19"/>
  <c r="K251" i="19"/>
  <c r="J251" i="19"/>
  <c r="I251" i="19"/>
  <c r="H251" i="19"/>
  <c r="G251" i="19"/>
  <c r="E251" i="19"/>
  <c r="D251" i="19"/>
  <c r="C251" i="19"/>
  <c r="B251" i="19"/>
  <c r="M250" i="19"/>
  <c r="L250" i="19"/>
  <c r="K250" i="19"/>
  <c r="J250" i="19"/>
  <c r="I250" i="19"/>
  <c r="H250" i="19"/>
  <c r="G250" i="19"/>
  <c r="F250" i="19"/>
  <c r="E250" i="19"/>
  <c r="D250" i="19"/>
  <c r="C250" i="19"/>
  <c r="B250" i="19"/>
  <c r="M249" i="19"/>
  <c r="L249" i="19"/>
  <c r="K249" i="19"/>
  <c r="J249" i="19"/>
  <c r="I249" i="19"/>
  <c r="H249" i="19"/>
  <c r="G249" i="19"/>
  <c r="F249" i="19"/>
  <c r="E249" i="19"/>
  <c r="D249" i="19"/>
  <c r="C249" i="19"/>
  <c r="B249" i="19"/>
  <c r="M248" i="19"/>
  <c r="L248" i="19"/>
  <c r="K248" i="19"/>
  <c r="J248" i="19"/>
  <c r="I248" i="19"/>
  <c r="H248" i="19"/>
  <c r="G248" i="19"/>
  <c r="F248" i="19"/>
  <c r="E248" i="19"/>
  <c r="D248" i="19"/>
  <c r="C248" i="19"/>
  <c r="B248" i="19"/>
  <c r="M247" i="19"/>
  <c r="L247" i="19"/>
  <c r="K247" i="19"/>
  <c r="J247" i="19"/>
  <c r="I247" i="19"/>
  <c r="H247" i="19"/>
  <c r="G247" i="19"/>
  <c r="F247" i="19"/>
  <c r="E247" i="19"/>
  <c r="D247" i="19"/>
  <c r="C247" i="19"/>
  <c r="B247" i="19"/>
  <c r="M246" i="19"/>
  <c r="L246" i="19"/>
  <c r="K246" i="19"/>
  <c r="J246" i="19"/>
  <c r="I246" i="19"/>
  <c r="H246" i="19"/>
  <c r="G246" i="19"/>
  <c r="F246" i="19"/>
  <c r="E246" i="19"/>
  <c r="D246" i="19"/>
  <c r="C246" i="19"/>
  <c r="B246" i="19"/>
  <c r="M245" i="19"/>
  <c r="L245" i="19"/>
  <c r="K245" i="19"/>
  <c r="J245" i="19"/>
  <c r="I245" i="19"/>
  <c r="H245" i="19"/>
  <c r="G245" i="19"/>
  <c r="F245" i="19"/>
  <c r="E245" i="19"/>
  <c r="D245" i="19"/>
  <c r="C245" i="19"/>
  <c r="B245" i="19"/>
  <c r="M244" i="19"/>
  <c r="L244" i="19"/>
  <c r="K244" i="19"/>
  <c r="J244" i="19"/>
  <c r="I244" i="19"/>
  <c r="H244" i="19"/>
  <c r="G244" i="19"/>
  <c r="F244" i="19"/>
  <c r="E244" i="19"/>
  <c r="D244" i="19"/>
  <c r="C244" i="19"/>
  <c r="B244" i="19"/>
  <c r="M243" i="19"/>
  <c r="L243" i="19"/>
  <c r="K243" i="19"/>
  <c r="J243" i="19"/>
  <c r="I243" i="19"/>
  <c r="H243" i="19"/>
  <c r="G243" i="19"/>
  <c r="F243" i="19"/>
  <c r="E243" i="19"/>
  <c r="D243" i="19"/>
  <c r="C243" i="19"/>
  <c r="B243" i="19"/>
  <c r="M242" i="19"/>
  <c r="L242" i="19"/>
  <c r="K242" i="19"/>
  <c r="J242" i="19"/>
  <c r="I242" i="19"/>
  <c r="H242" i="19"/>
  <c r="G242" i="19"/>
  <c r="F242" i="19"/>
  <c r="E242" i="19"/>
  <c r="D242" i="19"/>
  <c r="C242" i="19"/>
  <c r="B242" i="19"/>
  <c r="M241" i="19"/>
  <c r="L241" i="19"/>
  <c r="K241" i="19"/>
  <c r="J241" i="19"/>
  <c r="I241" i="19"/>
  <c r="H241" i="19"/>
  <c r="G241" i="19"/>
  <c r="F241" i="19"/>
  <c r="E241" i="19"/>
  <c r="D241" i="19"/>
  <c r="C241" i="19"/>
  <c r="B241" i="19"/>
  <c r="M240" i="19"/>
  <c r="L240" i="19"/>
  <c r="K240" i="19"/>
  <c r="J240" i="19"/>
  <c r="I240" i="19"/>
  <c r="H240" i="19"/>
  <c r="G240" i="19"/>
  <c r="F240" i="19"/>
  <c r="E240" i="19"/>
  <c r="D240" i="19"/>
  <c r="C240" i="19"/>
  <c r="B240" i="19"/>
  <c r="M239" i="19"/>
  <c r="L239" i="19"/>
  <c r="K239" i="19"/>
  <c r="J239" i="19"/>
  <c r="I239" i="19"/>
  <c r="H239" i="19"/>
  <c r="G239" i="19"/>
  <c r="F239" i="19"/>
  <c r="E239" i="19"/>
  <c r="D239" i="19"/>
  <c r="C239" i="19"/>
  <c r="B239" i="19"/>
  <c r="M238" i="19"/>
  <c r="L238" i="19"/>
  <c r="K238" i="19"/>
  <c r="J238" i="19"/>
  <c r="I238" i="19"/>
  <c r="H238" i="19"/>
  <c r="G238" i="19"/>
  <c r="F238" i="19"/>
  <c r="E238" i="19"/>
  <c r="D238" i="19"/>
  <c r="C238" i="19"/>
  <c r="B238" i="19"/>
  <c r="M237" i="19"/>
  <c r="L237" i="19"/>
  <c r="K237" i="19"/>
  <c r="J237" i="19"/>
  <c r="I237" i="19"/>
  <c r="H237" i="19"/>
  <c r="G237" i="19"/>
  <c r="F237" i="19"/>
  <c r="E237" i="19"/>
  <c r="D237" i="19"/>
  <c r="C237" i="19"/>
  <c r="B237" i="19"/>
  <c r="M236" i="19"/>
  <c r="L236" i="19"/>
  <c r="K236" i="19"/>
  <c r="J236" i="19"/>
  <c r="I236" i="19"/>
  <c r="H236" i="19"/>
  <c r="G236" i="19"/>
  <c r="F236" i="19"/>
  <c r="E236" i="19"/>
  <c r="D236" i="19"/>
  <c r="C236" i="19"/>
  <c r="B236" i="19"/>
  <c r="M235" i="19"/>
  <c r="L235" i="19"/>
  <c r="K235" i="19"/>
  <c r="J235" i="19"/>
  <c r="I235" i="19"/>
  <c r="H235" i="19"/>
  <c r="G235" i="19"/>
  <c r="F235" i="19"/>
  <c r="E235" i="19"/>
  <c r="D235" i="19"/>
  <c r="C235" i="19"/>
  <c r="B235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M232" i="19"/>
  <c r="L232" i="19"/>
  <c r="K232" i="19"/>
  <c r="J232" i="19"/>
  <c r="I232" i="19"/>
  <c r="H232" i="19"/>
  <c r="G232" i="19"/>
  <c r="F232" i="19"/>
  <c r="E232" i="19"/>
  <c r="D232" i="19"/>
  <c r="C232" i="19"/>
  <c r="B232" i="19"/>
  <c r="M231" i="19"/>
  <c r="L231" i="19"/>
  <c r="K231" i="19"/>
  <c r="J231" i="19"/>
  <c r="I231" i="19"/>
  <c r="H231" i="19"/>
  <c r="G231" i="19"/>
  <c r="F231" i="19"/>
  <c r="E231" i="19"/>
  <c r="D231" i="19"/>
  <c r="C231" i="19"/>
  <c r="B231" i="19"/>
  <c r="M230" i="19"/>
  <c r="L230" i="19"/>
  <c r="K230" i="19"/>
  <c r="J230" i="19"/>
  <c r="I230" i="19"/>
  <c r="H230" i="19"/>
  <c r="G230" i="19"/>
  <c r="F230" i="19"/>
  <c r="E230" i="19"/>
  <c r="D230" i="19"/>
  <c r="C230" i="19"/>
  <c r="B230" i="19"/>
  <c r="M229" i="19"/>
  <c r="L229" i="19"/>
  <c r="K229" i="19"/>
  <c r="J229" i="19"/>
  <c r="I229" i="19"/>
  <c r="H229" i="19"/>
  <c r="G229" i="19"/>
  <c r="F229" i="19"/>
  <c r="E229" i="19"/>
  <c r="D229" i="19"/>
  <c r="C229" i="19"/>
  <c r="B229" i="19"/>
  <c r="M228" i="19"/>
  <c r="L228" i="19"/>
  <c r="K228" i="19"/>
  <c r="J228" i="19"/>
  <c r="I228" i="19"/>
  <c r="H228" i="19"/>
  <c r="G228" i="19"/>
  <c r="F228" i="19"/>
  <c r="E228" i="19"/>
  <c r="D228" i="19"/>
  <c r="C228" i="19"/>
  <c r="B228" i="19"/>
  <c r="M227" i="19"/>
  <c r="L227" i="19"/>
  <c r="K227" i="19"/>
  <c r="J227" i="19"/>
  <c r="I227" i="19"/>
  <c r="H227" i="19"/>
  <c r="G227" i="19"/>
  <c r="F227" i="19"/>
  <c r="E227" i="19"/>
  <c r="D227" i="19"/>
  <c r="C227" i="19"/>
  <c r="B227" i="19"/>
  <c r="M226" i="19"/>
  <c r="L226" i="19"/>
  <c r="K226" i="19"/>
  <c r="J226" i="19"/>
  <c r="I226" i="19"/>
  <c r="H226" i="19"/>
  <c r="G226" i="19"/>
  <c r="F226" i="19"/>
  <c r="E226" i="19"/>
  <c r="D226" i="19"/>
  <c r="C226" i="19"/>
  <c r="B226" i="19"/>
  <c r="M225" i="19"/>
  <c r="L225" i="19"/>
  <c r="K225" i="19"/>
  <c r="J225" i="19"/>
  <c r="I225" i="19"/>
  <c r="H225" i="19"/>
  <c r="G225" i="19"/>
  <c r="F225" i="19"/>
  <c r="E225" i="19"/>
  <c r="D225" i="19"/>
  <c r="C225" i="19"/>
  <c r="B225" i="19"/>
  <c r="M224" i="19"/>
  <c r="L224" i="19"/>
  <c r="K224" i="19"/>
  <c r="J224" i="19"/>
  <c r="I224" i="19"/>
  <c r="H224" i="19"/>
  <c r="G224" i="19"/>
  <c r="F224" i="19"/>
  <c r="E224" i="19"/>
  <c r="D224" i="19"/>
  <c r="C224" i="19"/>
  <c r="B224" i="19"/>
  <c r="M223" i="19"/>
  <c r="L223" i="19"/>
  <c r="K223" i="19"/>
  <c r="J223" i="19"/>
  <c r="I223" i="19"/>
  <c r="H223" i="19"/>
  <c r="G223" i="19"/>
  <c r="F223" i="19"/>
  <c r="E223" i="19"/>
  <c r="D223" i="19"/>
  <c r="C223" i="19"/>
  <c r="B223" i="19"/>
  <c r="M222" i="19"/>
  <c r="L222" i="19"/>
  <c r="K222" i="19"/>
  <c r="J222" i="19"/>
  <c r="I222" i="19"/>
  <c r="H222" i="19"/>
  <c r="G222" i="19"/>
  <c r="F222" i="19"/>
  <c r="E222" i="19"/>
  <c r="D222" i="19"/>
  <c r="C222" i="19"/>
  <c r="B222" i="19"/>
  <c r="M221" i="19"/>
  <c r="L221" i="19"/>
  <c r="K221" i="19"/>
  <c r="J221" i="19"/>
  <c r="I221" i="19"/>
  <c r="H221" i="19"/>
  <c r="G221" i="19"/>
  <c r="F221" i="19"/>
  <c r="E221" i="19"/>
  <c r="D221" i="19"/>
  <c r="C221" i="19"/>
  <c r="B221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M219" i="19"/>
  <c r="L219" i="19"/>
  <c r="K219" i="19"/>
  <c r="J219" i="19"/>
  <c r="I219" i="19"/>
  <c r="H219" i="19"/>
  <c r="G219" i="19"/>
  <c r="F219" i="19"/>
  <c r="E219" i="19"/>
  <c r="D219" i="19"/>
  <c r="C219" i="19"/>
  <c r="B219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M217" i="19"/>
  <c r="L217" i="19"/>
  <c r="K217" i="19"/>
  <c r="J217" i="19"/>
  <c r="I217" i="19"/>
  <c r="H217" i="19"/>
  <c r="G217" i="19"/>
  <c r="F217" i="19"/>
  <c r="E217" i="19"/>
  <c r="D217" i="19"/>
  <c r="C217" i="19"/>
  <c r="B217" i="19"/>
  <c r="M216" i="19"/>
  <c r="L216" i="19"/>
  <c r="K216" i="19"/>
  <c r="J216" i="19"/>
  <c r="I216" i="19"/>
  <c r="H216" i="19"/>
  <c r="G216" i="19"/>
  <c r="F216" i="19"/>
  <c r="E216" i="19"/>
  <c r="D216" i="19"/>
  <c r="C216" i="19"/>
  <c r="B216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M214" i="19"/>
  <c r="L214" i="19"/>
  <c r="K214" i="19"/>
  <c r="J214" i="19"/>
  <c r="I214" i="19"/>
  <c r="H214" i="19"/>
  <c r="G214" i="19"/>
  <c r="F214" i="19"/>
  <c r="E214" i="19"/>
  <c r="D214" i="19"/>
  <c r="C214" i="19"/>
  <c r="B214" i="19"/>
  <c r="M213" i="19"/>
  <c r="L213" i="19"/>
  <c r="K213" i="19"/>
  <c r="J213" i="19"/>
  <c r="I213" i="19"/>
  <c r="H213" i="19"/>
  <c r="G213" i="19"/>
  <c r="F213" i="19"/>
  <c r="E213" i="19"/>
  <c r="D213" i="19"/>
  <c r="C213" i="19"/>
  <c r="B213" i="19"/>
  <c r="M212" i="19"/>
  <c r="L212" i="19"/>
  <c r="K212" i="19"/>
  <c r="J212" i="19"/>
  <c r="I212" i="19"/>
  <c r="H212" i="19"/>
  <c r="G212" i="19"/>
  <c r="F212" i="19"/>
  <c r="E212" i="19"/>
  <c r="D212" i="19"/>
  <c r="C212" i="19"/>
  <c r="B212" i="19"/>
  <c r="M211" i="19"/>
  <c r="L211" i="19"/>
  <c r="K211" i="19"/>
  <c r="J211" i="19"/>
  <c r="I211" i="19"/>
  <c r="H211" i="19"/>
  <c r="G211" i="19"/>
  <c r="F211" i="19"/>
  <c r="E211" i="19"/>
  <c r="D211" i="19"/>
  <c r="C211" i="19"/>
  <c r="B211" i="19"/>
  <c r="M210" i="19"/>
  <c r="L210" i="19"/>
  <c r="K210" i="19"/>
  <c r="J210" i="19"/>
  <c r="I210" i="19"/>
  <c r="H210" i="19"/>
  <c r="G210" i="19"/>
  <c r="F210" i="19"/>
  <c r="E210" i="19"/>
  <c r="D210" i="19"/>
  <c r="C210" i="19"/>
  <c r="B210" i="19"/>
  <c r="M209" i="19"/>
  <c r="L209" i="19"/>
  <c r="K209" i="19"/>
  <c r="J209" i="19"/>
  <c r="I209" i="19"/>
  <c r="H209" i="19"/>
  <c r="G209" i="19"/>
  <c r="F209" i="19"/>
  <c r="E209" i="19"/>
  <c r="D209" i="19"/>
  <c r="C209" i="19"/>
  <c r="B209" i="19"/>
  <c r="M208" i="19"/>
  <c r="L208" i="19"/>
  <c r="K208" i="19"/>
  <c r="J208" i="19"/>
  <c r="I208" i="19"/>
  <c r="H208" i="19"/>
  <c r="G208" i="19"/>
  <c r="F208" i="19"/>
  <c r="E208" i="19"/>
  <c r="D208" i="19"/>
  <c r="C208" i="19"/>
  <c r="B208" i="19"/>
  <c r="M207" i="19"/>
  <c r="L207" i="19"/>
  <c r="K207" i="19"/>
  <c r="J207" i="19"/>
  <c r="I207" i="19"/>
  <c r="H207" i="19"/>
  <c r="G207" i="19"/>
  <c r="F207" i="19"/>
  <c r="E207" i="19"/>
  <c r="D207" i="19"/>
  <c r="C207" i="19"/>
  <c r="B207" i="19"/>
  <c r="M206" i="19"/>
  <c r="L206" i="19"/>
  <c r="K206" i="19"/>
  <c r="J206" i="19"/>
  <c r="I206" i="19"/>
  <c r="H206" i="19"/>
  <c r="G206" i="19"/>
  <c r="F206" i="19"/>
  <c r="E206" i="19"/>
  <c r="D206" i="19"/>
  <c r="C206" i="19"/>
  <c r="B206" i="19"/>
  <c r="M205" i="19"/>
  <c r="L205" i="19"/>
  <c r="K205" i="19"/>
  <c r="J205" i="19"/>
  <c r="I205" i="19"/>
  <c r="H205" i="19"/>
  <c r="G205" i="19"/>
  <c r="F205" i="19"/>
  <c r="E205" i="19"/>
  <c r="D205" i="19"/>
  <c r="C205" i="19"/>
  <c r="B205" i="19"/>
  <c r="M204" i="19"/>
  <c r="L204" i="19"/>
  <c r="K204" i="19"/>
  <c r="J204" i="19"/>
  <c r="I204" i="19"/>
  <c r="H204" i="19"/>
  <c r="G204" i="19"/>
  <c r="F204" i="19"/>
  <c r="E204" i="19"/>
  <c r="D204" i="19"/>
  <c r="C204" i="19"/>
  <c r="B204" i="19"/>
  <c r="M203" i="19"/>
  <c r="L203" i="19"/>
  <c r="K203" i="19"/>
  <c r="J203" i="19"/>
  <c r="I203" i="19"/>
  <c r="H203" i="19"/>
  <c r="G203" i="19"/>
  <c r="F203" i="19"/>
  <c r="E203" i="19"/>
  <c r="D203" i="19"/>
  <c r="C203" i="19"/>
  <c r="B203" i="19"/>
  <c r="M202" i="19"/>
  <c r="L202" i="19"/>
  <c r="K202" i="19"/>
  <c r="J202" i="19"/>
  <c r="I202" i="19"/>
  <c r="H202" i="19"/>
  <c r="G202" i="19"/>
  <c r="F202" i="19"/>
  <c r="E202" i="19"/>
  <c r="D202" i="19"/>
  <c r="C202" i="19"/>
  <c r="B202" i="19"/>
  <c r="M201" i="19"/>
  <c r="L201" i="19"/>
  <c r="K201" i="19"/>
  <c r="J201" i="19"/>
  <c r="I201" i="19"/>
  <c r="H201" i="19"/>
  <c r="G201" i="19"/>
  <c r="F201" i="19"/>
  <c r="E201" i="19"/>
  <c r="D201" i="19"/>
  <c r="C201" i="19"/>
  <c r="B201" i="19"/>
  <c r="M200" i="19"/>
  <c r="L200" i="19"/>
  <c r="K200" i="19"/>
  <c r="J200" i="19"/>
  <c r="I200" i="19"/>
  <c r="H200" i="19"/>
  <c r="G200" i="19"/>
  <c r="F200" i="19"/>
  <c r="E200" i="19"/>
  <c r="D200" i="19"/>
  <c r="C200" i="19"/>
  <c r="B200" i="19"/>
  <c r="M199" i="19"/>
  <c r="L199" i="19"/>
  <c r="K199" i="19"/>
  <c r="J199" i="19"/>
  <c r="I199" i="19"/>
  <c r="H199" i="19"/>
  <c r="G199" i="19"/>
  <c r="F199" i="19"/>
  <c r="E199" i="19"/>
  <c r="D199" i="19"/>
  <c r="C199" i="19"/>
  <c r="B199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M197" i="19"/>
  <c r="L197" i="19"/>
  <c r="K197" i="19"/>
  <c r="J197" i="19"/>
  <c r="I197" i="19"/>
  <c r="H197" i="19"/>
  <c r="G197" i="19"/>
  <c r="F197" i="19"/>
  <c r="E197" i="19"/>
  <c r="D197" i="19"/>
  <c r="C197" i="19"/>
  <c r="B197" i="19"/>
  <c r="M196" i="19"/>
  <c r="L196" i="19"/>
  <c r="K196" i="19"/>
  <c r="J196" i="19"/>
  <c r="I196" i="19"/>
  <c r="H196" i="19"/>
  <c r="G196" i="19"/>
  <c r="F196" i="19"/>
  <c r="E196" i="19"/>
  <c r="D196" i="19"/>
  <c r="C196" i="19"/>
  <c r="B196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M191" i="19"/>
  <c r="L191" i="19"/>
  <c r="K191" i="19"/>
  <c r="J191" i="19"/>
  <c r="I191" i="19"/>
  <c r="H191" i="19"/>
  <c r="G191" i="19"/>
  <c r="F191" i="19"/>
  <c r="E191" i="19"/>
  <c r="D191" i="19"/>
  <c r="C191" i="19"/>
  <c r="B191" i="19"/>
  <c r="M190" i="19"/>
  <c r="L190" i="19"/>
  <c r="K190" i="19"/>
  <c r="J190" i="19"/>
  <c r="I190" i="19"/>
  <c r="H190" i="19"/>
  <c r="G190" i="19"/>
  <c r="F190" i="19"/>
  <c r="E190" i="19"/>
  <c r="D190" i="19"/>
  <c r="C190" i="19"/>
  <c r="B190" i="19"/>
  <c r="M189" i="19"/>
  <c r="L189" i="19"/>
  <c r="K189" i="19"/>
  <c r="J189" i="19"/>
  <c r="I189" i="19"/>
  <c r="H189" i="19"/>
  <c r="G189" i="19"/>
  <c r="F189" i="19"/>
  <c r="E189" i="19"/>
  <c r="D189" i="19"/>
  <c r="C189" i="19"/>
  <c r="B189" i="19"/>
  <c r="M188" i="19"/>
  <c r="L188" i="19"/>
  <c r="K188" i="19"/>
  <c r="J188" i="19"/>
  <c r="I188" i="19"/>
  <c r="H188" i="19"/>
  <c r="G188" i="19"/>
  <c r="F188" i="19"/>
  <c r="E188" i="19"/>
  <c r="D188" i="19"/>
  <c r="C188" i="19"/>
  <c r="B188" i="19"/>
  <c r="M187" i="19"/>
  <c r="L187" i="19"/>
  <c r="K187" i="19"/>
  <c r="J187" i="19"/>
  <c r="I187" i="19"/>
  <c r="H187" i="19"/>
  <c r="G187" i="19"/>
  <c r="F187" i="19"/>
  <c r="E187" i="19"/>
  <c r="D187" i="19"/>
  <c r="C187" i="19"/>
  <c r="B187" i="19"/>
  <c r="M186" i="19"/>
  <c r="L186" i="19"/>
  <c r="K186" i="19"/>
  <c r="J186" i="19"/>
  <c r="I186" i="19"/>
  <c r="H186" i="19"/>
  <c r="G186" i="19"/>
  <c r="F186" i="19"/>
  <c r="E186" i="19"/>
  <c r="D186" i="19"/>
  <c r="C186" i="19"/>
  <c r="B186" i="19"/>
  <c r="M185" i="19"/>
  <c r="L185" i="19"/>
  <c r="K185" i="19"/>
  <c r="J185" i="19"/>
  <c r="I185" i="19"/>
  <c r="H185" i="19"/>
  <c r="G185" i="19"/>
  <c r="F185" i="19"/>
  <c r="E185" i="19"/>
  <c r="D185" i="19"/>
  <c r="C185" i="19"/>
  <c r="B185" i="19"/>
  <c r="M184" i="19"/>
  <c r="L184" i="19"/>
  <c r="K184" i="19"/>
  <c r="J184" i="19"/>
  <c r="I184" i="19"/>
  <c r="H184" i="19"/>
  <c r="G184" i="19"/>
  <c r="F184" i="19"/>
  <c r="E184" i="19"/>
  <c r="D184" i="19"/>
  <c r="C184" i="19"/>
  <c r="B184" i="19"/>
  <c r="M183" i="19"/>
  <c r="L183" i="19"/>
  <c r="K183" i="19"/>
  <c r="J183" i="19"/>
  <c r="I183" i="19"/>
  <c r="H183" i="19"/>
  <c r="G183" i="19"/>
  <c r="F183" i="19"/>
  <c r="E183" i="19"/>
  <c r="D183" i="19"/>
  <c r="C183" i="19"/>
  <c r="B183" i="19"/>
  <c r="F80" i="28" l="1"/>
  <c r="G79" i="28"/>
  <c r="F74" i="28"/>
  <c r="G73" i="28"/>
  <c r="F68" i="28"/>
  <c r="G67" i="28"/>
  <c r="F62" i="28"/>
  <c r="G61" i="28"/>
  <c r="F56" i="28"/>
  <c r="G55" i="28"/>
  <c r="F50" i="28"/>
  <c r="G49" i="28"/>
  <c r="F44" i="28"/>
  <c r="G43" i="28"/>
  <c r="F5" i="28"/>
  <c r="F8" i="28"/>
  <c r="F11" i="28"/>
  <c r="F14" i="28"/>
  <c r="F20" i="28"/>
  <c r="F26" i="28"/>
  <c r="F32" i="28"/>
  <c r="F38" i="28"/>
  <c r="G76" i="28"/>
  <c r="F77" i="28"/>
  <c r="G70" i="28"/>
  <c r="F71" i="28"/>
  <c r="G64" i="28"/>
  <c r="F65" i="28"/>
  <c r="G58" i="28"/>
  <c r="F59" i="28"/>
  <c r="G52" i="28"/>
  <c r="F53" i="28"/>
  <c r="G46" i="28"/>
  <c r="F47" i="28"/>
  <c r="G40" i="28"/>
  <c r="F41" i="28"/>
  <c r="F17" i="28"/>
  <c r="F23" i="28"/>
  <c r="F29" i="28"/>
  <c r="F35" i="28"/>
  <c r="U19" i="21"/>
  <c r="T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52" i="21"/>
  <c r="AD53" i="21"/>
  <c r="AD54" i="21"/>
  <c r="AD55" i="21"/>
  <c r="AD56" i="21"/>
  <c r="AD57" i="21"/>
  <c r="AD58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D83" i="21"/>
  <c r="AD84" i="21"/>
  <c r="AD85" i="21"/>
  <c r="AD86" i="21"/>
  <c r="AD87" i="21"/>
  <c r="AD88" i="21"/>
  <c r="AD89" i="21"/>
  <c r="AD90" i="21"/>
  <c r="AD91" i="21"/>
  <c r="AD92" i="21"/>
  <c r="AD93" i="21"/>
  <c r="AD94" i="21"/>
  <c r="AD95" i="21"/>
  <c r="AD96" i="21"/>
  <c r="AD19" i="21"/>
  <c r="AF20" i="21"/>
  <c r="AF21" i="21"/>
  <c r="AF22" i="21"/>
  <c r="AF23" i="21"/>
  <c r="AF24" i="21"/>
  <c r="AF25" i="21"/>
  <c r="AF26" i="21"/>
  <c r="AF27" i="21"/>
  <c r="AF28" i="21"/>
  <c r="AF29" i="21"/>
  <c r="AF30" i="21"/>
  <c r="AF31" i="21"/>
  <c r="AF32" i="21"/>
  <c r="AF33" i="21"/>
  <c r="AF34" i="21"/>
  <c r="AF35" i="21"/>
  <c r="AF36" i="21"/>
  <c r="AF37" i="21"/>
  <c r="AF38" i="21"/>
  <c r="AF39" i="21"/>
  <c r="AF40" i="21"/>
  <c r="AF41" i="21"/>
  <c r="AF42" i="21"/>
  <c r="AF43" i="21"/>
  <c r="AF44" i="21"/>
  <c r="AF45" i="21"/>
  <c r="AF46" i="21"/>
  <c r="AF47" i="21"/>
  <c r="AF48" i="21"/>
  <c r="AF49" i="21"/>
  <c r="AF50" i="21"/>
  <c r="AF51" i="21"/>
  <c r="AF52" i="21"/>
  <c r="AF53" i="21"/>
  <c r="AF54" i="21"/>
  <c r="AF55" i="21"/>
  <c r="AF56" i="21"/>
  <c r="AF57" i="21"/>
  <c r="AF58" i="21"/>
  <c r="AF59" i="21"/>
  <c r="AF60" i="21"/>
  <c r="AF61" i="21"/>
  <c r="AF62" i="21"/>
  <c r="AF63" i="21"/>
  <c r="AF64" i="21"/>
  <c r="AF65" i="21"/>
  <c r="AF66" i="21"/>
  <c r="AF67" i="21"/>
  <c r="AF68" i="21"/>
  <c r="AF69" i="21"/>
  <c r="AF70" i="21"/>
  <c r="AF71" i="21"/>
  <c r="AF72" i="21"/>
  <c r="AF73" i="21"/>
  <c r="AF74" i="21"/>
  <c r="AF75" i="21"/>
  <c r="AF76" i="21"/>
  <c r="AF77" i="21"/>
  <c r="AF78" i="21"/>
  <c r="AF79" i="21"/>
  <c r="AF80" i="21"/>
  <c r="AF81" i="21"/>
  <c r="AF82" i="21"/>
  <c r="AF83" i="21"/>
  <c r="AF84" i="21"/>
  <c r="AF85" i="21"/>
  <c r="AF86" i="21"/>
  <c r="AF87" i="21"/>
  <c r="AF88" i="21"/>
  <c r="AF89" i="21"/>
  <c r="AF90" i="21"/>
  <c r="AF91" i="21"/>
  <c r="AF92" i="21"/>
  <c r="AF93" i="21"/>
  <c r="AF94" i="21"/>
  <c r="AF95" i="21"/>
  <c r="AF96" i="21"/>
  <c r="AF19" i="21"/>
  <c r="G35" i="28" l="1"/>
  <c r="F36" i="28"/>
  <c r="G36" i="28" s="1"/>
  <c r="G23" i="28"/>
  <c r="F24" i="28"/>
  <c r="G24" i="28" s="1"/>
  <c r="G41" i="28"/>
  <c r="F42" i="28"/>
  <c r="G42" i="28" s="1"/>
  <c r="G47" i="28"/>
  <c r="F48" i="28"/>
  <c r="G48" i="28" s="1"/>
  <c r="G53" i="28"/>
  <c r="F54" i="28"/>
  <c r="G54" i="28" s="1"/>
  <c r="G59" i="28"/>
  <c r="F60" i="28"/>
  <c r="G60" i="28" s="1"/>
  <c r="G65" i="28"/>
  <c r="F66" i="28"/>
  <c r="G66" i="28" s="1"/>
  <c r="G71" i="28"/>
  <c r="F72" i="28"/>
  <c r="G72" i="28" s="1"/>
  <c r="G77" i="28"/>
  <c r="F78" i="28"/>
  <c r="G78" i="28" s="1"/>
  <c r="G38" i="28"/>
  <c r="F39" i="28"/>
  <c r="G39" i="28" s="1"/>
  <c r="G26" i="28"/>
  <c r="F27" i="28"/>
  <c r="G27" i="28" s="1"/>
  <c r="G14" i="28"/>
  <c r="F15" i="28"/>
  <c r="G15" i="28" s="1"/>
  <c r="G8" i="28"/>
  <c r="F9" i="28"/>
  <c r="G9" i="28" s="1"/>
  <c r="G29" i="28"/>
  <c r="F30" i="28"/>
  <c r="G30" i="28" s="1"/>
  <c r="G17" i="28"/>
  <c r="F18" i="28"/>
  <c r="G18" i="28" s="1"/>
  <c r="G32" i="28"/>
  <c r="F33" i="28"/>
  <c r="G33" i="28" s="1"/>
  <c r="G20" i="28"/>
  <c r="F21" i="28"/>
  <c r="G21" i="28" s="1"/>
  <c r="G11" i="28"/>
  <c r="F12" i="28"/>
  <c r="G12" i="28" s="1"/>
  <c r="G5" i="28"/>
  <c r="F6" i="28"/>
  <c r="G6" i="28" s="1"/>
  <c r="G44" i="28"/>
  <c r="F45" i="28"/>
  <c r="G45" i="28" s="1"/>
  <c r="G50" i="28"/>
  <c r="F51" i="28"/>
  <c r="G51" i="28" s="1"/>
  <c r="G56" i="28"/>
  <c r="F57" i="28"/>
  <c r="G57" i="28" s="1"/>
  <c r="G62" i="28"/>
  <c r="F63" i="28"/>
  <c r="G63" i="28" s="1"/>
  <c r="G68" i="28"/>
  <c r="F69" i="28"/>
  <c r="G69" i="28" s="1"/>
  <c r="G74" i="28"/>
  <c r="F75" i="28"/>
  <c r="G75" i="28" s="1"/>
  <c r="G80" i="28"/>
  <c r="F81" i="28"/>
  <c r="G81" i="28" s="1"/>
  <c r="AD83" i="22"/>
  <c r="AF83" i="22"/>
  <c r="AD84" i="22"/>
  <c r="AF84" i="22"/>
  <c r="AD85" i="22"/>
  <c r="AF85" i="22"/>
  <c r="AD86" i="22"/>
  <c r="AF86" i="22"/>
  <c r="AD87" i="22"/>
  <c r="AF87" i="22"/>
  <c r="AD88" i="22"/>
  <c r="AF88" i="22"/>
  <c r="AD89" i="22"/>
  <c r="AF89" i="22"/>
  <c r="AD90" i="22"/>
  <c r="AF90" i="22"/>
  <c r="AD91" i="22"/>
  <c r="AF91" i="22"/>
  <c r="AD92" i="22"/>
  <c r="AF92" i="22"/>
  <c r="AD93" i="22"/>
  <c r="AF93" i="22"/>
  <c r="AD94" i="22"/>
  <c r="AF94" i="22"/>
  <c r="AD95" i="22"/>
  <c r="AF95" i="22"/>
  <c r="AD96" i="22"/>
  <c r="AF96" i="22"/>
  <c r="AD19" i="22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62" i="23"/>
  <c r="AG63" i="23"/>
  <c r="AG64" i="23"/>
  <c r="AG65" i="23"/>
  <c r="AG66" i="23"/>
  <c r="AG67" i="23"/>
  <c r="AG68" i="23"/>
  <c r="AG69" i="23"/>
  <c r="AG70" i="23"/>
  <c r="AG71" i="23"/>
  <c r="AG72" i="23"/>
  <c r="AG73" i="23"/>
  <c r="AG74" i="23"/>
  <c r="AG75" i="23"/>
  <c r="AG76" i="23"/>
  <c r="AG77" i="23"/>
  <c r="AG78" i="23"/>
  <c r="AG79" i="23"/>
  <c r="AG80" i="23"/>
  <c r="AG81" i="23"/>
  <c r="AG82" i="23"/>
  <c r="AG83" i="23"/>
  <c r="AG84" i="23"/>
  <c r="AG85" i="23"/>
  <c r="AG86" i="23"/>
  <c r="AG87" i="23"/>
  <c r="AG88" i="23"/>
  <c r="AG89" i="23"/>
  <c r="AG90" i="23"/>
  <c r="AG91" i="23"/>
  <c r="AG92" i="23"/>
  <c r="AG93" i="23"/>
  <c r="AG94" i="23"/>
  <c r="AG95" i="23"/>
  <c r="AG96" i="23"/>
  <c r="AF20" i="23"/>
  <c r="AG20" i="23"/>
  <c r="AF21" i="23"/>
  <c r="AG21" i="23"/>
  <c r="AF22" i="23"/>
  <c r="AG22" i="23"/>
  <c r="AF23" i="23"/>
  <c r="AG23" i="23"/>
  <c r="AF24" i="23"/>
  <c r="AG24" i="23"/>
  <c r="AF25" i="23"/>
  <c r="AG25" i="23"/>
  <c r="AF26" i="23"/>
  <c r="AG26" i="23"/>
  <c r="AF27" i="23"/>
  <c r="AG27" i="23"/>
  <c r="AF28" i="23"/>
  <c r="AG28" i="23"/>
  <c r="AF29" i="23"/>
  <c r="AG29" i="23"/>
  <c r="AF30" i="23"/>
  <c r="AG30" i="23"/>
  <c r="AF31" i="23"/>
  <c r="AG31" i="23"/>
  <c r="AF32" i="23"/>
  <c r="AG32" i="23"/>
  <c r="AG19" i="23"/>
  <c r="AF19" i="23"/>
  <c r="BB21" i="20"/>
  <c r="BC21" i="20"/>
  <c r="BD21" i="20"/>
  <c r="BB22" i="20"/>
  <c r="BC22" i="20"/>
  <c r="BD22" i="20"/>
  <c r="BB23" i="20"/>
  <c r="BC23" i="20"/>
  <c r="BD23" i="20"/>
  <c r="BB24" i="20"/>
  <c r="BC24" i="20"/>
  <c r="BD24" i="20"/>
  <c r="BB25" i="20"/>
  <c r="BC25" i="20"/>
  <c r="BD25" i="20"/>
  <c r="BB26" i="20"/>
  <c r="BC26" i="20"/>
  <c r="BD26" i="20"/>
  <c r="BB27" i="20"/>
  <c r="BC27" i="20"/>
  <c r="BD27" i="20"/>
  <c r="BB28" i="20"/>
  <c r="BC28" i="20"/>
  <c r="BD28" i="20"/>
  <c r="BB29" i="20"/>
  <c r="BC29" i="20"/>
  <c r="BD29" i="20"/>
  <c r="BB30" i="20"/>
  <c r="BC30" i="20"/>
  <c r="BD30" i="20"/>
  <c r="BB31" i="20"/>
  <c r="BC31" i="20"/>
  <c r="BD31" i="20"/>
  <c r="BB32" i="20"/>
  <c r="BC32" i="20"/>
  <c r="BD32" i="20"/>
  <c r="BB33" i="20"/>
  <c r="BC33" i="20"/>
  <c r="BD33" i="20"/>
  <c r="BB34" i="20"/>
  <c r="BC34" i="20"/>
  <c r="BD34" i="20"/>
  <c r="BB35" i="20"/>
  <c r="BC35" i="20"/>
  <c r="BD35" i="20"/>
  <c r="BB36" i="20"/>
  <c r="BC36" i="20"/>
  <c r="BD36" i="20"/>
  <c r="BB37" i="20"/>
  <c r="BC37" i="20"/>
  <c r="BD37" i="20"/>
  <c r="BB38" i="20"/>
  <c r="BC38" i="20"/>
  <c r="BD38" i="20"/>
  <c r="BB39" i="20"/>
  <c r="BC39" i="20"/>
  <c r="BD39" i="20"/>
  <c r="BB40" i="20"/>
  <c r="BC40" i="20"/>
  <c r="BD40" i="20"/>
  <c r="BB41" i="20"/>
  <c r="BC41" i="20"/>
  <c r="BD41" i="20"/>
  <c r="BB42" i="20"/>
  <c r="BC42" i="20"/>
  <c r="BD42" i="20"/>
  <c r="BB43" i="20"/>
  <c r="BC43" i="20"/>
  <c r="BD43" i="20"/>
  <c r="BB44" i="20"/>
  <c r="BC44" i="20"/>
  <c r="BD44" i="20"/>
  <c r="BB45" i="20"/>
  <c r="BC45" i="20"/>
  <c r="BD45" i="20"/>
  <c r="BB46" i="20"/>
  <c r="BC46" i="20"/>
  <c r="BD46" i="20"/>
  <c r="BB47" i="20"/>
  <c r="BC47" i="20"/>
  <c r="BD47" i="20"/>
  <c r="BB48" i="20"/>
  <c r="BC48" i="20"/>
  <c r="BD48" i="20"/>
  <c r="BB49" i="20"/>
  <c r="BC49" i="20"/>
  <c r="BD49" i="20"/>
  <c r="BB50" i="20"/>
  <c r="BC50" i="20"/>
  <c r="BD50" i="20"/>
  <c r="BB51" i="20"/>
  <c r="BC51" i="20"/>
  <c r="BD51" i="20"/>
  <c r="BB52" i="20"/>
  <c r="BC52" i="20"/>
  <c r="BD52" i="20"/>
  <c r="BB53" i="20"/>
  <c r="BC53" i="20"/>
  <c r="BD53" i="20"/>
  <c r="BB54" i="20"/>
  <c r="BC54" i="20"/>
  <c r="BD54" i="20"/>
  <c r="BB55" i="20"/>
  <c r="BC55" i="20"/>
  <c r="BD55" i="20"/>
  <c r="BB56" i="20"/>
  <c r="BC56" i="20"/>
  <c r="BD56" i="20"/>
  <c r="BB57" i="20"/>
  <c r="BC57" i="20"/>
  <c r="BD57" i="20"/>
  <c r="BB58" i="20"/>
  <c r="BC58" i="20"/>
  <c r="BD58" i="20"/>
  <c r="BB59" i="20"/>
  <c r="BC59" i="20"/>
  <c r="BD59" i="20"/>
  <c r="BB60" i="20"/>
  <c r="BC60" i="20"/>
  <c r="BD60" i="20"/>
  <c r="BB61" i="20"/>
  <c r="BC61" i="20"/>
  <c r="BD61" i="20"/>
  <c r="BB62" i="20"/>
  <c r="BC62" i="20"/>
  <c r="BD62" i="20"/>
  <c r="BB63" i="20"/>
  <c r="BC63" i="20"/>
  <c r="BD63" i="20"/>
  <c r="BB64" i="20"/>
  <c r="BC64" i="20"/>
  <c r="BD64" i="20"/>
  <c r="BB65" i="20"/>
  <c r="BC65" i="20"/>
  <c r="BD65" i="20"/>
  <c r="BB66" i="20"/>
  <c r="BC66" i="20"/>
  <c r="BD66" i="20"/>
  <c r="BB67" i="20"/>
  <c r="BC67" i="20"/>
  <c r="BD67" i="20"/>
  <c r="BB68" i="20"/>
  <c r="BC68" i="20"/>
  <c r="BD68" i="20"/>
  <c r="BB69" i="20"/>
  <c r="BC69" i="20"/>
  <c r="BD69" i="20"/>
  <c r="BB70" i="20"/>
  <c r="BC70" i="20"/>
  <c r="BD70" i="20"/>
  <c r="BB71" i="20"/>
  <c r="BC71" i="20"/>
  <c r="BD71" i="20"/>
  <c r="BB72" i="20"/>
  <c r="BC72" i="20"/>
  <c r="BD72" i="20"/>
  <c r="BB73" i="20"/>
  <c r="BC73" i="20"/>
  <c r="BD73" i="20"/>
  <c r="BB74" i="20"/>
  <c r="BC74" i="20"/>
  <c r="BD74" i="20"/>
  <c r="BB75" i="20"/>
  <c r="BC75" i="20"/>
  <c r="BD75" i="20"/>
  <c r="BB76" i="20"/>
  <c r="BC76" i="20"/>
  <c r="BD76" i="20"/>
  <c r="BB77" i="20"/>
  <c r="BC77" i="20"/>
  <c r="BD77" i="20"/>
  <c r="BB78" i="20"/>
  <c r="BC78" i="20"/>
  <c r="BD78" i="20"/>
  <c r="BB79" i="20"/>
  <c r="BC79" i="20"/>
  <c r="BD79" i="20"/>
  <c r="BB80" i="20"/>
  <c r="BC80" i="20"/>
  <c r="BD80" i="20"/>
  <c r="BB81" i="20"/>
  <c r="BC81" i="20"/>
  <c r="BD81" i="20"/>
  <c r="BB82" i="20"/>
  <c r="BC82" i="20"/>
  <c r="BD82" i="20"/>
  <c r="BB83" i="20"/>
  <c r="BC83" i="20"/>
  <c r="BD83" i="20"/>
  <c r="BB84" i="20"/>
  <c r="BC84" i="20"/>
  <c r="BD84" i="20"/>
  <c r="BB85" i="20"/>
  <c r="BC85" i="20"/>
  <c r="BD85" i="20"/>
  <c r="BB86" i="20"/>
  <c r="BC86" i="20"/>
  <c r="BD86" i="20"/>
  <c r="BB87" i="20"/>
  <c r="BC87" i="20"/>
  <c r="BD87" i="20"/>
  <c r="BB88" i="20"/>
  <c r="BC88" i="20"/>
  <c r="BD88" i="20"/>
  <c r="BB89" i="20"/>
  <c r="BC89" i="20"/>
  <c r="BD89" i="20"/>
  <c r="BB90" i="20"/>
  <c r="BC90" i="20"/>
  <c r="BD90" i="20"/>
  <c r="BB91" i="20"/>
  <c r="BC91" i="20"/>
  <c r="BD91" i="20"/>
  <c r="BB92" i="20"/>
  <c r="BC92" i="20"/>
  <c r="BD92" i="20"/>
  <c r="BB93" i="20"/>
  <c r="BC93" i="20"/>
  <c r="BD93" i="20"/>
  <c r="BB94" i="20"/>
  <c r="BC94" i="20"/>
  <c r="BD94" i="20"/>
  <c r="BB95" i="20"/>
  <c r="BC95" i="20"/>
  <c r="BD95" i="20"/>
  <c r="BB96" i="20"/>
  <c r="BC96" i="20"/>
  <c r="BD96" i="20"/>
  <c r="BB97" i="20"/>
  <c r="BC97" i="20"/>
  <c r="BD97" i="20"/>
  <c r="BD20" i="20"/>
  <c r="BC20" i="20"/>
  <c r="BB20" i="20"/>
  <c r="A84" i="21" l="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BP83" i="21"/>
  <c r="BQ83" i="21"/>
  <c r="BR83" i="21"/>
  <c r="BS83" i="21"/>
  <c r="BU83" i="21"/>
  <c r="BV83" i="21"/>
  <c r="BP84" i="21"/>
  <c r="BQ84" i="21"/>
  <c r="BR84" i="21"/>
  <c r="BS84" i="21"/>
  <c r="BU84" i="21"/>
  <c r="BV84" i="21"/>
  <c r="BP85" i="21"/>
  <c r="BQ85" i="21"/>
  <c r="BR85" i="21"/>
  <c r="BS85" i="21"/>
  <c r="BU85" i="21"/>
  <c r="BV85" i="21"/>
  <c r="BP86" i="21"/>
  <c r="BQ86" i="21"/>
  <c r="BR86" i="21"/>
  <c r="BS86" i="21"/>
  <c r="BU86" i="21"/>
  <c r="BV86" i="21"/>
  <c r="BP87" i="21"/>
  <c r="BQ87" i="21"/>
  <c r="BR87" i="21"/>
  <c r="BS87" i="21"/>
  <c r="BU87" i="21"/>
  <c r="BV87" i="21"/>
  <c r="BP88" i="21"/>
  <c r="BQ88" i="21"/>
  <c r="BR88" i="21"/>
  <c r="BS88" i="21"/>
  <c r="BU88" i="21"/>
  <c r="BV88" i="21"/>
  <c r="BP89" i="21"/>
  <c r="BQ89" i="21"/>
  <c r="BR89" i="21"/>
  <c r="BS89" i="21"/>
  <c r="BU89" i="21"/>
  <c r="BV89" i="21"/>
  <c r="BP90" i="21"/>
  <c r="BQ90" i="21"/>
  <c r="BR90" i="21"/>
  <c r="BS90" i="21"/>
  <c r="BU90" i="21"/>
  <c r="BV90" i="21"/>
  <c r="BP91" i="21"/>
  <c r="BQ91" i="21"/>
  <c r="BR91" i="21"/>
  <c r="BS91" i="21"/>
  <c r="BU91" i="21"/>
  <c r="BV91" i="21"/>
  <c r="BP92" i="21"/>
  <c r="BQ92" i="21"/>
  <c r="BR92" i="21"/>
  <c r="BS92" i="21"/>
  <c r="BU92" i="21"/>
  <c r="BV92" i="21"/>
  <c r="BP93" i="21"/>
  <c r="BQ93" i="21"/>
  <c r="BR93" i="21"/>
  <c r="BS93" i="21"/>
  <c r="BU93" i="21"/>
  <c r="BV93" i="21"/>
  <c r="BP94" i="21"/>
  <c r="BQ94" i="21"/>
  <c r="BR94" i="21"/>
  <c r="BS94" i="21"/>
  <c r="BU94" i="21"/>
  <c r="BV94" i="21"/>
  <c r="BP95" i="21"/>
  <c r="BQ95" i="21"/>
  <c r="BR95" i="21"/>
  <c r="BS95" i="21"/>
  <c r="BU95" i="21"/>
  <c r="BV95" i="21"/>
  <c r="BP96" i="21"/>
  <c r="BQ96" i="21"/>
  <c r="BR96" i="21"/>
  <c r="BS96" i="21"/>
  <c r="BU96" i="21"/>
  <c r="BV96" i="21"/>
  <c r="BK84" i="21"/>
  <c r="BL84" i="21"/>
  <c r="BK85" i="21"/>
  <c r="BL85" i="21"/>
  <c r="BK86" i="21"/>
  <c r="BL86" i="21"/>
  <c r="BK87" i="21"/>
  <c r="BL87" i="21"/>
  <c r="BK88" i="21"/>
  <c r="BL88" i="21"/>
  <c r="BK89" i="21"/>
  <c r="BL89" i="21"/>
  <c r="BK90" i="21"/>
  <c r="BL90" i="21"/>
  <c r="BK91" i="21"/>
  <c r="BL91" i="21"/>
  <c r="BK92" i="21"/>
  <c r="BL92" i="21"/>
  <c r="BK93" i="21"/>
  <c r="BL93" i="21"/>
  <c r="BK94" i="21"/>
  <c r="BL94" i="21"/>
  <c r="BK95" i="21"/>
  <c r="BL95" i="21"/>
  <c r="BK96" i="21"/>
  <c r="BL96" i="21"/>
  <c r="BK97" i="21"/>
  <c r="BL97" i="21"/>
  <c r="BB84" i="21"/>
  <c r="BC84" i="21"/>
  <c r="BD84" i="21"/>
  <c r="BF84" i="21"/>
  <c r="BB85" i="21"/>
  <c r="BC85" i="21"/>
  <c r="BD85" i="21"/>
  <c r="BF85" i="21"/>
  <c r="BB86" i="21"/>
  <c r="BC86" i="21"/>
  <c r="BD86" i="21"/>
  <c r="BF86" i="21"/>
  <c r="BB87" i="21"/>
  <c r="BC87" i="21"/>
  <c r="BD87" i="21"/>
  <c r="BF87" i="21"/>
  <c r="BB88" i="21"/>
  <c r="BC88" i="21"/>
  <c r="BD88" i="21"/>
  <c r="BF88" i="21"/>
  <c r="BB89" i="21"/>
  <c r="BC89" i="21"/>
  <c r="BD89" i="21"/>
  <c r="BF89" i="21"/>
  <c r="BB90" i="21"/>
  <c r="BC90" i="21"/>
  <c r="BD90" i="21"/>
  <c r="BF90" i="21"/>
  <c r="BB91" i="21"/>
  <c r="BC91" i="21"/>
  <c r="BD91" i="21"/>
  <c r="BF91" i="21"/>
  <c r="BB92" i="21"/>
  <c r="BC92" i="21"/>
  <c r="BD92" i="21"/>
  <c r="BF92" i="21"/>
  <c r="BB93" i="21"/>
  <c r="BC93" i="21"/>
  <c r="BD93" i="21"/>
  <c r="BF93" i="21"/>
  <c r="BB94" i="21"/>
  <c r="BC94" i="21"/>
  <c r="BD94" i="21"/>
  <c r="BF94" i="21"/>
  <c r="BB95" i="21"/>
  <c r="BC95" i="21"/>
  <c r="BD95" i="21"/>
  <c r="BF95" i="21"/>
  <c r="BB96" i="21"/>
  <c r="BC96" i="21"/>
  <c r="BD96" i="21"/>
  <c r="BF96" i="21"/>
  <c r="BB97" i="21"/>
  <c r="BC97" i="21"/>
  <c r="BD97" i="21"/>
  <c r="BF97" i="21"/>
  <c r="S84" i="21"/>
  <c r="BJ84" i="21" s="1"/>
  <c r="T84" i="21"/>
  <c r="AZ84" i="21" s="1"/>
  <c r="U84" i="21"/>
  <c r="S85" i="21"/>
  <c r="BJ85" i="21" s="1"/>
  <c r="T85" i="21"/>
  <c r="AZ85" i="21" s="1"/>
  <c r="U85" i="21"/>
  <c r="S86" i="21"/>
  <c r="BJ86" i="21" s="1"/>
  <c r="T86" i="21"/>
  <c r="AZ86" i="21" s="1"/>
  <c r="U86" i="21"/>
  <c r="S87" i="21"/>
  <c r="BJ87" i="21" s="1"/>
  <c r="T87" i="21"/>
  <c r="AZ87" i="21" s="1"/>
  <c r="U87" i="21"/>
  <c r="S88" i="21"/>
  <c r="BJ88" i="21" s="1"/>
  <c r="T88" i="21"/>
  <c r="AZ88" i="21" s="1"/>
  <c r="U88" i="21"/>
  <c r="S89" i="21"/>
  <c r="BJ89" i="21" s="1"/>
  <c r="T89" i="21"/>
  <c r="AZ89" i="21" s="1"/>
  <c r="U89" i="21"/>
  <c r="S90" i="21"/>
  <c r="BJ90" i="21" s="1"/>
  <c r="T90" i="21"/>
  <c r="AZ90" i="21" s="1"/>
  <c r="U90" i="21"/>
  <c r="S91" i="21"/>
  <c r="BJ91" i="21" s="1"/>
  <c r="T91" i="21"/>
  <c r="AZ91" i="21" s="1"/>
  <c r="U91" i="21"/>
  <c r="S92" i="21"/>
  <c r="BJ92" i="21" s="1"/>
  <c r="T92" i="21"/>
  <c r="AZ92" i="21" s="1"/>
  <c r="U92" i="21"/>
  <c r="S93" i="21"/>
  <c r="BJ93" i="21" s="1"/>
  <c r="T93" i="21"/>
  <c r="AZ93" i="21" s="1"/>
  <c r="U93" i="21"/>
  <c r="S94" i="21"/>
  <c r="BJ94" i="21" s="1"/>
  <c r="T94" i="21"/>
  <c r="AZ94" i="21" s="1"/>
  <c r="U94" i="21"/>
  <c r="S95" i="21"/>
  <c r="BJ95" i="21" s="1"/>
  <c r="T95" i="21"/>
  <c r="AZ95" i="21" s="1"/>
  <c r="U95" i="21"/>
  <c r="S96" i="21"/>
  <c r="BJ96" i="21" s="1"/>
  <c r="T96" i="21"/>
  <c r="AZ96" i="21" s="1"/>
  <c r="U96" i="21"/>
  <c r="S97" i="21"/>
  <c r="BJ97" i="21" s="1"/>
  <c r="T97" i="21"/>
  <c r="AZ97" i="21" s="1"/>
  <c r="U97" i="21"/>
  <c r="BP94" i="23"/>
  <c r="BQ94" i="23"/>
  <c r="BR94" i="23"/>
  <c r="BS94" i="23"/>
  <c r="BU94" i="23"/>
  <c r="BV94" i="23"/>
  <c r="BP95" i="23"/>
  <c r="BQ95" i="23"/>
  <c r="BR95" i="23"/>
  <c r="BS95" i="23"/>
  <c r="BU95" i="23"/>
  <c r="BV95" i="23"/>
  <c r="BP96" i="23"/>
  <c r="BQ96" i="23"/>
  <c r="BR96" i="23"/>
  <c r="BS96" i="23"/>
  <c r="BU96" i="23"/>
  <c r="BV96" i="23"/>
  <c r="BP83" i="23"/>
  <c r="BQ83" i="23"/>
  <c r="BR83" i="23"/>
  <c r="BS83" i="23"/>
  <c r="BU83" i="23"/>
  <c r="BV83" i="23"/>
  <c r="BP84" i="23"/>
  <c r="BQ84" i="23"/>
  <c r="BR84" i="23"/>
  <c r="BS84" i="23"/>
  <c r="BU84" i="23"/>
  <c r="BV84" i="23"/>
  <c r="BP85" i="23"/>
  <c r="BQ85" i="23"/>
  <c r="BR85" i="23"/>
  <c r="BS85" i="23"/>
  <c r="BU85" i="23"/>
  <c r="BV85" i="23"/>
  <c r="BP86" i="23"/>
  <c r="BQ86" i="23"/>
  <c r="BR86" i="23"/>
  <c r="BS86" i="23"/>
  <c r="BU86" i="23"/>
  <c r="BV86" i="23"/>
  <c r="BP87" i="23"/>
  <c r="BQ87" i="23"/>
  <c r="BR87" i="23"/>
  <c r="BS87" i="23"/>
  <c r="BU87" i="23"/>
  <c r="BV87" i="23"/>
  <c r="BP88" i="23"/>
  <c r="BQ88" i="23"/>
  <c r="BR88" i="23"/>
  <c r="BS88" i="23"/>
  <c r="BU88" i="23"/>
  <c r="BV88" i="23"/>
  <c r="BP89" i="23"/>
  <c r="BQ89" i="23"/>
  <c r="BR89" i="23"/>
  <c r="BS89" i="23"/>
  <c r="BU89" i="23"/>
  <c r="BV89" i="23"/>
  <c r="BP90" i="23"/>
  <c r="BQ90" i="23"/>
  <c r="BR90" i="23"/>
  <c r="BS90" i="23"/>
  <c r="BU90" i="23"/>
  <c r="BV90" i="23"/>
  <c r="BP91" i="23"/>
  <c r="BQ91" i="23"/>
  <c r="BR91" i="23"/>
  <c r="BS91" i="23"/>
  <c r="BU91" i="23"/>
  <c r="BV91" i="23"/>
  <c r="BP92" i="23"/>
  <c r="BQ92" i="23"/>
  <c r="BR92" i="23"/>
  <c r="BS92" i="23"/>
  <c r="BU92" i="23"/>
  <c r="BV92" i="23"/>
  <c r="BP93" i="23"/>
  <c r="BQ93" i="23"/>
  <c r="BR93" i="23"/>
  <c r="BS93" i="23"/>
  <c r="BU93" i="23"/>
  <c r="BV93" i="23"/>
  <c r="BK98" i="23"/>
  <c r="BL98" i="23"/>
  <c r="BK85" i="23"/>
  <c r="BL85" i="23"/>
  <c r="BK86" i="23"/>
  <c r="BL86" i="23"/>
  <c r="BK87" i="23"/>
  <c r="BL87" i="23"/>
  <c r="BK88" i="23"/>
  <c r="BL88" i="23"/>
  <c r="BK89" i="23"/>
  <c r="BL89" i="23"/>
  <c r="BK90" i="23"/>
  <c r="BL90" i="23"/>
  <c r="BK91" i="23"/>
  <c r="BL91" i="23"/>
  <c r="BK92" i="23"/>
  <c r="BL92" i="23"/>
  <c r="BK93" i="23"/>
  <c r="BL93" i="23"/>
  <c r="BK94" i="23"/>
  <c r="BL94" i="23"/>
  <c r="BK95" i="23"/>
  <c r="BL95" i="23"/>
  <c r="BK96" i="23"/>
  <c r="BL96" i="23"/>
  <c r="BK97" i="23"/>
  <c r="BL97" i="23"/>
  <c r="BB84" i="23"/>
  <c r="BC84" i="23"/>
  <c r="BD84" i="23"/>
  <c r="BF84" i="23"/>
  <c r="BB85" i="23"/>
  <c r="BC85" i="23"/>
  <c r="BD85" i="23"/>
  <c r="BF85" i="23"/>
  <c r="BB86" i="23"/>
  <c r="BC86" i="23"/>
  <c r="BD86" i="23"/>
  <c r="BF86" i="23"/>
  <c r="BB87" i="23"/>
  <c r="BC87" i="23"/>
  <c r="BD87" i="23"/>
  <c r="BF87" i="23"/>
  <c r="BB88" i="23"/>
  <c r="BC88" i="23"/>
  <c r="BD88" i="23"/>
  <c r="BF88" i="23"/>
  <c r="BB89" i="23"/>
  <c r="BC89" i="23"/>
  <c r="BD89" i="23"/>
  <c r="BF89" i="23"/>
  <c r="BB90" i="23"/>
  <c r="BC90" i="23"/>
  <c r="BD90" i="23"/>
  <c r="BF90" i="23"/>
  <c r="BB91" i="23"/>
  <c r="BC91" i="23"/>
  <c r="BD91" i="23"/>
  <c r="BF91" i="23"/>
  <c r="BB92" i="23"/>
  <c r="BC92" i="23"/>
  <c r="BD92" i="23"/>
  <c r="BF92" i="23"/>
  <c r="BB93" i="23"/>
  <c r="BC93" i="23"/>
  <c r="BD93" i="23"/>
  <c r="BF93" i="23"/>
  <c r="BB94" i="23"/>
  <c r="BC94" i="23"/>
  <c r="BD94" i="23"/>
  <c r="BF94" i="23"/>
  <c r="BB95" i="23"/>
  <c r="BC95" i="23"/>
  <c r="BD95" i="23"/>
  <c r="BF95" i="23"/>
  <c r="BB96" i="23"/>
  <c r="BC96" i="23"/>
  <c r="BD96" i="23"/>
  <c r="BF96" i="23"/>
  <c r="BB97" i="23"/>
  <c r="BC97" i="23"/>
  <c r="BD97" i="23"/>
  <c r="BF97" i="23"/>
  <c r="BP83" i="19"/>
  <c r="BQ83" i="19"/>
  <c r="BR83" i="19"/>
  <c r="BS83" i="19"/>
  <c r="BU83" i="19"/>
  <c r="BV83" i="19"/>
  <c r="BP84" i="19"/>
  <c r="BQ84" i="19"/>
  <c r="BR84" i="19"/>
  <c r="BS84" i="19"/>
  <c r="BU84" i="19"/>
  <c r="BV84" i="19"/>
  <c r="BP85" i="19"/>
  <c r="BQ85" i="19"/>
  <c r="BR85" i="19"/>
  <c r="BS85" i="19"/>
  <c r="BU85" i="19"/>
  <c r="BV85" i="19"/>
  <c r="BP86" i="19"/>
  <c r="BQ86" i="19"/>
  <c r="BR86" i="19"/>
  <c r="BS86" i="19"/>
  <c r="BU86" i="19"/>
  <c r="BV86" i="19"/>
  <c r="BP87" i="19"/>
  <c r="BQ87" i="19"/>
  <c r="BR87" i="19"/>
  <c r="BS87" i="19"/>
  <c r="BU87" i="19"/>
  <c r="BV87" i="19"/>
  <c r="BP88" i="19"/>
  <c r="BQ88" i="19"/>
  <c r="BR88" i="19"/>
  <c r="BS88" i="19"/>
  <c r="BU88" i="19"/>
  <c r="BV88" i="19"/>
  <c r="BP89" i="19"/>
  <c r="BQ89" i="19"/>
  <c r="BR89" i="19"/>
  <c r="BS89" i="19"/>
  <c r="BU89" i="19"/>
  <c r="BV89" i="19"/>
  <c r="BP90" i="19"/>
  <c r="BQ90" i="19"/>
  <c r="BR90" i="19"/>
  <c r="BS90" i="19"/>
  <c r="BU90" i="19"/>
  <c r="BV90" i="19"/>
  <c r="BP91" i="19"/>
  <c r="BQ91" i="19"/>
  <c r="BR91" i="19"/>
  <c r="BS91" i="19"/>
  <c r="BU91" i="19"/>
  <c r="BV91" i="19"/>
  <c r="BP92" i="19"/>
  <c r="BQ92" i="19"/>
  <c r="BR92" i="19"/>
  <c r="BS92" i="19"/>
  <c r="BU92" i="19"/>
  <c r="BV92" i="19"/>
  <c r="BP93" i="19"/>
  <c r="BQ93" i="19"/>
  <c r="BR93" i="19"/>
  <c r="BS93" i="19"/>
  <c r="BU93" i="19"/>
  <c r="BV93" i="19"/>
  <c r="BP94" i="19"/>
  <c r="BQ94" i="19"/>
  <c r="BR94" i="19"/>
  <c r="BS94" i="19"/>
  <c r="BU94" i="19"/>
  <c r="BV94" i="19"/>
  <c r="BP95" i="19"/>
  <c r="BQ95" i="19"/>
  <c r="BR95" i="19"/>
  <c r="BS95" i="19"/>
  <c r="BU95" i="19"/>
  <c r="BV95" i="19"/>
  <c r="BP96" i="19"/>
  <c r="BQ96" i="19"/>
  <c r="BR96" i="19"/>
  <c r="BS96" i="19"/>
  <c r="BU96" i="19"/>
  <c r="BV96" i="19"/>
  <c r="BK84" i="19"/>
  <c r="BL84" i="19"/>
  <c r="BK85" i="19"/>
  <c r="BL85" i="19"/>
  <c r="BK86" i="19"/>
  <c r="BL86" i="19"/>
  <c r="BK87" i="19"/>
  <c r="BL87" i="19"/>
  <c r="BK88" i="19"/>
  <c r="BL88" i="19"/>
  <c r="BK89" i="19"/>
  <c r="BL89" i="19"/>
  <c r="BK90" i="19"/>
  <c r="BL90" i="19"/>
  <c r="BK91" i="19"/>
  <c r="BL91" i="19"/>
  <c r="BK92" i="19"/>
  <c r="BL92" i="19"/>
  <c r="BK93" i="19"/>
  <c r="BL93" i="19"/>
  <c r="BK94" i="19"/>
  <c r="BL94" i="19"/>
  <c r="BK95" i="19"/>
  <c r="BL95" i="19"/>
  <c r="BK96" i="19"/>
  <c r="BL96" i="19"/>
  <c r="BK97" i="19"/>
  <c r="BL97" i="19"/>
  <c r="BB94" i="19"/>
  <c r="BC94" i="19"/>
  <c r="BD94" i="19"/>
  <c r="BF94" i="19"/>
  <c r="BB95" i="19"/>
  <c r="BC95" i="19"/>
  <c r="BD95" i="19"/>
  <c r="BF95" i="19"/>
  <c r="BB96" i="19"/>
  <c r="BC96" i="19"/>
  <c r="BD96" i="19"/>
  <c r="BF96" i="19"/>
  <c r="BB97" i="19"/>
  <c r="BC97" i="19"/>
  <c r="BD97" i="19"/>
  <c r="BF97" i="19"/>
  <c r="BB88" i="19"/>
  <c r="BC88" i="19"/>
  <c r="BD88" i="19"/>
  <c r="BF88" i="19"/>
  <c r="BB89" i="19"/>
  <c r="BC89" i="19"/>
  <c r="BD89" i="19"/>
  <c r="BF89" i="19"/>
  <c r="BB90" i="19"/>
  <c r="BC90" i="19"/>
  <c r="BD90" i="19"/>
  <c r="BF90" i="19"/>
  <c r="BB91" i="19"/>
  <c r="BC91" i="19"/>
  <c r="BD91" i="19"/>
  <c r="BF91" i="19"/>
  <c r="BB92" i="19"/>
  <c r="BC92" i="19"/>
  <c r="BD92" i="19"/>
  <c r="BF92" i="19"/>
  <c r="BB93" i="19"/>
  <c r="BC93" i="19"/>
  <c r="BD93" i="19"/>
  <c r="BF93" i="19"/>
  <c r="BB84" i="19"/>
  <c r="BC84" i="19"/>
  <c r="BD84" i="19"/>
  <c r="BF84" i="19"/>
  <c r="BB85" i="19"/>
  <c r="BC85" i="19"/>
  <c r="BD85" i="19"/>
  <c r="BF85" i="19"/>
  <c r="BB86" i="19"/>
  <c r="BC86" i="19"/>
  <c r="BD86" i="19"/>
  <c r="BF86" i="19"/>
  <c r="BB87" i="19"/>
  <c r="BC87" i="19"/>
  <c r="BD87" i="19"/>
  <c r="BF87" i="19"/>
  <c r="BP83" i="22"/>
  <c r="BQ83" i="22"/>
  <c r="BR83" i="22"/>
  <c r="BS83" i="22"/>
  <c r="BU83" i="22"/>
  <c r="BV83" i="22"/>
  <c r="BP84" i="22"/>
  <c r="BQ84" i="22"/>
  <c r="BR84" i="22"/>
  <c r="BS84" i="22"/>
  <c r="BU84" i="22"/>
  <c r="BV84" i="22"/>
  <c r="BB97" i="22"/>
  <c r="BC97" i="22"/>
  <c r="BD97" i="22"/>
  <c r="BF97" i="22"/>
  <c r="BB94" i="22"/>
  <c r="BC94" i="22"/>
  <c r="BD94" i="22"/>
  <c r="BF94" i="22"/>
  <c r="BB95" i="22"/>
  <c r="BC95" i="22"/>
  <c r="BD95" i="22"/>
  <c r="BF95" i="22"/>
  <c r="BB96" i="22"/>
  <c r="BC96" i="22"/>
  <c r="BD96" i="22"/>
  <c r="BF96" i="22"/>
  <c r="BB91" i="22"/>
  <c r="BC91" i="22"/>
  <c r="BD91" i="22"/>
  <c r="BF91" i="22"/>
  <c r="BB92" i="22"/>
  <c r="BC92" i="22"/>
  <c r="BD92" i="22"/>
  <c r="BF92" i="22"/>
  <c r="BB93" i="22"/>
  <c r="BC93" i="22"/>
  <c r="BD93" i="22"/>
  <c r="BF93" i="22"/>
  <c r="BB84" i="22"/>
  <c r="BC84" i="22"/>
  <c r="BD84" i="22"/>
  <c r="BF84" i="22"/>
  <c r="BB85" i="22"/>
  <c r="BC85" i="22"/>
  <c r="BD85" i="22"/>
  <c r="BF85" i="22"/>
  <c r="BB86" i="22"/>
  <c r="BC86" i="22"/>
  <c r="BD86" i="22"/>
  <c r="BF86" i="22"/>
  <c r="BB87" i="22"/>
  <c r="BC87" i="22"/>
  <c r="BD87" i="22"/>
  <c r="BF87" i="22"/>
  <c r="BB88" i="22"/>
  <c r="BC88" i="22"/>
  <c r="BD88" i="22"/>
  <c r="BF88" i="22"/>
  <c r="BB89" i="22"/>
  <c r="BC89" i="22"/>
  <c r="BD89" i="22"/>
  <c r="BF89" i="22"/>
  <c r="BB90" i="22"/>
  <c r="BC90" i="22"/>
  <c r="BD90" i="22"/>
  <c r="BF90" i="22"/>
  <c r="BQ83" i="16"/>
  <c r="BR83" i="16"/>
  <c r="BS83" i="16"/>
  <c r="BT83" i="16"/>
  <c r="BV83" i="16"/>
  <c r="BW83" i="16"/>
  <c r="BQ84" i="16"/>
  <c r="BR84" i="16"/>
  <c r="BS84" i="16"/>
  <c r="BT84" i="16"/>
  <c r="BV84" i="16"/>
  <c r="BW84" i="16"/>
  <c r="BQ85" i="16"/>
  <c r="BR85" i="16"/>
  <c r="BS85" i="16"/>
  <c r="BT85" i="16"/>
  <c r="BV85" i="16"/>
  <c r="BW85" i="16"/>
  <c r="BQ86" i="16"/>
  <c r="BR86" i="16"/>
  <c r="BS86" i="16"/>
  <c r="BT86" i="16"/>
  <c r="BV86" i="16"/>
  <c r="BW86" i="16"/>
  <c r="BQ87" i="16"/>
  <c r="BR87" i="16"/>
  <c r="BS87" i="16"/>
  <c r="BT87" i="16"/>
  <c r="BV87" i="16"/>
  <c r="BW87" i="16"/>
  <c r="BQ88" i="16"/>
  <c r="BR88" i="16"/>
  <c r="BS88" i="16"/>
  <c r="BT88" i="16"/>
  <c r="BV88" i="16"/>
  <c r="BW88" i="16"/>
  <c r="BQ89" i="16"/>
  <c r="BR89" i="16"/>
  <c r="BS89" i="16"/>
  <c r="BT89" i="16"/>
  <c r="BV89" i="16"/>
  <c r="BW89" i="16"/>
  <c r="BQ90" i="16"/>
  <c r="BR90" i="16"/>
  <c r="BS90" i="16"/>
  <c r="BT90" i="16"/>
  <c r="BV90" i="16"/>
  <c r="BW90" i="16"/>
  <c r="BQ91" i="16"/>
  <c r="BR91" i="16"/>
  <c r="BS91" i="16"/>
  <c r="BT91" i="16"/>
  <c r="BV91" i="16"/>
  <c r="BW91" i="16"/>
  <c r="BQ92" i="16"/>
  <c r="BR92" i="16"/>
  <c r="BS92" i="16"/>
  <c r="BT92" i="16"/>
  <c r="BV92" i="16"/>
  <c r="BW92" i="16"/>
  <c r="BQ93" i="16"/>
  <c r="BR93" i="16"/>
  <c r="BS93" i="16"/>
  <c r="BT93" i="16"/>
  <c r="BV93" i="16"/>
  <c r="BW93" i="16"/>
  <c r="BQ94" i="16"/>
  <c r="BR94" i="16"/>
  <c r="BS94" i="16"/>
  <c r="BT94" i="16"/>
  <c r="BV94" i="16"/>
  <c r="BW94" i="16"/>
  <c r="BQ95" i="16"/>
  <c r="BR95" i="16"/>
  <c r="BS95" i="16"/>
  <c r="BT95" i="16"/>
  <c r="BV95" i="16"/>
  <c r="BW95" i="16"/>
  <c r="BQ96" i="16"/>
  <c r="BR96" i="16"/>
  <c r="BS96" i="16"/>
  <c r="BT96" i="16"/>
  <c r="BV96" i="16"/>
  <c r="BW96" i="16"/>
  <c r="BL88" i="16"/>
  <c r="BM88" i="16"/>
  <c r="BK89" i="16"/>
  <c r="BL89" i="16"/>
  <c r="BM89" i="16"/>
  <c r="BL90" i="16"/>
  <c r="BM90" i="16"/>
  <c r="BL91" i="16"/>
  <c r="BM91" i="16"/>
  <c r="BL92" i="16"/>
  <c r="BM92" i="16"/>
  <c r="BL93" i="16"/>
  <c r="BM93" i="16"/>
  <c r="BL94" i="16"/>
  <c r="BM94" i="16"/>
  <c r="BL95" i="16"/>
  <c r="BM95" i="16"/>
  <c r="BL96" i="16"/>
  <c r="BM96" i="16"/>
  <c r="BK97" i="16"/>
  <c r="BL97" i="16"/>
  <c r="BM97" i="16"/>
  <c r="BL84" i="16"/>
  <c r="BM84" i="16"/>
  <c r="BL85" i="16"/>
  <c r="BM85" i="16"/>
  <c r="BL86" i="16"/>
  <c r="BM86" i="16"/>
  <c r="BL87" i="16"/>
  <c r="BM87" i="16"/>
  <c r="BC94" i="16"/>
  <c r="BD94" i="16"/>
  <c r="BE94" i="16"/>
  <c r="BG94" i="16"/>
  <c r="BC95" i="16"/>
  <c r="BD95" i="16"/>
  <c r="BE95" i="16"/>
  <c r="BG95" i="16"/>
  <c r="BC96" i="16"/>
  <c r="BD96" i="16"/>
  <c r="BE96" i="16"/>
  <c r="BG96" i="16"/>
  <c r="AZ97" i="16"/>
  <c r="BC97" i="16"/>
  <c r="BD97" i="16"/>
  <c r="BE97" i="16"/>
  <c r="BG97" i="16"/>
  <c r="BC84" i="16"/>
  <c r="BD84" i="16"/>
  <c r="BE84" i="16"/>
  <c r="BG84" i="16"/>
  <c r="BC85" i="16"/>
  <c r="BD85" i="16"/>
  <c r="BE85" i="16"/>
  <c r="BG85" i="16"/>
  <c r="BC86" i="16"/>
  <c r="BD86" i="16"/>
  <c r="BE86" i="16"/>
  <c r="BG86" i="16"/>
  <c r="BC87" i="16"/>
  <c r="BD87" i="16"/>
  <c r="BE87" i="16"/>
  <c r="BG87" i="16"/>
  <c r="BC88" i="16"/>
  <c r="BD88" i="16"/>
  <c r="BE88" i="16"/>
  <c r="BG88" i="16"/>
  <c r="BC89" i="16"/>
  <c r="BD89" i="16"/>
  <c r="BE89" i="16"/>
  <c r="BG89" i="16"/>
  <c r="BC90" i="16"/>
  <c r="BD90" i="16"/>
  <c r="BE90" i="16"/>
  <c r="BG90" i="16"/>
  <c r="AZ91" i="16"/>
  <c r="BC91" i="16"/>
  <c r="BD91" i="16"/>
  <c r="BE91" i="16"/>
  <c r="BG91" i="16"/>
  <c r="BC92" i="16"/>
  <c r="BD92" i="16"/>
  <c r="BE92" i="16"/>
  <c r="BG92" i="16"/>
  <c r="BC93" i="16"/>
  <c r="BD93" i="16"/>
  <c r="BE93" i="16"/>
  <c r="BG93" i="16"/>
  <c r="AE83" i="16"/>
  <c r="AG83" i="16"/>
  <c r="AE84" i="16"/>
  <c r="AG84" i="16"/>
  <c r="AE85" i="16"/>
  <c r="AG85" i="16"/>
  <c r="AE86" i="16"/>
  <c r="AG86" i="16"/>
  <c r="AE87" i="16"/>
  <c r="AG87" i="16"/>
  <c r="AD88" i="16"/>
  <c r="AE88" i="16"/>
  <c r="AG88" i="16"/>
  <c r="AE89" i="16"/>
  <c r="AG89" i="16"/>
  <c r="AE90" i="16"/>
  <c r="AG90" i="16"/>
  <c r="AE91" i="16"/>
  <c r="AG91" i="16"/>
  <c r="AE92" i="16"/>
  <c r="AG92" i="16"/>
  <c r="AE93" i="16"/>
  <c r="AG93" i="16"/>
  <c r="AE94" i="16"/>
  <c r="AG94" i="16"/>
  <c r="AE95" i="16"/>
  <c r="AG95" i="16"/>
  <c r="AD96" i="16"/>
  <c r="AE96" i="16"/>
  <c r="AG96" i="16"/>
  <c r="T84" i="16"/>
  <c r="BK84" i="16" s="1"/>
  <c r="U84" i="16"/>
  <c r="BA84" i="16" s="1"/>
  <c r="V84" i="16"/>
  <c r="T85" i="16"/>
  <c r="BK85" i="16" s="1"/>
  <c r="U85" i="16"/>
  <c r="BA85" i="16" s="1"/>
  <c r="V85" i="16"/>
  <c r="T86" i="16"/>
  <c r="BK86" i="16" s="1"/>
  <c r="U86" i="16"/>
  <c r="BA86" i="16" s="1"/>
  <c r="V86" i="16"/>
  <c r="T87" i="16"/>
  <c r="AD86" i="16" s="1"/>
  <c r="U87" i="16"/>
  <c r="BA87" i="16" s="1"/>
  <c r="V87" i="16"/>
  <c r="T88" i="16"/>
  <c r="BK88" i="16" s="1"/>
  <c r="U88" i="16"/>
  <c r="BA88" i="16" s="1"/>
  <c r="V88" i="16"/>
  <c r="T89" i="16"/>
  <c r="AZ89" i="16" s="1"/>
  <c r="U89" i="16"/>
  <c r="BA89" i="16" s="1"/>
  <c r="V89" i="16"/>
  <c r="T90" i="16"/>
  <c r="BK90" i="16" s="1"/>
  <c r="U90" i="16"/>
  <c r="BA90" i="16" s="1"/>
  <c r="V90" i="16"/>
  <c r="T91" i="16"/>
  <c r="BK91" i="16" s="1"/>
  <c r="U91" i="16"/>
  <c r="BA91" i="16" s="1"/>
  <c r="V91" i="16"/>
  <c r="T92" i="16"/>
  <c r="BK92" i="16" s="1"/>
  <c r="U92" i="16"/>
  <c r="BA92" i="16" s="1"/>
  <c r="V92" i="16"/>
  <c r="T93" i="16"/>
  <c r="AZ93" i="16" s="1"/>
  <c r="U93" i="16"/>
  <c r="BA93" i="16" s="1"/>
  <c r="V93" i="16"/>
  <c r="T94" i="16"/>
  <c r="BK94" i="16" s="1"/>
  <c r="U94" i="16"/>
  <c r="BA94" i="16" s="1"/>
  <c r="V94" i="16"/>
  <c r="T95" i="16"/>
  <c r="BK95" i="16" s="1"/>
  <c r="U95" i="16"/>
  <c r="BA95" i="16" s="1"/>
  <c r="V95" i="16"/>
  <c r="T96" i="16"/>
  <c r="BK96" i="16" s="1"/>
  <c r="U96" i="16"/>
  <c r="BA96" i="16" s="1"/>
  <c r="V96" i="16"/>
  <c r="T97" i="16"/>
  <c r="U97" i="16"/>
  <c r="BA97" i="16" s="1"/>
  <c r="V97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S84" i="22"/>
  <c r="T84" i="22"/>
  <c r="U84" i="22"/>
  <c r="S85" i="22"/>
  <c r="T85" i="22"/>
  <c r="U85" i="22"/>
  <c r="S86" i="22"/>
  <c r="T86" i="22"/>
  <c r="U86" i="22"/>
  <c r="S87" i="22"/>
  <c r="T87" i="22"/>
  <c r="U87" i="22"/>
  <c r="S88" i="22"/>
  <c r="T88" i="22"/>
  <c r="U88" i="22"/>
  <c r="S89" i="22"/>
  <c r="T89" i="22"/>
  <c r="U89" i="22"/>
  <c r="S90" i="22"/>
  <c r="T90" i="22"/>
  <c r="U90" i="22"/>
  <c r="S91" i="22"/>
  <c r="T91" i="22"/>
  <c r="U91" i="22"/>
  <c r="S92" i="22"/>
  <c r="T92" i="22"/>
  <c r="U92" i="22"/>
  <c r="S93" i="22"/>
  <c r="T93" i="22"/>
  <c r="U93" i="22"/>
  <c r="S94" i="22"/>
  <c r="T94" i="22"/>
  <c r="U94" i="22"/>
  <c r="S95" i="22"/>
  <c r="T95" i="22"/>
  <c r="U95" i="22"/>
  <c r="S96" i="22"/>
  <c r="T96" i="22"/>
  <c r="U96" i="22"/>
  <c r="S97" i="22"/>
  <c r="T97" i="22"/>
  <c r="U97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D83" i="19"/>
  <c r="AF83" i="19"/>
  <c r="AD84" i="19"/>
  <c r="AF84" i="19"/>
  <c r="AD85" i="19"/>
  <c r="AF85" i="19"/>
  <c r="AD86" i="19"/>
  <c r="AF86" i="19"/>
  <c r="AD87" i="19"/>
  <c r="AF87" i="19"/>
  <c r="AD88" i="19"/>
  <c r="AF88" i="19"/>
  <c r="AD89" i="19"/>
  <c r="AF89" i="19"/>
  <c r="AD90" i="19"/>
  <c r="AF90" i="19"/>
  <c r="AD91" i="19"/>
  <c r="AF91" i="19"/>
  <c r="AD92" i="19"/>
  <c r="AF92" i="19"/>
  <c r="AD93" i="19"/>
  <c r="AF93" i="19"/>
  <c r="AD94" i="19"/>
  <c r="AF94" i="19"/>
  <c r="AD95" i="19"/>
  <c r="AF95" i="19"/>
  <c r="AD96" i="19"/>
  <c r="AF96" i="19"/>
  <c r="S84" i="19"/>
  <c r="BJ84" i="19" s="1"/>
  <c r="T84" i="19"/>
  <c r="AZ84" i="19" s="1"/>
  <c r="U84" i="19"/>
  <c r="S85" i="19"/>
  <c r="AC84" i="19" s="1"/>
  <c r="T85" i="19"/>
  <c r="AZ85" i="19" s="1"/>
  <c r="U85" i="19"/>
  <c r="S86" i="19"/>
  <c r="BJ86" i="19" s="1"/>
  <c r="T86" i="19"/>
  <c r="AZ86" i="19" s="1"/>
  <c r="U86" i="19"/>
  <c r="S87" i="19"/>
  <c r="AC86" i="19" s="1"/>
  <c r="T87" i="19"/>
  <c r="AZ87" i="19" s="1"/>
  <c r="U87" i="19"/>
  <c r="S88" i="19"/>
  <c r="BJ88" i="19" s="1"/>
  <c r="T88" i="19"/>
  <c r="AZ88" i="19" s="1"/>
  <c r="U88" i="19"/>
  <c r="S89" i="19"/>
  <c r="AC88" i="19" s="1"/>
  <c r="T89" i="19"/>
  <c r="AZ89" i="19" s="1"/>
  <c r="U89" i="19"/>
  <c r="S90" i="19"/>
  <c r="BJ90" i="19" s="1"/>
  <c r="T90" i="19"/>
  <c r="AZ90" i="19" s="1"/>
  <c r="U90" i="19"/>
  <c r="S91" i="19"/>
  <c r="AC90" i="19" s="1"/>
  <c r="T91" i="19"/>
  <c r="AZ91" i="19" s="1"/>
  <c r="U91" i="19"/>
  <c r="S92" i="19"/>
  <c r="BJ92" i="19" s="1"/>
  <c r="T92" i="19"/>
  <c r="AZ92" i="19" s="1"/>
  <c r="U92" i="19"/>
  <c r="S93" i="19"/>
  <c r="AC92" i="19" s="1"/>
  <c r="T93" i="19"/>
  <c r="AZ93" i="19" s="1"/>
  <c r="U93" i="19"/>
  <c r="S94" i="19"/>
  <c r="BJ94" i="19" s="1"/>
  <c r="T94" i="19"/>
  <c r="AZ94" i="19" s="1"/>
  <c r="U94" i="19"/>
  <c r="S95" i="19"/>
  <c r="AC94" i="19" s="1"/>
  <c r="T95" i="19"/>
  <c r="AZ95" i="19" s="1"/>
  <c r="U95" i="19"/>
  <c r="S96" i="19"/>
  <c r="BJ96" i="19" s="1"/>
  <c r="T96" i="19"/>
  <c r="AZ96" i="19" s="1"/>
  <c r="U96" i="19"/>
  <c r="S97" i="19"/>
  <c r="AC96" i="19" s="1"/>
  <c r="T97" i="19"/>
  <c r="AZ97" i="19" s="1"/>
  <c r="U97" i="19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7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BP20" i="20"/>
  <c r="BQ20" i="20"/>
  <c r="BR20" i="20"/>
  <c r="BS20" i="20"/>
  <c r="BU20" i="20"/>
  <c r="BV20" i="20"/>
  <c r="BP21" i="20"/>
  <c r="BQ21" i="20"/>
  <c r="BR21" i="20"/>
  <c r="BS21" i="20"/>
  <c r="BU21" i="20"/>
  <c r="BV21" i="20"/>
  <c r="BP22" i="20"/>
  <c r="BQ22" i="20"/>
  <c r="BR22" i="20"/>
  <c r="BS22" i="20"/>
  <c r="BU22" i="20"/>
  <c r="BV22" i="20"/>
  <c r="BP23" i="20"/>
  <c r="BQ23" i="20"/>
  <c r="BR23" i="20"/>
  <c r="BS23" i="20"/>
  <c r="BU23" i="20"/>
  <c r="BV23" i="20"/>
  <c r="BP24" i="20"/>
  <c r="BQ24" i="20"/>
  <c r="BR24" i="20"/>
  <c r="BS24" i="20"/>
  <c r="BU24" i="20"/>
  <c r="BV24" i="20"/>
  <c r="BP25" i="20"/>
  <c r="BQ25" i="20"/>
  <c r="BR25" i="20"/>
  <c r="BS25" i="20"/>
  <c r="BU25" i="20"/>
  <c r="BV25" i="20"/>
  <c r="BP26" i="20"/>
  <c r="BQ26" i="20"/>
  <c r="BR26" i="20"/>
  <c r="BS26" i="20"/>
  <c r="BU26" i="20"/>
  <c r="BV26" i="20"/>
  <c r="BP27" i="20"/>
  <c r="BQ27" i="20"/>
  <c r="BR27" i="20"/>
  <c r="BS27" i="20"/>
  <c r="BU27" i="20"/>
  <c r="BV27" i="20"/>
  <c r="BP28" i="20"/>
  <c r="BQ28" i="20"/>
  <c r="BR28" i="20"/>
  <c r="BS28" i="20"/>
  <c r="BU28" i="20"/>
  <c r="BV28" i="20"/>
  <c r="BP29" i="20"/>
  <c r="BQ29" i="20"/>
  <c r="BR29" i="20"/>
  <c r="BS29" i="20"/>
  <c r="BU29" i="20"/>
  <c r="BV29" i="20"/>
  <c r="BP30" i="20"/>
  <c r="BQ30" i="20"/>
  <c r="BR30" i="20"/>
  <c r="BS30" i="20"/>
  <c r="BU30" i="20"/>
  <c r="BV30" i="20"/>
  <c r="BP31" i="20"/>
  <c r="BQ31" i="20"/>
  <c r="BR31" i="20"/>
  <c r="BS31" i="20"/>
  <c r="BU31" i="20"/>
  <c r="BV31" i="20"/>
  <c r="BP32" i="20"/>
  <c r="BQ32" i="20"/>
  <c r="BR32" i="20"/>
  <c r="BS32" i="20"/>
  <c r="BU32" i="20"/>
  <c r="BV32" i="20"/>
  <c r="BP33" i="20"/>
  <c r="BQ33" i="20"/>
  <c r="BR33" i="20"/>
  <c r="BS33" i="20"/>
  <c r="BU33" i="20"/>
  <c r="BV33" i="20"/>
  <c r="BP34" i="20"/>
  <c r="BQ34" i="20"/>
  <c r="BR34" i="20"/>
  <c r="BS34" i="20"/>
  <c r="BU34" i="20"/>
  <c r="BV34" i="20"/>
  <c r="BP35" i="20"/>
  <c r="BQ35" i="20"/>
  <c r="BR35" i="20"/>
  <c r="BS35" i="20"/>
  <c r="BU35" i="20"/>
  <c r="BV35" i="20"/>
  <c r="BP36" i="20"/>
  <c r="BQ36" i="20"/>
  <c r="BR36" i="20"/>
  <c r="BS36" i="20"/>
  <c r="BU36" i="20"/>
  <c r="BV36" i="20"/>
  <c r="BP37" i="20"/>
  <c r="BQ37" i="20"/>
  <c r="BR37" i="20"/>
  <c r="BS37" i="20"/>
  <c r="BU37" i="20"/>
  <c r="BV37" i="20"/>
  <c r="BP38" i="20"/>
  <c r="BQ38" i="20"/>
  <c r="BR38" i="20"/>
  <c r="BS38" i="20"/>
  <c r="BU38" i="20"/>
  <c r="BV38" i="20"/>
  <c r="BP39" i="20"/>
  <c r="BQ39" i="20"/>
  <c r="BR39" i="20"/>
  <c r="BS39" i="20"/>
  <c r="BU39" i="20"/>
  <c r="BV39" i="20"/>
  <c r="BP40" i="20"/>
  <c r="BQ40" i="20"/>
  <c r="BR40" i="20"/>
  <c r="BS40" i="20"/>
  <c r="BU40" i="20"/>
  <c r="BV40" i="20"/>
  <c r="BP41" i="20"/>
  <c r="BQ41" i="20"/>
  <c r="BR41" i="20"/>
  <c r="BS41" i="20"/>
  <c r="BU41" i="20"/>
  <c r="BV41" i="20"/>
  <c r="BP42" i="20"/>
  <c r="BQ42" i="20"/>
  <c r="BR42" i="20"/>
  <c r="BS42" i="20"/>
  <c r="BU42" i="20"/>
  <c r="BV42" i="20"/>
  <c r="BP43" i="20"/>
  <c r="BQ43" i="20"/>
  <c r="BR43" i="20"/>
  <c r="BS43" i="20"/>
  <c r="BU43" i="20"/>
  <c r="BV43" i="20"/>
  <c r="BP44" i="20"/>
  <c r="BQ44" i="20"/>
  <c r="BR44" i="20"/>
  <c r="BS44" i="20"/>
  <c r="BU44" i="20"/>
  <c r="BV44" i="20"/>
  <c r="BP45" i="20"/>
  <c r="BQ45" i="20"/>
  <c r="BR45" i="20"/>
  <c r="BS45" i="20"/>
  <c r="BU45" i="20"/>
  <c r="BV45" i="20"/>
  <c r="BP46" i="20"/>
  <c r="BQ46" i="20"/>
  <c r="BR46" i="20"/>
  <c r="BS46" i="20"/>
  <c r="BU46" i="20"/>
  <c r="BV46" i="20"/>
  <c r="BP47" i="20"/>
  <c r="BQ47" i="20"/>
  <c r="BR47" i="20"/>
  <c r="BS47" i="20"/>
  <c r="BU47" i="20"/>
  <c r="BV47" i="20"/>
  <c r="BP48" i="20"/>
  <c r="BQ48" i="20"/>
  <c r="BR48" i="20"/>
  <c r="BS48" i="20"/>
  <c r="BU48" i="20"/>
  <c r="BV48" i="20"/>
  <c r="BP49" i="20"/>
  <c r="BQ49" i="20"/>
  <c r="BR49" i="20"/>
  <c r="BS49" i="20"/>
  <c r="BU49" i="20"/>
  <c r="BV49" i="20"/>
  <c r="BP50" i="20"/>
  <c r="BQ50" i="20"/>
  <c r="BR50" i="20"/>
  <c r="BS50" i="20"/>
  <c r="BU50" i="20"/>
  <c r="BV50" i="20"/>
  <c r="BP51" i="20"/>
  <c r="BQ51" i="20"/>
  <c r="BR51" i="20"/>
  <c r="BS51" i="20"/>
  <c r="BU51" i="20"/>
  <c r="BV51" i="20"/>
  <c r="BP52" i="20"/>
  <c r="BQ52" i="20"/>
  <c r="BR52" i="20"/>
  <c r="BS52" i="20"/>
  <c r="BU52" i="20"/>
  <c r="BV52" i="20"/>
  <c r="BP53" i="20"/>
  <c r="BQ53" i="20"/>
  <c r="BR53" i="20"/>
  <c r="BS53" i="20"/>
  <c r="BU53" i="20"/>
  <c r="BV53" i="20"/>
  <c r="BP54" i="20"/>
  <c r="BQ54" i="20"/>
  <c r="BR54" i="20"/>
  <c r="BS54" i="20"/>
  <c r="BU54" i="20"/>
  <c r="BV54" i="20"/>
  <c r="BP55" i="20"/>
  <c r="BQ55" i="20"/>
  <c r="BR55" i="20"/>
  <c r="BS55" i="20"/>
  <c r="BU55" i="20"/>
  <c r="BV55" i="20"/>
  <c r="BP56" i="20"/>
  <c r="BQ56" i="20"/>
  <c r="BR56" i="20"/>
  <c r="BS56" i="20"/>
  <c r="BU56" i="20"/>
  <c r="BV56" i="20"/>
  <c r="BP57" i="20"/>
  <c r="BQ57" i="20"/>
  <c r="BR57" i="20"/>
  <c r="BS57" i="20"/>
  <c r="BU57" i="20"/>
  <c r="BV57" i="20"/>
  <c r="BP58" i="20"/>
  <c r="BQ58" i="20"/>
  <c r="BR58" i="20"/>
  <c r="BS58" i="20"/>
  <c r="BU58" i="20"/>
  <c r="BV58" i="20"/>
  <c r="BP59" i="20"/>
  <c r="BQ59" i="20"/>
  <c r="BR59" i="20"/>
  <c r="BS59" i="20"/>
  <c r="BU59" i="20"/>
  <c r="BV59" i="20"/>
  <c r="BP60" i="20"/>
  <c r="BQ60" i="20"/>
  <c r="BR60" i="20"/>
  <c r="BS60" i="20"/>
  <c r="BU60" i="20"/>
  <c r="BV60" i="20"/>
  <c r="BP61" i="20"/>
  <c r="BQ61" i="20"/>
  <c r="BR61" i="20"/>
  <c r="BS61" i="20"/>
  <c r="BU61" i="20"/>
  <c r="BV61" i="20"/>
  <c r="BP62" i="20"/>
  <c r="BQ62" i="20"/>
  <c r="BR62" i="20"/>
  <c r="BS62" i="20"/>
  <c r="BU62" i="20"/>
  <c r="BV62" i="20"/>
  <c r="BP63" i="20"/>
  <c r="BQ63" i="20"/>
  <c r="BR63" i="20"/>
  <c r="BS63" i="20"/>
  <c r="BU63" i="20"/>
  <c r="BV63" i="20"/>
  <c r="BP64" i="20"/>
  <c r="BQ64" i="20"/>
  <c r="BR64" i="20"/>
  <c r="BS64" i="20"/>
  <c r="BU64" i="20"/>
  <c r="BV64" i="20"/>
  <c r="BP65" i="20"/>
  <c r="BQ65" i="20"/>
  <c r="BR65" i="20"/>
  <c r="BS65" i="20"/>
  <c r="BU65" i="20"/>
  <c r="BV65" i="20"/>
  <c r="BP66" i="20"/>
  <c r="BQ66" i="20"/>
  <c r="BR66" i="20"/>
  <c r="BS66" i="20"/>
  <c r="BU66" i="20"/>
  <c r="BV66" i="20"/>
  <c r="BP67" i="20"/>
  <c r="BQ67" i="20"/>
  <c r="BR67" i="20"/>
  <c r="BS67" i="20"/>
  <c r="BU67" i="20"/>
  <c r="BV67" i="20"/>
  <c r="BP68" i="20"/>
  <c r="BQ68" i="20"/>
  <c r="BR68" i="20"/>
  <c r="BS68" i="20"/>
  <c r="BU68" i="20"/>
  <c r="BV68" i="20"/>
  <c r="BP69" i="20"/>
  <c r="BQ69" i="20"/>
  <c r="BR69" i="20"/>
  <c r="BS69" i="20"/>
  <c r="BU69" i="20"/>
  <c r="BV69" i="20"/>
  <c r="BP70" i="20"/>
  <c r="BQ70" i="20"/>
  <c r="BR70" i="20"/>
  <c r="BS70" i="20"/>
  <c r="BU70" i="20"/>
  <c r="BV70" i="20"/>
  <c r="BP71" i="20"/>
  <c r="BQ71" i="20"/>
  <c r="BR71" i="20"/>
  <c r="BS71" i="20"/>
  <c r="BU71" i="20"/>
  <c r="BV71" i="20"/>
  <c r="BP72" i="20"/>
  <c r="BQ72" i="20"/>
  <c r="BR72" i="20"/>
  <c r="BS72" i="20"/>
  <c r="BU72" i="20"/>
  <c r="BV72" i="20"/>
  <c r="BP73" i="20"/>
  <c r="BQ73" i="20"/>
  <c r="BR73" i="20"/>
  <c r="BS73" i="20"/>
  <c r="BU73" i="20"/>
  <c r="BV73" i="20"/>
  <c r="BP74" i="20"/>
  <c r="BQ74" i="20"/>
  <c r="BR74" i="20"/>
  <c r="BS74" i="20"/>
  <c r="BU74" i="20"/>
  <c r="BV74" i="20"/>
  <c r="BP75" i="20"/>
  <c r="BQ75" i="20"/>
  <c r="BR75" i="20"/>
  <c r="BS75" i="20"/>
  <c r="BU75" i="20"/>
  <c r="BV75" i="20"/>
  <c r="BP76" i="20"/>
  <c r="BQ76" i="20"/>
  <c r="BR76" i="20"/>
  <c r="BS76" i="20"/>
  <c r="BU76" i="20"/>
  <c r="BV76" i="20"/>
  <c r="BP77" i="20"/>
  <c r="BQ77" i="20"/>
  <c r="BR77" i="20"/>
  <c r="BS77" i="20"/>
  <c r="BU77" i="20"/>
  <c r="BV77" i="20"/>
  <c r="BP78" i="20"/>
  <c r="BQ78" i="20"/>
  <c r="BR78" i="20"/>
  <c r="BS78" i="20"/>
  <c r="BU78" i="20"/>
  <c r="BV78" i="20"/>
  <c r="BP79" i="20"/>
  <c r="BQ79" i="20"/>
  <c r="BR79" i="20"/>
  <c r="BS79" i="20"/>
  <c r="BU79" i="20"/>
  <c r="BV79" i="20"/>
  <c r="BP80" i="20"/>
  <c r="BQ80" i="20"/>
  <c r="BR80" i="20"/>
  <c r="BS80" i="20"/>
  <c r="BU80" i="20"/>
  <c r="BV80" i="20"/>
  <c r="BP81" i="20"/>
  <c r="BQ81" i="20"/>
  <c r="BR81" i="20"/>
  <c r="BS81" i="20"/>
  <c r="BU81" i="20"/>
  <c r="BV81" i="20"/>
  <c r="BP82" i="20"/>
  <c r="BQ82" i="20"/>
  <c r="BR82" i="20"/>
  <c r="BS82" i="20"/>
  <c r="BU82" i="20"/>
  <c r="BV82" i="20"/>
  <c r="BP83" i="20"/>
  <c r="BQ83" i="20"/>
  <c r="BR83" i="20"/>
  <c r="BS83" i="20"/>
  <c r="BU83" i="20"/>
  <c r="BV83" i="20"/>
  <c r="BP84" i="20"/>
  <c r="BQ84" i="20"/>
  <c r="BR84" i="20"/>
  <c r="BS84" i="20"/>
  <c r="BU84" i="20"/>
  <c r="BV84" i="20"/>
  <c r="BP85" i="20"/>
  <c r="BQ85" i="20"/>
  <c r="BR85" i="20"/>
  <c r="BS85" i="20"/>
  <c r="BU85" i="20"/>
  <c r="BV85" i="20"/>
  <c r="BP86" i="20"/>
  <c r="BQ86" i="20"/>
  <c r="BR86" i="20"/>
  <c r="BS86" i="20"/>
  <c r="BU86" i="20"/>
  <c r="BV86" i="20"/>
  <c r="BP87" i="20"/>
  <c r="BQ87" i="20"/>
  <c r="BR87" i="20"/>
  <c r="BS87" i="20"/>
  <c r="BU87" i="20"/>
  <c r="BV87" i="20"/>
  <c r="BP88" i="20"/>
  <c r="BQ88" i="20"/>
  <c r="BR88" i="20"/>
  <c r="BS88" i="20"/>
  <c r="BU88" i="20"/>
  <c r="BV88" i="20"/>
  <c r="BP89" i="20"/>
  <c r="BQ89" i="20"/>
  <c r="BR89" i="20"/>
  <c r="BS89" i="20"/>
  <c r="BU89" i="20"/>
  <c r="BV89" i="20"/>
  <c r="BP90" i="20"/>
  <c r="BQ90" i="20"/>
  <c r="BR90" i="20"/>
  <c r="BS90" i="20"/>
  <c r="BU90" i="20"/>
  <c r="BV90" i="20"/>
  <c r="BP91" i="20"/>
  <c r="BQ91" i="20"/>
  <c r="BR91" i="20"/>
  <c r="BS91" i="20"/>
  <c r="BU91" i="20"/>
  <c r="BV91" i="20"/>
  <c r="BP92" i="20"/>
  <c r="BQ92" i="20"/>
  <c r="BR92" i="20"/>
  <c r="BS92" i="20"/>
  <c r="BU92" i="20"/>
  <c r="BV92" i="20"/>
  <c r="BP93" i="20"/>
  <c r="BQ93" i="20"/>
  <c r="BR93" i="20"/>
  <c r="BS93" i="20"/>
  <c r="BU93" i="20"/>
  <c r="BV93" i="20"/>
  <c r="BP94" i="20"/>
  <c r="BQ94" i="20"/>
  <c r="BR94" i="20"/>
  <c r="BS94" i="20"/>
  <c r="BU94" i="20"/>
  <c r="BV94" i="20"/>
  <c r="BP95" i="20"/>
  <c r="BQ95" i="20"/>
  <c r="BR95" i="20"/>
  <c r="BS95" i="20"/>
  <c r="BU95" i="20"/>
  <c r="BV95" i="20"/>
  <c r="BP96" i="20"/>
  <c r="BQ96" i="20"/>
  <c r="BR96" i="20"/>
  <c r="BS96" i="20"/>
  <c r="BU96" i="20"/>
  <c r="BV96" i="20"/>
  <c r="BV19" i="20"/>
  <c r="BU19" i="20"/>
  <c r="BS19" i="20"/>
  <c r="BR19" i="20"/>
  <c r="BQ19" i="20"/>
  <c r="BP19" i="20"/>
  <c r="BK21" i="20"/>
  <c r="BL21" i="20"/>
  <c r="BK22" i="20"/>
  <c r="BL22" i="20"/>
  <c r="BK23" i="20"/>
  <c r="BL23" i="20"/>
  <c r="BK24" i="20"/>
  <c r="BL24" i="20"/>
  <c r="BK25" i="20"/>
  <c r="BL25" i="20"/>
  <c r="BK26" i="20"/>
  <c r="BL26" i="20"/>
  <c r="BK27" i="20"/>
  <c r="BL27" i="20"/>
  <c r="BK28" i="20"/>
  <c r="BL28" i="20"/>
  <c r="BK29" i="20"/>
  <c r="BL29" i="20"/>
  <c r="BK30" i="20"/>
  <c r="BL30" i="20"/>
  <c r="BK31" i="20"/>
  <c r="BL31" i="20"/>
  <c r="BK32" i="20"/>
  <c r="BL32" i="20"/>
  <c r="BK33" i="20"/>
  <c r="BL33" i="20"/>
  <c r="BK34" i="20"/>
  <c r="BL34" i="20"/>
  <c r="BK35" i="20"/>
  <c r="BL35" i="20"/>
  <c r="BK36" i="20"/>
  <c r="BL36" i="20"/>
  <c r="BK37" i="20"/>
  <c r="BL37" i="20"/>
  <c r="BK38" i="20"/>
  <c r="BL38" i="20"/>
  <c r="BK39" i="20"/>
  <c r="BL39" i="20"/>
  <c r="BK40" i="20"/>
  <c r="BL40" i="20"/>
  <c r="BK41" i="20"/>
  <c r="BL41" i="20"/>
  <c r="BK42" i="20"/>
  <c r="BL42" i="20"/>
  <c r="BK43" i="20"/>
  <c r="BL43" i="20"/>
  <c r="BK44" i="20"/>
  <c r="BL44" i="20"/>
  <c r="BK45" i="20"/>
  <c r="BL45" i="20"/>
  <c r="BK46" i="20"/>
  <c r="BL46" i="20"/>
  <c r="BK47" i="20"/>
  <c r="BL47" i="20"/>
  <c r="BK48" i="20"/>
  <c r="BL48" i="20"/>
  <c r="BK49" i="20"/>
  <c r="BL49" i="20"/>
  <c r="BK50" i="20"/>
  <c r="BL50" i="20"/>
  <c r="BK51" i="20"/>
  <c r="BL51" i="20"/>
  <c r="BK52" i="20"/>
  <c r="BL52" i="20"/>
  <c r="BK53" i="20"/>
  <c r="BL53" i="20"/>
  <c r="BK54" i="20"/>
  <c r="BL54" i="20"/>
  <c r="BK55" i="20"/>
  <c r="BL55" i="20"/>
  <c r="BK56" i="20"/>
  <c r="BL56" i="20"/>
  <c r="BK57" i="20"/>
  <c r="BL57" i="20"/>
  <c r="BK58" i="20"/>
  <c r="BL58" i="20"/>
  <c r="BK59" i="20"/>
  <c r="BL59" i="20"/>
  <c r="BK60" i="20"/>
  <c r="BL60" i="20"/>
  <c r="BK61" i="20"/>
  <c r="BL61" i="20"/>
  <c r="BK62" i="20"/>
  <c r="BL62" i="20"/>
  <c r="BK63" i="20"/>
  <c r="BL63" i="20"/>
  <c r="BK64" i="20"/>
  <c r="BL64" i="20"/>
  <c r="BK65" i="20"/>
  <c r="BL65" i="20"/>
  <c r="BK66" i="20"/>
  <c r="BL66" i="20"/>
  <c r="BK67" i="20"/>
  <c r="BL67" i="20"/>
  <c r="BK68" i="20"/>
  <c r="BL68" i="20"/>
  <c r="BK69" i="20"/>
  <c r="BL69" i="20"/>
  <c r="BK70" i="20"/>
  <c r="BL70" i="20"/>
  <c r="BK71" i="20"/>
  <c r="BL71" i="20"/>
  <c r="BK72" i="20"/>
  <c r="BL72" i="20"/>
  <c r="BK73" i="20"/>
  <c r="BL73" i="20"/>
  <c r="BK74" i="20"/>
  <c r="BL74" i="20"/>
  <c r="BK75" i="20"/>
  <c r="BL75" i="20"/>
  <c r="BK76" i="20"/>
  <c r="BL76" i="20"/>
  <c r="BK77" i="20"/>
  <c r="BL77" i="20"/>
  <c r="BK78" i="20"/>
  <c r="BL78" i="20"/>
  <c r="BK79" i="20"/>
  <c r="BL79" i="20"/>
  <c r="BK80" i="20"/>
  <c r="BL80" i="20"/>
  <c r="BK81" i="20"/>
  <c r="BL81" i="20"/>
  <c r="BK82" i="20"/>
  <c r="BL82" i="20"/>
  <c r="BK83" i="20"/>
  <c r="BL83" i="20"/>
  <c r="BK84" i="20"/>
  <c r="BL84" i="20"/>
  <c r="BK85" i="20"/>
  <c r="BL85" i="20"/>
  <c r="BK86" i="20"/>
  <c r="BL86" i="20"/>
  <c r="BK87" i="20"/>
  <c r="BL87" i="20"/>
  <c r="BK88" i="20"/>
  <c r="BL88" i="20"/>
  <c r="BK89" i="20"/>
  <c r="BL89" i="20"/>
  <c r="BK90" i="20"/>
  <c r="BL90" i="20"/>
  <c r="BK91" i="20"/>
  <c r="BL91" i="20"/>
  <c r="BK92" i="20"/>
  <c r="BL92" i="20"/>
  <c r="BK93" i="20"/>
  <c r="BL93" i="20"/>
  <c r="BK94" i="20"/>
  <c r="BL94" i="20"/>
  <c r="BK95" i="20"/>
  <c r="BL95" i="20"/>
  <c r="BK96" i="20"/>
  <c r="BL96" i="20"/>
  <c r="BK97" i="20"/>
  <c r="BL97" i="20"/>
  <c r="BK98" i="20"/>
  <c r="BL98" i="20"/>
  <c r="BL20" i="20"/>
  <c r="BK20" i="20"/>
  <c r="BF20" i="20"/>
  <c r="BF21" i="20"/>
  <c r="BF22" i="20"/>
  <c r="BF23" i="20"/>
  <c r="BF24" i="20"/>
  <c r="BF25" i="20"/>
  <c r="BF26" i="20"/>
  <c r="BF27" i="20"/>
  <c r="BF28" i="20"/>
  <c r="BF29" i="20"/>
  <c r="BF30" i="20"/>
  <c r="BF31" i="20"/>
  <c r="BF32" i="20"/>
  <c r="BF33" i="20"/>
  <c r="BF34" i="20"/>
  <c r="BF35" i="20"/>
  <c r="BF36" i="20"/>
  <c r="BF37" i="20"/>
  <c r="BF38" i="20"/>
  <c r="BF39" i="20"/>
  <c r="BF40" i="20"/>
  <c r="BF41" i="20"/>
  <c r="BF42" i="20"/>
  <c r="BF43" i="20"/>
  <c r="BF44" i="20"/>
  <c r="BF45" i="20"/>
  <c r="BF46" i="20"/>
  <c r="BF47" i="20"/>
  <c r="BF48" i="20"/>
  <c r="BF49" i="20"/>
  <c r="BF50" i="20"/>
  <c r="BF51" i="20"/>
  <c r="BF52" i="20"/>
  <c r="BF53" i="20"/>
  <c r="BF54" i="20"/>
  <c r="BF55" i="20"/>
  <c r="BF56" i="20"/>
  <c r="BF57" i="20"/>
  <c r="BF58" i="20"/>
  <c r="BF59" i="20"/>
  <c r="BF60" i="20"/>
  <c r="BF61" i="20"/>
  <c r="BF62" i="20"/>
  <c r="BF63" i="20"/>
  <c r="BF64" i="20"/>
  <c r="BF65" i="20"/>
  <c r="BF66" i="20"/>
  <c r="BF67" i="20"/>
  <c r="BF68" i="20"/>
  <c r="BF69" i="20"/>
  <c r="BF70" i="20"/>
  <c r="BF71" i="20"/>
  <c r="BF72" i="20"/>
  <c r="BF73" i="20"/>
  <c r="BF74" i="20"/>
  <c r="BF75" i="20"/>
  <c r="BF76" i="20"/>
  <c r="BF77" i="20"/>
  <c r="BF78" i="20"/>
  <c r="BF79" i="20"/>
  <c r="BF80" i="20"/>
  <c r="BF81" i="20"/>
  <c r="BF82" i="20"/>
  <c r="BF83" i="20"/>
  <c r="BF84" i="20"/>
  <c r="BF85" i="20"/>
  <c r="BF86" i="20"/>
  <c r="BF87" i="20"/>
  <c r="BF88" i="20"/>
  <c r="BF89" i="20"/>
  <c r="BF90" i="20"/>
  <c r="BF91" i="20"/>
  <c r="BF92" i="20"/>
  <c r="BF93" i="20"/>
  <c r="BF94" i="20"/>
  <c r="BF95" i="20"/>
  <c r="BF96" i="20"/>
  <c r="BF97" i="20"/>
  <c r="BF19" i="20"/>
  <c r="AD83" i="23"/>
  <c r="AF83" i="23"/>
  <c r="AD84" i="23"/>
  <c r="AF84" i="23"/>
  <c r="AD85" i="23"/>
  <c r="AF85" i="23"/>
  <c r="AD86" i="23"/>
  <c r="AF86" i="23"/>
  <c r="AD87" i="23"/>
  <c r="AF87" i="23"/>
  <c r="AD88" i="23"/>
  <c r="AF88" i="23"/>
  <c r="AD89" i="23"/>
  <c r="AF89" i="23"/>
  <c r="AD90" i="23"/>
  <c r="AF90" i="23"/>
  <c r="AD91" i="23"/>
  <c r="AF91" i="23"/>
  <c r="AD92" i="23"/>
  <c r="AF92" i="23"/>
  <c r="AD93" i="23"/>
  <c r="AF93" i="23"/>
  <c r="AD94" i="23"/>
  <c r="AF94" i="23"/>
  <c r="AD95" i="23"/>
  <c r="AF95" i="23"/>
  <c r="AD96" i="23"/>
  <c r="AF96" i="23"/>
  <c r="S84" i="23"/>
  <c r="AC83" i="23" s="1"/>
  <c r="T84" i="23"/>
  <c r="AZ84" i="23" s="1"/>
  <c r="U84" i="23"/>
  <c r="S85" i="23"/>
  <c r="AC84" i="23" s="1"/>
  <c r="T85" i="23"/>
  <c r="AZ85" i="23" s="1"/>
  <c r="U85" i="23"/>
  <c r="S86" i="23"/>
  <c r="AC85" i="23" s="1"/>
  <c r="T86" i="23"/>
  <c r="AZ86" i="23" s="1"/>
  <c r="U86" i="23"/>
  <c r="S87" i="23"/>
  <c r="AC86" i="23" s="1"/>
  <c r="T87" i="23"/>
  <c r="AZ87" i="23" s="1"/>
  <c r="U87" i="23"/>
  <c r="S88" i="23"/>
  <c r="AC87" i="23" s="1"/>
  <c r="T88" i="23"/>
  <c r="AZ88" i="23" s="1"/>
  <c r="U88" i="23"/>
  <c r="S89" i="23"/>
  <c r="AC88" i="23" s="1"/>
  <c r="T89" i="23"/>
  <c r="AZ89" i="23" s="1"/>
  <c r="U89" i="23"/>
  <c r="S90" i="23"/>
  <c r="AC89" i="23" s="1"/>
  <c r="T90" i="23"/>
  <c r="AZ90" i="23" s="1"/>
  <c r="U90" i="23"/>
  <c r="S91" i="23"/>
  <c r="AC90" i="23" s="1"/>
  <c r="T91" i="23"/>
  <c r="AZ91" i="23" s="1"/>
  <c r="U91" i="23"/>
  <c r="S92" i="23"/>
  <c r="AC91" i="23" s="1"/>
  <c r="T92" i="23"/>
  <c r="AZ92" i="23" s="1"/>
  <c r="U92" i="23"/>
  <c r="S93" i="23"/>
  <c r="AC92" i="23" s="1"/>
  <c r="T93" i="23"/>
  <c r="AZ93" i="23" s="1"/>
  <c r="U93" i="23"/>
  <c r="S94" i="23"/>
  <c r="AC93" i="23" s="1"/>
  <c r="T94" i="23"/>
  <c r="AZ94" i="23" s="1"/>
  <c r="U94" i="23"/>
  <c r="S95" i="23"/>
  <c r="AC94" i="23" s="1"/>
  <c r="T95" i="23"/>
  <c r="AZ95" i="23" s="1"/>
  <c r="U95" i="23"/>
  <c r="S96" i="23"/>
  <c r="AC95" i="23" s="1"/>
  <c r="T96" i="23"/>
  <c r="AZ96" i="23" s="1"/>
  <c r="U96" i="23"/>
  <c r="S97" i="23"/>
  <c r="AC96" i="23" s="1"/>
  <c r="T97" i="23"/>
  <c r="AZ97" i="23" s="1"/>
  <c r="U97" i="23"/>
  <c r="AD83" i="20"/>
  <c r="AF83" i="20"/>
  <c r="AD84" i="20"/>
  <c r="AF84" i="20"/>
  <c r="AD85" i="20"/>
  <c r="AF85" i="20"/>
  <c r="AD86" i="20"/>
  <c r="AF86" i="20"/>
  <c r="AD87" i="20"/>
  <c r="AF87" i="20"/>
  <c r="AD88" i="20"/>
  <c r="AF88" i="20"/>
  <c r="AD89" i="20"/>
  <c r="AF89" i="20"/>
  <c r="AD90" i="20"/>
  <c r="AF90" i="20"/>
  <c r="AD91" i="20"/>
  <c r="AF91" i="20"/>
  <c r="AD92" i="20"/>
  <c r="AF92" i="20"/>
  <c r="AD93" i="20"/>
  <c r="AF93" i="20"/>
  <c r="AD94" i="20"/>
  <c r="AF94" i="20"/>
  <c r="AD95" i="20"/>
  <c r="AF95" i="20"/>
  <c r="AD96" i="20"/>
  <c r="AF96" i="20"/>
  <c r="S84" i="20"/>
  <c r="AC83" i="20" s="1"/>
  <c r="T84" i="20"/>
  <c r="AZ84" i="20" s="1"/>
  <c r="U84" i="20"/>
  <c r="S85" i="20"/>
  <c r="BJ86" i="20" s="1"/>
  <c r="T85" i="20"/>
  <c r="AZ85" i="20" s="1"/>
  <c r="U85" i="20"/>
  <c r="S86" i="20"/>
  <c r="AC85" i="20" s="1"/>
  <c r="T86" i="20"/>
  <c r="AZ86" i="20" s="1"/>
  <c r="U86" i="20"/>
  <c r="S87" i="20"/>
  <c r="AC86" i="20" s="1"/>
  <c r="T87" i="20"/>
  <c r="AZ87" i="20" s="1"/>
  <c r="U87" i="20"/>
  <c r="S88" i="20"/>
  <c r="AC87" i="20" s="1"/>
  <c r="T88" i="20"/>
  <c r="AZ88" i="20" s="1"/>
  <c r="U88" i="20"/>
  <c r="S89" i="20"/>
  <c r="BJ90" i="20" s="1"/>
  <c r="T89" i="20"/>
  <c r="AZ89" i="20" s="1"/>
  <c r="U89" i="20"/>
  <c r="S90" i="20"/>
  <c r="AC89" i="20" s="1"/>
  <c r="T90" i="20"/>
  <c r="AZ90" i="20" s="1"/>
  <c r="U90" i="20"/>
  <c r="S91" i="20"/>
  <c r="AC90" i="20" s="1"/>
  <c r="T91" i="20"/>
  <c r="AZ91" i="20" s="1"/>
  <c r="U91" i="20"/>
  <c r="S92" i="20"/>
  <c r="AC91" i="20" s="1"/>
  <c r="T92" i="20"/>
  <c r="AZ92" i="20" s="1"/>
  <c r="U92" i="20"/>
  <c r="S93" i="20"/>
  <c r="BJ94" i="20" s="1"/>
  <c r="T93" i="20"/>
  <c r="AZ93" i="20" s="1"/>
  <c r="U93" i="20"/>
  <c r="S94" i="20"/>
  <c r="AC93" i="20" s="1"/>
  <c r="T94" i="20"/>
  <c r="AZ94" i="20" s="1"/>
  <c r="U94" i="20"/>
  <c r="S95" i="20"/>
  <c r="AC94" i="20" s="1"/>
  <c r="T95" i="20"/>
  <c r="AZ95" i="20" s="1"/>
  <c r="U95" i="20"/>
  <c r="S96" i="20"/>
  <c r="AC95" i="20" s="1"/>
  <c r="T96" i="20"/>
  <c r="AZ96" i="20" s="1"/>
  <c r="U96" i="20"/>
  <c r="S97" i="20"/>
  <c r="BJ98" i="20" s="1"/>
  <c r="T97" i="20"/>
  <c r="AZ97" i="20" s="1"/>
  <c r="U97" i="20"/>
  <c r="S19" i="20"/>
  <c r="BJ20" i="20" s="1"/>
  <c r="T19" i="20"/>
  <c r="AZ19" i="20" s="1"/>
  <c r="U19" i="20"/>
  <c r="S20" i="20"/>
  <c r="BJ21" i="20" s="1"/>
  <c r="T20" i="20"/>
  <c r="AZ20" i="20" s="1"/>
  <c r="U20" i="20"/>
  <c r="S21" i="20"/>
  <c r="BJ22" i="20" s="1"/>
  <c r="T21" i="20"/>
  <c r="AZ21" i="20" s="1"/>
  <c r="U21" i="20"/>
  <c r="S22" i="20"/>
  <c r="BJ23" i="20" s="1"/>
  <c r="T22" i="20"/>
  <c r="AZ22" i="20" s="1"/>
  <c r="U22" i="20"/>
  <c r="S23" i="20"/>
  <c r="AY23" i="20" s="1"/>
  <c r="T23" i="20"/>
  <c r="AZ23" i="20" s="1"/>
  <c r="U23" i="20"/>
  <c r="S24" i="20"/>
  <c r="BJ25" i="20" s="1"/>
  <c r="T24" i="20"/>
  <c r="AZ24" i="20" s="1"/>
  <c r="U24" i="20"/>
  <c r="S25" i="20"/>
  <c r="BJ26" i="20" s="1"/>
  <c r="T25" i="20"/>
  <c r="AZ25" i="20" s="1"/>
  <c r="U25" i="20"/>
  <c r="S26" i="20"/>
  <c r="BJ27" i="20" s="1"/>
  <c r="T26" i="20"/>
  <c r="AZ26" i="20" s="1"/>
  <c r="U26" i="20"/>
  <c r="S27" i="20"/>
  <c r="AY27" i="20" s="1"/>
  <c r="T27" i="20"/>
  <c r="AZ27" i="20" s="1"/>
  <c r="U27" i="20"/>
  <c r="S28" i="20"/>
  <c r="BJ29" i="20" s="1"/>
  <c r="T28" i="20"/>
  <c r="AZ28" i="20" s="1"/>
  <c r="U28" i="20"/>
  <c r="S29" i="20"/>
  <c r="BJ30" i="20" s="1"/>
  <c r="T29" i="20"/>
  <c r="AZ29" i="20" s="1"/>
  <c r="U29" i="20"/>
  <c r="S30" i="20"/>
  <c r="BJ31" i="20" s="1"/>
  <c r="T30" i="20"/>
  <c r="AZ30" i="20" s="1"/>
  <c r="U30" i="20"/>
  <c r="S31" i="20"/>
  <c r="AY31" i="20" s="1"/>
  <c r="T31" i="20"/>
  <c r="AZ31" i="20" s="1"/>
  <c r="U31" i="20"/>
  <c r="S32" i="20"/>
  <c r="BJ33" i="20" s="1"/>
  <c r="T32" i="20"/>
  <c r="AZ32" i="20" s="1"/>
  <c r="U32" i="20"/>
  <c r="S33" i="20"/>
  <c r="BJ34" i="20" s="1"/>
  <c r="T33" i="20"/>
  <c r="AZ33" i="20" s="1"/>
  <c r="U33" i="20"/>
  <c r="S34" i="20"/>
  <c r="BJ35" i="20" s="1"/>
  <c r="T34" i="20"/>
  <c r="AZ34" i="20" s="1"/>
  <c r="U34" i="20"/>
  <c r="S35" i="20"/>
  <c r="AY35" i="20" s="1"/>
  <c r="T35" i="20"/>
  <c r="AZ35" i="20" s="1"/>
  <c r="U35" i="20"/>
  <c r="S36" i="20"/>
  <c r="BJ37" i="20" s="1"/>
  <c r="T36" i="20"/>
  <c r="AZ36" i="20" s="1"/>
  <c r="U36" i="20"/>
  <c r="S37" i="20"/>
  <c r="BJ38" i="20" s="1"/>
  <c r="T37" i="20"/>
  <c r="AZ37" i="20" s="1"/>
  <c r="U37" i="20"/>
  <c r="S38" i="20"/>
  <c r="BJ39" i="20" s="1"/>
  <c r="T38" i="20"/>
  <c r="AZ38" i="20" s="1"/>
  <c r="U38" i="20"/>
  <c r="S39" i="20"/>
  <c r="AY39" i="20" s="1"/>
  <c r="T39" i="20"/>
  <c r="AZ39" i="20" s="1"/>
  <c r="U39" i="20"/>
  <c r="S40" i="20"/>
  <c r="BJ41" i="20" s="1"/>
  <c r="T40" i="20"/>
  <c r="AZ40" i="20" s="1"/>
  <c r="U40" i="20"/>
  <c r="S41" i="20"/>
  <c r="BJ42" i="20" s="1"/>
  <c r="T41" i="20"/>
  <c r="AZ41" i="20" s="1"/>
  <c r="U41" i="20"/>
  <c r="S42" i="20"/>
  <c r="BJ43" i="20" s="1"/>
  <c r="T42" i="20"/>
  <c r="AZ42" i="20" s="1"/>
  <c r="U42" i="20"/>
  <c r="S43" i="20"/>
  <c r="AY43" i="20" s="1"/>
  <c r="T43" i="20"/>
  <c r="AZ43" i="20" s="1"/>
  <c r="U43" i="20"/>
  <c r="S44" i="20"/>
  <c r="BJ45" i="20" s="1"/>
  <c r="T44" i="20"/>
  <c r="AZ44" i="20" s="1"/>
  <c r="U44" i="20"/>
  <c r="S45" i="20"/>
  <c r="BJ46" i="20" s="1"/>
  <c r="T45" i="20"/>
  <c r="AZ45" i="20" s="1"/>
  <c r="U45" i="20"/>
  <c r="S46" i="20"/>
  <c r="BJ47" i="20" s="1"/>
  <c r="T46" i="20"/>
  <c r="AZ46" i="20" s="1"/>
  <c r="U46" i="20"/>
  <c r="S47" i="20"/>
  <c r="AY47" i="20" s="1"/>
  <c r="T47" i="20"/>
  <c r="AZ47" i="20" s="1"/>
  <c r="U47" i="20"/>
  <c r="S48" i="20"/>
  <c r="BJ49" i="20" s="1"/>
  <c r="T48" i="20"/>
  <c r="AZ48" i="20" s="1"/>
  <c r="U48" i="20"/>
  <c r="S49" i="20"/>
  <c r="BJ50" i="20" s="1"/>
  <c r="T49" i="20"/>
  <c r="AZ49" i="20" s="1"/>
  <c r="U49" i="20"/>
  <c r="S50" i="20"/>
  <c r="BJ51" i="20" s="1"/>
  <c r="T50" i="20"/>
  <c r="AZ50" i="20" s="1"/>
  <c r="U50" i="20"/>
  <c r="S51" i="20"/>
  <c r="AY51" i="20" s="1"/>
  <c r="T51" i="20"/>
  <c r="AZ51" i="20" s="1"/>
  <c r="U51" i="20"/>
  <c r="S52" i="20"/>
  <c r="BJ53" i="20" s="1"/>
  <c r="T52" i="20"/>
  <c r="AZ52" i="20" s="1"/>
  <c r="U52" i="20"/>
  <c r="S53" i="20"/>
  <c r="BJ54" i="20" s="1"/>
  <c r="T53" i="20"/>
  <c r="AZ53" i="20" s="1"/>
  <c r="U53" i="20"/>
  <c r="S54" i="20"/>
  <c r="BJ55" i="20" s="1"/>
  <c r="T54" i="20"/>
  <c r="AZ54" i="20" s="1"/>
  <c r="U54" i="20"/>
  <c r="S55" i="20"/>
  <c r="AY55" i="20" s="1"/>
  <c r="T55" i="20"/>
  <c r="AZ55" i="20" s="1"/>
  <c r="U55" i="20"/>
  <c r="S56" i="20"/>
  <c r="BJ57" i="20" s="1"/>
  <c r="T56" i="20"/>
  <c r="AZ56" i="20" s="1"/>
  <c r="U56" i="20"/>
  <c r="S57" i="20"/>
  <c r="BJ58" i="20" s="1"/>
  <c r="T57" i="20"/>
  <c r="AZ57" i="20" s="1"/>
  <c r="U57" i="20"/>
  <c r="S58" i="20"/>
  <c r="BJ59" i="20" s="1"/>
  <c r="T58" i="20"/>
  <c r="AZ58" i="20" s="1"/>
  <c r="U58" i="20"/>
  <c r="S59" i="20"/>
  <c r="AY59" i="20" s="1"/>
  <c r="T59" i="20"/>
  <c r="AZ59" i="20" s="1"/>
  <c r="U59" i="20"/>
  <c r="S60" i="20"/>
  <c r="BJ61" i="20" s="1"/>
  <c r="T60" i="20"/>
  <c r="AZ60" i="20" s="1"/>
  <c r="U60" i="20"/>
  <c r="S61" i="20"/>
  <c r="BJ62" i="20" s="1"/>
  <c r="T61" i="20"/>
  <c r="AZ61" i="20" s="1"/>
  <c r="U61" i="20"/>
  <c r="S62" i="20"/>
  <c r="BJ63" i="20" s="1"/>
  <c r="T62" i="20"/>
  <c r="AZ62" i="20" s="1"/>
  <c r="U62" i="20"/>
  <c r="S63" i="20"/>
  <c r="AY63" i="20" s="1"/>
  <c r="T63" i="20"/>
  <c r="AZ63" i="20" s="1"/>
  <c r="U63" i="20"/>
  <c r="S64" i="20"/>
  <c r="BJ65" i="20" s="1"/>
  <c r="T64" i="20"/>
  <c r="AZ64" i="20" s="1"/>
  <c r="U64" i="20"/>
  <c r="S65" i="20"/>
  <c r="BJ66" i="20" s="1"/>
  <c r="T65" i="20"/>
  <c r="AZ65" i="20" s="1"/>
  <c r="U65" i="20"/>
  <c r="S66" i="20"/>
  <c r="BJ67" i="20" s="1"/>
  <c r="T66" i="20"/>
  <c r="AZ66" i="20" s="1"/>
  <c r="U66" i="20"/>
  <c r="S67" i="20"/>
  <c r="AY67" i="20" s="1"/>
  <c r="T67" i="20"/>
  <c r="AZ67" i="20" s="1"/>
  <c r="U67" i="20"/>
  <c r="S68" i="20"/>
  <c r="BJ69" i="20" s="1"/>
  <c r="T68" i="20"/>
  <c r="AZ68" i="20" s="1"/>
  <c r="U68" i="20"/>
  <c r="S69" i="20"/>
  <c r="BJ70" i="20" s="1"/>
  <c r="T69" i="20"/>
  <c r="AZ69" i="20" s="1"/>
  <c r="U69" i="20"/>
  <c r="S70" i="20"/>
  <c r="BJ71" i="20" s="1"/>
  <c r="T70" i="20"/>
  <c r="AZ70" i="20" s="1"/>
  <c r="U70" i="20"/>
  <c r="S71" i="20"/>
  <c r="AY71" i="20" s="1"/>
  <c r="T71" i="20"/>
  <c r="AZ71" i="20" s="1"/>
  <c r="U71" i="20"/>
  <c r="S72" i="20"/>
  <c r="BJ73" i="20" s="1"/>
  <c r="T72" i="20"/>
  <c r="AZ72" i="20" s="1"/>
  <c r="U72" i="20"/>
  <c r="S73" i="20"/>
  <c r="BJ74" i="20" s="1"/>
  <c r="T73" i="20"/>
  <c r="AZ73" i="20" s="1"/>
  <c r="U73" i="20"/>
  <c r="S74" i="20"/>
  <c r="BJ75" i="20" s="1"/>
  <c r="T74" i="20"/>
  <c r="AZ74" i="20" s="1"/>
  <c r="U74" i="20"/>
  <c r="S75" i="20"/>
  <c r="AY75" i="20" s="1"/>
  <c r="T75" i="20"/>
  <c r="AZ75" i="20" s="1"/>
  <c r="U75" i="20"/>
  <c r="S76" i="20"/>
  <c r="BJ77" i="20" s="1"/>
  <c r="T76" i="20"/>
  <c r="AZ76" i="20" s="1"/>
  <c r="U76" i="20"/>
  <c r="S77" i="20"/>
  <c r="BJ78" i="20" s="1"/>
  <c r="T77" i="20"/>
  <c r="AZ77" i="20" s="1"/>
  <c r="U77" i="20"/>
  <c r="S78" i="20"/>
  <c r="BJ79" i="20" s="1"/>
  <c r="T78" i="20"/>
  <c r="AZ78" i="20" s="1"/>
  <c r="U78" i="20"/>
  <c r="S79" i="20"/>
  <c r="AY79" i="20" s="1"/>
  <c r="T79" i="20"/>
  <c r="AZ79" i="20" s="1"/>
  <c r="U79" i="20"/>
  <c r="S80" i="20"/>
  <c r="BJ81" i="20" s="1"/>
  <c r="T80" i="20"/>
  <c r="AZ80" i="20" s="1"/>
  <c r="U80" i="20"/>
  <c r="S81" i="20"/>
  <c r="BJ82" i="20" s="1"/>
  <c r="T81" i="20"/>
  <c r="AZ81" i="20" s="1"/>
  <c r="U81" i="20"/>
  <c r="S82" i="20"/>
  <c r="BJ83" i="20" s="1"/>
  <c r="T82" i="20"/>
  <c r="AZ82" i="20" s="1"/>
  <c r="U82" i="20"/>
  <c r="S83" i="20"/>
  <c r="AY83" i="20" s="1"/>
  <c r="T83" i="20"/>
  <c r="AZ83" i="20" s="1"/>
  <c r="U83" i="20"/>
  <c r="L99" i="17"/>
  <c r="K99" i="17" s="1"/>
  <c r="L98" i="17"/>
  <c r="K98" i="17" s="1"/>
  <c r="L97" i="17"/>
  <c r="K97" i="17" s="1"/>
  <c r="L96" i="17"/>
  <c r="K96" i="17" s="1"/>
  <c r="L95" i="17"/>
  <c r="K95" i="17" s="1"/>
  <c r="L94" i="17"/>
  <c r="K94" i="17" s="1"/>
  <c r="L93" i="17"/>
  <c r="K93" i="17" s="1"/>
  <c r="L86" i="17"/>
  <c r="K86" i="17" s="1"/>
  <c r="K87" i="17"/>
  <c r="L87" i="17"/>
  <c r="L88" i="17"/>
  <c r="K88" i="17" s="1"/>
  <c r="L89" i="17"/>
  <c r="K89" i="17" s="1"/>
  <c r="L90" i="17"/>
  <c r="K90" i="17" s="1"/>
  <c r="K91" i="17"/>
  <c r="L91" i="17"/>
  <c r="L92" i="17"/>
  <c r="K92" i="17" s="1"/>
  <c r="C2948" i="17"/>
  <c r="D2948" i="17"/>
  <c r="C2949" i="17"/>
  <c r="D2949" i="17"/>
  <c r="C2950" i="17"/>
  <c r="D2950" i="17"/>
  <c r="C2951" i="17"/>
  <c r="D2951" i="17"/>
  <c r="C2952" i="17"/>
  <c r="D2952" i="17"/>
  <c r="C2953" i="17"/>
  <c r="D2953" i="17"/>
  <c r="C2954" i="17"/>
  <c r="D2954" i="17"/>
  <c r="C2955" i="17"/>
  <c r="D2955" i="17"/>
  <c r="C2956" i="17"/>
  <c r="D2956" i="17"/>
  <c r="C2957" i="17"/>
  <c r="D2957" i="17"/>
  <c r="C2958" i="17"/>
  <c r="D2958" i="17"/>
  <c r="C2959" i="17"/>
  <c r="D2959" i="17"/>
  <c r="C2960" i="17"/>
  <c r="D2960" i="17"/>
  <c r="C2961" i="17"/>
  <c r="D2961" i="17"/>
  <c r="C2962" i="17"/>
  <c r="D2962" i="17"/>
  <c r="C2963" i="17"/>
  <c r="D2963" i="17"/>
  <c r="C2964" i="17"/>
  <c r="D2964" i="17"/>
  <c r="C2965" i="17"/>
  <c r="D2965" i="17"/>
  <c r="C2966" i="17"/>
  <c r="D2966" i="17"/>
  <c r="C2967" i="17"/>
  <c r="D2967" i="17"/>
  <c r="C2968" i="17"/>
  <c r="D2968" i="17"/>
  <c r="C2969" i="17"/>
  <c r="D2969" i="17"/>
  <c r="C2970" i="17"/>
  <c r="D2970" i="17"/>
  <c r="C2971" i="17"/>
  <c r="D2971" i="17"/>
  <c r="C2972" i="17"/>
  <c r="D2972" i="17"/>
  <c r="C2973" i="17"/>
  <c r="D2973" i="17"/>
  <c r="C2974" i="17"/>
  <c r="D2974" i="17"/>
  <c r="C2975" i="17"/>
  <c r="D2975" i="17"/>
  <c r="C2976" i="17"/>
  <c r="D2976" i="17"/>
  <c r="C2977" i="17"/>
  <c r="D2977" i="17"/>
  <c r="C2978" i="17"/>
  <c r="D2978" i="17"/>
  <c r="C2979" i="17"/>
  <c r="D2979" i="17"/>
  <c r="C2980" i="17"/>
  <c r="D2980" i="17"/>
  <c r="C2981" i="17"/>
  <c r="D2981" i="17"/>
  <c r="C2982" i="17"/>
  <c r="D2982" i="17"/>
  <c r="C2983" i="17"/>
  <c r="D2983" i="17"/>
  <c r="C2984" i="17"/>
  <c r="D2984" i="17"/>
  <c r="C2985" i="17"/>
  <c r="D2985" i="17"/>
  <c r="C2986" i="17"/>
  <c r="D2986" i="17"/>
  <c r="C2987" i="17"/>
  <c r="D2987" i="17"/>
  <c r="C2988" i="17"/>
  <c r="D2988" i="17"/>
  <c r="C2989" i="17"/>
  <c r="D2989" i="17"/>
  <c r="C2990" i="17"/>
  <c r="D2990" i="17"/>
  <c r="C2991" i="17"/>
  <c r="D2991" i="17"/>
  <c r="C2992" i="17"/>
  <c r="D2992" i="17"/>
  <c r="C2993" i="17"/>
  <c r="D2993" i="17"/>
  <c r="C2994" i="17"/>
  <c r="D2994" i="17"/>
  <c r="C2995" i="17"/>
  <c r="D2995" i="17"/>
  <c r="C2996" i="17"/>
  <c r="D2996" i="17"/>
  <c r="C2997" i="17"/>
  <c r="D2997" i="17"/>
  <c r="C2998" i="17"/>
  <c r="D2998" i="17"/>
  <c r="C2999" i="17"/>
  <c r="D2999" i="17"/>
  <c r="C3000" i="17"/>
  <c r="D3000" i="17"/>
  <c r="C3001" i="17"/>
  <c r="D3001" i="17"/>
  <c r="C3002" i="17"/>
  <c r="D3002" i="17"/>
  <c r="C3003" i="17"/>
  <c r="D3003" i="17"/>
  <c r="C3004" i="17"/>
  <c r="D3004" i="17"/>
  <c r="C3005" i="17"/>
  <c r="D3005" i="17"/>
  <c r="C3006" i="17"/>
  <c r="D3006" i="17"/>
  <c r="C3007" i="17"/>
  <c r="D3007" i="17"/>
  <c r="C3008" i="17"/>
  <c r="D3008" i="17"/>
  <c r="C3009" i="17"/>
  <c r="D3009" i="17"/>
  <c r="C3010" i="17"/>
  <c r="D3010" i="17"/>
  <c r="C3011" i="17"/>
  <c r="D3011" i="17"/>
  <c r="C3012" i="17"/>
  <c r="D3012" i="17"/>
  <c r="C3013" i="17"/>
  <c r="D3013" i="17"/>
  <c r="C3014" i="17"/>
  <c r="D3014" i="17"/>
  <c r="C3015" i="17"/>
  <c r="D3015" i="17"/>
  <c r="C3016" i="17"/>
  <c r="D3016" i="17"/>
  <c r="C3017" i="17"/>
  <c r="D3017" i="17"/>
  <c r="C3018" i="17"/>
  <c r="D3018" i="17"/>
  <c r="C3019" i="17"/>
  <c r="D3019" i="17"/>
  <c r="C3020" i="17"/>
  <c r="D3020" i="17"/>
  <c r="C3021" i="17"/>
  <c r="D3021" i="17"/>
  <c r="C3022" i="17"/>
  <c r="D3022" i="17"/>
  <c r="C3023" i="17"/>
  <c r="D3023" i="17"/>
  <c r="C3024" i="17"/>
  <c r="D3024" i="17"/>
  <c r="C3025" i="17"/>
  <c r="D3025" i="17"/>
  <c r="C3026" i="17"/>
  <c r="D3026" i="17"/>
  <c r="C3027" i="17"/>
  <c r="D3027" i="17"/>
  <c r="C3028" i="17"/>
  <c r="D3028" i="17"/>
  <c r="C3029" i="17"/>
  <c r="D3029" i="17"/>
  <c r="C3030" i="17"/>
  <c r="D3030" i="17"/>
  <c r="C3031" i="17"/>
  <c r="D3031" i="17"/>
  <c r="C3032" i="17"/>
  <c r="D3032" i="17"/>
  <c r="C3033" i="17"/>
  <c r="D3033" i="17"/>
  <c r="C3034" i="17"/>
  <c r="D3034" i="17"/>
  <c r="C3035" i="17"/>
  <c r="D3035" i="17"/>
  <c r="C3036" i="17"/>
  <c r="D3036" i="17"/>
  <c r="C3037" i="17"/>
  <c r="D3037" i="17"/>
  <c r="C3038" i="17"/>
  <c r="D3038" i="17"/>
  <c r="C3039" i="17"/>
  <c r="D3039" i="17"/>
  <c r="C3040" i="17"/>
  <c r="D3040" i="17"/>
  <c r="C3041" i="17"/>
  <c r="D3041" i="17"/>
  <c r="C3042" i="17"/>
  <c r="D3042" i="17"/>
  <c r="C3043" i="17"/>
  <c r="D3043" i="17"/>
  <c r="C3044" i="17"/>
  <c r="D3044" i="17"/>
  <c r="C3045" i="17"/>
  <c r="D3045" i="17"/>
  <c r="C3046" i="17"/>
  <c r="D3046" i="17"/>
  <c r="C3047" i="17"/>
  <c r="D3047" i="17"/>
  <c r="C3048" i="17"/>
  <c r="D3048" i="17"/>
  <c r="C3049" i="17"/>
  <c r="D3049" i="17"/>
  <c r="C3050" i="17"/>
  <c r="D3050" i="17"/>
  <c r="C3051" i="17"/>
  <c r="D3051" i="17"/>
  <c r="C3052" i="17"/>
  <c r="D3052" i="17"/>
  <c r="C3053" i="17"/>
  <c r="D3053" i="17"/>
  <c r="C3054" i="17"/>
  <c r="D3054" i="17"/>
  <c r="C3055" i="17"/>
  <c r="D3055" i="17"/>
  <c r="C3056" i="17"/>
  <c r="D3056" i="17"/>
  <c r="C3057" i="17"/>
  <c r="D3057" i="17"/>
  <c r="C3058" i="17"/>
  <c r="D3058" i="17"/>
  <c r="C3059" i="17"/>
  <c r="D3059" i="17"/>
  <c r="C3060" i="17"/>
  <c r="D3060" i="17"/>
  <c r="C3061" i="17"/>
  <c r="D3061" i="17"/>
  <c r="C3062" i="17"/>
  <c r="D3062" i="17"/>
  <c r="C3063" i="17"/>
  <c r="D3063" i="17"/>
  <c r="C3064" i="17"/>
  <c r="D3064" i="17"/>
  <c r="C3065" i="17"/>
  <c r="D3065" i="17"/>
  <c r="C3066" i="17"/>
  <c r="D3066" i="17"/>
  <c r="C3067" i="17"/>
  <c r="D3067" i="17"/>
  <c r="C3068" i="17"/>
  <c r="D3068" i="17"/>
  <c r="C3069" i="17"/>
  <c r="D3069" i="17"/>
  <c r="C3070" i="17"/>
  <c r="D3070" i="17"/>
  <c r="C3071" i="17"/>
  <c r="D3071" i="17"/>
  <c r="C3072" i="17"/>
  <c r="D3072" i="17"/>
  <c r="C3073" i="17"/>
  <c r="D3073" i="17"/>
  <c r="C3074" i="17"/>
  <c r="D3074" i="17"/>
  <c r="C3075" i="17"/>
  <c r="D3075" i="17"/>
  <c r="C3076" i="17"/>
  <c r="D3076" i="17"/>
  <c r="C3077" i="17"/>
  <c r="D3077" i="17"/>
  <c r="C3078" i="17"/>
  <c r="D3078" i="17"/>
  <c r="C3079" i="17"/>
  <c r="D3079" i="17"/>
  <c r="C3080" i="17"/>
  <c r="D3080" i="17"/>
  <c r="C3081" i="17"/>
  <c r="D3081" i="17"/>
  <c r="C3082" i="17"/>
  <c r="D3082" i="17"/>
  <c r="C3083" i="17"/>
  <c r="D3083" i="17"/>
  <c r="C3084" i="17"/>
  <c r="D3084" i="17"/>
  <c r="C3085" i="17"/>
  <c r="D3085" i="17"/>
  <c r="C3086" i="17"/>
  <c r="D3086" i="17"/>
  <c r="C3087" i="17"/>
  <c r="D3087" i="17"/>
  <c r="C3088" i="17"/>
  <c r="D3088" i="17"/>
  <c r="C3089" i="17"/>
  <c r="D3089" i="17"/>
  <c r="C3090" i="17"/>
  <c r="D3090" i="17"/>
  <c r="C3091" i="17"/>
  <c r="D3091" i="17"/>
  <c r="C3092" i="17"/>
  <c r="D3092" i="17"/>
  <c r="C3093" i="17"/>
  <c r="D3093" i="17"/>
  <c r="C3094" i="17"/>
  <c r="D3094" i="17"/>
  <c r="C3095" i="17"/>
  <c r="D3095" i="17"/>
  <c r="C3096" i="17"/>
  <c r="D3096" i="17"/>
  <c r="C3097" i="17"/>
  <c r="D3097" i="17"/>
  <c r="C3098" i="17"/>
  <c r="D3098" i="17"/>
  <c r="C3099" i="17"/>
  <c r="D3099" i="17"/>
  <c r="C3100" i="17"/>
  <c r="D3100" i="17"/>
  <c r="C3101" i="17"/>
  <c r="D3101" i="17"/>
  <c r="C3102" i="17"/>
  <c r="D3102" i="17"/>
  <c r="C3103" i="17"/>
  <c r="D3103" i="17"/>
  <c r="C3104" i="17"/>
  <c r="D3104" i="17"/>
  <c r="C3105" i="17"/>
  <c r="D3105" i="17"/>
  <c r="C3106" i="17"/>
  <c r="D3106" i="17"/>
  <c r="C3107" i="17"/>
  <c r="D3107" i="17"/>
  <c r="C3108" i="17"/>
  <c r="D3108" i="17"/>
  <c r="C3109" i="17"/>
  <c r="D3109" i="17"/>
  <c r="C3110" i="17"/>
  <c r="D3110" i="17"/>
  <c r="C3111" i="17"/>
  <c r="D3111" i="17"/>
  <c r="C3112" i="17"/>
  <c r="D3112" i="17"/>
  <c r="C3113" i="17"/>
  <c r="D3113" i="17"/>
  <c r="C3114" i="17"/>
  <c r="D3114" i="17"/>
  <c r="C3115" i="17"/>
  <c r="D3115" i="17"/>
  <c r="C3116" i="17"/>
  <c r="D3116" i="17"/>
  <c r="C3117" i="17"/>
  <c r="D3117" i="17"/>
  <c r="C3118" i="17"/>
  <c r="D3118" i="17"/>
  <c r="C3119" i="17"/>
  <c r="D3119" i="17"/>
  <c r="C3120" i="17"/>
  <c r="D3120" i="17"/>
  <c r="C3121" i="17"/>
  <c r="D3121" i="17"/>
  <c r="C3122" i="17"/>
  <c r="D3122" i="17"/>
  <c r="C3123" i="17"/>
  <c r="D3123" i="17"/>
  <c r="C3124" i="17"/>
  <c r="D3124" i="17"/>
  <c r="C3125" i="17"/>
  <c r="D3125" i="17"/>
  <c r="C3126" i="17"/>
  <c r="D3126" i="17"/>
  <c r="C3127" i="17"/>
  <c r="D3127" i="17"/>
  <c r="C3128" i="17"/>
  <c r="D3128" i="17"/>
  <c r="C3129" i="17"/>
  <c r="D3129" i="17"/>
  <c r="C3130" i="17"/>
  <c r="D3130" i="17"/>
  <c r="C3131" i="17"/>
  <c r="D3131" i="17"/>
  <c r="C3132" i="17"/>
  <c r="D3132" i="17"/>
  <c r="C3133" i="17"/>
  <c r="D3133" i="17"/>
  <c r="C3134" i="17"/>
  <c r="D3134" i="17"/>
  <c r="C3135" i="17"/>
  <c r="D3135" i="17"/>
  <c r="C3136" i="17"/>
  <c r="D3136" i="17"/>
  <c r="C3137" i="17"/>
  <c r="D3137" i="17"/>
  <c r="C3138" i="17"/>
  <c r="D3138" i="17"/>
  <c r="C3139" i="17"/>
  <c r="D3139" i="17"/>
  <c r="C3140" i="17"/>
  <c r="D3140" i="17"/>
  <c r="C3141" i="17"/>
  <c r="D3141" i="17"/>
  <c r="C3142" i="17"/>
  <c r="D3142" i="17"/>
  <c r="C3143" i="17"/>
  <c r="D3143" i="17"/>
  <c r="C3144" i="17"/>
  <c r="D3144" i="17"/>
  <c r="C3145" i="17"/>
  <c r="D3145" i="17"/>
  <c r="C3146" i="17"/>
  <c r="D3146" i="17"/>
  <c r="C3147" i="17"/>
  <c r="D3147" i="17"/>
  <c r="C3148" i="17"/>
  <c r="D3148" i="17"/>
  <c r="C3149" i="17"/>
  <c r="D3149" i="17"/>
  <c r="C3150" i="17"/>
  <c r="D3150" i="17"/>
  <c r="C3151" i="17"/>
  <c r="D3151" i="17"/>
  <c r="C3152" i="17"/>
  <c r="D3152" i="17"/>
  <c r="C3153" i="17"/>
  <c r="D3153" i="17"/>
  <c r="C3154" i="17"/>
  <c r="D3154" i="17"/>
  <c r="C3155" i="17"/>
  <c r="D3155" i="17"/>
  <c r="C3156" i="17"/>
  <c r="D3156" i="17"/>
  <c r="C3157" i="17"/>
  <c r="D3157" i="17"/>
  <c r="C3158" i="17"/>
  <c r="D3158" i="17"/>
  <c r="C3159" i="17"/>
  <c r="D3159" i="17"/>
  <c r="C3160" i="17"/>
  <c r="D3160" i="17"/>
  <c r="C3161" i="17"/>
  <c r="D3161" i="17"/>
  <c r="C3162" i="17"/>
  <c r="D3162" i="17"/>
  <c r="C3163" i="17"/>
  <c r="D3163" i="17"/>
  <c r="C3164" i="17"/>
  <c r="D3164" i="17"/>
  <c r="C3165" i="17"/>
  <c r="D3165" i="17"/>
  <c r="C3166" i="17"/>
  <c r="D3166" i="17"/>
  <c r="C3167" i="17"/>
  <c r="D3167" i="17"/>
  <c r="C3168" i="17"/>
  <c r="D3168" i="17"/>
  <c r="C3169" i="17"/>
  <c r="D3169" i="17"/>
  <c r="C3170" i="17"/>
  <c r="D3170" i="17"/>
  <c r="C3171" i="17"/>
  <c r="D3171" i="17"/>
  <c r="C3172" i="17"/>
  <c r="D3172" i="17"/>
  <c r="C3173" i="17"/>
  <c r="D3173" i="17"/>
  <c r="C3174" i="17"/>
  <c r="D3174" i="17"/>
  <c r="C3175" i="17"/>
  <c r="D3175" i="17"/>
  <c r="C3176" i="17"/>
  <c r="D3176" i="17"/>
  <c r="C3177" i="17"/>
  <c r="D3177" i="17"/>
  <c r="C3178" i="17"/>
  <c r="D3178" i="17"/>
  <c r="C3179" i="17"/>
  <c r="D3179" i="17"/>
  <c r="C3180" i="17"/>
  <c r="D3180" i="17"/>
  <c r="C3181" i="17"/>
  <c r="D3181" i="17"/>
  <c r="C3182" i="17"/>
  <c r="D3182" i="17"/>
  <c r="C3183" i="17"/>
  <c r="D3183" i="17"/>
  <c r="C3184" i="17"/>
  <c r="D3184" i="17"/>
  <c r="C3185" i="17"/>
  <c r="D3185" i="17"/>
  <c r="C3186" i="17"/>
  <c r="D3186" i="17"/>
  <c r="C3187" i="17"/>
  <c r="D3187" i="17"/>
  <c r="C3188" i="17"/>
  <c r="D3188" i="17"/>
  <c r="C3189" i="17"/>
  <c r="D3189" i="17"/>
  <c r="C3190" i="17"/>
  <c r="D3190" i="17"/>
  <c r="C3191" i="17"/>
  <c r="D3191" i="17"/>
  <c r="C3192" i="17"/>
  <c r="D3192" i="17"/>
  <c r="C3193" i="17"/>
  <c r="D3193" i="17"/>
  <c r="C3194" i="17"/>
  <c r="D3194" i="17"/>
  <c r="C3195" i="17"/>
  <c r="D3195" i="17"/>
  <c r="C3196" i="17"/>
  <c r="D3196" i="17"/>
  <c r="C3197" i="17"/>
  <c r="D3197" i="17"/>
  <c r="AE82" i="16"/>
  <c r="AF8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F70" i="23"/>
  <c r="AF71" i="23"/>
  <c r="AF72" i="23"/>
  <c r="AF73" i="23"/>
  <c r="AF74" i="23"/>
  <c r="AF75" i="23"/>
  <c r="AF76" i="23"/>
  <c r="AF77" i="23"/>
  <c r="AF78" i="23"/>
  <c r="AF79" i="23"/>
  <c r="AF80" i="23"/>
  <c r="AF81" i="23"/>
  <c r="BA83" i="20" l="1"/>
  <c r="BA81" i="20"/>
  <c r="BA79" i="20"/>
  <c r="BA77" i="20"/>
  <c r="BA75" i="20"/>
  <c r="BA73" i="20"/>
  <c r="BA71" i="20"/>
  <c r="BA69" i="20"/>
  <c r="BA67" i="20"/>
  <c r="BA65" i="20"/>
  <c r="BA63" i="20"/>
  <c r="BA61" i="20"/>
  <c r="BA59" i="20"/>
  <c r="BA57" i="20"/>
  <c r="BA55" i="20"/>
  <c r="BA53" i="20"/>
  <c r="BA51" i="20"/>
  <c r="BA49" i="20"/>
  <c r="BA47" i="20"/>
  <c r="BA45" i="20"/>
  <c r="BA43" i="20"/>
  <c r="BA41" i="20"/>
  <c r="BA39" i="20"/>
  <c r="BA37" i="20"/>
  <c r="BA35" i="20"/>
  <c r="BA33" i="20"/>
  <c r="BA31" i="20"/>
  <c r="BA29" i="20"/>
  <c r="BA27" i="20"/>
  <c r="BA25" i="20"/>
  <c r="BA23" i="20"/>
  <c r="BA21" i="20"/>
  <c r="BA97" i="20"/>
  <c r="BA95" i="20"/>
  <c r="BA93" i="20"/>
  <c r="BA91" i="20"/>
  <c r="BA89" i="20"/>
  <c r="BA87" i="20"/>
  <c r="BA85" i="20"/>
  <c r="BA97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AC87" i="19"/>
  <c r="BJ89" i="19"/>
  <c r="AC88" i="20"/>
  <c r="AC95" i="19"/>
  <c r="BB97" i="16"/>
  <c r="BB96" i="16"/>
  <c r="BB95" i="16"/>
  <c r="BB94" i="16"/>
  <c r="BB93" i="16"/>
  <c r="BB92" i="16"/>
  <c r="BB91" i="16"/>
  <c r="BB90" i="16"/>
  <c r="BB89" i="16"/>
  <c r="BB88" i="16"/>
  <c r="BB87" i="16"/>
  <c r="BB86" i="16"/>
  <c r="BB85" i="16"/>
  <c r="BB84" i="16"/>
  <c r="AD92" i="16"/>
  <c r="AD84" i="16"/>
  <c r="AZ87" i="16"/>
  <c r="BK87" i="16"/>
  <c r="BK93" i="16"/>
  <c r="BJ97" i="19"/>
  <c r="AD94" i="16"/>
  <c r="AD90" i="16"/>
  <c r="AZ85" i="16"/>
  <c r="AZ95" i="16"/>
  <c r="AY97" i="22"/>
  <c r="BJ97" i="22"/>
  <c r="AC96" i="22"/>
  <c r="AY96" i="22"/>
  <c r="BJ96" i="22"/>
  <c r="AC95" i="22"/>
  <c r="AY95" i="22"/>
  <c r="BJ95" i="22"/>
  <c r="AC94" i="22"/>
  <c r="AY94" i="22"/>
  <c r="BJ94" i="22"/>
  <c r="AC93" i="22"/>
  <c r="AY93" i="22"/>
  <c r="BJ93" i="22"/>
  <c r="AC92" i="22"/>
  <c r="AY92" i="22"/>
  <c r="BJ92" i="22"/>
  <c r="AC91" i="22"/>
  <c r="AY91" i="22"/>
  <c r="BJ91" i="22"/>
  <c r="AC90" i="22"/>
  <c r="AY90" i="22"/>
  <c r="BJ90" i="22"/>
  <c r="AC89" i="22"/>
  <c r="AY89" i="22"/>
  <c r="BJ89" i="22"/>
  <c r="AC88" i="22"/>
  <c r="AY88" i="22"/>
  <c r="BJ88" i="22"/>
  <c r="AC87" i="22"/>
  <c r="AY87" i="22"/>
  <c r="BJ87" i="22"/>
  <c r="AC86" i="22"/>
  <c r="AY86" i="22"/>
  <c r="BJ86" i="22"/>
  <c r="AC85" i="22"/>
  <c r="AY85" i="22"/>
  <c r="AC84" i="22"/>
  <c r="BJ84" i="22"/>
  <c r="AC83" i="22"/>
  <c r="AC91" i="19"/>
  <c r="AC83" i="19"/>
  <c r="BJ93" i="19"/>
  <c r="BJ85" i="19"/>
  <c r="AC96" i="20"/>
  <c r="AY96" i="20"/>
  <c r="AY94" i="20"/>
  <c r="AY92" i="20"/>
  <c r="AY90" i="20"/>
  <c r="AY88" i="20"/>
  <c r="AY86" i="20"/>
  <c r="AY84" i="20"/>
  <c r="AY82" i="20"/>
  <c r="AY80" i="20"/>
  <c r="AY78" i="20"/>
  <c r="AY76" i="20"/>
  <c r="AY74" i="20"/>
  <c r="AY72" i="20"/>
  <c r="AY70" i="20"/>
  <c r="AY68" i="20"/>
  <c r="AY66" i="20"/>
  <c r="AY64" i="20"/>
  <c r="AY62" i="20"/>
  <c r="AY60" i="20"/>
  <c r="AY58" i="20"/>
  <c r="AY56" i="20"/>
  <c r="AY54" i="20"/>
  <c r="AY52" i="20"/>
  <c r="AY50" i="20"/>
  <c r="AY48" i="20"/>
  <c r="AY46" i="20"/>
  <c r="AY44" i="20"/>
  <c r="AY42" i="20"/>
  <c r="AY40" i="20"/>
  <c r="AY38" i="20"/>
  <c r="AY36" i="20"/>
  <c r="AY34" i="20"/>
  <c r="AY32" i="20"/>
  <c r="AY30" i="20"/>
  <c r="AY28" i="20"/>
  <c r="AY26" i="20"/>
  <c r="AY24" i="20"/>
  <c r="AY22" i="20"/>
  <c r="AY20" i="20"/>
  <c r="BJ96" i="20"/>
  <c r="BJ92" i="20"/>
  <c r="BJ88" i="20"/>
  <c r="BJ84" i="20"/>
  <c r="BJ80" i="20"/>
  <c r="BJ76" i="20"/>
  <c r="BJ72" i="20"/>
  <c r="BJ68" i="20"/>
  <c r="BJ64" i="20"/>
  <c r="BJ60" i="20"/>
  <c r="BJ56" i="20"/>
  <c r="BJ52" i="20"/>
  <c r="BJ48" i="20"/>
  <c r="BJ44" i="20"/>
  <c r="BJ40" i="20"/>
  <c r="BJ36" i="20"/>
  <c r="BJ32" i="20"/>
  <c r="BJ28" i="20"/>
  <c r="BJ24" i="20"/>
  <c r="BA19" i="20"/>
  <c r="AC92" i="20"/>
  <c r="AC84" i="20"/>
  <c r="AY97" i="20"/>
  <c r="BA96" i="20"/>
  <c r="AY95" i="20"/>
  <c r="BA94" i="20"/>
  <c r="AY93" i="20"/>
  <c r="BA92" i="20"/>
  <c r="AY91" i="20"/>
  <c r="BA90" i="20"/>
  <c r="AY89" i="20"/>
  <c r="BA88" i="20"/>
  <c r="AY87" i="20"/>
  <c r="BA86" i="20"/>
  <c r="AY85" i="20"/>
  <c r="BA84" i="20"/>
  <c r="BA82" i="20"/>
  <c r="AY81" i="20"/>
  <c r="BA80" i="20"/>
  <c r="BA78" i="20"/>
  <c r="AY77" i="20"/>
  <c r="BA76" i="20"/>
  <c r="BA74" i="20"/>
  <c r="AY73" i="20"/>
  <c r="BA72" i="20"/>
  <c r="BA70" i="20"/>
  <c r="AY69" i="20"/>
  <c r="BA68" i="20"/>
  <c r="BA66" i="20"/>
  <c r="AY65" i="20"/>
  <c r="BA64" i="20"/>
  <c r="BA62" i="20"/>
  <c r="AY61" i="20"/>
  <c r="BA60" i="20"/>
  <c r="BA58" i="20"/>
  <c r="AY57" i="20"/>
  <c r="BA56" i="20"/>
  <c r="BA54" i="20"/>
  <c r="AY53" i="20"/>
  <c r="BA52" i="20"/>
  <c r="BA50" i="20"/>
  <c r="AY49" i="20"/>
  <c r="BA48" i="20"/>
  <c r="BA46" i="20"/>
  <c r="AY45" i="20"/>
  <c r="BA44" i="20"/>
  <c r="BA42" i="20"/>
  <c r="AY41" i="20"/>
  <c r="BA40" i="20"/>
  <c r="BA38" i="20"/>
  <c r="AY37" i="20"/>
  <c r="BA36" i="20"/>
  <c r="BA34" i="20"/>
  <c r="AY33" i="20"/>
  <c r="BA32" i="20"/>
  <c r="BA30" i="20"/>
  <c r="AY29" i="20"/>
  <c r="BA28" i="20"/>
  <c r="BA26" i="20"/>
  <c r="AY25" i="20"/>
  <c r="BA24" i="20"/>
  <c r="BA22" i="20"/>
  <c r="AY21" i="20"/>
  <c r="BA20" i="20"/>
  <c r="BA97" i="23"/>
  <c r="BA96" i="23"/>
  <c r="BA95" i="23"/>
  <c r="BA94" i="23"/>
  <c r="BA93" i="23"/>
  <c r="BA92" i="23"/>
  <c r="BA91" i="23"/>
  <c r="BA90" i="23"/>
  <c r="BA89" i="23"/>
  <c r="BA88" i="23"/>
  <c r="BA87" i="23"/>
  <c r="BA86" i="23"/>
  <c r="BA85" i="23"/>
  <c r="BA84" i="23"/>
  <c r="AZ97" i="22"/>
  <c r="AZ96" i="22"/>
  <c r="AZ95" i="22"/>
  <c r="AZ94" i="22"/>
  <c r="AZ93" i="22"/>
  <c r="AZ92" i="22"/>
  <c r="AZ91" i="22"/>
  <c r="AZ90" i="22"/>
  <c r="AZ89" i="22"/>
  <c r="AZ88" i="22"/>
  <c r="AZ87" i="22"/>
  <c r="AZ86" i="22"/>
  <c r="AZ85" i="22"/>
  <c r="AZ84" i="22"/>
  <c r="BA97" i="22"/>
  <c r="BA96" i="22"/>
  <c r="BA95" i="22"/>
  <c r="BA94" i="22"/>
  <c r="BA93" i="22"/>
  <c r="BA92" i="22"/>
  <c r="BA91" i="22"/>
  <c r="BA90" i="22"/>
  <c r="BA89" i="22"/>
  <c r="BA88" i="22"/>
  <c r="BA87" i="22"/>
  <c r="BA86" i="22"/>
  <c r="BA85" i="22"/>
  <c r="BA84" i="22"/>
  <c r="BA97" i="21"/>
  <c r="BA96" i="21"/>
  <c r="BA95" i="21"/>
  <c r="BA94" i="21"/>
  <c r="BA93" i="21"/>
  <c r="BA92" i="21"/>
  <c r="BA91" i="21"/>
  <c r="BA90" i="21"/>
  <c r="BA89" i="21"/>
  <c r="BA88" i="21"/>
  <c r="BA87" i="21"/>
  <c r="BA86" i="21"/>
  <c r="BA85" i="21"/>
  <c r="BA84" i="21"/>
  <c r="AC95" i="21"/>
  <c r="AC93" i="21"/>
  <c r="AC91" i="21"/>
  <c r="AC89" i="21"/>
  <c r="AC87" i="21"/>
  <c r="AC85" i="21"/>
  <c r="AC83" i="21"/>
  <c r="AY96" i="21"/>
  <c r="AY94" i="21"/>
  <c r="AY92" i="21"/>
  <c r="AY90" i="21"/>
  <c r="AY88" i="21"/>
  <c r="AY86" i="21"/>
  <c r="AY84" i="21"/>
  <c r="AC96" i="21"/>
  <c r="AC94" i="21"/>
  <c r="AC92" i="21"/>
  <c r="AC90" i="21"/>
  <c r="AC88" i="21"/>
  <c r="AC86" i="21"/>
  <c r="AC84" i="21"/>
  <c r="AY97" i="21"/>
  <c r="AY95" i="21"/>
  <c r="AY93" i="21"/>
  <c r="AY91" i="21"/>
  <c r="AY89" i="21"/>
  <c r="AY87" i="21"/>
  <c r="AY85" i="21"/>
  <c r="AD95" i="16"/>
  <c r="AD93" i="16"/>
  <c r="AD91" i="16"/>
  <c r="AD89" i="16"/>
  <c r="AD87" i="16"/>
  <c r="AD85" i="16"/>
  <c r="AD83" i="16"/>
  <c r="AZ92" i="16"/>
  <c r="AZ90" i="16"/>
  <c r="AZ88" i="16"/>
  <c r="AZ86" i="16"/>
  <c r="AZ84" i="16"/>
  <c r="AZ96" i="16"/>
  <c r="AZ94" i="16"/>
  <c r="AY84" i="22"/>
  <c r="BJ85" i="22"/>
  <c r="AY96" i="23"/>
  <c r="AY94" i="23"/>
  <c r="AY92" i="23"/>
  <c r="AY90" i="23"/>
  <c r="AY88" i="23"/>
  <c r="AY86" i="23"/>
  <c r="AY84" i="23"/>
  <c r="BJ96" i="23"/>
  <c r="BJ94" i="23"/>
  <c r="BJ92" i="23"/>
  <c r="BJ90" i="23"/>
  <c r="BJ88" i="23"/>
  <c r="BJ86" i="23"/>
  <c r="BJ98" i="23"/>
  <c r="AY97" i="23"/>
  <c r="AY95" i="23"/>
  <c r="AY93" i="23"/>
  <c r="AY91" i="23"/>
  <c r="AY89" i="23"/>
  <c r="AY87" i="23"/>
  <c r="AY85" i="23"/>
  <c r="BJ97" i="23"/>
  <c r="BJ95" i="23"/>
  <c r="BJ93" i="23"/>
  <c r="BJ91" i="23"/>
  <c r="BJ89" i="23"/>
  <c r="BJ87" i="23"/>
  <c r="BJ85" i="23"/>
  <c r="AY19" i="20"/>
  <c r="BJ97" i="20"/>
  <c r="BJ95" i="20"/>
  <c r="BJ93" i="20"/>
  <c r="BJ91" i="20"/>
  <c r="BJ89" i="20"/>
  <c r="BJ87" i="20"/>
  <c r="BJ85" i="20"/>
  <c r="AC93" i="19"/>
  <c r="AC89" i="19"/>
  <c r="AC85" i="19"/>
  <c r="AY87" i="19"/>
  <c r="AY85" i="19"/>
  <c r="AY93" i="19"/>
  <c r="AY91" i="19"/>
  <c r="AY89" i="19"/>
  <c r="AY97" i="19"/>
  <c r="AY95" i="19"/>
  <c r="BJ95" i="19"/>
  <c r="BJ91" i="19"/>
  <c r="BJ87" i="19"/>
  <c r="AY86" i="19"/>
  <c r="AY84" i="19"/>
  <c r="AY92" i="19"/>
  <c r="AY90" i="19"/>
  <c r="AY88" i="19"/>
  <c r="AY96" i="19"/>
  <c r="AY94" i="19"/>
  <c r="BK84" i="23" l="1"/>
  <c r="BL84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P43" i="23"/>
  <c r="BP44" i="23"/>
  <c r="BP45" i="23"/>
  <c r="BP46" i="23"/>
  <c r="BP47" i="23"/>
  <c r="BP48" i="23"/>
  <c r="BP49" i="23"/>
  <c r="BP50" i="23"/>
  <c r="BP51" i="23"/>
  <c r="BP52" i="23"/>
  <c r="BP53" i="23"/>
  <c r="BP54" i="23"/>
  <c r="BP55" i="23"/>
  <c r="BP56" i="23"/>
  <c r="BP57" i="23"/>
  <c r="BP58" i="23"/>
  <c r="BP59" i="23"/>
  <c r="BP60" i="23"/>
  <c r="BP61" i="23"/>
  <c r="BP62" i="23"/>
  <c r="BP63" i="23"/>
  <c r="BP64" i="23"/>
  <c r="BP65" i="23"/>
  <c r="BP66" i="23"/>
  <c r="BP67" i="23"/>
  <c r="BP68" i="23"/>
  <c r="BP69" i="23"/>
  <c r="BP70" i="23"/>
  <c r="BP71" i="23"/>
  <c r="BP72" i="23"/>
  <c r="BP73" i="23"/>
  <c r="BP74" i="23"/>
  <c r="BP75" i="23"/>
  <c r="BP76" i="23"/>
  <c r="BP77" i="23"/>
  <c r="BP78" i="23"/>
  <c r="BP79" i="23"/>
  <c r="BP80" i="23"/>
  <c r="BP81" i="23"/>
  <c r="BP82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L43" i="23"/>
  <c r="BL44" i="23"/>
  <c r="BL45" i="23"/>
  <c r="BL46" i="23"/>
  <c r="BL47" i="23"/>
  <c r="BL48" i="23"/>
  <c r="BL49" i="23"/>
  <c r="BL50" i="23"/>
  <c r="BL51" i="23"/>
  <c r="BL52" i="23"/>
  <c r="BL53" i="23"/>
  <c r="BL54" i="23"/>
  <c r="BL55" i="23"/>
  <c r="BL56" i="23"/>
  <c r="BL57" i="23"/>
  <c r="BL58" i="23"/>
  <c r="BL59" i="23"/>
  <c r="BL60" i="23"/>
  <c r="BL61" i="23"/>
  <c r="BL62" i="23"/>
  <c r="BL63" i="23"/>
  <c r="BL64" i="23"/>
  <c r="BL65" i="23"/>
  <c r="BL66" i="23"/>
  <c r="BL67" i="23"/>
  <c r="BL68" i="23"/>
  <c r="BL69" i="23"/>
  <c r="BL70" i="23"/>
  <c r="BL71" i="23"/>
  <c r="BL72" i="23"/>
  <c r="BL73" i="23"/>
  <c r="BL74" i="23"/>
  <c r="BL75" i="23"/>
  <c r="BL76" i="23"/>
  <c r="BL77" i="23"/>
  <c r="BL78" i="23"/>
  <c r="BL79" i="23"/>
  <c r="BL80" i="23"/>
  <c r="BL81" i="23"/>
  <c r="BL82" i="23"/>
  <c r="BL83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43" i="23"/>
  <c r="BK44" i="23"/>
  <c r="BK45" i="23"/>
  <c r="BK46" i="23"/>
  <c r="BK47" i="23"/>
  <c r="BK48" i="23"/>
  <c r="BK49" i="23"/>
  <c r="BK50" i="23"/>
  <c r="BK51" i="23"/>
  <c r="BK52" i="23"/>
  <c r="BK53" i="23"/>
  <c r="BK54" i="23"/>
  <c r="BK55" i="23"/>
  <c r="BK56" i="23"/>
  <c r="BK57" i="23"/>
  <c r="BK58" i="23"/>
  <c r="BK59" i="23"/>
  <c r="BK60" i="23"/>
  <c r="BK61" i="23"/>
  <c r="BK62" i="23"/>
  <c r="BK63" i="23"/>
  <c r="BK64" i="23"/>
  <c r="BK65" i="23"/>
  <c r="BK66" i="23"/>
  <c r="BK67" i="23"/>
  <c r="BK68" i="23"/>
  <c r="BK69" i="23"/>
  <c r="BK70" i="23"/>
  <c r="BK71" i="23"/>
  <c r="BK72" i="23"/>
  <c r="BK73" i="23"/>
  <c r="BK74" i="23"/>
  <c r="BK75" i="23"/>
  <c r="BK76" i="23"/>
  <c r="BK77" i="23"/>
  <c r="BK78" i="23"/>
  <c r="BK79" i="23"/>
  <c r="BK80" i="23"/>
  <c r="BK81" i="23"/>
  <c r="BK82" i="23"/>
  <c r="BK83" i="23"/>
  <c r="BV82" i="19"/>
  <c r="BU82" i="19"/>
  <c r="BS82" i="19"/>
  <c r="BR82" i="19"/>
  <c r="BQ82" i="19"/>
  <c r="BP82" i="19"/>
  <c r="BV81" i="19"/>
  <c r="BU81" i="19"/>
  <c r="BS81" i="19"/>
  <c r="BR81" i="19"/>
  <c r="BQ81" i="19"/>
  <c r="BP81" i="19"/>
  <c r="BV80" i="19"/>
  <c r="BU80" i="19"/>
  <c r="BS80" i="19"/>
  <c r="BR80" i="19"/>
  <c r="BQ80" i="19"/>
  <c r="BP80" i="19"/>
  <c r="BV79" i="19"/>
  <c r="BU79" i="19"/>
  <c r="BS79" i="19"/>
  <c r="BR79" i="19"/>
  <c r="BQ79" i="19"/>
  <c r="BP79" i="19"/>
  <c r="BV78" i="19"/>
  <c r="BU78" i="19"/>
  <c r="BS78" i="19"/>
  <c r="BR78" i="19"/>
  <c r="BQ78" i="19"/>
  <c r="BP78" i="19"/>
  <c r="BV77" i="19"/>
  <c r="BU77" i="19"/>
  <c r="BS77" i="19"/>
  <c r="BR77" i="19"/>
  <c r="BQ77" i="19"/>
  <c r="BP77" i="19"/>
  <c r="BV76" i="19"/>
  <c r="BU76" i="19"/>
  <c r="BS76" i="19"/>
  <c r="BR76" i="19"/>
  <c r="BQ76" i="19"/>
  <c r="BP76" i="19"/>
  <c r="BV75" i="19"/>
  <c r="BU75" i="19"/>
  <c r="BS75" i="19"/>
  <c r="BR75" i="19"/>
  <c r="BQ75" i="19"/>
  <c r="BP75" i="19"/>
  <c r="BV74" i="19"/>
  <c r="BU74" i="19"/>
  <c r="BS74" i="19"/>
  <c r="BR74" i="19"/>
  <c r="BQ74" i="19"/>
  <c r="BP74" i="19"/>
  <c r="BV73" i="19"/>
  <c r="BU73" i="19"/>
  <c r="BS73" i="19"/>
  <c r="BR73" i="19"/>
  <c r="BQ73" i="19"/>
  <c r="BP73" i="19"/>
  <c r="BV72" i="19"/>
  <c r="BU72" i="19"/>
  <c r="BS72" i="19"/>
  <c r="BR72" i="19"/>
  <c r="BQ72" i="19"/>
  <c r="BP72" i="19"/>
  <c r="BV71" i="19"/>
  <c r="BU71" i="19"/>
  <c r="BS71" i="19"/>
  <c r="BR71" i="19"/>
  <c r="BQ71" i="19"/>
  <c r="BP71" i="19"/>
  <c r="BV70" i="19"/>
  <c r="BU70" i="19"/>
  <c r="BS70" i="19"/>
  <c r="BR70" i="19"/>
  <c r="BQ70" i="19"/>
  <c r="BP70" i="19"/>
  <c r="BV69" i="19"/>
  <c r="BU69" i="19"/>
  <c r="BS69" i="19"/>
  <c r="BR69" i="19"/>
  <c r="BQ69" i="19"/>
  <c r="BP69" i="19"/>
  <c r="BV68" i="19"/>
  <c r="BU68" i="19"/>
  <c r="BS68" i="19"/>
  <c r="BR68" i="19"/>
  <c r="BQ68" i="19"/>
  <c r="BP68" i="19"/>
  <c r="BV67" i="19"/>
  <c r="BU67" i="19"/>
  <c r="BS67" i="19"/>
  <c r="BR67" i="19"/>
  <c r="BQ67" i="19"/>
  <c r="BP67" i="19"/>
  <c r="BV66" i="19"/>
  <c r="BU66" i="19"/>
  <c r="BS66" i="19"/>
  <c r="BR66" i="19"/>
  <c r="BQ66" i="19"/>
  <c r="BP66" i="19"/>
  <c r="BV65" i="19"/>
  <c r="BU65" i="19"/>
  <c r="BS65" i="19"/>
  <c r="BR65" i="19"/>
  <c r="BQ65" i="19"/>
  <c r="BP65" i="19"/>
  <c r="BV64" i="19"/>
  <c r="BU64" i="19"/>
  <c r="BS64" i="19"/>
  <c r="BR64" i="19"/>
  <c r="BQ64" i="19"/>
  <c r="BP64" i="19"/>
  <c r="BV63" i="19"/>
  <c r="BU63" i="19"/>
  <c r="BS63" i="19"/>
  <c r="BR63" i="19"/>
  <c r="BQ63" i="19"/>
  <c r="BP63" i="19"/>
  <c r="BV62" i="19"/>
  <c r="BU62" i="19"/>
  <c r="BS62" i="19"/>
  <c r="BR62" i="19"/>
  <c r="BQ62" i="19"/>
  <c r="BP62" i="19"/>
  <c r="BV61" i="19"/>
  <c r="BU61" i="19"/>
  <c r="BS61" i="19"/>
  <c r="BR61" i="19"/>
  <c r="BQ61" i="19"/>
  <c r="BP61" i="19"/>
  <c r="BV60" i="19"/>
  <c r="BU60" i="19"/>
  <c r="BS60" i="19"/>
  <c r="BR60" i="19"/>
  <c r="BQ60" i="19"/>
  <c r="BP60" i="19"/>
  <c r="BV59" i="19"/>
  <c r="BU59" i="19"/>
  <c r="BS59" i="19"/>
  <c r="BR59" i="19"/>
  <c r="BQ59" i="19"/>
  <c r="BP59" i="19"/>
  <c r="BV58" i="19"/>
  <c r="BU58" i="19"/>
  <c r="BS58" i="19"/>
  <c r="BR58" i="19"/>
  <c r="BQ58" i="19"/>
  <c r="BP58" i="19"/>
  <c r="BV57" i="19"/>
  <c r="BU57" i="19"/>
  <c r="BS57" i="19"/>
  <c r="BR57" i="19"/>
  <c r="BQ57" i="19"/>
  <c r="BP57" i="19"/>
  <c r="BV56" i="19"/>
  <c r="BU56" i="19"/>
  <c r="BS56" i="19"/>
  <c r="BR56" i="19"/>
  <c r="BQ56" i="19"/>
  <c r="BP56" i="19"/>
  <c r="BV55" i="19"/>
  <c r="BU55" i="19"/>
  <c r="BS55" i="19"/>
  <c r="BR55" i="19"/>
  <c r="BQ55" i="19"/>
  <c r="BP55" i="19"/>
  <c r="BV54" i="19"/>
  <c r="BU54" i="19"/>
  <c r="BS54" i="19"/>
  <c r="BR54" i="19"/>
  <c r="BQ54" i="19"/>
  <c r="BP54" i="19"/>
  <c r="BV53" i="19"/>
  <c r="BU53" i="19"/>
  <c r="BS53" i="19"/>
  <c r="BR53" i="19"/>
  <c r="BQ53" i="19"/>
  <c r="BP53" i="19"/>
  <c r="BV52" i="19"/>
  <c r="BU52" i="19"/>
  <c r="BS52" i="19"/>
  <c r="BR52" i="19"/>
  <c r="BQ52" i="19"/>
  <c r="BP52" i="19"/>
  <c r="BV51" i="19"/>
  <c r="BU51" i="19"/>
  <c r="BS51" i="19"/>
  <c r="BR51" i="19"/>
  <c r="BQ51" i="19"/>
  <c r="BP51" i="19"/>
  <c r="BV50" i="19"/>
  <c r="BU50" i="19"/>
  <c r="BS50" i="19"/>
  <c r="BR50" i="19"/>
  <c r="BQ50" i="19"/>
  <c r="BP50" i="19"/>
  <c r="BV49" i="19"/>
  <c r="BU49" i="19"/>
  <c r="BS49" i="19"/>
  <c r="BR49" i="19"/>
  <c r="BQ49" i="19"/>
  <c r="BP49" i="19"/>
  <c r="BV48" i="19"/>
  <c r="BU48" i="19"/>
  <c r="BS48" i="19"/>
  <c r="BR48" i="19"/>
  <c r="BQ48" i="19"/>
  <c r="BP48" i="19"/>
  <c r="BV47" i="19"/>
  <c r="BU47" i="19"/>
  <c r="BS47" i="19"/>
  <c r="BR47" i="19"/>
  <c r="BQ47" i="19"/>
  <c r="BP47" i="19"/>
  <c r="BV46" i="19"/>
  <c r="BU46" i="19"/>
  <c r="BS46" i="19"/>
  <c r="BR46" i="19"/>
  <c r="BQ46" i="19"/>
  <c r="BP46" i="19"/>
  <c r="BV45" i="19"/>
  <c r="BU45" i="19"/>
  <c r="BS45" i="19"/>
  <c r="BR45" i="19"/>
  <c r="BQ45" i="19"/>
  <c r="BP45" i="19"/>
  <c r="BV44" i="19"/>
  <c r="BU44" i="19"/>
  <c r="BS44" i="19"/>
  <c r="BR44" i="19"/>
  <c r="BQ44" i="19"/>
  <c r="BP44" i="19"/>
  <c r="BV43" i="19"/>
  <c r="BU43" i="19"/>
  <c r="BS43" i="19"/>
  <c r="BR43" i="19"/>
  <c r="BQ43" i="19"/>
  <c r="BP43" i="19"/>
  <c r="BV42" i="19"/>
  <c r="BU42" i="19"/>
  <c r="BS42" i="19"/>
  <c r="BR42" i="19"/>
  <c r="BQ42" i="19"/>
  <c r="BP42" i="19"/>
  <c r="BV41" i="19"/>
  <c r="BU41" i="19"/>
  <c r="BS41" i="19"/>
  <c r="BR41" i="19"/>
  <c r="BQ41" i="19"/>
  <c r="BP41" i="19"/>
  <c r="BV40" i="19"/>
  <c r="BU40" i="19"/>
  <c r="BS40" i="19"/>
  <c r="BR40" i="19"/>
  <c r="BQ40" i="19"/>
  <c r="BP40" i="19"/>
  <c r="BV39" i="19"/>
  <c r="BU39" i="19"/>
  <c r="BS39" i="19"/>
  <c r="BR39" i="19"/>
  <c r="BQ39" i="19"/>
  <c r="BP39" i="19"/>
  <c r="BV38" i="19"/>
  <c r="BU38" i="19"/>
  <c r="BS38" i="19"/>
  <c r="BR38" i="19"/>
  <c r="BQ38" i="19"/>
  <c r="BP38" i="19"/>
  <c r="BV37" i="19"/>
  <c r="BU37" i="19"/>
  <c r="BS37" i="19"/>
  <c r="BR37" i="19"/>
  <c r="BQ37" i="19"/>
  <c r="BP37" i="19"/>
  <c r="BV36" i="19"/>
  <c r="BU36" i="19"/>
  <c r="BS36" i="19"/>
  <c r="BR36" i="19"/>
  <c r="BQ36" i="19"/>
  <c r="BP36" i="19"/>
  <c r="BV35" i="19"/>
  <c r="BU35" i="19"/>
  <c r="BS35" i="19"/>
  <c r="BR35" i="19"/>
  <c r="BQ35" i="19"/>
  <c r="BP35" i="19"/>
  <c r="BV34" i="19"/>
  <c r="BU34" i="19"/>
  <c r="BS34" i="19"/>
  <c r="BR34" i="19"/>
  <c r="BQ34" i="19"/>
  <c r="BP34" i="19"/>
  <c r="BV33" i="19"/>
  <c r="BU33" i="19"/>
  <c r="BS33" i="19"/>
  <c r="BR33" i="19"/>
  <c r="BQ33" i="19"/>
  <c r="BP33" i="19"/>
  <c r="BV32" i="19"/>
  <c r="BU32" i="19"/>
  <c r="BS32" i="19"/>
  <c r="BR32" i="19"/>
  <c r="BQ32" i="19"/>
  <c r="BP32" i="19"/>
  <c r="BV31" i="19"/>
  <c r="BU31" i="19"/>
  <c r="BS31" i="19"/>
  <c r="BR31" i="19"/>
  <c r="BQ31" i="19"/>
  <c r="BP31" i="19"/>
  <c r="BV30" i="19"/>
  <c r="BU30" i="19"/>
  <c r="BS30" i="19"/>
  <c r="BR30" i="19"/>
  <c r="BQ30" i="19"/>
  <c r="BP30" i="19"/>
  <c r="BV29" i="19"/>
  <c r="BU29" i="19"/>
  <c r="BS29" i="19"/>
  <c r="BR29" i="19"/>
  <c r="BQ29" i="19"/>
  <c r="BP29" i="19"/>
  <c r="BV28" i="19"/>
  <c r="BU28" i="19"/>
  <c r="BS28" i="19"/>
  <c r="BR28" i="19"/>
  <c r="BQ28" i="19"/>
  <c r="BP28" i="19"/>
  <c r="BV27" i="19"/>
  <c r="BU27" i="19"/>
  <c r="BS27" i="19"/>
  <c r="BR27" i="19"/>
  <c r="BQ27" i="19"/>
  <c r="BP27" i="19"/>
  <c r="BV26" i="19"/>
  <c r="BU26" i="19"/>
  <c r="BS26" i="19"/>
  <c r="BR26" i="19"/>
  <c r="BQ26" i="19"/>
  <c r="BP26" i="19"/>
  <c r="BV25" i="19"/>
  <c r="BU25" i="19"/>
  <c r="BS25" i="19"/>
  <c r="BR25" i="19"/>
  <c r="BQ25" i="19"/>
  <c r="BP25" i="19"/>
  <c r="BV24" i="19"/>
  <c r="BU24" i="19"/>
  <c r="BS24" i="19"/>
  <c r="BR24" i="19"/>
  <c r="BQ24" i="19"/>
  <c r="BP24" i="19"/>
  <c r="BV23" i="19"/>
  <c r="BU23" i="19"/>
  <c r="BS23" i="19"/>
  <c r="BR23" i="19"/>
  <c r="BQ23" i="19"/>
  <c r="BP23" i="19"/>
  <c r="BV22" i="19"/>
  <c r="BU22" i="19"/>
  <c r="BS22" i="19"/>
  <c r="BR22" i="19"/>
  <c r="BQ22" i="19"/>
  <c r="BP22" i="19"/>
  <c r="BV21" i="19"/>
  <c r="BU21" i="19"/>
  <c r="BS21" i="19"/>
  <c r="BR21" i="19"/>
  <c r="BQ21" i="19"/>
  <c r="BP21" i="19"/>
  <c r="BV20" i="19"/>
  <c r="BU20" i="19"/>
  <c r="BS20" i="19"/>
  <c r="BR20" i="19"/>
  <c r="BQ20" i="19"/>
  <c r="BP20" i="19"/>
  <c r="BV19" i="19"/>
  <c r="BU19" i="19"/>
  <c r="BS19" i="19"/>
  <c r="BR19" i="19"/>
  <c r="BQ19" i="19"/>
  <c r="BP19" i="19"/>
  <c r="BV82" i="23"/>
  <c r="BU82" i="23"/>
  <c r="BS82" i="23"/>
  <c r="BR82" i="23"/>
  <c r="BQ82" i="23"/>
  <c r="BV81" i="23"/>
  <c r="BU81" i="23"/>
  <c r="BS81" i="23"/>
  <c r="BR81" i="23"/>
  <c r="BQ81" i="23"/>
  <c r="BV80" i="23"/>
  <c r="BU80" i="23"/>
  <c r="BS80" i="23"/>
  <c r="BR80" i="23"/>
  <c r="BQ80" i="23"/>
  <c r="BV79" i="23"/>
  <c r="BU79" i="23"/>
  <c r="BS79" i="23"/>
  <c r="BR79" i="23"/>
  <c r="BQ79" i="23"/>
  <c r="BV78" i="23"/>
  <c r="BU78" i="23"/>
  <c r="BS78" i="23"/>
  <c r="BR78" i="23"/>
  <c r="BQ78" i="23"/>
  <c r="BV77" i="23"/>
  <c r="BU77" i="23"/>
  <c r="BS77" i="23"/>
  <c r="BR77" i="23"/>
  <c r="BQ77" i="23"/>
  <c r="BV76" i="23"/>
  <c r="BU76" i="23"/>
  <c r="BS76" i="23"/>
  <c r="BR76" i="23"/>
  <c r="BQ76" i="23"/>
  <c r="BV75" i="23"/>
  <c r="BU75" i="23"/>
  <c r="BS75" i="23"/>
  <c r="BR75" i="23"/>
  <c r="BQ75" i="23"/>
  <c r="BV74" i="23"/>
  <c r="BU74" i="23"/>
  <c r="BS74" i="23"/>
  <c r="BR74" i="23"/>
  <c r="BQ74" i="23"/>
  <c r="BV73" i="23"/>
  <c r="BU73" i="23"/>
  <c r="BS73" i="23"/>
  <c r="BR73" i="23"/>
  <c r="BQ73" i="23"/>
  <c r="BV72" i="23"/>
  <c r="BU72" i="23"/>
  <c r="BS72" i="23"/>
  <c r="BR72" i="23"/>
  <c r="BQ72" i="23"/>
  <c r="BV71" i="23"/>
  <c r="BU71" i="23"/>
  <c r="BS71" i="23"/>
  <c r="BR71" i="23"/>
  <c r="BQ71" i="23"/>
  <c r="BV70" i="23"/>
  <c r="BU70" i="23"/>
  <c r="BS70" i="23"/>
  <c r="BR70" i="23"/>
  <c r="BQ70" i="23"/>
  <c r="BV69" i="23"/>
  <c r="BU69" i="23"/>
  <c r="BS69" i="23"/>
  <c r="BR69" i="23"/>
  <c r="BQ69" i="23"/>
  <c r="BV68" i="23"/>
  <c r="BU68" i="23"/>
  <c r="BS68" i="23"/>
  <c r="BR68" i="23"/>
  <c r="BQ68" i="23"/>
  <c r="BV67" i="23"/>
  <c r="BU67" i="23"/>
  <c r="BS67" i="23"/>
  <c r="BR67" i="23"/>
  <c r="BQ67" i="23"/>
  <c r="BV66" i="23"/>
  <c r="BU66" i="23"/>
  <c r="BS66" i="23"/>
  <c r="BR66" i="23"/>
  <c r="BQ66" i="23"/>
  <c r="BV65" i="23"/>
  <c r="BU65" i="23"/>
  <c r="BS65" i="23"/>
  <c r="BR65" i="23"/>
  <c r="BQ65" i="23"/>
  <c r="BV64" i="23"/>
  <c r="BU64" i="23"/>
  <c r="BS64" i="23"/>
  <c r="BR64" i="23"/>
  <c r="BQ64" i="23"/>
  <c r="BV63" i="23"/>
  <c r="BU63" i="23"/>
  <c r="BS63" i="23"/>
  <c r="BR63" i="23"/>
  <c r="BQ63" i="23"/>
  <c r="BV62" i="23"/>
  <c r="BU62" i="23"/>
  <c r="BS62" i="23"/>
  <c r="BR62" i="23"/>
  <c r="BQ62" i="23"/>
  <c r="BV61" i="23"/>
  <c r="BU61" i="23"/>
  <c r="BS61" i="23"/>
  <c r="BR61" i="23"/>
  <c r="BQ61" i="23"/>
  <c r="BV60" i="23"/>
  <c r="BU60" i="23"/>
  <c r="BS60" i="23"/>
  <c r="BR60" i="23"/>
  <c r="BQ60" i="23"/>
  <c r="BV59" i="23"/>
  <c r="BU59" i="23"/>
  <c r="BS59" i="23"/>
  <c r="BR59" i="23"/>
  <c r="BQ59" i="23"/>
  <c r="BV58" i="23"/>
  <c r="BU58" i="23"/>
  <c r="BS58" i="23"/>
  <c r="BR58" i="23"/>
  <c r="BQ58" i="23"/>
  <c r="BV57" i="23"/>
  <c r="BU57" i="23"/>
  <c r="BS57" i="23"/>
  <c r="BR57" i="23"/>
  <c r="BQ57" i="23"/>
  <c r="BV56" i="23"/>
  <c r="BU56" i="23"/>
  <c r="BS56" i="23"/>
  <c r="BR56" i="23"/>
  <c r="BQ56" i="23"/>
  <c r="BV55" i="23"/>
  <c r="BU55" i="23"/>
  <c r="BS55" i="23"/>
  <c r="BR55" i="23"/>
  <c r="BQ55" i="23"/>
  <c r="BV54" i="23"/>
  <c r="BU54" i="23"/>
  <c r="BS54" i="23"/>
  <c r="BR54" i="23"/>
  <c r="BQ54" i="23"/>
  <c r="BV53" i="23"/>
  <c r="BU53" i="23"/>
  <c r="BS53" i="23"/>
  <c r="BR53" i="23"/>
  <c r="BQ53" i="23"/>
  <c r="BV52" i="23"/>
  <c r="BU52" i="23"/>
  <c r="BS52" i="23"/>
  <c r="BR52" i="23"/>
  <c r="BQ52" i="23"/>
  <c r="BV51" i="23"/>
  <c r="BU51" i="23"/>
  <c r="BS51" i="23"/>
  <c r="BR51" i="23"/>
  <c r="BQ51" i="23"/>
  <c r="BV50" i="23"/>
  <c r="BU50" i="23"/>
  <c r="BS50" i="23"/>
  <c r="BR50" i="23"/>
  <c r="BQ50" i="23"/>
  <c r="BV49" i="23"/>
  <c r="BU49" i="23"/>
  <c r="BS49" i="23"/>
  <c r="BR49" i="23"/>
  <c r="BQ49" i="23"/>
  <c r="BV48" i="23"/>
  <c r="BU48" i="23"/>
  <c r="BS48" i="23"/>
  <c r="BR48" i="23"/>
  <c r="BQ48" i="23"/>
  <c r="BV47" i="23"/>
  <c r="BU47" i="23"/>
  <c r="BS47" i="23"/>
  <c r="BR47" i="23"/>
  <c r="BQ47" i="23"/>
  <c r="BV46" i="23"/>
  <c r="BU46" i="23"/>
  <c r="BS46" i="23"/>
  <c r="BR46" i="23"/>
  <c r="BQ46" i="23"/>
  <c r="BV45" i="23"/>
  <c r="BU45" i="23"/>
  <c r="BS45" i="23"/>
  <c r="BR45" i="23"/>
  <c r="BQ45" i="23"/>
  <c r="BV44" i="23"/>
  <c r="BU44" i="23"/>
  <c r="BS44" i="23"/>
  <c r="BR44" i="23"/>
  <c r="BQ44" i="23"/>
  <c r="BV43" i="23"/>
  <c r="BU43" i="23"/>
  <c r="BS43" i="23"/>
  <c r="BR43" i="23"/>
  <c r="BQ43" i="23"/>
  <c r="BV42" i="23"/>
  <c r="BU42" i="23"/>
  <c r="BS42" i="23"/>
  <c r="BR42" i="23"/>
  <c r="BQ42" i="23"/>
  <c r="BV41" i="23"/>
  <c r="BU41" i="23"/>
  <c r="BS41" i="23"/>
  <c r="BR41" i="23"/>
  <c r="BQ41" i="23"/>
  <c r="BV40" i="23"/>
  <c r="BU40" i="23"/>
  <c r="BS40" i="23"/>
  <c r="BR40" i="23"/>
  <c r="BQ40" i="23"/>
  <c r="BV39" i="23"/>
  <c r="BU39" i="23"/>
  <c r="BS39" i="23"/>
  <c r="BR39" i="23"/>
  <c r="BQ39" i="23"/>
  <c r="BV38" i="23"/>
  <c r="BU38" i="23"/>
  <c r="BS38" i="23"/>
  <c r="BR38" i="23"/>
  <c r="BQ38" i="23"/>
  <c r="BV37" i="23"/>
  <c r="BU37" i="23"/>
  <c r="BS37" i="23"/>
  <c r="BR37" i="23"/>
  <c r="BQ37" i="23"/>
  <c r="BV36" i="23"/>
  <c r="BU36" i="23"/>
  <c r="BS36" i="23"/>
  <c r="BR36" i="23"/>
  <c r="BQ36" i="23"/>
  <c r="BV35" i="23"/>
  <c r="BU35" i="23"/>
  <c r="BS35" i="23"/>
  <c r="BR35" i="23"/>
  <c r="BQ35" i="23"/>
  <c r="BV34" i="23"/>
  <c r="BU34" i="23"/>
  <c r="BS34" i="23"/>
  <c r="BR34" i="23"/>
  <c r="BQ34" i="23"/>
  <c r="BV33" i="23"/>
  <c r="BU33" i="23"/>
  <c r="BS33" i="23"/>
  <c r="BR33" i="23"/>
  <c r="BQ33" i="23"/>
  <c r="BV32" i="23"/>
  <c r="BU32" i="23"/>
  <c r="BS32" i="23"/>
  <c r="BR32" i="23"/>
  <c r="BQ32" i="23"/>
  <c r="BV31" i="23"/>
  <c r="BU31" i="23"/>
  <c r="BS31" i="23"/>
  <c r="BR31" i="23"/>
  <c r="BQ31" i="23"/>
  <c r="BV30" i="23"/>
  <c r="BU30" i="23"/>
  <c r="BS30" i="23"/>
  <c r="BR30" i="23"/>
  <c r="BQ30" i="23"/>
  <c r="BV29" i="23"/>
  <c r="BU29" i="23"/>
  <c r="BS29" i="23"/>
  <c r="BR29" i="23"/>
  <c r="BQ29" i="23"/>
  <c r="BV28" i="23"/>
  <c r="BU28" i="23"/>
  <c r="BS28" i="23"/>
  <c r="BR28" i="23"/>
  <c r="BQ28" i="23"/>
  <c r="BV27" i="23"/>
  <c r="BU27" i="23"/>
  <c r="BS27" i="23"/>
  <c r="BR27" i="23"/>
  <c r="BQ27" i="23"/>
  <c r="BV26" i="23"/>
  <c r="BU26" i="23"/>
  <c r="BS26" i="23"/>
  <c r="BR26" i="23"/>
  <c r="BQ26" i="23"/>
  <c r="BV25" i="23"/>
  <c r="BU25" i="23"/>
  <c r="BS25" i="23"/>
  <c r="BR25" i="23"/>
  <c r="BQ25" i="23"/>
  <c r="BV24" i="23"/>
  <c r="BU24" i="23"/>
  <c r="BS24" i="23"/>
  <c r="BR24" i="23"/>
  <c r="BQ24" i="23"/>
  <c r="BV23" i="23"/>
  <c r="BU23" i="23"/>
  <c r="BS23" i="23"/>
  <c r="BR23" i="23"/>
  <c r="BQ23" i="23"/>
  <c r="BV22" i="23"/>
  <c r="BU22" i="23"/>
  <c r="BS22" i="23"/>
  <c r="BR22" i="23"/>
  <c r="BQ22" i="23"/>
  <c r="BV21" i="23"/>
  <c r="BU21" i="23"/>
  <c r="BS21" i="23"/>
  <c r="BR21" i="23"/>
  <c r="BQ21" i="23"/>
  <c r="BV20" i="23"/>
  <c r="BU20" i="23"/>
  <c r="BS20" i="23"/>
  <c r="BR20" i="23"/>
  <c r="BQ20" i="23"/>
  <c r="BV19" i="23"/>
  <c r="BU19" i="23"/>
  <c r="BS19" i="23"/>
  <c r="BR19" i="23"/>
  <c r="BQ19" i="23"/>
  <c r="BP19" i="23"/>
  <c r="BV82" i="21"/>
  <c r="BU82" i="21"/>
  <c r="BS82" i="21"/>
  <c r="BR82" i="21"/>
  <c r="BQ82" i="21"/>
  <c r="BP82" i="21"/>
  <c r="BV81" i="21"/>
  <c r="BU81" i="21"/>
  <c r="BS81" i="21"/>
  <c r="BR81" i="21"/>
  <c r="BQ81" i="21"/>
  <c r="BP81" i="21"/>
  <c r="BV80" i="21"/>
  <c r="BU80" i="21"/>
  <c r="BS80" i="21"/>
  <c r="BR80" i="21"/>
  <c r="BQ80" i="21"/>
  <c r="BP80" i="21"/>
  <c r="BV79" i="21"/>
  <c r="BU79" i="21"/>
  <c r="BS79" i="21"/>
  <c r="BR79" i="21"/>
  <c r="BQ79" i="21"/>
  <c r="BP79" i="21"/>
  <c r="BV78" i="21"/>
  <c r="BU78" i="21"/>
  <c r="BS78" i="21"/>
  <c r="BR78" i="21"/>
  <c r="BQ78" i="21"/>
  <c r="BP78" i="21"/>
  <c r="BV77" i="21"/>
  <c r="BU77" i="21"/>
  <c r="BS77" i="21"/>
  <c r="BR77" i="21"/>
  <c r="BQ77" i="21"/>
  <c r="BP77" i="21"/>
  <c r="BV76" i="21"/>
  <c r="BU76" i="21"/>
  <c r="BS76" i="21"/>
  <c r="BR76" i="21"/>
  <c r="BQ76" i="21"/>
  <c r="BP76" i="21"/>
  <c r="BV75" i="21"/>
  <c r="BU75" i="21"/>
  <c r="BS75" i="21"/>
  <c r="BR75" i="21"/>
  <c r="BQ75" i="21"/>
  <c r="BP75" i="21"/>
  <c r="BV74" i="21"/>
  <c r="BU74" i="21"/>
  <c r="BS74" i="21"/>
  <c r="BR74" i="21"/>
  <c r="BQ74" i="21"/>
  <c r="BP74" i="21"/>
  <c r="BV73" i="21"/>
  <c r="BU73" i="21"/>
  <c r="BS73" i="21"/>
  <c r="BR73" i="21"/>
  <c r="BQ73" i="21"/>
  <c r="BP73" i="21"/>
  <c r="BV72" i="21"/>
  <c r="BU72" i="21"/>
  <c r="BS72" i="21"/>
  <c r="BR72" i="21"/>
  <c r="BQ72" i="21"/>
  <c r="BP72" i="21"/>
  <c r="BV71" i="21"/>
  <c r="BU71" i="21"/>
  <c r="BS71" i="21"/>
  <c r="BR71" i="21"/>
  <c r="BQ71" i="21"/>
  <c r="BP71" i="21"/>
  <c r="BV70" i="21"/>
  <c r="BU70" i="21"/>
  <c r="BS70" i="21"/>
  <c r="BR70" i="21"/>
  <c r="BQ70" i="21"/>
  <c r="BP70" i="21"/>
  <c r="BV69" i="21"/>
  <c r="BU69" i="21"/>
  <c r="BS69" i="21"/>
  <c r="BR69" i="21"/>
  <c r="BQ69" i="21"/>
  <c r="BP69" i="21"/>
  <c r="BV68" i="21"/>
  <c r="BU68" i="21"/>
  <c r="BS68" i="21"/>
  <c r="BR68" i="21"/>
  <c r="BQ68" i="21"/>
  <c r="BP68" i="21"/>
  <c r="BV67" i="21"/>
  <c r="BU67" i="21"/>
  <c r="BS67" i="21"/>
  <c r="BR67" i="21"/>
  <c r="BQ67" i="21"/>
  <c r="BP67" i="21"/>
  <c r="BV66" i="21"/>
  <c r="BU66" i="21"/>
  <c r="BS66" i="21"/>
  <c r="BR66" i="21"/>
  <c r="BQ66" i="21"/>
  <c r="BP66" i="21"/>
  <c r="BV65" i="21"/>
  <c r="BU65" i="21"/>
  <c r="BS65" i="21"/>
  <c r="BR65" i="21"/>
  <c r="BQ65" i="21"/>
  <c r="BP65" i="21"/>
  <c r="BV64" i="21"/>
  <c r="BU64" i="21"/>
  <c r="BS64" i="21"/>
  <c r="BR64" i="21"/>
  <c r="BQ64" i="21"/>
  <c r="BP64" i="21"/>
  <c r="BV63" i="21"/>
  <c r="BU63" i="21"/>
  <c r="BS63" i="21"/>
  <c r="BR63" i="21"/>
  <c r="BQ63" i="21"/>
  <c r="BP63" i="21"/>
  <c r="BV62" i="21"/>
  <c r="BU62" i="21"/>
  <c r="BS62" i="21"/>
  <c r="BR62" i="21"/>
  <c r="BQ62" i="21"/>
  <c r="BP62" i="21"/>
  <c r="BV61" i="21"/>
  <c r="BU61" i="21"/>
  <c r="BS61" i="21"/>
  <c r="BR61" i="21"/>
  <c r="BQ61" i="21"/>
  <c r="BP61" i="21"/>
  <c r="BV60" i="21"/>
  <c r="BU60" i="21"/>
  <c r="BS60" i="21"/>
  <c r="BR60" i="21"/>
  <c r="BQ60" i="21"/>
  <c r="BP60" i="21"/>
  <c r="BV59" i="21"/>
  <c r="BU59" i="21"/>
  <c r="BS59" i="21"/>
  <c r="BR59" i="21"/>
  <c r="BQ59" i="21"/>
  <c r="BP59" i="21"/>
  <c r="BV58" i="21"/>
  <c r="BU58" i="21"/>
  <c r="BS58" i="21"/>
  <c r="BR58" i="21"/>
  <c r="BQ58" i="21"/>
  <c r="BP58" i="21"/>
  <c r="BV57" i="21"/>
  <c r="BU57" i="21"/>
  <c r="BS57" i="21"/>
  <c r="BR57" i="21"/>
  <c r="BQ57" i="21"/>
  <c r="BP57" i="21"/>
  <c r="BV56" i="21"/>
  <c r="BU56" i="21"/>
  <c r="BS56" i="21"/>
  <c r="BR56" i="21"/>
  <c r="BQ56" i="21"/>
  <c r="BP56" i="21"/>
  <c r="BV55" i="21"/>
  <c r="BU55" i="21"/>
  <c r="BS55" i="21"/>
  <c r="BR55" i="21"/>
  <c r="BQ55" i="21"/>
  <c r="BP55" i="21"/>
  <c r="BV54" i="21"/>
  <c r="BU54" i="21"/>
  <c r="BS54" i="21"/>
  <c r="BR54" i="21"/>
  <c r="BQ54" i="21"/>
  <c r="BP54" i="21"/>
  <c r="BV53" i="21"/>
  <c r="BU53" i="21"/>
  <c r="BS53" i="21"/>
  <c r="BR53" i="21"/>
  <c r="BQ53" i="21"/>
  <c r="BP53" i="21"/>
  <c r="BV52" i="21"/>
  <c r="BU52" i="21"/>
  <c r="BS52" i="21"/>
  <c r="BR52" i="21"/>
  <c r="BQ52" i="21"/>
  <c r="BP52" i="21"/>
  <c r="BV51" i="21"/>
  <c r="BU51" i="21"/>
  <c r="BS51" i="21"/>
  <c r="BR51" i="21"/>
  <c r="BQ51" i="21"/>
  <c r="BP51" i="21"/>
  <c r="BV50" i="21"/>
  <c r="BU50" i="21"/>
  <c r="BS50" i="21"/>
  <c r="BR50" i="21"/>
  <c r="BQ50" i="21"/>
  <c r="BP50" i="21"/>
  <c r="BV49" i="21"/>
  <c r="BU49" i="21"/>
  <c r="BS49" i="21"/>
  <c r="BR49" i="21"/>
  <c r="BQ49" i="21"/>
  <c r="BP49" i="21"/>
  <c r="BV48" i="21"/>
  <c r="BU48" i="21"/>
  <c r="BS48" i="21"/>
  <c r="BR48" i="21"/>
  <c r="BQ48" i="21"/>
  <c r="BP48" i="21"/>
  <c r="BV47" i="21"/>
  <c r="BU47" i="21"/>
  <c r="BS47" i="21"/>
  <c r="BR47" i="21"/>
  <c r="BQ47" i="21"/>
  <c r="BP47" i="21"/>
  <c r="BV46" i="21"/>
  <c r="BU46" i="21"/>
  <c r="BS46" i="21"/>
  <c r="BR46" i="21"/>
  <c r="BQ46" i="21"/>
  <c r="BP46" i="21"/>
  <c r="BV45" i="21"/>
  <c r="BU45" i="21"/>
  <c r="BS45" i="21"/>
  <c r="BR45" i="21"/>
  <c r="BQ45" i="21"/>
  <c r="BP45" i="21"/>
  <c r="BV44" i="21"/>
  <c r="BU44" i="21"/>
  <c r="BS44" i="21"/>
  <c r="BR44" i="21"/>
  <c r="BQ44" i="21"/>
  <c r="BP44" i="21"/>
  <c r="BV43" i="21"/>
  <c r="BU43" i="21"/>
  <c r="BS43" i="21"/>
  <c r="BR43" i="21"/>
  <c r="BQ43" i="21"/>
  <c r="BP43" i="21"/>
  <c r="BV42" i="21"/>
  <c r="BU42" i="21"/>
  <c r="BS42" i="21"/>
  <c r="BR42" i="21"/>
  <c r="BQ42" i="21"/>
  <c r="BP42" i="21"/>
  <c r="BV41" i="21"/>
  <c r="BU41" i="21"/>
  <c r="BS41" i="21"/>
  <c r="BR41" i="21"/>
  <c r="BQ41" i="21"/>
  <c r="BP41" i="21"/>
  <c r="BV40" i="21"/>
  <c r="BU40" i="21"/>
  <c r="BS40" i="21"/>
  <c r="BR40" i="21"/>
  <c r="BQ40" i="21"/>
  <c r="BP40" i="21"/>
  <c r="BV39" i="21"/>
  <c r="BU39" i="21"/>
  <c r="BS39" i="21"/>
  <c r="BR39" i="21"/>
  <c r="BQ39" i="21"/>
  <c r="BP39" i="21"/>
  <c r="BV38" i="21"/>
  <c r="BU38" i="21"/>
  <c r="BS38" i="21"/>
  <c r="BR38" i="21"/>
  <c r="BQ38" i="21"/>
  <c r="BP38" i="21"/>
  <c r="BV37" i="21"/>
  <c r="BU37" i="21"/>
  <c r="BS37" i="21"/>
  <c r="BR37" i="21"/>
  <c r="BQ37" i="21"/>
  <c r="BP37" i="21"/>
  <c r="BV36" i="21"/>
  <c r="BU36" i="21"/>
  <c r="BS36" i="21"/>
  <c r="BR36" i="21"/>
  <c r="BQ36" i="21"/>
  <c r="BP36" i="21"/>
  <c r="BV35" i="21"/>
  <c r="BU35" i="21"/>
  <c r="BS35" i="21"/>
  <c r="BR35" i="21"/>
  <c r="BQ35" i="21"/>
  <c r="BP35" i="21"/>
  <c r="BV34" i="21"/>
  <c r="BU34" i="21"/>
  <c r="BS34" i="21"/>
  <c r="BR34" i="21"/>
  <c r="BQ34" i="21"/>
  <c r="BP34" i="21"/>
  <c r="BV33" i="21"/>
  <c r="BU33" i="21"/>
  <c r="BS33" i="21"/>
  <c r="BR33" i="21"/>
  <c r="BQ33" i="21"/>
  <c r="BP33" i="21"/>
  <c r="BV32" i="21"/>
  <c r="BU32" i="21"/>
  <c r="BS32" i="21"/>
  <c r="BR32" i="21"/>
  <c r="BQ32" i="21"/>
  <c r="BP32" i="21"/>
  <c r="BV31" i="21"/>
  <c r="BU31" i="21"/>
  <c r="BS31" i="21"/>
  <c r="BR31" i="21"/>
  <c r="BQ31" i="21"/>
  <c r="BP31" i="21"/>
  <c r="BV30" i="21"/>
  <c r="BU30" i="21"/>
  <c r="BS30" i="21"/>
  <c r="BR30" i="21"/>
  <c r="BQ30" i="21"/>
  <c r="BP30" i="21"/>
  <c r="BV29" i="21"/>
  <c r="BU29" i="21"/>
  <c r="BS29" i="21"/>
  <c r="BR29" i="21"/>
  <c r="BQ29" i="21"/>
  <c r="BP29" i="21"/>
  <c r="BV28" i="21"/>
  <c r="BU28" i="21"/>
  <c r="BS28" i="21"/>
  <c r="BR28" i="21"/>
  <c r="BQ28" i="21"/>
  <c r="BP28" i="21"/>
  <c r="BV27" i="21"/>
  <c r="BU27" i="21"/>
  <c r="BS27" i="21"/>
  <c r="BR27" i="21"/>
  <c r="BQ27" i="21"/>
  <c r="BP27" i="21"/>
  <c r="BV26" i="21"/>
  <c r="BU26" i="21"/>
  <c r="BS26" i="21"/>
  <c r="BR26" i="21"/>
  <c r="BQ26" i="21"/>
  <c r="BP26" i="21"/>
  <c r="BV25" i="21"/>
  <c r="BU25" i="21"/>
  <c r="BS25" i="21"/>
  <c r="BR25" i="21"/>
  <c r="BQ25" i="21"/>
  <c r="BP25" i="21"/>
  <c r="BV24" i="21"/>
  <c r="BU24" i="21"/>
  <c r="BS24" i="21"/>
  <c r="BR24" i="21"/>
  <c r="BQ24" i="21"/>
  <c r="BP24" i="21"/>
  <c r="BV23" i="21"/>
  <c r="BU23" i="21"/>
  <c r="BS23" i="21"/>
  <c r="BR23" i="21"/>
  <c r="BQ23" i="21"/>
  <c r="BP23" i="21"/>
  <c r="BV22" i="21"/>
  <c r="BU22" i="21"/>
  <c r="BS22" i="21"/>
  <c r="BR22" i="21"/>
  <c r="BQ22" i="21"/>
  <c r="BP22" i="21"/>
  <c r="BV21" i="21"/>
  <c r="BU21" i="21"/>
  <c r="BS21" i="21"/>
  <c r="BR21" i="21"/>
  <c r="BQ21" i="21"/>
  <c r="BP21" i="21"/>
  <c r="BV20" i="21"/>
  <c r="BU20" i="21"/>
  <c r="BS20" i="21"/>
  <c r="BR20" i="21"/>
  <c r="BQ20" i="21"/>
  <c r="BP20" i="21"/>
  <c r="BV19" i="21"/>
  <c r="BU19" i="21"/>
  <c r="BS19" i="21"/>
  <c r="BR19" i="21"/>
  <c r="BQ19" i="21"/>
  <c r="BP19" i="21"/>
  <c r="BV82" i="22"/>
  <c r="BU82" i="22"/>
  <c r="BS82" i="22"/>
  <c r="BR82" i="22"/>
  <c r="BQ82" i="22"/>
  <c r="BP82" i="22"/>
  <c r="BV81" i="22"/>
  <c r="BU81" i="22"/>
  <c r="BS81" i="22"/>
  <c r="BR81" i="22"/>
  <c r="BQ81" i="22"/>
  <c r="BP81" i="22"/>
  <c r="BV80" i="22"/>
  <c r="BU80" i="22"/>
  <c r="BS80" i="22"/>
  <c r="BR80" i="22"/>
  <c r="BQ80" i="22"/>
  <c r="BP80" i="22"/>
  <c r="BV79" i="22"/>
  <c r="BU79" i="22"/>
  <c r="BS79" i="22"/>
  <c r="BR79" i="22"/>
  <c r="BQ79" i="22"/>
  <c r="BP79" i="22"/>
  <c r="BV78" i="22"/>
  <c r="BU78" i="22"/>
  <c r="BS78" i="22"/>
  <c r="BR78" i="22"/>
  <c r="BQ78" i="22"/>
  <c r="BP78" i="22"/>
  <c r="BV77" i="22"/>
  <c r="BU77" i="22"/>
  <c r="BS77" i="22"/>
  <c r="BR77" i="22"/>
  <c r="BQ77" i="22"/>
  <c r="BP77" i="22"/>
  <c r="BV76" i="22"/>
  <c r="BU76" i="22"/>
  <c r="BS76" i="22"/>
  <c r="BR76" i="22"/>
  <c r="BQ76" i="22"/>
  <c r="BP76" i="22"/>
  <c r="BV75" i="22"/>
  <c r="BU75" i="22"/>
  <c r="BS75" i="22"/>
  <c r="BR75" i="22"/>
  <c r="BQ75" i="22"/>
  <c r="BP75" i="22"/>
  <c r="BV74" i="22"/>
  <c r="BU74" i="22"/>
  <c r="BS74" i="22"/>
  <c r="BR74" i="22"/>
  <c r="BQ74" i="22"/>
  <c r="BP74" i="22"/>
  <c r="BV73" i="22"/>
  <c r="BU73" i="22"/>
  <c r="BS73" i="22"/>
  <c r="BR73" i="22"/>
  <c r="BQ73" i="22"/>
  <c r="BP73" i="22"/>
  <c r="BV72" i="22"/>
  <c r="BU72" i="22"/>
  <c r="BS72" i="22"/>
  <c r="BR72" i="22"/>
  <c r="BQ72" i="22"/>
  <c r="BP72" i="22"/>
  <c r="BV71" i="22"/>
  <c r="BU71" i="22"/>
  <c r="BS71" i="22"/>
  <c r="BR71" i="22"/>
  <c r="BQ71" i="22"/>
  <c r="BP71" i="22"/>
  <c r="BV70" i="22"/>
  <c r="BU70" i="22"/>
  <c r="BS70" i="22"/>
  <c r="BR70" i="22"/>
  <c r="BQ70" i="22"/>
  <c r="BP70" i="22"/>
  <c r="BV69" i="22"/>
  <c r="BU69" i="22"/>
  <c r="BS69" i="22"/>
  <c r="BR69" i="22"/>
  <c r="BQ69" i="22"/>
  <c r="BP69" i="22"/>
  <c r="BV68" i="22"/>
  <c r="BU68" i="22"/>
  <c r="BS68" i="22"/>
  <c r="BR68" i="22"/>
  <c r="BQ68" i="22"/>
  <c r="BP68" i="22"/>
  <c r="BV67" i="22"/>
  <c r="BU67" i="22"/>
  <c r="BS67" i="22"/>
  <c r="BR67" i="22"/>
  <c r="BQ67" i="22"/>
  <c r="BP67" i="22"/>
  <c r="BV66" i="22"/>
  <c r="BU66" i="22"/>
  <c r="BS66" i="22"/>
  <c r="BR66" i="22"/>
  <c r="BQ66" i="22"/>
  <c r="BP66" i="22"/>
  <c r="BV65" i="22"/>
  <c r="BU65" i="22"/>
  <c r="BS65" i="22"/>
  <c r="BR65" i="22"/>
  <c r="BQ65" i="22"/>
  <c r="BP65" i="22"/>
  <c r="BV64" i="22"/>
  <c r="BU64" i="22"/>
  <c r="BS64" i="22"/>
  <c r="BR64" i="22"/>
  <c r="BQ64" i="22"/>
  <c r="BP64" i="22"/>
  <c r="BV63" i="22"/>
  <c r="BU63" i="22"/>
  <c r="BS63" i="22"/>
  <c r="BR63" i="22"/>
  <c r="BQ63" i="22"/>
  <c r="BP63" i="22"/>
  <c r="BV62" i="22"/>
  <c r="BU62" i="22"/>
  <c r="BS62" i="22"/>
  <c r="BR62" i="22"/>
  <c r="BQ62" i="22"/>
  <c r="BP62" i="22"/>
  <c r="BV61" i="22"/>
  <c r="BU61" i="22"/>
  <c r="BS61" i="22"/>
  <c r="BR61" i="22"/>
  <c r="BQ61" i="22"/>
  <c r="BP61" i="22"/>
  <c r="BV60" i="22"/>
  <c r="BU60" i="22"/>
  <c r="BS60" i="22"/>
  <c r="BR60" i="22"/>
  <c r="BQ60" i="22"/>
  <c r="BP60" i="22"/>
  <c r="BV59" i="22"/>
  <c r="BU59" i="22"/>
  <c r="BS59" i="22"/>
  <c r="BR59" i="22"/>
  <c r="BQ59" i="22"/>
  <c r="BP59" i="22"/>
  <c r="BV58" i="22"/>
  <c r="BU58" i="22"/>
  <c r="BS58" i="22"/>
  <c r="BR58" i="22"/>
  <c r="BQ58" i="22"/>
  <c r="BP58" i="22"/>
  <c r="BV57" i="22"/>
  <c r="BU57" i="22"/>
  <c r="BS57" i="22"/>
  <c r="BR57" i="22"/>
  <c r="BQ57" i="22"/>
  <c r="BP57" i="22"/>
  <c r="BV56" i="22"/>
  <c r="BU56" i="22"/>
  <c r="BS56" i="22"/>
  <c r="BR56" i="22"/>
  <c r="BQ56" i="22"/>
  <c r="BP56" i="22"/>
  <c r="BV55" i="22"/>
  <c r="BU55" i="22"/>
  <c r="BS55" i="22"/>
  <c r="BR55" i="22"/>
  <c r="BQ55" i="22"/>
  <c r="BP55" i="22"/>
  <c r="BV54" i="22"/>
  <c r="BU54" i="22"/>
  <c r="BS54" i="22"/>
  <c r="BR54" i="22"/>
  <c r="BQ54" i="22"/>
  <c r="BP54" i="22"/>
  <c r="BV53" i="22"/>
  <c r="BU53" i="22"/>
  <c r="BS53" i="22"/>
  <c r="BR53" i="22"/>
  <c r="BQ53" i="22"/>
  <c r="BP53" i="22"/>
  <c r="BV52" i="22"/>
  <c r="BU52" i="22"/>
  <c r="BS52" i="22"/>
  <c r="BR52" i="22"/>
  <c r="BQ52" i="22"/>
  <c r="BP52" i="22"/>
  <c r="BV51" i="22"/>
  <c r="BU51" i="22"/>
  <c r="BS51" i="22"/>
  <c r="BR51" i="22"/>
  <c r="BQ51" i="22"/>
  <c r="BP51" i="22"/>
  <c r="BV50" i="22"/>
  <c r="BU50" i="22"/>
  <c r="BS50" i="22"/>
  <c r="BR50" i="22"/>
  <c r="BQ50" i="22"/>
  <c r="BP50" i="22"/>
  <c r="BV49" i="22"/>
  <c r="BU49" i="22"/>
  <c r="BS49" i="22"/>
  <c r="BR49" i="22"/>
  <c r="BQ49" i="22"/>
  <c r="BP49" i="22"/>
  <c r="BV48" i="22"/>
  <c r="BU48" i="22"/>
  <c r="BS48" i="22"/>
  <c r="BR48" i="22"/>
  <c r="BQ48" i="22"/>
  <c r="BP48" i="22"/>
  <c r="BV47" i="22"/>
  <c r="BU47" i="22"/>
  <c r="BS47" i="22"/>
  <c r="BR47" i="22"/>
  <c r="BQ47" i="22"/>
  <c r="BP47" i="22"/>
  <c r="BV46" i="22"/>
  <c r="BU46" i="22"/>
  <c r="BS46" i="22"/>
  <c r="BR46" i="22"/>
  <c r="BQ46" i="22"/>
  <c r="BP46" i="22"/>
  <c r="BV45" i="22"/>
  <c r="BU45" i="22"/>
  <c r="BS45" i="22"/>
  <c r="BR45" i="22"/>
  <c r="BQ45" i="22"/>
  <c r="BP45" i="22"/>
  <c r="BV44" i="22"/>
  <c r="BU44" i="22"/>
  <c r="BS44" i="22"/>
  <c r="BR44" i="22"/>
  <c r="BQ44" i="22"/>
  <c r="BP44" i="22"/>
  <c r="BV43" i="22"/>
  <c r="BU43" i="22"/>
  <c r="BS43" i="22"/>
  <c r="BR43" i="22"/>
  <c r="BQ43" i="22"/>
  <c r="BP43" i="22"/>
  <c r="BV42" i="22"/>
  <c r="BU42" i="22"/>
  <c r="BS42" i="22"/>
  <c r="BR42" i="22"/>
  <c r="BQ42" i="22"/>
  <c r="BP42" i="22"/>
  <c r="BV41" i="22"/>
  <c r="BU41" i="22"/>
  <c r="BS41" i="22"/>
  <c r="BR41" i="22"/>
  <c r="BQ41" i="22"/>
  <c r="BP41" i="22"/>
  <c r="BV40" i="22"/>
  <c r="BU40" i="22"/>
  <c r="BS40" i="22"/>
  <c r="BR40" i="22"/>
  <c r="BQ40" i="22"/>
  <c r="BP40" i="22"/>
  <c r="BV39" i="22"/>
  <c r="BU39" i="22"/>
  <c r="BS39" i="22"/>
  <c r="BR39" i="22"/>
  <c r="BQ39" i="22"/>
  <c r="BP39" i="22"/>
  <c r="BV38" i="22"/>
  <c r="BU38" i="22"/>
  <c r="BS38" i="22"/>
  <c r="BR38" i="22"/>
  <c r="BQ38" i="22"/>
  <c r="BP38" i="22"/>
  <c r="BV37" i="22"/>
  <c r="BU37" i="22"/>
  <c r="BS37" i="22"/>
  <c r="BR37" i="22"/>
  <c r="BQ37" i="22"/>
  <c r="BP37" i="22"/>
  <c r="BV36" i="22"/>
  <c r="BU36" i="22"/>
  <c r="BS36" i="22"/>
  <c r="BR36" i="22"/>
  <c r="BQ36" i="22"/>
  <c r="BP36" i="22"/>
  <c r="BV35" i="22"/>
  <c r="BU35" i="22"/>
  <c r="BS35" i="22"/>
  <c r="BR35" i="22"/>
  <c r="BQ35" i="22"/>
  <c r="BP35" i="22"/>
  <c r="BV34" i="22"/>
  <c r="BU34" i="22"/>
  <c r="BS34" i="22"/>
  <c r="BR34" i="22"/>
  <c r="BQ34" i="22"/>
  <c r="BP34" i="22"/>
  <c r="BV33" i="22"/>
  <c r="BU33" i="22"/>
  <c r="BS33" i="22"/>
  <c r="BR33" i="22"/>
  <c r="BQ33" i="22"/>
  <c r="BP33" i="22"/>
  <c r="BV32" i="22"/>
  <c r="BU32" i="22"/>
  <c r="BS32" i="22"/>
  <c r="BR32" i="22"/>
  <c r="BQ32" i="22"/>
  <c r="BP32" i="22"/>
  <c r="BV31" i="22"/>
  <c r="BU31" i="22"/>
  <c r="BS31" i="22"/>
  <c r="BR31" i="22"/>
  <c r="BQ31" i="22"/>
  <c r="BP31" i="22"/>
  <c r="BV30" i="22"/>
  <c r="BU30" i="22"/>
  <c r="BS30" i="22"/>
  <c r="BR30" i="22"/>
  <c r="BQ30" i="22"/>
  <c r="BP30" i="22"/>
  <c r="BV29" i="22"/>
  <c r="BU29" i="22"/>
  <c r="BS29" i="22"/>
  <c r="BR29" i="22"/>
  <c r="BQ29" i="22"/>
  <c r="BP29" i="22"/>
  <c r="BV28" i="22"/>
  <c r="BU28" i="22"/>
  <c r="BS28" i="22"/>
  <c r="BR28" i="22"/>
  <c r="BQ28" i="22"/>
  <c r="BP28" i="22"/>
  <c r="BV27" i="22"/>
  <c r="BU27" i="22"/>
  <c r="BS27" i="22"/>
  <c r="BR27" i="22"/>
  <c r="BQ27" i="22"/>
  <c r="BP27" i="22"/>
  <c r="BV26" i="22"/>
  <c r="BU26" i="22"/>
  <c r="BS26" i="22"/>
  <c r="BR26" i="22"/>
  <c r="BQ26" i="22"/>
  <c r="BP26" i="22"/>
  <c r="BV25" i="22"/>
  <c r="BU25" i="22"/>
  <c r="BS25" i="22"/>
  <c r="BR25" i="22"/>
  <c r="BQ25" i="22"/>
  <c r="BP25" i="22"/>
  <c r="BV24" i="22"/>
  <c r="BU24" i="22"/>
  <c r="BS24" i="22"/>
  <c r="BR24" i="22"/>
  <c r="BQ24" i="22"/>
  <c r="BP24" i="22"/>
  <c r="BV23" i="22"/>
  <c r="BU23" i="22"/>
  <c r="BS23" i="22"/>
  <c r="BR23" i="22"/>
  <c r="BQ23" i="22"/>
  <c r="BP23" i="22"/>
  <c r="BV22" i="22"/>
  <c r="BU22" i="22"/>
  <c r="BS22" i="22"/>
  <c r="BR22" i="22"/>
  <c r="BQ22" i="22"/>
  <c r="BP22" i="22"/>
  <c r="BV21" i="22"/>
  <c r="BU21" i="22"/>
  <c r="BS21" i="22"/>
  <c r="BR21" i="22"/>
  <c r="BQ21" i="22"/>
  <c r="BP21" i="22"/>
  <c r="BV20" i="22"/>
  <c r="BU20" i="22"/>
  <c r="BS20" i="22"/>
  <c r="BR20" i="22"/>
  <c r="BQ20" i="22"/>
  <c r="BP20" i="22"/>
  <c r="BV19" i="22"/>
  <c r="BU19" i="22"/>
  <c r="BS19" i="22"/>
  <c r="BR19" i="22"/>
  <c r="BQ19" i="22"/>
  <c r="BP19" i="22"/>
  <c r="BQ20" i="16"/>
  <c r="BR20" i="16"/>
  <c r="BS20" i="16"/>
  <c r="BT20" i="16"/>
  <c r="BV20" i="16"/>
  <c r="BW20" i="16"/>
  <c r="BQ21" i="16"/>
  <c r="BR21" i="16"/>
  <c r="BS21" i="16"/>
  <c r="BT21" i="16"/>
  <c r="BV21" i="16"/>
  <c r="BW21" i="16"/>
  <c r="BQ22" i="16"/>
  <c r="BR22" i="16"/>
  <c r="BS22" i="16"/>
  <c r="BT22" i="16"/>
  <c r="BV22" i="16"/>
  <c r="BW22" i="16"/>
  <c r="BQ23" i="16"/>
  <c r="BR23" i="16"/>
  <c r="BS23" i="16"/>
  <c r="BT23" i="16"/>
  <c r="BV23" i="16"/>
  <c r="BW23" i="16"/>
  <c r="BQ24" i="16"/>
  <c r="BR24" i="16"/>
  <c r="BS24" i="16"/>
  <c r="BT24" i="16"/>
  <c r="BV24" i="16"/>
  <c r="BW24" i="16"/>
  <c r="BQ25" i="16"/>
  <c r="BR25" i="16"/>
  <c r="BS25" i="16"/>
  <c r="BT25" i="16"/>
  <c r="BV25" i="16"/>
  <c r="BW25" i="16"/>
  <c r="BQ26" i="16"/>
  <c r="BR26" i="16"/>
  <c r="BS26" i="16"/>
  <c r="BT26" i="16"/>
  <c r="BV26" i="16"/>
  <c r="BW26" i="16"/>
  <c r="BQ27" i="16"/>
  <c r="BR27" i="16"/>
  <c r="BS27" i="16"/>
  <c r="BT27" i="16"/>
  <c r="BV27" i="16"/>
  <c r="BW27" i="16"/>
  <c r="BQ28" i="16"/>
  <c r="BR28" i="16"/>
  <c r="BS28" i="16"/>
  <c r="BT28" i="16"/>
  <c r="BV28" i="16"/>
  <c r="BW28" i="16"/>
  <c r="BQ29" i="16"/>
  <c r="BR29" i="16"/>
  <c r="BS29" i="16"/>
  <c r="BT29" i="16"/>
  <c r="BV29" i="16"/>
  <c r="BW29" i="16"/>
  <c r="BQ30" i="16"/>
  <c r="BR30" i="16"/>
  <c r="BS30" i="16"/>
  <c r="BT30" i="16"/>
  <c r="BV30" i="16"/>
  <c r="BW30" i="16"/>
  <c r="BQ31" i="16"/>
  <c r="BR31" i="16"/>
  <c r="BS31" i="16"/>
  <c r="BT31" i="16"/>
  <c r="BV31" i="16"/>
  <c r="BW31" i="16"/>
  <c r="BQ32" i="16"/>
  <c r="BR32" i="16"/>
  <c r="BS32" i="16"/>
  <c r="BT32" i="16"/>
  <c r="BV32" i="16"/>
  <c r="BW32" i="16"/>
  <c r="BQ33" i="16"/>
  <c r="BR33" i="16"/>
  <c r="BS33" i="16"/>
  <c r="BT33" i="16"/>
  <c r="BV33" i="16"/>
  <c r="BW33" i="16"/>
  <c r="BQ34" i="16"/>
  <c r="BR34" i="16"/>
  <c r="BS34" i="16"/>
  <c r="BT34" i="16"/>
  <c r="BV34" i="16"/>
  <c r="BW34" i="16"/>
  <c r="BQ35" i="16"/>
  <c r="BR35" i="16"/>
  <c r="BS35" i="16"/>
  <c r="BT35" i="16"/>
  <c r="BV35" i="16"/>
  <c r="BW35" i="16"/>
  <c r="BQ36" i="16"/>
  <c r="BR36" i="16"/>
  <c r="BS36" i="16"/>
  <c r="BT36" i="16"/>
  <c r="BV36" i="16"/>
  <c r="BW36" i="16"/>
  <c r="BQ37" i="16"/>
  <c r="BR37" i="16"/>
  <c r="BS37" i="16"/>
  <c r="BT37" i="16"/>
  <c r="BV37" i="16"/>
  <c r="BW37" i="16"/>
  <c r="BQ38" i="16"/>
  <c r="BR38" i="16"/>
  <c r="BS38" i="16"/>
  <c r="BT38" i="16"/>
  <c r="BV38" i="16"/>
  <c r="BW38" i="16"/>
  <c r="BQ39" i="16"/>
  <c r="BR39" i="16"/>
  <c r="BS39" i="16"/>
  <c r="BT39" i="16"/>
  <c r="BV39" i="16"/>
  <c r="BW39" i="16"/>
  <c r="BQ40" i="16"/>
  <c r="BR40" i="16"/>
  <c r="BS40" i="16"/>
  <c r="BT40" i="16"/>
  <c r="BV40" i="16"/>
  <c r="BW40" i="16"/>
  <c r="BQ41" i="16"/>
  <c r="BR41" i="16"/>
  <c r="BS41" i="16"/>
  <c r="BT41" i="16"/>
  <c r="BV41" i="16"/>
  <c r="BW41" i="16"/>
  <c r="BQ42" i="16"/>
  <c r="BR42" i="16"/>
  <c r="BS42" i="16"/>
  <c r="BT42" i="16"/>
  <c r="BV42" i="16"/>
  <c r="BW42" i="16"/>
  <c r="BQ43" i="16"/>
  <c r="BR43" i="16"/>
  <c r="BS43" i="16"/>
  <c r="BT43" i="16"/>
  <c r="BV43" i="16"/>
  <c r="BW43" i="16"/>
  <c r="BQ44" i="16"/>
  <c r="BR44" i="16"/>
  <c r="BS44" i="16"/>
  <c r="BT44" i="16"/>
  <c r="BV44" i="16"/>
  <c r="BW44" i="16"/>
  <c r="BQ45" i="16"/>
  <c r="BR45" i="16"/>
  <c r="BS45" i="16"/>
  <c r="BT45" i="16"/>
  <c r="BV45" i="16"/>
  <c r="BW45" i="16"/>
  <c r="BQ46" i="16"/>
  <c r="BR46" i="16"/>
  <c r="BS46" i="16"/>
  <c r="BT46" i="16"/>
  <c r="BV46" i="16"/>
  <c r="BW46" i="16"/>
  <c r="BQ47" i="16"/>
  <c r="BR47" i="16"/>
  <c r="BS47" i="16"/>
  <c r="BT47" i="16"/>
  <c r="BV47" i="16"/>
  <c r="BW47" i="16"/>
  <c r="BQ48" i="16"/>
  <c r="BR48" i="16"/>
  <c r="BS48" i="16"/>
  <c r="BT48" i="16"/>
  <c r="BV48" i="16"/>
  <c r="BW48" i="16"/>
  <c r="BQ49" i="16"/>
  <c r="BR49" i="16"/>
  <c r="BS49" i="16"/>
  <c r="BT49" i="16"/>
  <c r="BV49" i="16"/>
  <c r="BW49" i="16"/>
  <c r="BQ50" i="16"/>
  <c r="BR50" i="16"/>
  <c r="BS50" i="16"/>
  <c r="BT50" i="16"/>
  <c r="BV50" i="16"/>
  <c r="BW50" i="16"/>
  <c r="BQ51" i="16"/>
  <c r="BR51" i="16"/>
  <c r="BS51" i="16"/>
  <c r="BT51" i="16"/>
  <c r="BV51" i="16"/>
  <c r="BW51" i="16"/>
  <c r="BQ52" i="16"/>
  <c r="BR52" i="16"/>
  <c r="BS52" i="16"/>
  <c r="BT52" i="16"/>
  <c r="BV52" i="16"/>
  <c r="BW52" i="16"/>
  <c r="BQ53" i="16"/>
  <c r="BR53" i="16"/>
  <c r="BS53" i="16"/>
  <c r="BT53" i="16"/>
  <c r="BV53" i="16"/>
  <c r="BW53" i="16"/>
  <c r="BQ54" i="16"/>
  <c r="BR54" i="16"/>
  <c r="BS54" i="16"/>
  <c r="BT54" i="16"/>
  <c r="BV54" i="16"/>
  <c r="BW54" i="16"/>
  <c r="BQ55" i="16"/>
  <c r="BR55" i="16"/>
  <c r="BS55" i="16"/>
  <c r="BT55" i="16"/>
  <c r="BV55" i="16"/>
  <c r="BW55" i="16"/>
  <c r="BQ56" i="16"/>
  <c r="BR56" i="16"/>
  <c r="BS56" i="16"/>
  <c r="BT56" i="16"/>
  <c r="BV56" i="16"/>
  <c r="BW56" i="16"/>
  <c r="BQ57" i="16"/>
  <c r="BR57" i="16"/>
  <c r="BS57" i="16"/>
  <c r="BT57" i="16"/>
  <c r="BV57" i="16"/>
  <c r="BW57" i="16"/>
  <c r="BQ58" i="16"/>
  <c r="BR58" i="16"/>
  <c r="BS58" i="16"/>
  <c r="BT58" i="16"/>
  <c r="BV58" i="16"/>
  <c r="BW58" i="16"/>
  <c r="BQ59" i="16"/>
  <c r="BR59" i="16"/>
  <c r="BS59" i="16"/>
  <c r="BT59" i="16"/>
  <c r="BV59" i="16"/>
  <c r="BW59" i="16"/>
  <c r="BQ60" i="16"/>
  <c r="BR60" i="16"/>
  <c r="BS60" i="16"/>
  <c r="BT60" i="16"/>
  <c r="BV60" i="16"/>
  <c r="BW60" i="16"/>
  <c r="BQ61" i="16"/>
  <c r="BR61" i="16"/>
  <c r="BS61" i="16"/>
  <c r="BT61" i="16"/>
  <c r="BV61" i="16"/>
  <c r="BW61" i="16"/>
  <c r="BQ62" i="16"/>
  <c r="BR62" i="16"/>
  <c r="BS62" i="16"/>
  <c r="BT62" i="16"/>
  <c r="BV62" i="16"/>
  <c r="BW62" i="16"/>
  <c r="BQ63" i="16"/>
  <c r="BR63" i="16"/>
  <c r="BS63" i="16"/>
  <c r="BT63" i="16"/>
  <c r="BV63" i="16"/>
  <c r="BW63" i="16"/>
  <c r="BQ64" i="16"/>
  <c r="BR64" i="16"/>
  <c r="BS64" i="16"/>
  <c r="BT64" i="16"/>
  <c r="BV64" i="16"/>
  <c r="BW64" i="16"/>
  <c r="BQ65" i="16"/>
  <c r="BR65" i="16"/>
  <c r="BS65" i="16"/>
  <c r="BT65" i="16"/>
  <c r="BV65" i="16"/>
  <c r="BW65" i="16"/>
  <c r="BQ66" i="16"/>
  <c r="BR66" i="16"/>
  <c r="BS66" i="16"/>
  <c r="BT66" i="16"/>
  <c r="BV66" i="16"/>
  <c r="BW66" i="16"/>
  <c r="BQ67" i="16"/>
  <c r="BR67" i="16"/>
  <c r="BS67" i="16"/>
  <c r="BT67" i="16"/>
  <c r="BV67" i="16"/>
  <c r="BW67" i="16"/>
  <c r="BQ68" i="16"/>
  <c r="BR68" i="16"/>
  <c r="BS68" i="16"/>
  <c r="BT68" i="16"/>
  <c r="BV68" i="16"/>
  <c r="BW68" i="16"/>
  <c r="BQ69" i="16"/>
  <c r="BR69" i="16"/>
  <c r="BS69" i="16"/>
  <c r="BT69" i="16"/>
  <c r="BV69" i="16"/>
  <c r="BW69" i="16"/>
  <c r="BQ70" i="16"/>
  <c r="BR70" i="16"/>
  <c r="BS70" i="16"/>
  <c r="BT70" i="16"/>
  <c r="BV70" i="16"/>
  <c r="BW70" i="16"/>
  <c r="BQ71" i="16"/>
  <c r="BR71" i="16"/>
  <c r="BS71" i="16"/>
  <c r="BT71" i="16"/>
  <c r="BV71" i="16"/>
  <c r="BW71" i="16"/>
  <c r="BQ72" i="16"/>
  <c r="BR72" i="16"/>
  <c r="BS72" i="16"/>
  <c r="BT72" i="16"/>
  <c r="BV72" i="16"/>
  <c r="BW72" i="16"/>
  <c r="BQ73" i="16"/>
  <c r="BR73" i="16"/>
  <c r="BS73" i="16"/>
  <c r="BT73" i="16"/>
  <c r="BV73" i="16"/>
  <c r="BW73" i="16"/>
  <c r="BQ74" i="16"/>
  <c r="BR74" i="16"/>
  <c r="BS74" i="16"/>
  <c r="BT74" i="16"/>
  <c r="BV74" i="16"/>
  <c r="BW74" i="16"/>
  <c r="BQ75" i="16"/>
  <c r="BR75" i="16"/>
  <c r="BS75" i="16"/>
  <c r="BT75" i="16"/>
  <c r="BV75" i="16"/>
  <c r="BW75" i="16"/>
  <c r="BQ76" i="16"/>
  <c r="BR76" i="16"/>
  <c r="BS76" i="16"/>
  <c r="BT76" i="16"/>
  <c r="BV76" i="16"/>
  <c r="BW76" i="16"/>
  <c r="BQ77" i="16"/>
  <c r="BR77" i="16"/>
  <c r="BS77" i="16"/>
  <c r="BT77" i="16"/>
  <c r="BV77" i="16"/>
  <c r="BW77" i="16"/>
  <c r="BQ78" i="16"/>
  <c r="BR78" i="16"/>
  <c r="BS78" i="16"/>
  <c r="BT78" i="16"/>
  <c r="BV78" i="16"/>
  <c r="BW78" i="16"/>
  <c r="BQ79" i="16"/>
  <c r="BR79" i="16"/>
  <c r="BS79" i="16"/>
  <c r="BT79" i="16"/>
  <c r="BV79" i="16"/>
  <c r="BW79" i="16"/>
  <c r="BQ80" i="16"/>
  <c r="BR80" i="16"/>
  <c r="BS80" i="16"/>
  <c r="BT80" i="16"/>
  <c r="BV80" i="16"/>
  <c r="BW80" i="16"/>
  <c r="BQ81" i="16"/>
  <c r="BR81" i="16"/>
  <c r="BS81" i="16"/>
  <c r="BT81" i="16"/>
  <c r="BV81" i="16"/>
  <c r="BW81" i="16"/>
  <c r="BQ82" i="16"/>
  <c r="BR82" i="16"/>
  <c r="BS82" i="16"/>
  <c r="BT82" i="16"/>
  <c r="BV82" i="16"/>
  <c r="BW82" i="16"/>
  <c r="BW19" i="16"/>
  <c r="BV19" i="16"/>
  <c r="BT19" i="16"/>
  <c r="BS19" i="16"/>
  <c r="BR19" i="16"/>
  <c r="BQ19" i="16"/>
  <c r="BL20" i="23"/>
  <c r="BK20" i="23"/>
  <c r="BB31" i="19"/>
  <c r="BC31" i="19"/>
  <c r="BD31" i="19"/>
  <c r="BF31" i="19"/>
  <c r="BB32" i="19"/>
  <c r="BC32" i="19"/>
  <c r="BD32" i="19"/>
  <c r="BF32" i="19"/>
  <c r="BB33" i="19"/>
  <c r="BC33" i="19"/>
  <c r="BD33" i="19"/>
  <c r="BF33" i="19"/>
  <c r="BB34" i="19"/>
  <c r="BC34" i="19"/>
  <c r="BD34" i="19"/>
  <c r="BF34" i="19"/>
  <c r="BB35" i="19"/>
  <c r="BC35" i="19"/>
  <c r="BD35" i="19"/>
  <c r="BF35" i="19"/>
  <c r="BB36" i="19"/>
  <c r="BC36" i="19"/>
  <c r="BD36" i="19"/>
  <c r="BF36" i="19"/>
  <c r="BB37" i="19"/>
  <c r="BC37" i="19"/>
  <c r="BD37" i="19"/>
  <c r="BF37" i="19"/>
  <c r="BB38" i="19"/>
  <c r="BC38" i="19"/>
  <c r="BD38" i="19"/>
  <c r="BF38" i="19"/>
  <c r="BB39" i="19"/>
  <c r="BC39" i="19"/>
  <c r="BD39" i="19"/>
  <c r="BF39" i="19"/>
  <c r="BB40" i="19"/>
  <c r="BC40" i="19"/>
  <c r="BD40" i="19"/>
  <c r="BF40" i="19"/>
  <c r="BB41" i="19"/>
  <c r="BC41" i="19"/>
  <c r="BD41" i="19"/>
  <c r="BF41" i="19"/>
  <c r="BB42" i="19"/>
  <c r="BC42" i="19"/>
  <c r="BD42" i="19"/>
  <c r="BF42" i="19"/>
  <c r="BB43" i="19"/>
  <c r="BC43" i="19"/>
  <c r="BD43" i="19"/>
  <c r="BF43" i="19"/>
  <c r="BB44" i="19"/>
  <c r="BC44" i="19"/>
  <c r="BD44" i="19"/>
  <c r="BF44" i="19"/>
  <c r="BB45" i="19"/>
  <c r="BC45" i="19"/>
  <c r="BD45" i="19"/>
  <c r="BF45" i="19"/>
  <c r="BB46" i="19"/>
  <c r="BC46" i="19"/>
  <c r="BD46" i="19"/>
  <c r="BF46" i="19"/>
  <c r="BB47" i="19"/>
  <c r="BC47" i="19"/>
  <c r="BD47" i="19"/>
  <c r="BF47" i="19"/>
  <c r="BB48" i="19"/>
  <c r="BC48" i="19"/>
  <c r="BD48" i="19"/>
  <c r="BF48" i="19"/>
  <c r="BB49" i="19"/>
  <c r="BC49" i="19"/>
  <c r="BD49" i="19"/>
  <c r="BF49" i="19"/>
  <c r="BB50" i="19"/>
  <c r="BC50" i="19"/>
  <c r="BD50" i="19"/>
  <c r="BF50" i="19"/>
  <c r="BB51" i="19"/>
  <c r="BC51" i="19"/>
  <c r="BD51" i="19"/>
  <c r="BF51" i="19"/>
  <c r="BB52" i="19"/>
  <c r="BC52" i="19"/>
  <c r="BD52" i="19"/>
  <c r="BF52" i="19"/>
  <c r="BB53" i="19"/>
  <c r="BC53" i="19"/>
  <c r="BD53" i="19"/>
  <c r="BF53" i="19"/>
  <c r="BB54" i="19"/>
  <c r="BC54" i="19"/>
  <c r="BD54" i="19"/>
  <c r="BF54" i="19"/>
  <c r="BB55" i="19"/>
  <c r="BC55" i="19"/>
  <c r="BD55" i="19"/>
  <c r="BF55" i="19"/>
  <c r="BB56" i="19"/>
  <c r="BC56" i="19"/>
  <c r="BD56" i="19"/>
  <c r="BF56" i="19"/>
  <c r="BB57" i="19"/>
  <c r="BC57" i="19"/>
  <c r="BD57" i="19"/>
  <c r="BF57" i="19"/>
  <c r="BB58" i="19"/>
  <c r="BC58" i="19"/>
  <c r="BD58" i="19"/>
  <c r="BF58" i="19"/>
  <c r="BB59" i="19"/>
  <c r="BC59" i="19"/>
  <c r="BD59" i="19"/>
  <c r="BF59" i="19"/>
  <c r="BB60" i="19"/>
  <c r="BC60" i="19"/>
  <c r="BD60" i="19"/>
  <c r="BF60" i="19"/>
  <c r="BB61" i="19"/>
  <c r="BC61" i="19"/>
  <c r="BD61" i="19"/>
  <c r="BF61" i="19"/>
  <c r="BB62" i="19"/>
  <c r="BC62" i="19"/>
  <c r="BD62" i="19"/>
  <c r="BF62" i="19"/>
  <c r="BB63" i="19"/>
  <c r="BC63" i="19"/>
  <c r="BD63" i="19"/>
  <c r="BF63" i="19"/>
  <c r="BB64" i="19"/>
  <c r="BC64" i="19"/>
  <c r="BD64" i="19"/>
  <c r="BF64" i="19"/>
  <c r="BB65" i="19"/>
  <c r="BC65" i="19"/>
  <c r="BD65" i="19"/>
  <c r="BF65" i="19"/>
  <c r="BB66" i="19"/>
  <c r="BC66" i="19"/>
  <c r="BD66" i="19"/>
  <c r="BF66" i="19"/>
  <c r="BB67" i="19"/>
  <c r="BC67" i="19"/>
  <c r="BD67" i="19"/>
  <c r="BF67" i="19"/>
  <c r="BB68" i="19"/>
  <c r="BC68" i="19"/>
  <c r="BD68" i="19"/>
  <c r="BF68" i="19"/>
  <c r="BB69" i="19"/>
  <c r="BC69" i="19"/>
  <c r="BD69" i="19"/>
  <c r="BF69" i="19"/>
  <c r="BB70" i="19"/>
  <c r="BC70" i="19"/>
  <c r="BD70" i="19"/>
  <c r="BF70" i="19"/>
  <c r="BB71" i="19"/>
  <c r="BC71" i="19"/>
  <c r="BD71" i="19"/>
  <c r="BF71" i="19"/>
  <c r="BB72" i="19"/>
  <c r="BC72" i="19"/>
  <c r="BD72" i="19"/>
  <c r="BF72" i="19"/>
  <c r="BB73" i="19"/>
  <c r="BC73" i="19"/>
  <c r="BD73" i="19"/>
  <c r="BF73" i="19"/>
  <c r="BB74" i="19"/>
  <c r="BC74" i="19"/>
  <c r="BD74" i="19"/>
  <c r="BF74" i="19"/>
  <c r="BB75" i="19"/>
  <c r="BC75" i="19"/>
  <c r="BD75" i="19"/>
  <c r="BF75" i="19"/>
  <c r="BB76" i="19"/>
  <c r="BC76" i="19"/>
  <c r="BD76" i="19"/>
  <c r="BF76" i="19"/>
  <c r="BB77" i="19"/>
  <c r="BC77" i="19"/>
  <c r="BD77" i="19"/>
  <c r="BF77" i="19"/>
  <c r="BB78" i="19"/>
  <c r="BC78" i="19"/>
  <c r="BD78" i="19"/>
  <c r="BF78" i="19"/>
  <c r="BB79" i="19"/>
  <c r="BC79" i="19"/>
  <c r="BD79" i="19"/>
  <c r="BF79" i="19"/>
  <c r="BB80" i="19"/>
  <c r="BC80" i="19"/>
  <c r="BD80" i="19"/>
  <c r="BF80" i="19"/>
  <c r="BB81" i="19"/>
  <c r="BC81" i="19"/>
  <c r="BD81" i="19"/>
  <c r="BF81" i="19"/>
  <c r="BB82" i="19"/>
  <c r="BC82" i="19"/>
  <c r="BD82" i="19"/>
  <c r="BF82" i="19"/>
  <c r="BB83" i="19"/>
  <c r="BC83" i="19"/>
  <c r="BD83" i="19"/>
  <c r="BF83" i="19"/>
  <c r="BF30" i="19"/>
  <c r="BD30" i="19"/>
  <c r="BC30" i="19"/>
  <c r="BB30" i="19"/>
  <c r="BF29" i="19"/>
  <c r="BD29" i="19"/>
  <c r="BC29" i="19"/>
  <c r="BB29" i="19"/>
  <c r="BF28" i="19"/>
  <c r="BD28" i="19"/>
  <c r="BC28" i="19"/>
  <c r="BB28" i="19"/>
  <c r="BF27" i="19"/>
  <c r="BD27" i="19"/>
  <c r="BC27" i="19"/>
  <c r="BB27" i="19"/>
  <c r="BF26" i="19"/>
  <c r="BD26" i="19"/>
  <c r="BC26" i="19"/>
  <c r="BB26" i="19"/>
  <c r="BF25" i="19"/>
  <c r="BD25" i="19"/>
  <c r="BC25" i="19"/>
  <c r="BB25" i="19"/>
  <c r="BF24" i="19"/>
  <c r="BD24" i="19"/>
  <c r="BC24" i="19"/>
  <c r="BB24" i="19"/>
  <c r="BF23" i="19"/>
  <c r="BD23" i="19"/>
  <c r="BC23" i="19"/>
  <c r="BB23" i="19"/>
  <c r="BF22" i="19"/>
  <c r="BD22" i="19"/>
  <c r="BC22" i="19"/>
  <c r="BB22" i="19"/>
  <c r="BF21" i="19"/>
  <c r="BD21" i="19"/>
  <c r="BC21" i="19"/>
  <c r="BB21" i="19"/>
  <c r="BF20" i="19"/>
  <c r="BD20" i="19"/>
  <c r="BC20" i="19"/>
  <c r="BB20" i="19"/>
  <c r="BF19" i="19"/>
  <c r="BB26" i="22"/>
  <c r="BC26" i="22"/>
  <c r="BD26" i="22"/>
  <c r="BB27" i="22"/>
  <c r="BC27" i="22"/>
  <c r="BD27" i="22"/>
  <c r="BB28" i="22"/>
  <c r="BC28" i="22"/>
  <c r="BD28" i="22"/>
  <c r="BB29" i="22"/>
  <c r="BC29" i="22"/>
  <c r="BD29" i="22"/>
  <c r="BB30" i="22"/>
  <c r="BC30" i="22"/>
  <c r="BD30" i="22"/>
  <c r="BB31" i="22"/>
  <c r="BC31" i="22"/>
  <c r="BD31" i="22"/>
  <c r="BB32" i="22"/>
  <c r="BC32" i="22"/>
  <c r="BD32" i="22"/>
  <c r="BB33" i="22"/>
  <c r="BC33" i="22"/>
  <c r="BD33" i="22"/>
  <c r="BB34" i="22"/>
  <c r="BC34" i="22"/>
  <c r="BD34" i="22"/>
  <c r="BB35" i="22"/>
  <c r="BC35" i="22"/>
  <c r="BD35" i="22"/>
  <c r="BB36" i="22"/>
  <c r="BC36" i="22"/>
  <c r="BD36" i="22"/>
  <c r="BB37" i="22"/>
  <c r="BC37" i="22"/>
  <c r="BD37" i="22"/>
  <c r="BB38" i="22"/>
  <c r="BC38" i="22"/>
  <c r="BD38" i="22"/>
  <c r="BB39" i="22"/>
  <c r="BC39" i="22"/>
  <c r="BD39" i="22"/>
  <c r="BB40" i="22"/>
  <c r="BC40" i="22"/>
  <c r="BD40" i="22"/>
  <c r="BB41" i="22"/>
  <c r="BC41" i="22"/>
  <c r="BD41" i="22"/>
  <c r="BB42" i="22"/>
  <c r="BC42" i="22"/>
  <c r="BD42" i="22"/>
  <c r="BB43" i="22"/>
  <c r="BC43" i="22"/>
  <c r="BD43" i="22"/>
  <c r="BB44" i="22"/>
  <c r="BC44" i="22"/>
  <c r="BD44" i="22"/>
  <c r="BB45" i="22"/>
  <c r="BC45" i="22"/>
  <c r="BD45" i="22"/>
  <c r="BB46" i="22"/>
  <c r="BC46" i="22"/>
  <c r="BD46" i="22"/>
  <c r="BB47" i="22"/>
  <c r="BC47" i="22"/>
  <c r="BD47" i="22"/>
  <c r="BB48" i="22"/>
  <c r="BC48" i="22"/>
  <c r="BD48" i="22"/>
  <c r="BB49" i="22"/>
  <c r="BC49" i="22"/>
  <c r="BD49" i="22"/>
  <c r="BB50" i="22"/>
  <c r="BC50" i="22"/>
  <c r="BD50" i="22"/>
  <c r="BB51" i="22"/>
  <c r="BC51" i="22"/>
  <c r="BD51" i="22"/>
  <c r="BB52" i="22"/>
  <c r="BC52" i="22"/>
  <c r="BD52" i="22"/>
  <c r="BB53" i="22"/>
  <c r="BC53" i="22"/>
  <c r="BD53" i="22"/>
  <c r="BB54" i="22"/>
  <c r="BC54" i="22"/>
  <c r="BD54" i="22"/>
  <c r="BB55" i="22"/>
  <c r="BC55" i="22"/>
  <c r="BD55" i="22"/>
  <c r="BB56" i="22"/>
  <c r="BC56" i="22"/>
  <c r="BD56" i="22"/>
  <c r="BB57" i="22"/>
  <c r="BC57" i="22"/>
  <c r="BD57" i="22"/>
  <c r="BB58" i="22"/>
  <c r="BC58" i="22"/>
  <c r="BD58" i="22"/>
  <c r="BB59" i="22"/>
  <c r="BC59" i="22"/>
  <c r="BD59" i="22"/>
  <c r="BB60" i="22"/>
  <c r="BC60" i="22"/>
  <c r="BD60" i="22"/>
  <c r="BB61" i="22"/>
  <c r="BC61" i="22"/>
  <c r="BD61" i="22"/>
  <c r="BB62" i="22"/>
  <c r="BC62" i="22"/>
  <c r="BD62" i="22"/>
  <c r="BB63" i="22"/>
  <c r="BC63" i="22"/>
  <c r="BD63" i="22"/>
  <c r="BB64" i="22"/>
  <c r="BC64" i="22"/>
  <c r="BD64" i="22"/>
  <c r="BB65" i="22"/>
  <c r="BC65" i="22"/>
  <c r="BD65" i="22"/>
  <c r="BB66" i="22"/>
  <c r="BC66" i="22"/>
  <c r="BD66" i="22"/>
  <c r="BB67" i="22"/>
  <c r="BC67" i="22"/>
  <c r="BD67" i="22"/>
  <c r="BB68" i="22"/>
  <c r="BC68" i="22"/>
  <c r="BD68" i="22"/>
  <c r="BB69" i="22"/>
  <c r="BC69" i="22"/>
  <c r="BD69" i="22"/>
  <c r="BB70" i="22"/>
  <c r="BC70" i="22"/>
  <c r="BD70" i="22"/>
  <c r="BB71" i="22"/>
  <c r="BC71" i="22"/>
  <c r="BD71" i="22"/>
  <c r="BB72" i="22"/>
  <c r="BC72" i="22"/>
  <c r="BD72" i="22"/>
  <c r="BB73" i="22"/>
  <c r="BC73" i="22"/>
  <c r="BD73" i="22"/>
  <c r="BB74" i="22"/>
  <c r="BC74" i="22"/>
  <c r="BD74" i="22"/>
  <c r="BB75" i="22"/>
  <c r="BC75" i="22"/>
  <c r="BD75" i="22"/>
  <c r="BB76" i="22"/>
  <c r="BC76" i="22"/>
  <c r="BD76" i="22"/>
  <c r="BB77" i="22"/>
  <c r="BC77" i="22"/>
  <c r="BD77" i="22"/>
  <c r="BB78" i="22"/>
  <c r="BC78" i="22"/>
  <c r="BD78" i="22"/>
  <c r="BB79" i="22"/>
  <c r="BC79" i="22"/>
  <c r="BD79" i="22"/>
  <c r="BB80" i="22"/>
  <c r="BC80" i="22"/>
  <c r="BD80" i="22"/>
  <c r="BB81" i="22"/>
  <c r="BC81" i="22"/>
  <c r="BD81" i="22"/>
  <c r="BB82" i="22"/>
  <c r="BC82" i="22"/>
  <c r="BD82" i="22"/>
  <c r="BB83" i="22"/>
  <c r="BC83" i="22"/>
  <c r="BD83" i="22"/>
  <c r="BB24" i="21"/>
  <c r="BC24" i="21"/>
  <c r="BD24" i="21"/>
  <c r="BB25" i="21"/>
  <c r="BC25" i="21"/>
  <c r="BD25" i="21"/>
  <c r="BB26" i="21"/>
  <c r="BC26" i="21"/>
  <c r="BD26" i="21"/>
  <c r="BB27" i="21"/>
  <c r="BC27" i="21"/>
  <c r="BD27" i="21"/>
  <c r="BB28" i="21"/>
  <c r="BC28" i="21"/>
  <c r="BD28" i="21"/>
  <c r="BB29" i="21"/>
  <c r="BC29" i="21"/>
  <c r="BD29" i="21"/>
  <c r="BB30" i="21"/>
  <c r="BC30" i="21"/>
  <c r="BD30" i="21"/>
  <c r="BB31" i="21"/>
  <c r="BC31" i="21"/>
  <c r="BD31" i="21"/>
  <c r="BB32" i="21"/>
  <c r="BC32" i="21"/>
  <c r="BD32" i="21"/>
  <c r="BB33" i="21"/>
  <c r="BC33" i="21"/>
  <c r="BD33" i="21"/>
  <c r="BB34" i="21"/>
  <c r="BC34" i="21"/>
  <c r="BD34" i="21"/>
  <c r="BB35" i="21"/>
  <c r="BC35" i="21"/>
  <c r="BD35" i="21"/>
  <c r="BB36" i="21"/>
  <c r="BC36" i="21"/>
  <c r="BD36" i="21"/>
  <c r="BB37" i="21"/>
  <c r="BC37" i="21"/>
  <c r="BD37" i="21"/>
  <c r="BB38" i="21"/>
  <c r="BC38" i="21"/>
  <c r="BD38" i="21"/>
  <c r="BB39" i="21"/>
  <c r="BC39" i="21"/>
  <c r="BD39" i="21"/>
  <c r="BB40" i="21"/>
  <c r="BC40" i="21"/>
  <c r="BD40" i="21"/>
  <c r="BB41" i="21"/>
  <c r="BC41" i="21"/>
  <c r="BD41" i="21"/>
  <c r="BB42" i="21"/>
  <c r="BC42" i="21"/>
  <c r="BD42" i="21"/>
  <c r="BB43" i="21"/>
  <c r="BC43" i="21"/>
  <c r="BD43" i="21"/>
  <c r="BB44" i="21"/>
  <c r="BC44" i="21"/>
  <c r="BD44" i="21"/>
  <c r="BB45" i="21"/>
  <c r="BC45" i="21"/>
  <c r="BD45" i="21"/>
  <c r="BB46" i="21"/>
  <c r="BC46" i="21"/>
  <c r="BD46" i="21"/>
  <c r="BB47" i="21"/>
  <c r="BC47" i="21"/>
  <c r="BD47" i="21"/>
  <c r="BB48" i="21"/>
  <c r="BC48" i="21"/>
  <c r="BD48" i="21"/>
  <c r="BB49" i="21"/>
  <c r="BC49" i="21"/>
  <c r="BD49" i="21"/>
  <c r="BB50" i="21"/>
  <c r="BC50" i="21"/>
  <c r="BD50" i="21"/>
  <c r="BB51" i="21"/>
  <c r="BC51" i="21"/>
  <c r="BD51" i="21"/>
  <c r="BB52" i="21"/>
  <c r="BC52" i="21"/>
  <c r="BD52" i="21"/>
  <c r="BB53" i="21"/>
  <c r="BC53" i="21"/>
  <c r="BD53" i="21"/>
  <c r="BB54" i="21"/>
  <c r="BC54" i="21"/>
  <c r="BD54" i="21"/>
  <c r="BB55" i="21"/>
  <c r="BC55" i="21"/>
  <c r="BD55" i="21"/>
  <c r="BB56" i="21"/>
  <c r="BC56" i="21"/>
  <c r="BD56" i="21"/>
  <c r="BB57" i="21"/>
  <c r="BC57" i="21"/>
  <c r="BD57" i="21"/>
  <c r="BB58" i="21"/>
  <c r="BC58" i="21"/>
  <c r="BD58" i="21"/>
  <c r="BB59" i="21"/>
  <c r="BC59" i="21"/>
  <c r="BD59" i="21"/>
  <c r="BB60" i="21"/>
  <c r="BC60" i="21"/>
  <c r="BD60" i="21"/>
  <c r="BB61" i="21"/>
  <c r="BC61" i="21"/>
  <c r="BD61" i="21"/>
  <c r="BB62" i="21"/>
  <c r="BC62" i="21"/>
  <c r="BD62" i="21"/>
  <c r="BB63" i="21"/>
  <c r="BC63" i="21"/>
  <c r="BD63" i="21"/>
  <c r="BB64" i="21"/>
  <c r="BC64" i="21"/>
  <c r="BD64" i="21"/>
  <c r="BB65" i="21"/>
  <c r="BC65" i="21"/>
  <c r="BD65" i="21"/>
  <c r="BB66" i="21"/>
  <c r="BC66" i="21"/>
  <c r="BD66" i="21"/>
  <c r="BB67" i="21"/>
  <c r="BC67" i="21"/>
  <c r="BD67" i="21"/>
  <c r="BB68" i="21"/>
  <c r="BC68" i="21"/>
  <c r="BD68" i="21"/>
  <c r="BB69" i="21"/>
  <c r="BC69" i="21"/>
  <c r="BD69" i="21"/>
  <c r="BB70" i="21"/>
  <c r="BC70" i="21"/>
  <c r="BD70" i="21"/>
  <c r="BB71" i="21"/>
  <c r="BC71" i="21"/>
  <c r="BD71" i="21"/>
  <c r="BB72" i="21"/>
  <c r="BC72" i="21"/>
  <c r="BD72" i="21"/>
  <c r="BB73" i="21"/>
  <c r="BC73" i="21"/>
  <c r="BD73" i="21"/>
  <c r="BB74" i="21"/>
  <c r="BC74" i="21"/>
  <c r="BD74" i="21"/>
  <c r="BB75" i="21"/>
  <c r="BC75" i="21"/>
  <c r="BD75" i="21"/>
  <c r="BB76" i="21"/>
  <c r="BC76" i="21"/>
  <c r="BD76" i="21"/>
  <c r="BB77" i="21"/>
  <c r="BC77" i="21"/>
  <c r="BD77" i="21"/>
  <c r="BB78" i="21"/>
  <c r="BC78" i="21"/>
  <c r="BD78" i="21"/>
  <c r="BB79" i="21"/>
  <c r="BC79" i="21"/>
  <c r="BD79" i="21"/>
  <c r="BB80" i="21"/>
  <c r="BC80" i="21"/>
  <c r="BD80" i="21"/>
  <c r="BB81" i="21"/>
  <c r="BC81" i="21"/>
  <c r="BD81" i="21"/>
  <c r="BB82" i="21"/>
  <c r="BC82" i="21"/>
  <c r="BD82" i="21"/>
  <c r="BB83" i="21"/>
  <c r="BC83" i="21"/>
  <c r="BD83" i="21"/>
  <c r="BB26" i="23"/>
  <c r="BC26" i="23"/>
  <c r="BD26" i="23"/>
  <c r="BB27" i="23"/>
  <c r="BC27" i="23"/>
  <c r="BD27" i="23"/>
  <c r="BB28" i="23"/>
  <c r="BC28" i="23"/>
  <c r="BD28" i="23"/>
  <c r="BB29" i="23"/>
  <c r="BC29" i="23"/>
  <c r="BD29" i="23"/>
  <c r="BB30" i="23"/>
  <c r="BC30" i="23"/>
  <c r="BD30" i="23"/>
  <c r="BB31" i="23"/>
  <c r="BC31" i="23"/>
  <c r="BD31" i="23"/>
  <c r="BB32" i="23"/>
  <c r="BC32" i="23"/>
  <c r="BD32" i="23"/>
  <c r="BB33" i="23"/>
  <c r="BC33" i="23"/>
  <c r="BD33" i="23"/>
  <c r="BB34" i="23"/>
  <c r="BC34" i="23"/>
  <c r="BD34" i="23"/>
  <c r="BB35" i="23"/>
  <c r="BC35" i="23"/>
  <c r="BD35" i="23"/>
  <c r="BB36" i="23"/>
  <c r="BC36" i="23"/>
  <c r="BD36" i="23"/>
  <c r="BB37" i="23"/>
  <c r="BC37" i="23"/>
  <c r="BD37" i="23"/>
  <c r="BB38" i="23"/>
  <c r="BC38" i="23"/>
  <c r="BD38" i="23"/>
  <c r="BB39" i="23"/>
  <c r="BC39" i="23"/>
  <c r="BD39" i="23"/>
  <c r="BB40" i="23"/>
  <c r="BC40" i="23"/>
  <c r="BD40" i="23"/>
  <c r="BB41" i="23"/>
  <c r="BC41" i="23"/>
  <c r="BD41" i="23"/>
  <c r="BB42" i="23"/>
  <c r="BC42" i="23"/>
  <c r="BD42" i="23"/>
  <c r="BB43" i="23"/>
  <c r="BC43" i="23"/>
  <c r="BD43" i="23"/>
  <c r="BB44" i="23"/>
  <c r="BC44" i="23"/>
  <c r="BD44" i="23"/>
  <c r="BB45" i="23"/>
  <c r="BC45" i="23"/>
  <c r="BD45" i="23"/>
  <c r="BB46" i="23"/>
  <c r="BC46" i="23"/>
  <c r="BD46" i="23"/>
  <c r="BB47" i="23"/>
  <c r="BC47" i="23"/>
  <c r="BD47" i="23"/>
  <c r="BB48" i="23"/>
  <c r="BC48" i="23"/>
  <c r="BD48" i="23"/>
  <c r="BB49" i="23"/>
  <c r="BC49" i="23"/>
  <c r="BD49" i="23"/>
  <c r="BB50" i="23"/>
  <c r="BC50" i="23"/>
  <c r="BD50" i="23"/>
  <c r="BB51" i="23"/>
  <c r="BC51" i="23"/>
  <c r="BD51" i="23"/>
  <c r="BB52" i="23"/>
  <c r="BC52" i="23"/>
  <c r="BD52" i="23"/>
  <c r="BB53" i="23"/>
  <c r="BC53" i="23"/>
  <c r="BD53" i="23"/>
  <c r="BB54" i="23"/>
  <c r="BC54" i="23"/>
  <c r="BD54" i="23"/>
  <c r="BB55" i="23"/>
  <c r="BC55" i="23"/>
  <c r="BD55" i="23"/>
  <c r="BB56" i="23"/>
  <c r="BC56" i="23"/>
  <c r="BD56" i="23"/>
  <c r="BB57" i="23"/>
  <c r="BC57" i="23"/>
  <c r="BD57" i="23"/>
  <c r="BB58" i="23"/>
  <c r="BC58" i="23"/>
  <c r="BD58" i="23"/>
  <c r="BB59" i="23"/>
  <c r="BC59" i="23"/>
  <c r="BD59" i="23"/>
  <c r="BB60" i="23"/>
  <c r="BC60" i="23"/>
  <c r="BD60" i="23"/>
  <c r="BB61" i="23"/>
  <c r="BC61" i="23"/>
  <c r="BD61" i="23"/>
  <c r="BB62" i="23"/>
  <c r="BC62" i="23"/>
  <c r="BD62" i="23"/>
  <c r="BB63" i="23"/>
  <c r="BC63" i="23"/>
  <c r="BD63" i="23"/>
  <c r="BB64" i="23"/>
  <c r="BC64" i="23"/>
  <c r="BD64" i="23"/>
  <c r="BB65" i="23"/>
  <c r="BC65" i="23"/>
  <c r="BD65" i="23"/>
  <c r="BB66" i="23"/>
  <c r="BC66" i="23"/>
  <c r="BD66" i="23"/>
  <c r="BB67" i="23"/>
  <c r="BC67" i="23"/>
  <c r="BD67" i="23"/>
  <c r="BB68" i="23"/>
  <c r="BC68" i="23"/>
  <c r="BD68" i="23"/>
  <c r="BB69" i="23"/>
  <c r="BC69" i="23"/>
  <c r="BD69" i="23"/>
  <c r="BB70" i="23"/>
  <c r="BC70" i="23"/>
  <c r="BD70" i="23"/>
  <c r="BB71" i="23"/>
  <c r="BC71" i="23"/>
  <c r="BD71" i="23"/>
  <c r="BB72" i="23"/>
  <c r="BC72" i="23"/>
  <c r="BD72" i="23"/>
  <c r="BB73" i="23"/>
  <c r="BC73" i="23"/>
  <c r="BD73" i="23"/>
  <c r="BB74" i="23"/>
  <c r="BC74" i="23"/>
  <c r="BD74" i="23"/>
  <c r="BB75" i="23"/>
  <c r="BC75" i="23"/>
  <c r="BD75" i="23"/>
  <c r="BB76" i="23"/>
  <c r="BC76" i="23"/>
  <c r="BD76" i="23"/>
  <c r="BB77" i="23"/>
  <c r="BC77" i="23"/>
  <c r="BD77" i="23"/>
  <c r="BB78" i="23"/>
  <c r="BC78" i="23"/>
  <c r="BD78" i="23"/>
  <c r="BB79" i="23"/>
  <c r="BC79" i="23"/>
  <c r="BD79" i="23"/>
  <c r="BB80" i="23"/>
  <c r="BC80" i="23"/>
  <c r="BD80" i="23"/>
  <c r="BB81" i="23"/>
  <c r="BC81" i="23"/>
  <c r="BD81" i="23"/>
  <c r="BB82" i="23"/>
  <c r="BC82" i="23"/>
  <c r="BD82" i="23"/>
  <c r="BB83" i="23"/>
  <c r="BC83" i="23"/>
  <c r="BD83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F43" i="23"/>
  <c r="BF44" i="23"/>
  <c r="BF45" i="23"/>
  <c r="BF46" i="23"/>
  <c r="BF47" i="23"/>
  <c r="BF48" i="23"/>
  <c r="BF49" i="23"/>
  <c r="BF50" i="23"/>
  <c r="BF51" i="23"/>
  <c r="BF52" i="23"/>
  <c r="BF53" i="23"/>
  <c r="BF54" i="23"/>
  <c r="BF55" i="23"/>
  <c r="BF56" i="23"/>
  <c r="BF57" i="23"/>
  <c r="BF58" i="23"/>
  <c r="BF59" i="23"/>
  <c r="BF60" i="23"/>
  <c r="BF61" i="23"/>
  <c r="BF62" i="23"/>
  <c r="BF63" i="23"/>
  <c r="BF64" i="23"/>
  <c r="BF65" i="23"/>
  <c r="BF66" i="23"/>
  <c r="BF67" i="23"/>
  <c r="BF68" i="23"/>
  <c r="BF69" i="23"/>
  <c r="BF70" i="23"/>
  <c r="BF71" i="23"/>
  <c r="BF72" i="23"/>
  <c r="BF73" i="23"/>
  <c r="BF74" i="23"/>
  <c r="BF75" i="23"/>
  <c r="BF76" i="23"/>
  <c r="BF77" i="23"/>
  <c r="BF78" i="23"/>
  <c r="BF79" i="23"/>
  <c r="BF80" i="23"/>
  <c r="BF81" i="23"/>
  <c r="BF82" i="23"/>
  <c r="BF83" i="23"/>
  <c r="BF26" i="23"/>
  <c r="BF25" i="23"/>
  <c r="BD25" i="23"/>
  <c r="BC25" i="23"/>
  <c r="BB25" i="23"/>
  <c r="BF24" i="23"/>
  <c r="BD24" i="23"/>
  <c r="BC24" i="23"/>
  <c r="BB24" i="23"/>
  <c r="BF23" i="23"/>
  <c r="BD23" i="23"/>
  <c r="BC23" i="23"/>
  <c r="BB23" i="23"/>
  <c r="BF22" i="23"/>
  <c r="BD22" i="23"/>
  <c r="BC22" i="23"/>
  <c r="BB22" i="23"/>
  <c r="BF21" i="23"/>
  <c r="BD21" i="23"/>
  <c r="BC21" i="23"/>
  <c r="BB21" i="23"/>
  <c r="BF20" i="23"/>
  <c r="BD20" i="23"/>
  <c r="BC20" i="23"/>
  <c r="BB20" i="23"/>
  <c r="BF19" i="23"/>
  <c r="BF26" i="21"/>
  <c r="BF27" i="21"/>
  <c r="BF28" i="21"/>
  <c r="BF29" i="21"/>
  <c r="BF30" i="21"/>
  <c r="BF31" i="21"/>
  <c r="BF32" i="21"/>
  <c r="BF33" i="21"/>
  <c r="BF34" i="21"/>
  <c r="BF35" i="21"/>
  <c r="BF36" i="21"/>
  <c r="BF37" i="21"/>
  <c r="BF38" i="21"/>
  <c r="BF39" i="21"/>
  <c r="BF40" i="21"/>
  <c r="BF41" i="21"/>
  <c r="BF42" i="21"/>
  <c r="BF43" i="21"/>
  <c r="BF44" i="21"/>
  <c r="BF45" i="21"/>
  <c r="BF46" i="21"/>
  <c r="BF47" i="21"/>
  <c r="BF48" i="21"/>
  <c r="BF49" i="21"/>
  <c r="BF50" i="21"/>
  <c r="BF51" i="21"/>
  <c r="BF52" i="21"/>
  <c r="BF53" i="21"/>
  <c r="BF54" i="21"/>
  <c r="BF55" i="21"/>
  <c r="BF56" i="21"/>
  <c r="BF57" i="21"/>
  <c r="BF58" i="21"/>
  <c r="BF59" i="21"/>
  <c r="BF60" i="21"/>
  <c r="BF61" i="21"/>
  <c r="BF62" i="21"/>
  <c r="BF63" i="21"/>
  <c r="BF64" i="21"/>
  <c r="BF65" i="21"/>
  <c r="BF66" i="21"/>
  <c r="BF67" i="21"/>
  <c r="BF68" i="21"/>
  <c r="BF69" i="21"/>
  <c r="BF70" i="21"/>
  <c r="BF71" i="21"/>
  <c r="BF72" i="21"/>
  <c r="BF73" i="21"/>
  <c r="BF74" i="21"/>
  <c r="BF75" i="21"/>
  <c r="BF76" i="21"/>
  <c r="BF77" i="21"/>
  <c r="BF78" i="21"/>
  <c r="BF79" i="21"/>
  <c r="BF80" i="21"/>
  <c r="BF81" i="21"/>
  <c r="BF82" i="21"/>
  <c r="BF83" i="21"/>
  <c r="BF25" i="21"/>
  <c r="BF24" i="21"/>
  <c r="BF23" i="21"/>
  <c r="BD23" i="21"/>
  <c r="BC23" i="21"/>
  <c r="BB23" i="21"/>
  <c r="BF22" i="21"/>
  <c r="BD22" i="21"/>
  <c r="BC22" i="21"/>
  <c r="BB22" i="21"/>
  <c r="BF21" i="21"/>
  <c r="BD21" i="21"/>
  <c r="BC21" i="21"/>
  <c r="BB21" i="21"/>
  <c r="BF20" i="21"/>
  <c r="BD20" i="21"/>
  <c r="BC20" i="21"/>
  <c r="BB20" i="21"/>
  <c r="BF19" i="21"/>
  <c r="BF26" i="22"/>
  <c r="BF27" i="22"/>
  <c r="BF28" i="22"/>
  <c r="BF29" i="22"/>
  <c r="BF30" i="22"/>
  <c r="BF31" i="22"/>
  <c r="BF32" i="22"/>
  <c r="BF33" i="22"/>
  <c r="BF34" i="22"/>
  <c r="BF35" i="22"/>
  <c r="BF36" i="22"/>
  <c r="BF37" i="22"/>
  <c r="BF38" i="22"/>
  <c r="BF39" i="22"/>
  <c r="BF40" i="22"/>
  <c r="BF41" i="22"/>
  <c r="BF42" i="22"/>
  <c r="BF43" i="22"/>
  <c r="BF44" i="22"/>
  <c r="BF45" i="22"/>
  <c r="BF46" i="22"/>
  <c r="BF47" i="22"/>
  <c r="BF48" i="22"/>
  <c r="BF49" i="22"/>
  <c r="BF50" i="22"/>
  <c r="BF51" i="22"/>
  <c r="BF52" i="22"/>
  <c r="BF53" i="22"/>
  <c r="BF54" i="22"/>
  <c r="BF55" i="22"/>
  <c r="BF56" i="22"/>
  <c r="BF57" i="22"/>
  <c r="BF58" i="22"/>
  <c r="BF59" i="22"/>
  <c r="BF60" i="22"/>
  <c r="BF61" i="22"/>
  <c r="BF62" i="22"/>
  <c r="BF63" i="22"/>
  <c r="BF64" i="22"/>
  <c r="BF65" i="22"/>
  <c r="BF66" i="22"/>
  <c r="BF67" i="22"/>
  <c r="BF68" i="22"/>
  <c r="BF69" i="22"/>
  <c r="BF70" i="22"/>
  <c r="BF71" i="22"/>
  <c r="BF72" i="22"/>
  <c r="BF73" i="22"/>
  <c r="BF74" i="22"/>
  <c r="BF75" i="22"/>
  <c r="BF76" i="22"/>
  <c r="BF77" i="22"/>
  <c r="BF78" i="22"/>
  <c r="BF79" i="22"/>
  <c r="BF80" i="22"/>
  <c r="BF81" i="22"/>
  <c r="BF82" i="22"/>
  <c r="BF83" i="22"/>
  <c r="BF25" i="22"/>
  <c r="BD25" i="22"/>
  <c r="BC25" i="22"/>
  <c r="BB25" i="22"/>
  <c r="BF24" i="22"/>
  <c r="BD24" i="22"/>
  <c r="BC24" i="22"/>
  <c r="BB24" i="22"/>
  <c r="BF23" i="22"/>
  <c r="BD23" i="22"/>
  <c r="BC23" i="22"/>
  <c r="BB23" i="22"/>
  <c r="BF22" i="22"/>
  <c r="BD22" i="22"/>
  <c r="BC22" i="22"/>
  <c r="BB22" i="22"/>
  <c r="BF21" i="22"/>
  <c r="BD21" i="22"/>
  <c r="BC21" i="22"/>
  <c r="BB21" i="22"/>
  <c r="BF20" i="22"/>
  <c r="BD20" i="22"/>
  <c r="BC20" i="22"/>
  <c r="BB20" i="22"/>
  <c r="BF19" i="22"/>
  <c r="BC21" i="16"/>
  <c r="BD21" i="16"/>
  <c r="BE21" i="16"/>
  <c r="BC22" i="16"/>
  <c r="BD22" i="16"/>
  <c r="BE22" i="16"/>
  <c r="BC23" i="16"/>
  <c r="BD23" i="16"/>
  <c r="BE23" i="16"/>
  <c r="BC24" i="16"/>
  <c r="BD24" i="16"/>
  <c r="BE24" i="16"/>
  <c r="BC25" i="16"/>
  <c r="BD25" i="16"/>
  <c r="BE25" i="16"/>
  <c r="BC26" i="16"/>
  <c r="BD26" i="16"/>
  <c r="BE26" i="16"/>
  <c r="BC27" i="16"/>
  <c r="BD27" i="16"/>
  <c r="BE27" i="16"/>
  <c r="BC28" i="16"/>
  <c r="BD28" i="16"/>
  <c r="BE28" i="16"/>
  <c r="BC29" i="16"/>
  <c r="BD29" i="16"/>
  <c r="BE29" i="16"/>
  <c r="BC30" i="16"/>
  <c r="BD30" i="16"/>
  <c r="BE30" i="16"/>
  <c r="BC31" i="16"/>
  <c r="BD31" i="16"/>
  <c r="BE31" i="16"/>
  <c r="BC32" i="16"/>
  <c r="BD32" i="16"/>
  <c r="BE32" i="16"/>
  <c r="BC33" i="16"/>
  <c r="BD33" i="16"/>
  <c r="BE33" i="16"/>
  <c r="BC34" i="16"/>
  <c r="BD34" i="16"/>
  <c r="BE34" i="16"/>
  <c r="BC35" i="16"/>
  <c r="BD35" i="16"/>
  <c r="BE35" i="16"/>
  <c r="BC36" i="16"/>
  <c r="BD36" i="16"/>
  <c r="BE36" i="16"/>
  <c r="BC37" i="16"/>
  <c r="BD37" i="16"/>
  <c r="BE37" i="16"/>
  <c r="BC38" i="16"/>
  <c r="BD38" i="16"/>
  <c r="BE38" i="16"/>
  <c r="BC39" i="16"/>
  <c r="BD39" i="16"/>
  <c r="BE39" i="16"/>
  <c r="BC40" i="16"/>
  <c r="BD40" i="16"/>
  <c r="BE40" i="16"/>
  <c r="BC41" i="16"/>
  <c r="BD41" i="16"/>
  <c r="BE41" i="16"/>
  <c r="BC42" i="16"/>
  <c r="BD42" i="16"/>
  <c r="BE42" i="16"/>
  <c r="BC43" i="16"/>
  <c r="BD43" i="16"/>
  <c r="BE43" i="16"/>
  <c r="BC44" i="16"/>
  <c r="BD44" i="16"/>
  <c r="BE44" i="16"/>
  <c r="BC45" i="16"/>
  <c r="BD45" i="16"/>
  <c r="BE45" i="16"/>
  <c r="BC46" i="16"/>
  <c r="BD46" i="16"/>
  <c r="BE46" i="16"/>
  <c r="BC47" i="16"/>
  <c r="BD47" i="16"/>
  <c r="BE47" i="16"/>
  <c r="BC48" i="16"/>
  <c r="BD48" i="16"/>
  <c r="BE48" i="16"/>
  <c r="BC49" i="16"/>
  <c r="BD49" i="16"/>
  <c r="BE49" i="16"/>
  <c r="BC50" i="16"/>
  <c r="BD50" i="16"/>
  <c r="BE50" i="16"/>
  <c r="BC51" i="16"/>
  <c r="BD51" i="16"/>
  <c r="BE51" i="16"/>
  <c r="BC52" i="16"/>
  <c r="BD52" i="16"/>
  <c r="BE52" i="16"/>
  <c r="BC53" i="16"/>
  <c r="BD53" i="16"/>
  <c r="BE53" i="16"/>
  <c r="BC54" i="16"/>
  <c r="BD54" i="16"/>
  <c r="BE54" i="16"/>
  <c r="BC55" i="16"/>
  <c r="BD55" i="16"/>
  <c r="BE55" i="16"/>
  <c r="BC56" i="16"/>
  <c r="BD56" i="16"/>
  <c r="BE56" i="16"/>
  <c r="BC57" i="16"/>
  <c r="BD57" i="16"/>
  <c r="BE57" i="16"/>
  <c r="BC58" i="16"/>
  <c r="BD58" i="16"/>
  <c r="BE58" i="16"/>
  <c r="BC59" i="16"/>
  <c r="BD59" i="16"/>
  <c r="BE59" i="16"/>
  <c r="BC60" i="16"/>
  <c r="BD60" i="16"/>
  <c r="BE60" i="16"/>
  <c r="BC61" i="16"/>
  <c r="BD61" i="16"/>
  <c r="BE61" i="16"/>
  <c r="BC62" i="16"/>
  <c r="BD62" i="16"/>
  <c r="BE62" i="16"/>
  <c r="BC63" i="16"/>
  <c r="BD63" i="16"/>
  <c r="BE63" i="16"/>
  <c r="BC64" i="16"/>
  <c r="BD64" i="16"/>
  <c r="BE64" i="16"/>
  <c r="BC65" i="16"/>
  <c r="BD65" i="16"/>
  <c r="BE65" i="16"/>
  <c r="BC66" i="16"/>
  <c r="BD66" i="16"/>
  <c r="BE66" i="16"/>
  <c r="BC67" i="16"/>
  <c r="BD67" i="16"/>
  <c r="BE67" i="16"/>
  <c r="BC68" i="16"/>
  <c r="BD68" i="16"/>
  <c r="BE68" i="16"/>
  <c r="BC69" i="16"/>
  <c r="BD69" i="16"/>
  <c r="BE69" i="16"/>
  <c r="BC70" i="16"/>
  <c r="BD70" i="16"/>
  <c r="BE70" i="16"/>
  <c r="BC71" i="16"/>
  <c r="BD71" i="16"/>
  <c r="BE71" i="16"/>
  <c r="BC72" i="16"/>
  <c r="BD72" i="16"/>
  <c r="BE72" i="16"/>
  <c r="BC73" i="16"/>
  <c r="BD73" i="16"/>
  <c r="BE73" i="16"/>
  <c r="BC74" i="16"/>
  <c r="BD74" i="16"/>
  <c r="BE74" i="16"/>
  <c r="BC75" i="16"/>
  <c r="BD75" i="16"/>
  <c r="BE75" i="16"/>
  <c r="BC76" i="16"/>
  <c r="BD76" i="16"/>
  <c r="BE76" i="16"/>
  <c r="BC77" i="16"/>
  <c r="BD77" i="16"/>
  <c r="BE77" i="16"/>
  <c r="BC78" i="16"/>
  <c r="BD78" i="16"/>
  <c r="BE78" i="16"/>
  <c r="BC79" i="16"/>
  <c r="BD79" i="16"/>
  <c r="BE79" i="16"/>
  <c r="BC80" i="16"/>
  <c r="BD80" i="16"/>
  <c r="BE80" i="16"/>
  <c r="BC81" i="16"/>
  <c r="BD81" i="16"/>
  <c r="BE81" i="16"/>
  <c r="BC82" i="16"/>
  <c r="BD82" i="16"/>
  <c r="BE82" i="16"/>
  <c r="BC83" i="16"/>
  <c r="BD83" i="16"/>
  <c r="BE83" i="16"/>
  <c r="BE20" i="16"/>
  <c r="BD20" i="16"/>
  <c r="BC20" i="16"/>
  <c r="BL20" i="16"/>
  <c r="BM20" i="16"/>
  <c r="BL21" i="16"/>
  <c r="BM21" i="16"/>
  <c r="BL22" i="16"/>
  <c r="BM22" i="16"/>
  <c r="BL23" i="16"/>
  <c r="BM23" i="16"/>
  <c r="BL24" i="16"/>
  <c r="BM24" i="16"/>
  <c r="BL25" i="16"/>
  <c r="BM25" i="16"/>
  <c r="BL26" i="16"/>
  <c r="BM26" i="16"/>
  <c r="BL27" i="16"/>
  <c r="BM27" i="16"/>
  <c r="BL28" i="16"/>
  <c r="BM28" i="16"/>
  <c r="BL29" i="16"/>
  <c r="BM29" i="16"/>
  <c r="BL30" i="16"/>
  <c r="BM30" i="16"/>
  <c r="BL31" i="16"/>
  <c r="BM31" i="16"/>
  <c r="BL32" i="16"/>
  <c r="BM32" i="16"/>
  <c r="BL33" i="16"/>
  <c r="BM33" i="16"/>
  <c r="BL34" i="16"/>
  <c r="BM34" i="16"/>
  <c r="BL35" i="16"/>
  <c r="BM35" i="16"/>
  <c r="BL36" i="16"/>
  <c r="BM36" i="16"/>
  <c r="BL37" i="16"/>
  <c r="BM37" i="16"/>
  <c r="BL38" i="16"/>
  <c r="BM38" i="16"/>
  <c r="BL39" i="16"/>
  <c r="BM39" i="16"/>
  <c r="BL40" i="16"/>
  <c r="BM40" i="16"/>
  <c r="BL41" i="16"/>
  <c r="BM41" i="16"/>
  <c r="BL42" i="16"/>
  <c r="BM42" i="16"/>
  <c r="BL43" i="16"/>
  <c r="BM43" i="16"/>
  <c r="BL44" i="16"/>
  <c r="BM44" i="16"/>
  <c r="BL45" i="16"/>
  <c r="BM45" i="16"/>
  <c r="BL46" i="16"/>
  <c r="BM46" i="16"/>
  <c r="BL47" i="16"/>
  <c r="BM47" i="16"/>
  <c r="BL48" i="16"/>
  <c r="BM48" i="16"/>
  <c r="BL49" i="16"/>
  <c r="BM49" i="16"/>
  <c r="BL50" i="16"/>
  <c r="BM50" i="16"/>
  <c r="BL51" i="16"/>
  <c r="BM51" i="16"/>
  <c r="BL52" i="16"/>
  <c r="BM52" i="16"/>
  <c r="BL53" i="16"/>
  <c r="BM53" i="16"/>
  <c r="BL54" i="16"/>
  <c r="BM54" i="16"/>
  <c r="BL55" i="16"/>
  <c r="BM55" i="16"/>
  <c r="BL56" i="16"/>
  <c r="BM56" i="16"/>
  <c r="BL57" i="16"/>
  <c r="BM57" i="16"/>
  <c r="BL58" i="16"/>
  <c r="BM58" i="16"/>
  <c r="BL59" i="16"/>
  <c r="BM59" i="16"/>
  <c r="BL60" i="16"/>
  <c r="BM60" i="16"/>
  <c r="BL61" i="16"/>
  <c r="BM61" i="16"/>
  <c r="BL62" i="16"/>
  <c r="BM62" i="16"/>
  <c r="BL63" i="16"/>
  <c r="BM63" i="16"/>
  <c r="BL64" i="16"/>
  <c r="BM64" i="16"/>
  <c r="BL65" i="16"/>
  <c r="BM65" i="16"/>
  <c r="BL66" i="16"/>
  <c r="BM66" i="16"/>
  <c r="BL67" i="16"/>
  <c r="BM67" i="16"/>
  <c r="BL68" i="16"/>
  <c r="BM68" i="16"/>
  <c r="BL69" i="16"/>
  <c r="BM69" i="16"/>
  <c r="BL70" i="16"/>
  <c r="BM70" i="16"/>
  <c r="BL71" i="16"/>
  <c r="BM71" i="16"/>
  <c r="BL72" i="16"/>
  <c r="BM72" i="16"/>
  <c r="BL73" i="16"/>
  <c r="BM73" i="16"/>
  <c r="BL74" i="16"/>
  <c r="BM74" i="16"/>
  <c r="BL75" i="16"/>
  <c r="BM75" i="16"/>
  <c r="BL76" i="16"/>
  <c r="BM76" i="16"/>
  <c r="BL77" i="16"/>
  <c r="BM77" i="16"/>
  <c r="BL78" i="16"/>
  <c r="BM78" i="16"/>
  <c r="BL79" i="16"/>
  <c r="BM79" i="16"/>
  <c r="BL80" i="16"/>
  <c r="BM80" i="16"/>
  <c r="BL81" i="16"/>
  <c r="BM81" i="16"/>
  <c r="BL82" i="16"/>
  <c r="BM82" i="16"/>
  <c r="BL83" i="16"/>
  <c r="BM83" i="16"/>
  <c r="BM19" i="16"/>
  <c r="BL19" i="16"/>
  <c r="BK20" i="19" l="1"/>
  <c r="BL20" i="19"/>
  <c r="BK21" i="19"/>
  <c r="BL21" i="19"/>
  <c r="BK22" i="19"/>
  <c r="BL22" i="19"/>
  <c r="BK23" i="19"/>
  <c r="BL23" i="19"/>
  <c r="BK24" i="19"/>
  <c r="BL24" i="19"/>
  <c r="BK25" i="19"/>
  <c r="BL25" i="19"/>
  <c r="BK26" i="19"/>
  <c r="BL26" i="19"/>
  <c r="BK27" i="19"/>
  <c r="BL27" i="19"/>
  <c r="BK28" i="19"/>
  <c r="BL28" i="19"/>
  <c r="BK29" i="19"/>
  <c r="BL29" i="19"/>
  <c r="BK30" i="19"/>
  <c r="BL30" i="19"/>
  <c r="BK31" i="19"/>
  <c r="BL31" i="19"/>
  <c r="BK32" i="19"/>
  <c r="BL32" i="19"/>
  <c r="BK33" i="19"/>
  <c r="BL33" i="19"/>
  <c r="BK34" i="19"/>
  <c r="BL34" i="19"/>
  <c r="BK35" i="19"/>
  <c r="BL35" i="19"/>
  <c r="BK36" i="19"/>
  <c r="BL36" i="19"/>
  <c r="BK37" i="19"/>
  <c r="BL37" i="19"/>
  <c r="BK38" i="19"/>
  <c r="BL38" i="19"/>
  <c r="BK39" i="19"/>
  <c r="BL39" i="19"/>
  <c r="BK40" i="19"/>
  <c r="BL40" i="19"/>
  <c r="BK41" i="19"/>
  <c r="BL41" i="19"/>
  <c r="BK42" i="19"/>
  <c r="BL42" i="19"/>
  <c r="BK43" i="19"/>
  <c r="BL43" i="19"/>
  <c r="BK44" i="19"/>
  <c r="BL44" i="19"/>
  <c r="BK45" i="19"/>
  <c r="BL45" i="19"/>
  <c r="BK46" i="19"/>
  <c r="BL46" i="19"/>
  <c r="BK47" i="19"/>
  <c r="BL47" i="19"/>
  <c r="BK48" i="19"/>
  <c r="BL48" i="19"/>
  <c r="BK49" i="19"/>
  <c r="BL49" i="19"/>
  <c r="BK50" i="19"/>
  <c r="BL50" i="19"/>
  <c r="BK51" i="19"/>
  <c r="BL51" i="19"/>
  <c r="BK52" i="19"/>
  <c r="BL52" i="19"/>
  <c r="BK53" i="19"/>
  <c r="BL53" i="19"/>
  <c r="BK54" i="19"/>
  <c r="BL54" i="19"/>
  <c r="BK55" i="19"/>
  <c r="BL55" i="19"/>
  <c r="BK56" i="19"/>
  <c r="BL56" i="19"/>
  <c r="BK57" i="19"/>
  <c r="BL57" i="19"/>
  <c r="BK58" i="19"/>
  <c r="BL58" i="19"/>
  <c r="BK59" i="19"/>
  <c r="BL59" i="19"/>
  <c r="BK60" i="19"/>
  <c r="BL60" i="19"/>
  <c r="BK61" i="19"/>
  <c r="BL61" i="19"/>
  <c r="BK62" i="19"/>
  <c r="BL62" i="19"/>
  <c r="BK63" i="19"/>
  <c r="BL63" i="19"/>
  <c r="BK64" i="19"/>
  <c r="BL64" i="19"/>
  <c r="BK65" i="19"/>
  <c r="BL65" i="19"/>
  <c r="BK66" i="19"/>
  <c r="BL66" i="19"/>
  <c r="BK67" i="19"/>
  <c r="BL67" i="19"/>
  <c r="BK68" i="19"/>
  <c r="BL68" i="19"/>
  <c r="BK69" i="19"/>
  <c r="BL69" i="19"/>
  <c r="BK70" i="19"/>
  <c r="BL70" i="19"/>
  <c r="BK71" i="19"/>
  <c r="BL71" i="19"/>
  <c r="BK72" i="19"/>
  <c r="BL72" i="19"/>
  <c r="BK73" i="19"/>
  <c r="BL73" i="19"/>
  <c r="BK74" i="19"/>
  <c r="BL74" i="19"/>
  <c r="BK75" i="19"/>
  <c r="BL75" i="19"/>
  <c r="BK76" i="19"/>
  <c r="BL76" i="19"/>
  <c r="BK77" i="19"/>
  <c r="BL77" i="19"/>
  <c r="BK78" i="19"/>
  <c r="BL78" i="19"/>
  <c r="BK79" i="19"/>
  <c r="BL79" i="19"/>
  <c r="BK80" i="19"/>
  <c r="BL80" i="19"/>
  <c r="BK81" i="19"/>
  <c r="BL81" i="19"/>
  <c r="BK82" i="19"/>
  <c r="BL82" i="19"/>
  <c r="BK83" i="19"/>
  <c r="BL83" i="19"/>
  <c r="BL19" i="19"/>
  <c r="BK19" i="19"/>
  <c r="BK20" i="21"/>
  <c r="BL20" i="21"/>
  <c r="BK21" i="21"/>
  <c r="BL21" i="21"/>
  <c r="BK22" i="21"/>
  <c r="BL22" i="21"/>
  <c r="BK23" i="21"/>
  <c r="BL23" i="21"/>
  <c r="BK24" i="21"/>
  <c r="BL24" i="21"/>
  <c r="BK25" i="21"/>
  <c r="BL25" i="21"/>
  <c r="BK26" i="21"/>
  <c r="BL26" i="21"/>
  <c r="BK27" i="21"/>
  <c r="BL27" i="21"/>
  <c r="BK28" i="21"/>
  <c r="BL28" i="21"/>
  <c r="BK29" i="21"/>
  <c r="BL29" i="21"/>
  <c r="BK30" i="21"/>
  <c r="BL30" i="21"/>
  <c r="BK31" i="21"/>
  <c r="BL31" i="21"/>
  <c r="BK32" i="21"/>
  <c r="BL32" i="21"/>
  <c r="BK33" i="21"/>
  <c r="BL33" i="21"/>
  <c r="BK34" i="21"/>
  <c r="BL34" i="21"/>
  <c r="BK35" i="21"/>
  <c r="BL35" i="21"/>
  <c r="BK36" i="21"/>
  <c r="BL36" i="21"/>
  <c r="BK37" i="21"/>
  <c r="BL37" i="21"/>
  <c r="BK38" i="21"/>
  <c r="BL38" i="21"/>
  <c r="BK39" i="21"/>
  <c r="BL39" i="21"/>
  <c r="BK40" i="21"/>
  <c r="BL40" i="21"/>
  <c r="BK41" i="21"/>
  <c r="BL41" i="21"/>
  <c r="BK42" i="21"/>
  <c r="BL42" i="21"/>
  <c r="BK43" i="21"/>
  <c r="BL43" i="21"/>
  <c r="BK44" i="21"/>
  <c r="BL44" i="21"/>
  <c r="BK45" i="21"/>
  <c r="BL45" i="21"/>
  <c r="BK46" i="21"/>
  <c r="BL46" i="21"/>
  <c r="BK47" i="21"/>
  <c r="BL47" i="21"/>
  <c r="BK48" i="21"/>
  <c r="BL48" i="21"/>
  <c r="BK49" i="21"/>
  <c r="BL49" i="21"/>
  <c r="BK50" i="21"/>
  <c r="BL50" i="21"/>
  <c r="BK51" i="21"/>
  <c r="BL51" i="21"/>
  <c r="BK52" i="21"/>
  <c r="BL52" i="21"/>
  <c r="BK53" i="21"/>
  <c r="BL53" i="21"/>
  <c r="BK54" i="21"/>
  <c r="BL54" i="21"/>
  <c r="BK55" i="21"/>
  <c r="BL55" i="21"/>
  <c r="BK56" i="21"/>
  <c r="BL56" i="21"/>
  <c r="BK57" i="21"/>
  <c r="BL57" i="21"/>
  <c r="BK58" i="21"/>
  <c r="BL58" i="21"/>
  <c r="BK59" i="21"/>
  <c r="BL59" i="21"/>
  <c r="BK60" i="21"/>
  <c r="BL60" i="21"/>
  <c r="BK61" i="21"/>
  <c r="BL61" i="21"/>
  <c r="BK62" i="21"/>
  <c r="BL62" i="21"/>
  <c r="BK63" i="21"/>
  <c r="BL63" i="21"/>
  <c r="BK64" i="21"/>
  <c r="BL64" i="21"/>
  <c r="BK65" i="21"/>
  <c r="BL65" i="21"/>
  <c r="BK66" i="21"/>
  <c r="BL66" i="21"/>
  <c r="BK67" i="21"/>
  <c r="BL67" i="21"/>
  <c r="BK68" i="21"/>
  <c r="BL68" i="21"/>
  <c r="BK69" i="21"/>
  <c r="BL69" i="21"/>
  <c r="BK70" i="21"/>
  <c r="BL70" i="21"/>
  <c r="BK71" i="21"/>
  <c r="BL71" i="21"/>
  <c r="BK72" i="21"/>
  <c r="BL72" i="21"/>
  <c r="BK73" i="21"/>
  <c r="BL73" i="21"/>
  <c r="BK74" i="21"/>
  <c r="BL74" i="21"/>
  <c r="BK75" i="21"/>
  <c r="BL75" i="21"/>
  <c r="BK76" i="21"/>
  <c r="BL76" i="21"/>
  <c r="BK77" i="21"/>
  <c r="BL77" i="21"/>
  <c r="BK78" i="21"/>
  <c r="BL78" i="21"/>
  <c r="BK79" i="21"/>
  <c r="BL79" i="21"/>
  <c r="BK80" i="21"/>
  <c r="BL80" i="21"/>
  <c r="BK81" i="21"/>
  <c r="BL81" i="21"/>
  <c r="BK82" i="21"/>
  <c r="BL82" i="21"/>
  <c r="BK83" i="21"/>
  <c r="BL83" i="21"/>
  <c r="BL19" i="21"/>
  <c r="BK19" i="21"/>
  <c r="BG21" i="16"/>
  <c r="BG22" i="16"/>
  <c r="BG23" i="16"/>
  <c r="BG24" i="16"/>
  <c r="BG25" i="16"/>
  <c r="BG26" i="16"/>
  <c r="BG27" i="16"/>
  <c r="BG28" i="16"/>
  <c r="BG29" i="16"/>
  <c r="BG30" i="16"/>
  <c r="BG31" i="16"/>
  <c r="BG32" i="16"/>
  <c r="BG33" i="16"/>
  <c r="BG34" i="16"/>
  <c r="BG35" i="16"/>
  <c r="BG36" i="16"/>
  <c r="BG37" i="16"/>
  <c r="BG38" i="16"/>
  <c r="BG39" i="16"/>
  <c r="BG40" i="16"/>
  <c r="BG41" i="16"/>
  <c r="BG42" i="16"/>
  <c r="BG43" i="16"/>
  <c r="BG44" i="16"/>
  <c r="BG45" i="16"/>
  <c r="BG46" i="16"/>
  <c r="BG47" i="16"/>
  <c r="BG48" i="16"/>
  <c r="BG49" i="16"/>
  <c r="BG50" i="16"/>
  <c r="BG51" i="16"/>
  <c r="BG52" i="16"/>
  <c r="BG53" i="16"/>
  <c r="BG54" i="16"/>
  <c r="BG55" i="16"/>
  <c r="BG56" i="16"/>
  <c r="BG57" i="16"/>
  <c r="BG58" i="16"/>
  <c r="BG59" i="16"/>
  <c r="BG60" i="16"/>
  <c r="BG61" i="16"/>
  <c r="BG62" i="16"/>
  <c r="BG63" i="16"/>
  <c r="BG64" i="16"/>
  <c r="BG65" i="16"/>
  <c r="BG66" i="16"/>
  <c r="BG67" i="16"/>
  <c r="BG68" i="16"/>
  <c r="BG69" i="16"/>
  <c r="BG70" i="16"/>
  <c r="BG71" i="16"/>
  <c r="BG72" i="16"/>
  <c r="BG73" i="16"/>
  <c r="BG74" i="16"/>
  <c r="BG75" i="16"/>
  <c r="BG76" i="16"/>
  <c r="BG77" i="16"/>
  <c r="BG78" i="16"/>
  <c r="BG79" i="16"/>
  <c r="BG80" i="16"/>
  <c r="BG81" i="16"/>
  <c r="BG82" i="16"/>
  <c r="BG83" i="16"/>
  <c r="BG20" i="16"/>
  <c r="BG19" i="16"/>
  <c r="AD81" i="19" l="1"/>
  <c r="AF81" i="19"/>
  <c r="AD82" i="19"/>
  <c r="AF82" i="19"/>
  <c r="S81" i="19"/>
  <c r="T81" i="19"/>
  <c r="AZ81" i="19" s="1"/>
  <c r="U81" i="19"/>
  <c r="S82" i="19"/>
  <c r="AC81" i="19" s="1"/>
  <c r="T82" i="19"/>
  <c r="AZ82" i="19" s="1"/>
  <c r="U82" i="19"/>
  <c r="S83" i="19"/>
  <c r="AC82" i="19" s="1"/>
  <c r="T83" i="19"/>
  <c r="AZ83" i="19" s="1"/>
  <c r="U83" i="19"/>
  <c r="D2947" i="17"/>
  <c r="C2947" i="17"/>
  <c r="D2946" i="17"/>
  <c r="C2946" i="17"/>
  <c r="D2945" i="17"/>
  <c r="C2945" i="17"/>
  <c r="D2944" i="17"/>
  <c r="C2944" i="17"/>
  <c r="D2943" i="17"/>
  <c r="C2943" i="17"/>
  <c r="D2942" i="17"/>
  <c r="C2942" i="17"/>
  <c r="D2941" i="17"/>
  <c r="C2941" i="17"/>
  <c r="D2940" i="17"/>
  <c r="C2940" i="17"/>
  <c r="D2939" i="17"/>
  <c r="C2939" i="17"/>
  <c r="D2938" i="17"/>
  <c r="C2938" i="17"/>
  <c r="D2937" i="17"/>
  <c r="C2937" i="17"/>
  <c r="D2936" i="17"/>
  <c r="C2936" i="17"/>
  <c r="D2935" i="17"/>
  <c r="C2935" i="17"/>
  <c r="D2934" i="17"/>
  <c r="C2934" i="17"/>
  <c r="D2933" i="17"/>
  <c r="C2933" i="17"/>
  <c r="D2932" i="17"/>
  <c r="C2932" i="17"/>
  <c r="D2931" i="17"/>
  <c r="C2931" i="17"/>
  <c r="D2930" i="17"/>
  <c r="C2930" i="17"/>
  <c r="D2929" i="17"/>
  <c r="C2929" i="17"/>
  <c r="D2928" i="17"/>
  <c r="C2928" i="17"/>
  <c r="D2927" i="17"/>
  <c r="C2927" i="17"/>
  <c r="D2926" i="17"/>
  <c r="C2926" i="17"/>
  <c r="D2925" i="17"/>
  <c r="C2925" i="17"/>
  <c r="D2924" i="17"/>
  <c r="C2924" i="17"/>
  <c r="D2923" i="17"/>
  <c r="C2923" i="17"/>
  <c r="D2922" i="17"/>
  <c r="C2922" i="17"/>
  <c r="D2921" i="17"/>
  <c r="C2921" i="17"/>
  <c r="D2920" i="17"/>
  <c r="C2920" i="17"/>
  <c r="D2919" i="17"/>
  <c r="C2919" i="17"/>
  <c r="D2918" i="17"/>
  <c r="C2918" i="17"/>
  <c r="D2917" i="17"/>
  <c r="C2917" i="17"/>
  <c r="D2916" i="17"/>
  <c r="C2916" i="17"/>
  <c r="D2915" i="17"/>
  <c r="C2915" i="17"/>
  <c r="D2914" i="17"/>
  <c r="C2914" i="17"/>
  <c r="D2913" i="17"/>
  <c r="C2913" i="17"/>
  <c r="D2912" i="17"/>
  <c r="C2912" i="17"/>
  <c r="D2911" i="17"/>
  <c r="C2911" i="17"/>
  <c r="D2910" i="17"/>
  <c r="C2910" i="17"/>
  <c r="D2909" i="17"/>
  <c r="C2909" i="17"/>
  <c r="D2908" i="17"/>
  <c r="C2908" i="17"/>
  <c r="D2907" i="17"/>
  <c r="C2907" i="17"/>
  <c r="D2906" i="17"/>
  <c r="C2906" i="17"/>
  <c r="D2905" i="17"/>
  <c r="C2905" i="17"/>
  <c r="D2904" i="17"/>
  <c r="C2904" i="17"/>
  <c r="D2903" i="17"/>
  <c r="C2903" i="17"/>
  <c r="D2902" i="17"/>
  <c r="C2902" i="17"/>
  <c r="D2901" i="17"/>
  <c r="C2901" i="17"/>
  <c r="D2900" i="17"/>
  <c r="C2900" i="17"/>
  <c r="D2899" i="17"/>
  <c r="C2899" i="17"/>
  <c r="D2898" i="17"/>
  <c r="C2898" i="17"/>
  <c r="D2897" i="17"/>
  <c r="C2897" i="17"/>
  <c r="D2896" i="17"/>
  <c r="C2896" i="17"/>
  <c r="D2895" i="17"/>
  <c r="C2895" i="17"/>
  <c r="D2894" i="17"/>
  <c r="C2894" i="17"/>
  <c r="D2893" i="17"/>
  <c r="C2893" i="17"/>
  <c r="D2892" i="17"/>
  <c r="C2892" i="17"/>
  <c r="D2891" i="17"/>
  <c r="C2891" i="17"/>
  <c r="D2890" i="17"/>
  <c r="C2890" i="17"/>
  <c r="D2889" i="17"/>
  <c r="C2889" i="17"/>
  <c r="D2888" i="17"/>
  <c r="C2888" i="17"/>
  <c r="D2887" i="17"/>
  <c r="C2887" i="17"/>
  <c r="D2886" i="17"/>
  <c r="C2886" i="17"/>
  <c r="D2885" i="17"/>
  <c r="C2885" i="17"/>
  <c r="D2884" i="17"/>
  <c r="C2884" i="17"/>
  <c r="D2883" i="17"/>
  <c r="C2883" i="17"/>
  <c r="D2882" i="17"/>
  <c r="C2882" i="17"/>
  <c r="D2881" i="17"/>
  <c r="C2881" i="17"/>
  <c r="D2880" i="17"/>
  <c r="C2880" i="17"/>
  <c r="D2879" i="17"/>
  <c r="C2879" i="17"/>
  <c r="D2878" i="17"/>
  <c r="C2878" i="17"/>
  <c r="D2877" i="17"/>
  <c r="C2877" i="17"/>
  <c r="D2876" i="17"/>
  <c r="C2876" i="17"/>
  <c r="D2875" i="17"/>
  <c r="C2875" i="17"/>
  <c r="D2874" i="17"/>
  <c r="C2874" i="17"/>
  <c r="D2873" i="17"/>
  <c r="C2873" i="17"/>
  <c r="D2872" i="17"/>
  <c r="C2872" i="17"/>
  <c r="D2871" i="17"/>
  <c r="C2871" i="17"/>
  <c r="D2870" i="17"/>
  <c r="C2870" i="17"/>
  <c r="D2869" i="17"/>
  <c r="C2869" i="17"/>
  <c r="D2868" i="17"/>
  <c r="C2868" i="17"/>
  <c r="D2867" i="17"/>
  <c r="C2867" i="17"/>
  <c r="D2866" i="17"/>
  <c r="C2866" i="17"/>
  <c r="D2865" i="17"/>
  <c r="C2865" i="17"/>
  <c r="D2864" i="17"/>
  <c r="C2864" i="17"/>
  <c r="D2863" i="17"/>
  <c r="C2863" i="17"/>
  <c r="D2862" i="17"/>
  <c r="C2862" i="17"/>
  <c r="D2861" i="17"/>
  <c r="C2861" i="17"/>
  <c r="D2860" i="17"/>
  <c r="C2860" i="17"/>
  <c r="D2859" i="17"/>
  <c r="C2859" i="17"/>
  <c r="D2858" i="17"/>
  <c r="C2858" i="17"/>
  <c r="D2857" i="17"/>
  <c r="C2857" i="17"/>
  <c r="D2856" i="17"/>
  <c r="C2856" i="17"/>
  <c r="D2855" i="17"/>
  <c r="C2855" i="17"/>
  <c r="D2854" i="17"/>
  <c r="C2854" i="17"/>
  <c r="D2853" i="17"/>
  <c r="C2853" i="17"/>
  <c r="D2852" i="17"/>
  <c r="C2852" i="17"/>
  <c r="D2851" i="17"/>
  <c r="C2851" i="17"/>
  <c r="D2850" i="17"/>
  <c r="C2850" i="17"/>
  <c r="D2849" i="17"/>
  <c r="C2849" i="17"/>
  <c r="D2848" i="17"/>
  <c r="C2848" i="17"/>
  <c r="D2847" i="17"/>
  <c r="C2847" i="17"/>
  <c r="D2846" i="17"/>
  <c r="C2846" i="17"/>
  <c r="D2845" i="17"/>
  <c r="C2845" i="17"/>
  <c r="D2844" i="17"/>
  <c r="C2844" i="17"/>
  <c r="D2843" i="17"/>
  <c r="C2843" i="17"/>
  <c r="D2842" i="17"/>
  <c r="C2842" i="17"/>
  <c r="D2841" i="17"/>
  <c r="C2841" i="17"/>
  <c r="D2840" i="17"/>
  <c r="C2840" i="17"/>
  <c r="D2839" i="17"/>
  <c r="C2839" i="17"/>
  <c r="D2838" i="17"/>
  <c r="C2838" i="17"/>
  <c r="D2837" i="17"/>
  <c r="C2837" i="17"/>
  <c r="D2836" i="17"/>
  <c r="C2836" i="17"/>
  <c r="D2835" i="17"/>
  <c r="C2835" i="17"/>
  <c r="D2834" i="17"/>
  <c r="C2834" i="17"/>
  <c r="D2833" i="17"/>
  <c r="C2833" i="17"/>
  <c r="D2832" i="17"/>
  <c r="C2832" i="17"/>
  <c r="D2831" i="17"/>
  <c r="C2831" i="17"/>
  <c r="D2830" i="17"/>
  <c r="C2830" i="17"/>
  <c r="D2829" i="17"/>
  <c r="C2829" i="17"/>
  <c r="D2828" i="17"/>
  <c r="C2828" i="17"/>
  <c r="D2827" i="17"/>
  <c r="C2827" i="17"/>
  <c r="D2826" i="17"/>
  <c r="C2826" i="17"/>
  <c r="D2825" i="17"/>
  <c r="C2825" i="17"/>
  <c r="D2824" i="17"/>
  <c r="C2824" i="17"/>
  <c r="D2823" i="17"/>
  <c r="C2823" i="17"/>
  <c r="D2822" i="17"/>
  <c r="C2822" i="17"/>
  <c r="D2821" i="17"/>
  <c r="C2821" i="17"/>
  <c r="D2820" i="17"/>
  <c r="C2820" i="17"/>
  <c r="D2819" i="17"/>
  <c r="C2819" i="17"/>
  <c r="D2818" i="17"/>
  <c r="C2818" i="17"/>
  <c r="D2817" i="17"/>
  <c r="C2817" i="17"/>
  <c r="D2816" i="17"/>
  <c r="C2816" i="17"/>
  <c r="D2815" i="17"/>
  <c r="C2815" i="17"/>
  <c r="D2814" i="17"/>
  <c r="C2814" i="17"/>
  <c r="D2813" i="17"/>
  <c r="C2813" i="17"/>
  <c r="D2812" i="17"/>
  <c r="C2812" i="17"/>
  <c r="D2811" i="17"/>
  <c r="C2811" i="17"/>
  <c r="D2810" i="17"/>
  <c r="C2810" i="17"/>
  <c r="D2809" i="17"/>
  <c r="C2809" i="17"/>
  <c r="D2808" i="17"/>
  <c r="C2808" i="17"/>
  <c r="D2807" i="17"/>
  <c r="C2807" i="17"/>
  <c r="D2806" i="17"/>
  <c r="C2806" i="17"/>
  <c r="D2805" i="17"/>
  <c r="C2805" i="17"/>
  <c r="D2804" i="17"/>
  <c r="C2804" i="17"/>
  <c r="D2803" i="17"/>
  <c r="C2803" i="17"/>
  <c r="D2802" i="17"/>
  <c r="C2802" i="17"/>
  <c r="D2801" i="17"/>
  <c r="C2801" i="17"/>
  <c r="D2800" i="17"/>
  <c r="C2800" i="17"/>
  <c r="D2799" i="17"/>
  <c r="C2799" i="17"/>
  <c r="D2798" i="17"/>
  <c r="C2798" i="17"/>
  <c r="D2797" i="17"/>
  <c r="C2797" i="17"/>
  <c r="D2796" i="17"/>
  <c r="C2796" i="17"/>
  <c r="D2795" i="17"/>
  <c r="C2795" i="17"/>
  <c r="D2794" i="17"/>
  <c r="C2794" i="17"/>
  <c r="D2793" i="17"/>
  <c r="C2793" i="17"/>
  <c r="D2792" i="17"/>
  <c r="C2792" i="17"/>
  <c r="D2791" i="17"/>
  <c r="C2791" i="17"/>
  <c r="D2790" i="17"/>
  <c r="C2790" i="17"/>
  <c r="D2789" i="17"/>
  <c r="C2789" i="17"/>
  <c r="D2788" i="17"/>
  <c r="C2788" i="17"/>
  <c r="D2787" i="17"/>
  <c r="C2787" i="17"/>
  <c r="D2786" i="17"/>
  <c r="C2786" i="17"/>
  <c r="D2785" i="17"/>
  <c r="C2785" i="17"/>
  <c r="D2784" i="17"/>
  <c r="C2784" i="17"/>
  <c r="D2783" i="17"/>
  <c r="C2783" i="17"/>
  <c r="D2782" i="17"/>
  <c r="C2782" i="17"/>
  <c r="D2781" i="17"/>
  <c r="C2781" i="17"/>
  <c r="D2780" i="17"/>
  <c r="C2780" i="17"/>
  <c r="D2779" i="17"/>
  <c r="C2779" i="17"/>
  <c r="D2778" i="17"/>
  <c r="C2778" i="17"/>
  <c r="D2777" i="17"/>
  <c r="C2777" i="17"/>
  <c r="D2776" i="17"/>
  <c r="C2776" i="17"/>
  <c r="D2775" i="17"/>
  <c r="C2775" i="17"/>
  <c r="D2774" i="17"/>
  <c r="C2774" i="17"/>
  <c r="D2773" i="17"/>
  <c r="C2773" i="17"/>
  <c r="D2772" i="17"/>
  <c r="C2772" i="17"/>
  <c r="D2771" i="17"/>
  <c r="C2771" i="17"/>
  <c r="D2770" i="17"/>
  <c r="C2770" i="17"/>
  <c r="D2769" i="17"/>
  <c r="C2769" i="17"/>
  <c r="D2768" i="17"/>
  <c r="C2768" i="17"/>
  <c r="D2767" i="17"/>
  <c r="C2767" i="17"/>
  <c r="D2766" i="17"/>
  <c r="C2766" i="17"/>
  <c r="D2765" i="17"/>
  <c r="C2765" i="17"/>
  <c r="D2764" i="17"/>
  <c r="C2764" i="17"/>
  <c r="D2763" i="17"/>
  <c r="C2763" i="17"/>
  <c r="D2762" i="17"/>
  <c r="C2762" i="17"/>
  <c r="D2761" i="17"/>
  <c r="C2761" i="17"/>
  <c r="D2760" i="17"/>
  <c r="C2760" i="17"/>
  <c r="D2759" i="17"/>
  <c r="C2759" i="17"/>
  <c r="D2758" i="17"/>
  <c r="C2758" i="17"/>
  <c r="D2757" i="17"/>
  <c r="C2757" i="17"/>
  <c r="D2756" i="17"/>
  <c r="C2756" i="17"/>
  <c r="D2755" i="17"/>
  <c r="C2755" i="17"/>
  <c r="D2754" i="17"/>
  <c r="C2754" i="17"/>
  <c r="D2753" i="17"/>
  <c r="C2753" i="17"/>
  <c r="D2752" i="17"/>
  <c r="C2752" i="17"/>
  <c r="D2751" i="17"/>
  <c r="C2751" i="17"/>
  <c r="D2750" i="17"/>
  <c r="C2750" i="17"/>
  <c r="D2749" i="17"/>
  <c r="C2749" i="17"/>
  <c r="D2748" i="17"/>
  <c r="C2748" i="17"/>
  <c r="D2747" i="17"/>
  <c r="C2747" i="17"/>
  <c r="D2746" i="17"/>
  <c r="C2746" i="17"/>
  <c r="D2745" i="17"/>
  <c r="C2745" i="17"/>
  <c r="D2744" i="17"/>
  <c r="C2744" i="17"/>
  <c r="D2743" i="17"/>
  <c r="C2743" i="17"/>
  <c r="D2742" i="17"/>
  <c r="C2742" i="17"/>
  <c r="D2741" i="17"/>
  <c r="C2741" i="17"/>
  <c r="D2740" i="17"/>
  <c r="C2740" i="17"/>
  <c r="D2739" i="17"/>
  <c r="C2739" i="17"/>
  <c r="D2738" i="17"/>
  <c r="C2738" i="17"/>
  <c r="D2737" i="17"/>
  <c r="C2737" i="17"/>
  <c r="D2736" i="17"/>
  <c r="C2736" i="17"/>
  <c r="D2735" i="17"/>
  <c r="C2735" i="17"/>
  <c r="D2734" i="17"/>
  <c r="C2734" i="17"/>
  <c r="D2733" i="17"/>
  <c r="C2733" i="17"/>
  <c r="D2732" i="17"/>
  <c r="C2732" i="17"/>
  <c r="D2731" i="17"/>
  <c r="C2731" i="17"/>
  <c r="D2730" i="17"/>
  <c r="C2730" i="17"/>
  <c r="D2729" i="17"/>
  <c r="C2729" i="17"/>
  <c r="D2728" i="17"/>
  <c r="C2728" i="17"/>
  <c r="D2727" i="17"/>
  <c r="C2727" i="17"/>
  <c r="D2726" i="17"/>
  <c r="C2726" i="17"/>
  <c r="D2725" i="17"/>
  <c r="C2725" i="17"/>
  <c r="D2724" i="17"/>
  <c r="C2724" i="17"/>
  <c r="D2723" i="17"/>
  <c r="C2723" i="17"/>
  <c r="D2722" i="17"/>
  <c r="C2722" i="17"/>
  <c r="D2721" i="17"/>
  <c r="C2721" i="17"/>
  <c r="D2720" i="17"/>
  <c r="C2720" i="17"/>
  <c r="D2719" i="17"/>
  <c r="C2719" i="17"/>
  <c r="D2718" i="17"/>
  <c r="C2718" i="17"/>
  <c r="D2717" i="17"/>
  <c r="C2717" i="17"/>
  <c r="D2716" i="17"/>
  <c r="C2716" i="17"/>
  <c r="D2715" i="17"/>
  <c r="C2715" i="17"/>
  <c r="D2714" i="17"/>
  <c r="C2714" i="17"/>
  <c r="D2713" i="17"/>
  <c r="C2713" i="17"/>
  <c r="D2712" i="17"/>
  <c r="C2712" i="17"/>
  <c r="D2711" i="17"/>
  <c r="C2711" i="17"/>
  <c r="D2710" i="17"/>
  <c r="C2710" i="17"/>
  <c r="D2709" i="17"/>
  <c r="C2709" i="17"/>
  <c r="D2708" i="17"/>
  <c r="C2708" i="17"/>
  <c r="D2707" i="17"/>
  <c r="C2707" i="17"/>
  <c r="D2706" i="17"/>
  <c r="C2706" i="17"/>
  <c r="D2705" i="17"/>
  <c r="C2705" i="17"/>
  <c r="D2704" i="17"/>
  <c r="C2704" i="17"/>
  <c r="D2703" i="17"/>
  <c r="C2703" i="17"/>
  <c r="D2702" i="17"/>
  <c r="C2702" i="17"/>
  <c r="D2701" i="17"/>
  <c r="C2701" i="17"/>
  <c r="D2700" i="17"/>
  <c r="C2700" i="17"/>
  <c r="D2699" i="17"/>
  <c r="C2699" i="17"/>
  <c r="D2698" i="17"/>
  <c r="C2698" i="17"/>
  <c r="D2697" i="17"/>
  <c r="C2697" i="17"/>
  <c r="D2696" i="17"/>
  <c r="C2696" i="17"/>
  <c r="D2695" i="17"/>
  <c r="C2695" i="17"/>
  <c r="D2694" i="17"/>
  <c r="C2694" i="17"/>
  <c r="D2693" i="17"/>
  <c r="C2693" i="17"/>
  <c r="D2692" i="17"/>
  <c r="C2692" i="17"/>
  <c r="D2691" i="17"/>
  <c r="C2691" i="17"/>
  <c r="D2690" i="17"/>
  <c r="C2690" i="17"/>
  <c r="D2689" i="17"/>
  <c r="C2689" i="17"/>
  <c r="D2688" i="17"/>
  <c r="C2688" i="17"/>
  <c r="D2687" i="17"/>
  <c r="C2687" i="17"/>
  <c r="D2686" i="17"/>
  <c r="C2686" i="17"/>
  <c r="D2685" i="17"/>
  <c r="C2685" i="17"/>
  <c r="D2684" i="17"/>
  <c r="C2684" i="17"/>
  <c r="D2683" i="17"/>
  <c r="C2683" i="17"/>
  <c r="D2682" i="17"/>
  <c r="C2682" i="17"/>
  <c r="D2681" i="17"/>
  <c r="C2681" i="17"/>
  <c r="D2680" i="17"/>
  <c r="C2680" i="17"/>
  <c r="D2679" i="17"/>
  <c r="C2679" i="17"/>
  <c r="D2678" i="17"/>
  <c r="C2678" i="17"/>
  <c r="D2677" i="17"/>
  <c r="C2677" i="17"/>
  <c r="D2676" i="17"/>
  <c r="C2676" i="17"/>
  <c r="D2675" i="17"/>
  <c r="C2675" i="17"/>
  <c r="D2674" i="17"/>
  <c r="C2674" i="17"/>
  <c r="D2673" i="17"/>
  <c r="C2673" i="17"/>
  <c r="D2672" i="17"/>
  <c r="C2672" i="17"/>
  <c r="D2671" i="17"/>
  <c r="C2671" i="17"/>
  <c r="D2670" i="17"/>
  <c r="C2670" i="17"/>
  <c r="D2669" i="17"/>
  <c r="C2669" i="17"/>
  <c r="D2668" i="17"/>
  <c r="C2668" i="17"/>
  <c r="D2667" i="17"/>
  <c r="C2667" i="17"/>
  <c r="D2666" i="17"/>
  <c r="C2666" i="17"/>
  <c r="D2665" i="17"/>
  <c r="C2665" i="17"/>
  <c r="D2664" i="17"/>
  <c r="C2664" i="17"/>
  <c r="D2663" i="17"/>
  <c r="C2663" i="17"/>
  <c r="D2662" i="17"/>
  <c r="C2662" i="17"/>
  <c r="D2661" i="17"/>
  <c r="C2661" i="17"/>
  <c r="D2660" i="17"/>
  <c r="C2660" i="17"/>
  <c r="D2659" i="17"/>
  <c r="C2659" i="17"/>
  <c r="D2658" i="17"/>
  <c r="C2658" i="17"/>
  <c r="D2657" i="17"/>
  <c r="C2657" i="17"/>
  <c r="D2656" i="17"/>
  <c r="C2656" i="17"/>
  <c r="D2655" i="17"/>
  <c r="C2655" i="17"/>
  <c r="D2654" i="17"/>
  <c r="C2654" i="17"/>
  <c r="D2653" i="17"/>
  <c r="C2653" i="17"/>
  <c r="D2652" i="17"/>
  <c r="C2652" i="17"/>
  <c r="D2651" i="17"/>
  <c r="C2651" i="17"/>
  <c r="D2650" i="17"/>
  <c r="C2650" i="17"/>
  <c r="D2649" i="17"/>
  <c r="C2649" i="17"/>
  <c r="D2648" i="17"/>
  <c r="C2648" i="17"/>
  <c r="D2647" i="17"/>
  <c r="C2647" i="17"/>
  <c r="D2646" i="17"/>
  <c r="C2646" i="17"/>
  <c r="D2645" i="17"/>
  <c r="C2645" i="17"/>
  <c r="D2644" i="17"/>
  <c r="C2644" i="17"/>
  <c r="D2643" i="17"/>
  <c r="C2643" i="17"/>
  <c r="D2642" i="17"/>
  <c r="C2642" i="17"/>
  <c r="D2641" i="17"/>
  <c r="C2641" i="17"/>
  <c r="D2640" i="17"/>
  <c r="C2640" i="17"/>
  <c r="D2639" i="17"/>
  <c r="C2639" i="17"/>
  <c r="D2638" i="17"/>
  <c r="C2638" i="17"/>
  <c r="D2637" i="17"/>
  <c r="C2637" i="17"/>
  <c r="D2636" i="17"/>
  <c r="C2636" i="17"/>
  <c r="D2635" i="17"/>
  <c r="C2635" i="17"/>
  <c r="D2634" i="17"/>
  <c r="C2634" i="17"/>
  <c r="D2633" i="17"/>
  <c r="C2633" i="17"/>
  <c r="D2632" i="17"/>
  <c r="C2632" i="17"/>
  <c r="D2631" i="17"/>
  <c r="C2631" i="17"/>
  <c r="D2630" i="17"/>
  <c r="C2630" i="17"/>
  <c r="D2629" i="17"/>
  <c r="C2629" i="17"/>
  <c r="D2628" i="17"/>
  <c r="C2628" i="17"/>
  <c r="D2627" i="17"/>
  <c r="C2627" i="17"/>
  <c r="D2626" i="17"/>
  <c r="C2626" i="17"/>
  <c r="D2625" i="17"/>
  <c r="C2625" i="17"/>
  <c r="D2624" i="17"/>
  <c r="C2624" i="17"/>
  <c r="D2623" i="17"/>
  <c r="C2623" i="17"/>
  <c r="D2622" i="17"/>
  <c r="C2622" i="17"/>
  <c r="D2621" i="17"/>
  <c r="C2621" i="17"/>
  <c r="D2620" i="17"/>
  <c r="C2620" i="17"/>
  <c r="D2619" i="17"/>
  <c r="C2619" i="17"/>
  <c r="D2618" i="17"/>
  <c r="C2618" i="17"/>
  <c r="D2617" i="17"/>
  <c r="C2617" i="17"/>
  <c r="D2616" i="17"/>
  <c r="C2616" i="17"/>
  <c r="D2615" i="17"/>
  <c r="C2615" i="17"/>
  <c r="D2614" i="17"/>
  <c r="C2614" i="17"/>
  <c r="D2613" i="17"/>
  <c r="C2613" i="17"/>
  <c r="D2612" i="17"/>
  <c r="C2612" i="17"/>
  <c r="D2611" i="17"/>
  <c r="C2611" i="17"/>
  <c r="D2610" i="17"/>
  <c r="C2610" i="17"/>
  <c r="D2609" i="17"/>
  <c r="C2609" i="17"/>
  <c r="D2608" i="17"/>
  <c r="C2608" i="17"/>
  <c r="D2607" i="17"/>
  <c r="C2607" i="17"/>
  <c r="D2606" i="17"/>
  <c r="C2606" i="17"/>
  <c r="D2605" i="17"/>
  <c r="C2605" i="17"/>
  <c r="D2604" i="17"/>
  <c r="C2604" i="17"/>
  <c r="D2603" i="17"/>
  <c r="C2603" i="17"/>
  <c r="D2602" i="17"/>
  <c r="C2602" i="17"/>
  <c r="D2601" i="17"/>
  <c r="C2601" i="17"/>
  <c r="D2600" i="17"/>
  <c r="C2600" i="17"/>
  <c r="D2599" i="17"/>
  <c r="C2599" i="17"/>
  <c r="D2598" i="17"/>
  <c r="C2598" i="17"/>
  <c r="D2597" i="17"/>
  <c r="C2597" i="17"/>
  <c r="D2596" i="17"/>
  <c r="C2596" i="17"/>
  <c r="D2595" i="17"/>
  <c r="C2595" i="17"/>
  <c r="D2594" i="17"/>
  <c r="C2594" i="17"/>
  <c r="D2593" i="17"/>
  <c r="C2593" i="17"/>
  <c r="D2592" i="17"/>
  <c r="C2592" i="17"/>
  <c r="D2591" i="17"/>
  <c r="C2591" i="17"/>
  <c r="D2590" i="17"/>
  <c r="C2590" i="17"/>
  <c r="D2589" i="17"/>
  <c r="C2589" i="17"/>
  <c r="D2588" i="17"/>
  <c r="C2588" i="17"/>
  <c r="D2587" i="17"/>
  <c r="C2587" i="17"/>
  <c r="D2586" i="17"/>
  <c r="C2586" i="17"/>
  <c r="D2585" i="17"/>
  <c r="C2585" i="17"/>
  <c r="D2584" i="17"/>
  <c r="C2584" i="17"/>
  <c r="D2583" i="17"/>
  <c r="C2583" i="17"/>
  <c r="D2582" i="17"/>
  <c r="C2582" i="17"/>
  <c r="D2581" i="17"/>
  <c r="C2581" i="17"/>
  <c r="D2580" i="17"/>
  <c r="C2580" i="17"/>
  <c r="D2579" i="17"/>
  <c r="C2579" i="17"/>
  <c r="D2578" i="17"/>
  <c r="C2578" i="17"/>
  <c r="D2577" i="17"/>
  <c r="C2577" i="17"/>
  <c r="D2576" i="17"/>
  <c r="C2576" i="17"/>
  <c r="D2575" i="17"/>
  <c r="C2575" i="17"/>
  <c r="D2574" i="17"/>
  <c r="C2574" i="17"/>
  <c r="D2573" i="17"/>
  <c r="C2573" i="17"/>
  <c r="D2572" i="17"/>
  <c r="C2572" i="17"/>
  <c r="D2571" i="17"/>
  <c r="C2571" i="17"/>
  <c r="D2570" i="17"/>
  <c r="C2570" i="17"/>
  <c r="D2569" i="17"/>
  <c r="C2569" i="17"/>
  <c r="D2568" i="17"/>
  <c r="C2568" i="17"/>
  <c r="D2567" i="17"/>
  <c r="C2567" i="17"/>
  <c r="D2566" i="17"/>
  <c r="C2566" i="17"/>
  <c r="D2565" i="17"/>
  <c r="C2565" i="17"/>
  <c r="D2564" i="17"/>
  <c r="C2564" i="17"/>
  <c r="D2563" i="17"/>
  <c r="C2563" i="17"/>
  <c r="D2562" i="17"/>
  <c r="C2562" i="17"/>
  <c r="D2561" i="17"/>
  <c r="C2561" i="17"/>
  <c r="D2560" i="17"/>
  <c r="C2560" i="17"/>
  <c r="D2559" i="17"/>
  <c r="C2559" i="17"/>
  <c r="D2558" i="17"/>
  <c r="C2558" i="17"/>
  <c r="D2557" i="17"/>
  <c r="C2557" i="17"/>
  <c r="D2556" i="17"/>
  <c r="C2556" i="17"/>
  <c r="D2555" i="17"/>
  <c r="C2555" i="17"/>
  <c r="D2554" i="17"/>
  <c r="C2554" i="17"/>
  <c r="D2553" i="17"/>
  <c r="C2553" i="17"/>
  <c r="D2552" i="17"/>
  <c r="C2552" i="17"/>
  <c r="D2551" i="17"/>
  <c r="C2551" i="17"/>
  <c r="D2550" i="17"/>
  <c r="C2550" i="17"/>
  <c r="D2549" i="17"/>
  <c r="C2549" i="17"/>
  <c r="D2548" i="17"/>
  <c r="C2548" i="17"/>
  <c r="D2547" i="17"/>
  <c r="C2547" i="17"/>
  <c r="D2546" i="17"/>
  <c r="C2546" i="17"/>
  <c r="D2545" i="17"/>
  <c r="C2545" i="17"/>
  <c r="D2544" i="17"/>
  <c r="C2544" i="17"/>
  <c r="D2543" i="17"/>
  <c r="C2543" i="17"/>
  <c r="D2542" i="17"/>
  <c r="C2542" i="17"/>
  <c r="D2541" i="17"/>
  <c r="C2541" i="17"/>
  <c r="D2540" i="17"/>
  <c r="C2540" i="17"/>
  <c r="D2539" i="17"/>
  <c r="C2539" i="17"/>
  <c r="D2538" i="17"/>
  <c r="C2538" i="17"/>
  <c r="D2537" i="17"/>
  <c r="C2537" i="17"/>
  <c r="D2536" i="17"/>
  <c r="C2536" i="17"/>
  <c r="D2535" i="17"/>
  <c r="C2535" i="17"/>
  <c r="D2534" i="17"/>
  <c r="C2534" i="17"/>
  <c r="D2533" i="17"/>
  <c r="C2533" i="17"/>
  <c r="D2532" i="17"/>
  <c r="C2532" i="17"/>
  <c r="D2531" i="17"/>
  <c r="C2531" i="17"/>
  <c r="D2530" i="17"/>
  <c r="C2530" i="17"/>
  <c r="D2529" i="17"/>
  <c r="C2529" i="17"/>
  <c r="D2528" i="17"/>
  <c r="C2528" i="17"/>
  <c r="D2527" i="17"/>
  <c r="C2527" i="17"/>
  <c r="D2526" i="17"/>
  <c r="C2526" i="17"/>
  <c r="D2525" i="17"/>
  <c r="C2525" i="17"/>
  <c r="D2524" i="17"/>
  <c r="C2524" i="17"/>
  <c r="D2523" i="17"/>
  <c r="C2523" i="17"/>
  <c r="D2522" i="17"/>
  <c r="C2522" i="17"/>
  <c r="D2521" i="17"/>
  <c r="C2521" i="17"/>
  <c r="D2520" i="17"/>
  <c r="C2520" i="17"/>
  <c r="D2519" i="17"/>
  <c r="C2519" i="17"/>
  <c r="D2518" i="17"/>
  <c r="C2518" i="17"/>
  <c r="D2517" i="17"/>
  <c r="C2517" i="17"/>
  <c r="D2516" i="17"/>
  <c r="C2516" i="17"/>
  <c r="D2515" i="17"/>
  <c r="C2515" i="17"/>
  <c r="D2514" i="17"/>
  <c r="C2514" i="17"/>
  <c r="D2513" i="17"/>
  <c r="C2513" i="17"/>
  <c r="D2512" i="17"/>
  <c r="C2512" i="17"/>
  <c r="D2511" i="17"/>
  <c r="C2511" i="17"/>
  <c r="D2510" i="17"/>
  <c r="C2510" i="17"/>
  <c r="D2509" i="17"/>
  <c r="C2509" i="17"/>
  <c r="D2508" i="17"/>
  <c r="C2508" i="17"/>
  <c r="D2507" i="17"/>
  <c r="C2507" i="17"/>
  <c r="D2506" i="17"/>
  <c r="C2506" i="17"/>
  <c r="D2505" i="17"/>
  <c r="C2505" i="17"/>
  <c r="D2504" i="17"/>
  <c r="C2504" i="17"/>
  <c r="D2503" i="17"/>
  <c r="C2503" i="17"/>
  <c r="D2502" i="17"/>
  <c r="C2502" i="17"/>
  <c r="D2501" i="17"/>
  <c r="C2501" i="17"/>
  <c r="D2500" i="17"/>
  <c r="C2500" i="17"/>
  <c r="D2499" i="17"/>
  <c r="C2499" i="17"/>
  <c r="D2498" i="17"/>
  <c r="C2498" i="17"/>
  <c r="D2497" i="17"/>
  <c r="C2497" i="17"/>
  <c r="D2496" i="17"/>
  <c r="C2496" i="17"/>
  <c r="D2495" i="17"/>
  <c r="C2495" i="17"/>
  <c r="D2494" i="17"/>
  <c r="C2494" i="17"/>
  <c r="D2493" i="17"/>
  <c r="C2493" i="17"/>
  <c r="D2492" i="17"/>
  <c r="C2492" i="17"/>
  <c r="D2491" i="17"/>
  <c r="C2491" i="17"/>
  <c r="D2490" i="17"/>
  <c r="C2490" i="17"/>
  <c r="D2489" i="17"/>
  <c r="C2489" i="17"/>
  <c r="D2488" i="17"/>
  <c r="C2488" i="17"/>
  <c r="D2487" i="17"/>
  <c r="C2487" i="17"/>
  <c r="D2486" i="17"/>
  <c r="C2486" i="17"/>
  <c r="D2485" i="17"/>
  <c r="C2485" i="17"/>
  <c r="D2484" i="17"/>
  <c r="C2484" i="17"/>
  <c r="D2483" i="17"/>
  <c r="C2483" i="17"/>
  <c r="D2482" i="17"/>
  <c r="C2482" i="17"/>
  <c r="D2481" i="17"/>
  <c r="C2481" i="17"/>
  <c r="D2480" i="17"/>
  <c r="C2480" i="17"/>
  <c r="D2479" i="17"/>
  <c r="C2479" i="17"/>
  <c r="D2478" i="17"/>
  <c r="C2478" i="17"/>
  <c r="D2477" i="17"/>
  <c r="C2477" i="17"/>
  <c r="D2476" i="17"/>
  <c r="C2476" i="17"/>
  <c r="D2475" i="17"/>
  <c r="C2475" i="17"/>
  <c r="D2474" i="17"/>
  <c r="C2474" i="17"/>
  <c r="D2473" i="17"/>
  <c r="C2473" i="17"/>
  <c r="D2472" i="17"/>
  <c r="C2472" i="17"/>
  <c r="D2471" i="17"/>
  <c r="C2471" i="17"/>
  <c r="D2470" i="17"/>
  <c r="C2470" i="17"/>
  <c r="D2469" i="17"/>
  <c r="C2469" i="17"/>
  <c r="D2468" i="17"/>
  <c r="C2468" i="17"/>
  <c r="D2467" i="17"/>
  <c r="C2467" i="17"/>
  <c r="D2466" i="17"/>
  <c r="C2466" i="17"/>
  <c r="D2465" i="17"/>
  <c r="C2465" i="17"/>
  <c r="D2464" i="17"/>
  <c r="C2464" i="17"/>
  <c r="D2463" i="17"/>
  <c r="C2463" i="17"/>
  <c r="D2462" i="17"/>
  <c r="C2462" i="17"/>
  <c r="D2461" i="17"/>
  <c r="C2461" i="17"/>
  <c r="D2460" i="17"/>
  <c r="C2460" i="17"/>
  <c r="D2459" i="17"/>
  <c r="C2459" i="17"/>
  <c r="D2458" i="17"/>
  <c r="C2458" i="17"/>
  <c r="D2457" i="17"/>
  <c r="C2457" i="17"/>
  <c r="D2456" i="17"/>
  <c r="C2456" i="17"/>
  <c r="D2455" i="17"/>
  <c r="C2455" i="17"/>
  <c r="D2454" i="17"/>
  <c r="C2454" i="17"/>
  <c r="D2453" i="17"/>
  <c r="C2453" i="17"/>
  <c r="D2452" i="17"/>
  <c r="C2452" i="17"/>
  <c r="D2451" i="17"/>
  <c r="C2451" i="17"/>
  <c r="D2450" i="17"/>
  <c r="C2450" i="17"/>
  <c r="D2449" i="17"/>
  <c r="C2449" i="17"/>
  <c r="D2448" i="17"/>
  <c r="C2448" i="17"/>
  <c r="D2447" i="17"/>
  <c r="C2447" i="17"/>
  <c r="D2446" i="17"/>
  <c r="C2446" i="17"/>
  <c r="D2445" i="17"/>
  <c r="C2445" i="17"/>
  <c r="D2444" i="17"/>
  <c r="C2444" i="17"/>
  <c r="D2443" i="17"/>
  <c r="C2443" i="17"/>
  <c r="D2442" i="17"/>
  <c r="C2442" i="17"/>
  <c r="D2441" i="17"/>
  <c r="C2441" i="17"/>
  <c r="D2440" i="17"/>
  <c r="C2440" i="17"/>
  <c r="D2439" i="17"/>
  <c r="C2439" i="17"/>
  <c r="D2438" i="17"/>
  <c r="C2438" i="17"/>
  <c r="D2437" i="17"/>
  <c r="C2437" i="17"/>
  <c r="D2436" i="17"/>
  <c r="C2436" i="17"/>
  <c r="D2435" i="17"/>
  <c r="C2435" i="17"/>
  <c r="D2434" i="17"/>
  <c r="C2434" i="17"/>
  <c r="D2433" i="17"/>
  <c r="C2433" i="17"/>
  <c r="D2432" i="17"/>
  <c r="C2432" i="17"/>
  <c r="D2431" i="17"/>
  <c r="C2431" i="17"/>
  <c r="D2430" i="17"/>
  <c r="C2430" i="17"/>
  <c r="D2429" i="17"/>
  <c r="C2429" i="17"/>
  <c r="D2428" i="17"/>
  <c r="C2428" i="17"/>
  <c r="D2427" i="17"/>
  <c r="C2427" i="17"/>
  <c r="D2426" i="17"/>
  <c r="C2426" i="17"/>
  <c r="D2425" i="17"/>
  <c r="C2425" i="17"/>
  <c r="D2424" i="17"/>
  <c r="C2424" i="17"/>
  <c r="D2423" i="17"/>
  <c r="C2423" i="17"/>
  <c r="D2422" i="17"/>
  <c r="C2422" i="17"/>
  <c r="D2421" i="17"/>
  <c r="C2421" i="17"/>
  <c r="D2420" i="17"/>
  <c r="C2420" i="17"/>
  <c r="D2419" i="17"/>
  <c r="C2419" i="17"/>
  <c r="D2418" i="17"/>
  <c r="C2418" i="17"/>
  <c r="D2417" i="17"/>
  <c r="C2417" i="17"/>
  <c r="D2416" i="17"/>
  <c r="C2416" i="17"/>
  <c r="D2415" i="17"/>
  <c r="C2415" i="17"/>
  <c r="D2414" i="17"/>
  <c r="C2414" i="17"/>
  <c r="D2413" i="17"/>
  <c r="C2413" i="17"/>
  <c r="D2412" i="17"/>
  <c r="C2412" i="17"/>
  <c r="D2411" i="17"/>
  <c r="C2411" i="17"/>
  <c r="D2410" i="17"/>
  <c r="C2410" i="17"/>
  <c r="D2409" i="17"/>
  <c r="C2409" i="17"/>
  <c r="D2408" i="17"/>
  <c r="C2408" i="17"/>
  <c r="D2407" i="17"/>
  <c r="C2407" i="17"/>
  <c r="D2406" i="17"/>
  <c r="C2406" i="17"/>
  <c r="D2405" i="17"/>
  <c r="C2405" i="17"/>
  <c r="D2404" i="17"/>
  <c r="C2404" i="17"/>
  <c r="D2403" i="17"/>
  <c r="C2403" i="17"/>
  <c r="D2402" i="17"/>
  <c r="C2402" i="17"/>
  <c r="D2401" i="17"/>
  <c r="C2401" i="17"/>
  <c r="D2400" i="17"/>
  <c r="C2400" i="17"/>
  <c r="D2399" i="17"/>
  <c r="C2399" i="17"/>
  <c r="D2398" i="17"/>
  <c r="C2398" i="17"/>
  <c r="D2397" i="17"/>
  <c r="C2397" i="17"/>
  <c r="D2396" i="17"/>
  <c r="C2396" i="17"/>
  <c r="D2395" i="17"/>
  <c r="C2395" i="17"/>
  <c r="D2394" i="17"/>
  <c r="C2394" i="17"/>
  <c r="D2393" i="17"/>
  <c r="C2393" i="17"/>
  <c r="D2392" i="17"/>
  <c r="C2392" i="17"/>
  <c r="D2391" i="17"/>
  <c r="C2391" i="17"/>
  <c r="D2390" i="17"/>
  <c r="C2390" i="17"/>
  <c r="D2389" i="17"/>
  <c r="C2389" i="17"/>
  <c r="D2388" i="17"/>
  <c r="C2388" i="17"/>
  <c r="D2387" i="17"/>
  <c r="C2387" i="17"/>
  <c r="D2386" i="17"/>
  <c r="C2386" i="17"/>
  <c r="D2385" i="17"/>
  <c r="C2385" i="17"/>
  <c r="D2384" i="17"/>
  <c r="C2384" i="17"/>
  <c r="D2383" i="17"/>
  <c r="C2383" i="17"/>
  <c r="D2382" i="17"/>
  <c r="C2382" i="17"/>
  <c r="D2381" i="17"/>
  <c r="C2381" i="17"/>
  <c r="D2380" i="17"/>
  <c r="C2380" i="17"/>
  <c r="D2379" i="17"/>
  <c r="C2379" i="17"/>
  <c r="D2378" i="17"/>
  <c r="C2378" i="17"/>
  <c r="D2377" i="17"/>
  <c r="C2377" i="17"/>
  <c r="D2376" i="17"/>
  <c r="C2376" i="17"/>
  <c r="D2375" i="17"/>
  <c r="C2375" i="17"/>
  <c r="D2374" i="17"/>
  <c r="C2374" i="17"/>
  <c r="D2373" i="17"/>
  <c r="C2373" i="17"/>
  <c r="D2372" i="17"/>
  <c r="C2372" i="17"/>
  <c r="D2371" i="17"/>
  <c r="C2371" i="17"/>
  <c r="D2370" i="17"/>
  <c r="C2370" i="17"/>
  <c r="D2369" i="17"/>
  <c r="C2369" i="17"/>
  <c r="D2368" i="17"/>
  <c r="C2368" i="17"/>
  <c r="D2367" i="17"/>
  <c r="C2367" i="17"/>
  <c r="D2366" i="17"/>
  <c r="C2366" i="17"/>
  <c r="D2365" i="17"/>
  <c r="C2365" i="17"/>
  <c r="D2364" i="17"/>
  <c r="C2364" i="17"/>
  <c r="D2363" i="17"/>
  <c r="C2363" i="17"/>
  <c r="D2362" i="17"/>
  <c r="C2362" i="17"/>
  <c r="D2361" i="17"/>
  <c r="C2361" i="17"/>
  <c r="D2360" i="17"/>
  <c r="C2360" i="17"/>
  <c r="D2359" i="17"/>
  <c r="C2359" i="17"/>
  <c r="D2358" i="17"/>
  <c r="C2358" i="17"/>
  <c r="D2357" i="17"/>
  <c r="C2357" i="17"/>
  <c r="D2356" i="17"/>
  <c r="C2356" i="17"/>
  <c r="D2355" i="17"/>
  <c r="C2355" i="17"/>
  <c r="D2354" i="17"/>
  <c r="C2354" i="17"/>
  <c r="D2353" i="17"/>
  <c r="C2353" i="17"/>
  <c r="D2352" i="17"/>
  <c r="C2352" i="17"/>
  <c r="D2351" i="17"/>
  <c r="C2351" i="17"/>
  <c r="D2350" i="17"/>
  <c r="C2350" i="17"/>
  <c r="D2349" i="17"/>
  <c r="C2349" i="17"/>
  <c r="D2348" i="17"/>
  <c r="C2348" i="17"/>
  <c r="D2347" i="17"/>
  <c r="C2347" i="17"/>
  <c r="D2346" i="17"/>
  <c r="C2346" i="17"/>
  <c r="D2345" i="17"/>
  <c r="C2345" i="17"/>
  <c r="D2344" i="17"/>
  <c r="C2344" i="17"/>
  <c r="D2343" i="17"/>
  <c r="C2343" i="17"/>
  <c r="D2342" i="17"/>
  <c r="C2342" i="17"/>
  <c r="D2341" i="17"/>
  <c r="C2341" i="17"/>
  <c r="D2340" i="17"/>
  <c r="C2340" i="17"/>
  <c r="D2339" i="17"/>
  <c r="C2339" i="17"/>
  <c r="D2338" i="17"/>
  <c r="C2338" i="17"/>
  <c r="D2337" i="17"/>
  <c r="C2337" i="17"/>
  <c r="D2336" i="17"/>
  <c r="C2336" i="17"/>
  <c r="D2335" i="17"/>
  <c r="C2335" i="17"/>
  <c r="D2334" i="17"/>
  <c r="C2334" i="17"/>
  <c r="D2333" i="17"/>
  <c r="C2333" i="17"/>
  <c r="D2332" i="17"/>
  <c r="C2332" i="17"/>
  <c r="D2331" i="17"/>
  <c r="C2331" i="17"/>
  <c r="D2330" i="17"/>
  <c r="C2330" i="17"/>
  <c r="D2329" i="17"/>
  <c r="C2329" i="17"/>
  <c r="D2328" i="17"/>
  <c r="C2328" i="17"/>
  <c r="D2327" i="17"/>
  <c r="C2327" i="17"/>
  <c r="D2326" i="17"/>
  <c r="C2326" i="17"/>
  <c r="D2325" i="17"/>
  <c r="C2325" i="17"/>
  <c r="D2324" i="17"/>
  <c r="C2324" i="17"/>
  <c r="D2323" i="17"/>
  <c r="C2323" i="17"/>
  <c r="D2322" i="17"/>
  <c r="C2322" i="17"/>
  <c r="D2321" i="17"/>
  <c r="C2321" i="17"/>
  <c r="D2320" i="17"/>
  <c r="C2320" i="17"/>
  <c r="D2319" i="17"/>
  <c r="C2319" i="17"/>
  <c r="D2318" i="17"/>
  <c r="C2318" i="17"/>
  <c r="D2317" i="17"/>
  <c r="C2317" i="17"/>
  <c r="D2316" i="17"/>
  <c r="C2316" i="17"/>
  <c r="D2315" i="17"/>
  <c r="C2315" i="17"/>
  <c r="D2314" i="17"/>
  <c r="C2314" i="17"/>
  <c r="D2313" i="17"/>
  <c r="C2313" i="17"/>
  <c r="D2312" i="17"/>
  <c r="C2312" i="17"/>
  <c r="D2311" i="17"/>
  <c r="C2311" i="17"/>
  <c r="D2310" i="17"/>
  <c r="C2310" i="17"/>
  <c r="D2309" i="17"/>
  <c r="C2309" i="17"/>
  <c r="D2308" i="17"/>
  <c r="C2308" i="17"/>
  <c r="D2307" i="17"/>
  <c r="C2307" i="17"/>
  <c r="D2306" i="17"/>
  <c r="C2306" i="17"/>
  <c r="D2305" i="17"/>
  <c r="C2305" i="17"/>
  <c r="D2304" i="17"/>
  <c r="C2304" i="17"/>
  <c r="D2303" i="17"/>
  <c r="C2303" i="17"/>
  <c r="D2302" i="17"/>
  <c r="C2302" i="17"/>
  <c r="D2301" i="17"/>
  <c r="C2301" i="17"/>
  <c r="D2300" i="17"/>
  <c r="C2300" i="17"/>
  <c r="D2299" i="17"/>
  <c r="C2299" i="17"/>
  <c r="D2298" i="17"/>
  <c r="C2298" i="17"/>
  <c r="D2297" i="17"/>
  <c r="C2297" i="17"/>
  <c r="D2296" i="17"/>
  <c r="C2296" i="17"/>
  <c r="D2295" i="17"/>
  <c r="C2295" i="17"/>
  <c r="D2294" i="17"/>
  <c r="C2294" i="17"/>
  <c r="D2293" i="17"/>
  <c r="C2293" i="17"/>
  <c r="D2292" i="17"/>
  <c r="C2292" i="17"/>
  <c r="D2291" i="17"/>
  <c r="C2291" i="17"/>
  <c r="D2290" i="17"/>
  <c r="C2290" i="17"/>
  <c r="D2289" i="17"/>
  <c r="C2289" i="17"/>
  <c r="D2288" i="17"/>
  <c r="C2288" i="17"/>
  <c r="D2287" i="17"/>
  <c r="C2287" i="17"/>
  <c r="D2286" i="17"/>
  <c r="C2286" i="17"/>
  <c r="D2285" i="17"/>
  <c r="C2285" i="17"/>
  <c r="D2284" i="17"/>
  <c r="C2284" i="17"/>
  <c r="D2283" i="17"/>
  <c r="C2283" i="17"/>
  <c r="D2282" i="17"/>
  <c r="C2282" i="17"/>
  <c r="D2281" i="17"/>
  <c r="C2281" i="17"/>
  <c r="D2280" i="17"/>
  <c r="C2280" i="17"/>
  <c r="D2279" i="17"/>
  <c r="C2279" i="17"/>
  <c r="D2278" i="17"/>
  <c r="C2278" i="17"/>
  <c r="D2277" i="17"/>
  <c r="C2277" i="17"/>
  <c r="D2276" i="17"/>
  <c r="C2276" i="17"/>
  <c r="D2275" i="17"/>
  <c r="C2275" i="17"/>
  <c r="D2274" i="17"/>
  <c r="C2274" i="17"/>
  <c r="D2273" i="17"/>
  <c r="C2273" i="17"/>
  <c r="D2272" i="17"/>
  <c r="C2272" i="17"/>
  <c r="D2271" i="17"/>
  <c r="C2271" i="17"/>
  <c r="D2270" i="17"/>
  <c r="C2270" i="17"/>
  <c r="D2269" i="17"/>
  <c r="C2269" i="17"/>
  <c r="D2268" i="17"/>
  <c r="C2268" i="17"/>
  <c r="D2267" i="17"/>
  <c r="C2267" i="17"/>
  <c r="D2266" i="17"/>
  <c r="C2266" i="17"/>
  <c r="D2265" i="17"/>
  <c r="C2265" i="17"/>
  <c r="D2264" i="17"/>
  <c r="C2264" i="17"/>
  <c r="D2263" i="17"/>
  <c r="C2263" i="17"/>
  <c r="D2262" i="17"/>
  <c r="C2262" i="17"/>
  <c r="D2261" i="17"/>
  <c r="C2261" i="17"/>
  <c r="D2260" i="17"/>
  <c r="C2260" i="17"/>
  <c r="D2259" i="17"/>
  <c r="C2259" i="17"/>
  <c r="D2258" i="17"/>
  <c r="C2258" i="17"/>
  <c r="D2257" i="17"/>
  <c r="C2257" i="17"/>
  <c r="D2256" i="17"/>
  <c r="C2256" i="17"/>
  <c r="D2255" i="17"/>
  <c r="C2255" i="17"/>
  <c r="D2254" i="17"/>
  <c r="C2254" i="17"/>
  <c r="D2253" i="17"/>
  <c r="C2253" i="17"/>
  <c r="D2252" i="17"/>
  <c r="C2252" i="17"/>
  <c r="D2251" i="17"/>
  <c r="C2251" i="17"/>
  <c r="D2250" i="17"/>
  <c r="C2250" i="17"/>
  <c r="D2249" i="17"/>
  <c r="C2249" i="17"/>
  <c r="D2248" i="17"/>
  <c r="C2248" i="17"/>
  <c r="D2247" i="17"/>
  <c r="C2247" i="17"/>
  <c r="D2246" i="17"/>
  <c r="C2246" i="17"/>
  <c r="D2245" i="17"/>
  <c r="C2245" i="17"/>
  <c r="D2244" i="17"/>
  <c r="C2244" i="17"/>
  <c r="D2243" i="17"/>
  <c r="C2243" i="17"/>
  <c r="D2242" i="17"/>
  <c r="C2242" i="17"/>
  <c r="D2241" i="17"/>
  <c r="C2241" i="17"/>
  <c r="D2240" i="17"/>
  <c r="C2240" i="17"/>
  <c r="D2239" i="17"/>
  <c r="C2239" i="17"/>
  <c r="D2238" i="17"/>
  <c r="C2238" i="17"/>
  <c r="D2237" i="17"/>
  <c r="C2237" i="17"/>
  <c r="D2236" i="17"/>
  <c r="C2236" i="17"/>
  <c r="D2235" i="17"/>
  <c r="C2235" i="17"/>
  <c r="D2234" i="17"/>
  <c r="C2234" i="17"/>
  <c r="D2233" i="17"/>
  <c r="C2233" i="17"/>
  <c r="D2232" i="17"/>
  <c r="C2232" i="17"/>
  <c r="D2231" i="17"/>
  <c r="C2231" i="17"/>
  <c r="D2230" i="17"/>
  <c r="C2230" i="17"/>
  <c r="D2229" i="17"/>
  <c r="C2229" i="17"/>
  <c r="D2228" i="17"/>
  <c r="C2228" i="17"/>
  <c r="D2227" i="17"/>
  <c r="C2227" i="17"/>
  <c r="D2226" i="17"/>
  <c r="C2226" i="17"/>
  <c r="D2225" i="17"/>
  <c r="C2225" i="17"/>
  <c r="D2224" i="17"/>
  <c r="C2224" i="17"/>
  <c r="D2223" i="17"/>
  <c r="C2223" i="17"/>
  <c r="D2222" i="17"/>
  <c r="C2222" i="17"/>
  <c r="D2221" i="17"/>
  <c r="C2221" i="17"/>
  <c r="D2220" i="17"/>
  <c r="C2220" i="17"/>
  <c r="D2219" i="17"/>
  <c r="C2219" i="17"/>
  <c r="D2218" i="17"/>
  <c r="C2218" i="17"/>
  <c r="D2217" i="17"/>
  <c r="C2217" i="17"/>
  <c r="D2216" i="17"/>
  <c r="C2216" i="17"/>
  <c r="D2215" i="17"/>
  <c r="C2215" i="17"/>
  <c r="D2214" i="17"/>
  <c r="C2214" i="17"/>
  <c r="D2213" i="17"/>
  <c r="C2213" i="17"/>
  <c r="D2212" i="17"/>
  <c r="C2212" i="17"/>
  <c r="D2211" i="17"/>
  <c r="C2211" i="17"/>
  <c r="D2210" i="17"/>
  <c r="C2210" i="17"/>
  <c r="D2209" i="17"/>
  <c r="C2209" i="17"/>
  <c r="D2208" i="17"/>
  <c r="C2208" i="17"/>
  <c r="D2207" i="17"/>
  <c r="C2207" i="17"/>
  <c r="D2206" i="17"/>
  <c r="C2206" i="17"/>
  <c r="D2205" i="17"/>
  <c r="C2205" i="17"/>
  <c r="D2204" i="17"/>
  <c r="C2204" i="17"/>
  <c r="D2203" i="17"/>
  <c r="C2203" i="17"/>
  <c r="D2202" i="17"/>
  <c r="C2202" i="17"/>
  <c r="D2201" i="17"/>
  <c r="C2201" i="17"/>
  <c r="D2200" i="17"/>
  <c r="C2200" i="17"/>
  <c r="D2199" i="17"/>
  <c r="C2199" i="17"/>
  <c r="D2198" i="17"/>
  <c r="C2198" i="17"/>
  <c r="D2197" i="17"/>
  <c r="C2197" i="17"/>
  <c r="D2196" i="17"/>
  <c r="C2196" i="17"/>
  <c r="D2195" i="17"/>
  <c r="C2195" i="17"/>
  <c r="D2194" i="17"/>
  <c r="C2194" i="17"/>
  <c r="D2193" i="17"/>
  <c r="C2193" i="17"/>
  <c r="D2192" i="17"/>
  <c r="C2192" i="17"/>
  <c r="D2191" i="17"/>
  <c r="C2191" i="17"/>
  <c r="D2190" i="17"/>
  <c r="C2190" i="17"/>
  <c r="D2189" i="17"/>
  <c r="C2189" i="17"/>
  <c r="D2188" i="17"/>
  <c r="C2188" i="17"/>
  <c r="D2187" i="17"/>
  <c r="C2187" i="17"/>
  <c r="D2186" i="17"/>
  <c r="C2186" i="17"/>
  <c r="D2185" i="17"/>
  <c r="C2185" i="17"/>
  <c r="D2184" i="17"/>
  <c r="C2184" i="17"/>
  <c r="D2183" i="17"/>
  <c r="C2183" i="17"/>
  <c r="D2182" i="17"/>
  <c r="C2182" i="17"/>
  <c r="D2181" i="17"/>
  <c r="C2181" i="17"/>
  <c r="D2180" i="17"/>
  <c r="C2180" i="17"/>
  <c r="D2179" i="17"/>
  <c r="C2179" i="17"/>
  <c r="D2178" i="17"/>
  <c r="C2178" i="17"/>
  <c r="D2177" i="17"/>
  <c r="C2177" i="17"/>
  <c r="D2176" i="17"/>
  <c r="C2176" i="17"/>
  <c r="D2175" i="17"/>
  <c r="C2175" i="17"/>
  <c r="D2174" i="17"/>
  <c r="C2174" i="17"/>
  <c r="D2173" i="17"/>
  <c r="C2173" i="17"/>
  <c r="D2172" i="17"/>
  <c r="C2172" i="17"/>
  <c r="D2171" i="17"/>
  <c r="C2171" i="17"/>
  <c r="D2170" i="17"/>
  <c r="C2170" i="17"/>
  <c r="D2169" i="17"/>
  <c r="C2169" i="17"/>
  <c r="D2168" i="17"/>
  <c r="C2168" i="17"/>
  <c r="D2167" i="17"/>
  <c r="C2167" i="17"/>
  <c r="D2166" i="17"/>
  <c r="C2166" i="17"/>
  <c r="D2165" i="17"/>
  <c r="C2165" i="17"/>
  <c r="D2164" i="17"/>
  <c r="C2164" i="17"/>
  <c r="D2163" i="17"/>
  <c r="C2163" i="17"/>
  <c r="D2162" i="17"/>
  <c r="C2162" i="17"/>
  <c r="D2161" i="17"/>
  <c r="C2161" i="17"/>
  <c r="D2160" i="17"/>
  <c r="C2160" i="17"/>
  <c r="D2159" i="17"/>
  <c r="C2159" i="17"/>
  <c r="D2158" i="17"/>
  <c r="C2158" i="17"/>
  <c r="D2157" i="17"/>
  <c r="C2157" i="17"/>
  <c r="D2156" i="17"/>
  <c r="C2156" i="17"/>
  <c r="D2155" i="17"/>
  <c r="C2155" i="17"/>
  <c r="D2154" i="17"/>
  <c r="C2154" i="17"/>
  <c r="D2153" i="17"/>
  <c r="C2153" i="17"/>
  <c r="D2152" i="17"/>
  <c r="C2152" i="17"/>
  <c r="D2151" i="17"/>
  <c r="C2151" i="17"/>
  <c r="D2150" i="17"/>
  <c r="C2150" i="17"/>
  <c r="D2149" i="17"/>
  <c r="C2149" i="17"/>
  <c r="D2148" i="17"/>
  <c r="C2148" i="17"/>
  <c r="D2147" i="17"/>
  <c r="C2147" i="17"/>
  <c r="D2146" i="17"/>
  <c r="C2146" i="17"/>
  <c r="D2145" i="17"/>
  <c r="C2145" i="17"/>
  <c r="D2144" i="17"/>
  <c r="C2144" i="17"/>
  <c r="D2143" i="17"/>
  <c r="C2143" i="17"/>
  <c r="D2142" i="17"/>
  <c r="C2142" i="17"/>
  <c r="D2141" i="17"/>
  <c r="C2141" i="17"/>
  <c r="D2140" i="17"/>
  <c r="C2140" i="17"/>
  <c r="D2139" i="17"/>
  <c r="C2139" i="17"/>
  <c r="D2138" i="17"/>
  <c r="C2138" i="17"/>
  <c r="D2137" i="17"/>
  <c r="C2137" i="17"/>
  <c r="D2136" i="17"/>
  <c r="C2136" i="17"/>
  <c r="D2135" i="17"/>
  <c r="C2135" i="17"/>
  <c r="D2134" i="17"/>
  <c r="C2134" i="17"/>
  <c r="D2133" i="17"/>
  <c r="C2133" i="17"/>
  <c r="D2132" i="17"/>
  <c r="C2132" i="17"/>
  <c r="D2131" i="17"/>
  <c r="C2131" i="17"/>
  <c r="D2130" i="17"/>
  <c r="C2130" i="17"/>
  <c r="D2129" i="17"/>
  <c r="C2129" i="17"/>
  <c r="D2128" i="17"/>
  <c r="C2128" i="17"/>
  <c r="D2127" i="17"/>
  <c r="C2127" i="17"/>
  <c r="D2126" i="17"/>
  <c r="C2126" i="17"/>
  <c r="D2125" i="17"/>
  <c r="C2125" i="17"/>
  <c r="D2124" i="17"/>
  <c r="C2124" i="17"/>
  <c r="D2123" i="17"/>
  <c r="C2123" i="17"/>
  <c r="D2122" i="17"/>
  <c r="C2122" i="17"/>
  <c r="D2121" i="17"/>
  <c r="C2121" i="17"/>
  <c r="D2120" i="17"/>
  <c r="C2120" i="17"/>
  <c r="D2119" i="17"/>
  <c r="C2119" i="17"/>
  <c r="D2118" i="17"/>
  <c r="C2118" i="17"/>
  <c r="D2117" i="17"/>
  <c r="C2117" i="17"/>
  <c r="D2116" i="17"/>
  <c r="C2116" i="17"/>
  <c r="D2115" i="17"/>
  <c r="C2115" i="17"/>
  <c r="D2114" i="17"/>
  <c r="C2114" i="17"/>
  <c r="D2113" i="17"/>
  <c r="C2113" i="17"/>
  <c r="D2112" i="17"/>
  <c r="C2112" i="17"/>
  <c r="D2111" i="17"/>
  <c r="C2111" i="17"/>
  <c r="D2110" i="17"/>
  <c r="C2110" i="17"/>
  <c r="D2109" i="17"/>
  <c r="C2109" i="17"/>
  <c r="D2108" i="17"/>
  <c r="C2108" i="17"/>
  <c r="D2107" i="17"/>
  <c r="C2107" i="17"/>
  <c r="D2106" i="17"/>
  <c r="C2106" i="17"/>
  <c r="D2105" i="17"/>
  <c r="C2105" i="17"/>
  <c r="D2104" i="17"/>
  <c r="C2104" i="17"/>
  <c r="D2103" i="17"/>
  <c r="C2103" i="17"/>
  <c r="D2102" i="17"/>
  <c r="C2102" i="17"/>
  <c r="D2101" i="17"/>
  <c r="C2101" i="17"/>
  <c r="D2100" i="17"/>
  <c r="C2100" i="17"/>
  <c r="D2099" i="17"/>
  <c r="C2099" i="17"/>
  <c r="D2098" i="17"/>
  <c r="C2098" i="17"/>
  <c r="D2097" i="17"/>
  <c r="C2097" i="17"/>
  <c r="D2096" i="17"/>
  <c r="C2096" i="17"/>
  <c r="D2095" i="17"/>
  <c r="C2095" i="17"/>
  <c r="D2094" i="17"/>
  <c r="C2094" i="17"/>
  <c r="D2093" i="17"/>
  <c r="C2093" i="17"/>
  <c r="D2092" i="17"/>
  <c r="C2092" i="17"/>
  <c r="D2091" i="17"/>
  <c r="C2091" i="17"/>
  <c r="D2090" i="17"/>
  <c r="C2090" i="17"/>
  <c r="D2089" i="17"/>
  <c r="C2089" i="17"/>
  <c r="D2088" i="17"/>
  <c r="C2088" i="17"/>
  <c r="D2087" i="17"/>
  <c r="C2087" i="17"/>
  <c r="D2086" i="17"/>
  <c r="C2086" i="17"/>
  <c r="D2085" i="17"/>
  <c r="C2085" i="17"/>
  <c r="D2084" i="17"/>
  <c r="C2084" i="17"/>
  <c r="D2083" i="17"/>
  <c r="C2083" i="17"/>
  <c r="D2082" i="17"/>
  <c r="C2082" i="17"/>
  <c r="D2081" i="17"/>
  <c r="C2081" i="17"/>
  <c r="D2080" i="17"/>
  <c r="C2080" i="17"/>
  <c r="D2079" i="17"/>
  <c r="C2079" i="17"/>
  <c r="D2078" i="17"/>
  <c r="C2078" i="17"/>
  <c r="D2077" i="17"/>
  <c r="C2077" i="17"/>
  <c r="D2076" i="17"/>
  <c r="C2076" i="17"/>
  <c r="D2075" i="17"/>
  <c r="C2075" i="17"/>
  <c r="D2074" i="17"/>
  <c r="C2074" i="17"/>
  <c r="D2073" i="17"/>
  <c r="C2073" i="17"/>
  <c r="D2072" i="17"/>
  <c r="C2072" i="17"/>
  <c r="D2071" i="17"/>
  <c r="C2071" i="17"/>
  <c r="D2070" i="17"/>
  <c r="C2070" i="17"/>
  <c r="D2069" i="17"/>
  <c r="C2069" i="17"/>
  <c r="D2068" i="17"/>
  <c r="C2068" i="17"/>
  <c r="D2067" i="17"/>
  <c r="C2067" i="17"/>
  <c r="D2066" i="17"/>
  <c r="C2066" i="17"/>
  <c r="D2065" i="17"/>
  <c r="C2065" i="17"/>
  <c r="D2064" i="17"/>
  <c r="C2064" i="17"/>
  <c r="D2063" i="17"/>
  <c r="C2063" i="17"/>
  <c r="D2062" i="17"/>
  <c r="C2062" i="17"/>
  <c r="D2061" i="17"/>
  <c r="C2061" i="17"/>
  <c r="D2060" i="17"/>
  <c r="C2060" i="17"/>
  <c r="D2059" i="17"/>
  <c r="C2059" i="17"/>
  <c r="D2058" i="17"/>
  <c r="C2058" i="17"/>
  <c r="D2057" i="17"/>
  <c r="C2057" i="17"/>
  <c r="D2056" i="17"/>
  <c r="C2056" i="17"/>
  <c r="D2055" i="17"/>
  <c r="C2055" i="17"/>
  <c r="D2054" i="17"/>
  <c r="C2054" i="17"/>
  <c r="D2053" i="17"/>
  <c r="C2053" i="17"/>
  <c r="D2052" i="17"/>
  <c r="C2052" i="17"/>
  <c r="D2051" i="17"/>
  <c r="C2051" i="17"/>
  <c r="D2050" i="17"/>
  <c r="C2050" i="17"/>
  <c r="D2049" i="17"/>
  <c r="C2049" i="17"/>
  <c r="D2048" i="17"/>
  <c r="C2048" i="17"/>
  <c r="D2047" i="17"/>
  <c r="C2047" i="17"/>
  <c r="D2046" i="17"/>
  <c r="C2046" i="17"/>
  <c r="D2045" i="17"/>
  <c r="C2045" i="17"/>
  <c r="D2044" i="17"/>
  <c r="C2044" i="17"/>
  <c r="D2043" i="17"/>
  <c r="C2043" i="17"/>
  <c r="D2042" i="17"/>
  <c r="C2042" i="17"/>
  <c r="D2041" i="17"/>
  <c r="C2041" i="17"/>
  <c r="D2040" i="17"/>
  <c r="C2040" i="17"/>
  <c r="D2039" i="17"/>
  <c r="C2039" i="17"/>
  <c r="D2038" i="17"/>
  <c r="C2038" i="17"/>
  <c r="D2037" i="17"/>
  <c r="C2037" i="17"/>
  <c r="D2036" i="17"/>
  <c r="C2036" i="17"/>
  <c r="D2035" i="17"/>
  <c r="C2035" i="17"/>
  <c r="D2034" i="17"/>
  <c r="C2034" i="17"/>
  <c r="D2033" i="17"/>
  <c r="C2033" i="17"/>
  <c r="D2032" i="17"/>
  <c r="C2032" i="17"/>
  <c r="D2031" i="17"/>
  <c r="C2031" i="17"/>
  <c r="D2030" i="17"/>
  <c r="C2030" i="17"/>
  <c r="D2029" i="17"/>
  <c r="C2029" i="17"/>
  <c r="D2028" i="17"/>
  <c r="C2028" i="17"/>
  <c r="D2027" i="17"/>
  <c r="C2027" i="17"/>
  <c r="D2026" i="17"/>
  <c r="C2026" i="17"/>
  <c r="D2025" i="17"/>
  <c r="C2025" i="17"/>
  <c r="D2024" i="17"/>
  <c r="C2024" i="17"/>
  <c r="D2023" i="17"/>
  <c r="C2023" i="17"/>
  <c r="D2022" i="17"/>
  <c r="C2022" i="17"/>
  <c r="D2021" i="17"/>
  <c r="C2021" i="17"/>
  <c r="D2020" i="17"/>
  <c r="C2020" i="17"/>
  <c r="D2019" i="17"/>
  <c r="C2019" i="17"/>
  <c r="D2018" i="17"/>
  <c r="C2018" i="17"/>
  <c r="D2017" i="17"/>
  <c r="C2017" i="17"/>
  <c r="D2016" i="17"/>
  <c r="C2016" i="17"/>
  <c r="D2015" i="17"/>
  <c r="C2015" i="17"/>
  <c r="D2014" i="17"/>
  <c r="C2014" i="17"/>
  <c r="D2013" i="17"/>
  <c r="C2013" i="17"/>
  <c r="D2012" i="17"/>
  <c r="C2012" i="17"/>
  <c r="D2011" i="17"/>
  <c r="C2011" i="17"/>
  <c r="D2010" i="17"/>
  <c r="C2010" i="17"/>
  <c r="D2009" i="17"/>
  <c r="C2009" i="17"/>
  <c r="D2008" i="17"/>
  <c r="C2008" i="17"/>
  <c r="D2007" i="17"/>
  <c r="C2007" i="17"/>
  <c r="D2006" i="17"/>
  <c r="C2006" i="17"/>
  <c r="D2005" i="17"/>
  <c r="C2005" i="17"/>
  <c r="D2004" i="17"/>
  <c r="C2004" i="17"/>
  <c r="D2003" i="17"/>
  <c r="C2003" i="17"/>
  <c r="D2002" i="17"/>
  <c r="C2002" i="17"/>
  <c r="D2001" i="17"/>
  <c r="C2001" i="17"/>
  <c r="D2000" i="17"/>
  <c r="C2000" i="17"/>
  <c r="D1999" i="17"/>
  <c r="C1999" i="17"/>
  <c r="D1998" i="17"/>
  <c r="C1998" i="17"/>
  <c r="D1997" i="17"/>
  <c r="C1997" i="17"/>
  <c r="D1996" i="17"/>
  <c r="C1996" i="17"/>
  <c r="D1995" i="17"/>
  <c r="C1995" i="17"/>
  <c r="D1994" i="17"/>
  <c r="C1994" i="17"/>
  <c r="D1993" i="17"/>
  <c r="C1993" i="17"/>
  <c r="D1992" i="17"/>
  <c r="C1992" i="17"/>
  <c r="D1991" i="17"/>
  <c r="C1991" i="17"/>
  <c r="D1990" i="17"/>
  <c r="C1990" i="17"/>
  <c r="D1989" i="17"/>
  <c r="C1989" i="17"/>
  <c r="D1988" i="17"/>
  <c r="C1988" i="17"/>
  <c r="D1987" i="17"/>
  <c r="C1987" i="17"/>
  <c r="D1986" i="17"/>
  <c r="C1986" i="17"/>
  <c r="D1985" i="17"/>
  <c r="C1985" i="17"/>
  <c r="D1984" i="17"/>
  <c r="C1984" i="17"/>
  <c r="D1983" i="17"/>
  <c r="C1983" i="17"/>
  <c r="D1982" i="17"/>
  <c r="C1982" i="17"/>
  <c r="D1981" i="17"/>
  <c r="C1981" i="17"/>
  <c r="D1980" i="17"/>
  <c r="C1980" i="17"/>
  <c r="D1979" i="17"/>
  <c r="C1979" i="17"/>
  <c r="D1978" i="17"/>
  <c r="C1978" i="17"/>
  <c r="D1977" i="17"/>
  <c r="C1977" i="17"/>
  <c r="D1976" i="17"/>
  <c r="C1976" i="17"/>
  <c r="D1975" i="17"/>
  <c r="C1975" i="17"/>
  <c r="D1974" i="17"/>
  <c r="C1974" i="17"/>
  <c r="D1973" i="17"/>
  <c r="C1973" i="17"/>
  <c r="D1972" i="17"/>
  <c r="C1972" i="17"/>
  <c r="D1971" i="17"/>
  <c r="C1971" i="17"/>
  <c r="D1970" i="17"/>
  <c r="C1970" i="17"/>
  <c r="D1969" i="17"/>
  <c r="C1969" i="17"/>
  <c r="D1968" i="17"/>
  <c r="C1968" i="17"/>
  <c r="D1967" i="17"/>
  <c r="C1967" i="17"/>
  <c r="D1966" i="17"/>
  <c r="C1966" i="17"/>
  <c r="D1965" i="17"/>
  <c r="C1965" i="17"/>
  <c r="D1964" i="17"/>
  <c r="C1964" i="17"/>
  <c r="D1963" i="17"/>
  <c r="C1963" i="17"/>
  <c r="D1962" i="17"/>
  <c r="C1962" i="17"/>
  <c r="D1961" i="17"/>
  <c r="C1961" i="17"/>
  <c r="D1960" i="17"/>
  <c r="C1960" i="17"/>
  <c r="D1959" i="17"/>
  <c r="C1959" i="17"/>
  <c r="D1958" i="17"/>
  <c r="C1958" i="17"/>
  <c r="D1957" i="17"/>
  <c r="C1957" i="17"/>
  <c r="D1956" i="17"/>
  <c r="C1956" i="17"/>
  <c r="D1955" i="17"/>
  <c r="C1955" i="17"/>
  <c r="D1954" i="17"/>
  <c r="C1954" i="17"/>
  <c r="D1953" i="17"/>
  <c r="C1953" i="17"/>
  <c r="D1952" i="17"/>
  <c r="C1952" i="17"/>
  <c r="D1951" i="17"/>
  <c r="C1951" i="17"/>
  <c r="D1950" i="17"/>
  <c r="C1950" i="17"/>
  <c r="D1949" i="17"/>
  <c r="C1949" i="17"/>
  <c r="D1948" i="17"/>
  <c r="C1948" i="17"/>
  <c r="D1947" i="17"/>
  <c r="C1947" i="17"/>
  <c r="D1946" i="17"/>
  <c r="C1946" i="17"/>
  <c r="D1945" i="17"/>
  <c r="C1945" i="17"/>
  <c r="D1944" i="17"/>
  <c r="C1944" i="17"/>
  <c r="D1943" i="17"/>
  <c r="C1943" i="17"/>
  <c r="D1942" i="17"/>
  <c r="C1942" i="17"/>
  <c r="D1941" i="17"/>
  <c r="C1941" i="17"/>
  <c r="D1940" i="17"/>
  <c r="C1940" i="17"/>
  <c r="D1939" i="17"/>
  <c r="C1939" i="17"/>
  <c r="D1938" i="17"/>
  <c r="C1938" i="17"/>
  <c r="D1937" i="17"/>
  <c r="C1937" i="17"/>
  <c r="D1936" i="17"/>
  <c r="C1936" i="17"/>
  <c r="D1935" i="17"/>
  <c r="C1935" i="17"/>
  <c r="D1934" i="17"/>
  <c r="C1934" i="17"/>
  <c r="D1933" i="17"/>
  <c r="C1933" i="17"/>
  <c r="D1932" i="17"/>
  <c r="C1932" i="17"/>
  <c r="D1931" i="17"/>
  <c r="C1931" i="17"/>
  <c r="D1930" i="17"/>
  <c r="C1930" i="17"/>
  <c r="D1929" i="17"/>
  <c r="C1929" i="17"/>
  <c r="D1928" i="17"/>
  <c r="C1928" i="17"/>
  <c r="D1927" i="17"/>
  <c r="C1927" i="17"/>
  <c r="D1926" i="17"/>
  <c r="C1926" i="17"/>
  <c r="D1925" i="17"/>
  <c r="C1925" i="17"/>
  <c r="D1924" i="17"/>
  <c r="C1924" i="17"/>
  <c r="D1923" i="17"/>
  <c r="C1923" i="17"/>
  <c r="D1922" i="17"/>
  <c r="C1922" i="17"/>
  <c r="D1921" i="17"/>
  <c r="C1921" i="17"/>
  <c r="D1920" i="17"/>
  <c r="C1920" i="17"/>
  <c r="D1919" i="17"/>
  <c r="C1919" i="17"/>
  <c r="D1918" i="17"/>
  <c r="C1918" i="17"/>
  <c r="D1917" i="17"/>
  <c r="C1917" i="17"/>
  <c r="D1916" i="17"/>
  <c r="C1916" i="17"/>
  <c r="D1915" i="17"/>
  <c r="C1915" i="17"/>
  <c r="D1914" i="17"/>
  <c r="C1914" i="17"/>
  <c r="D1913" i="17"/>
  <c r="C1913" i="17"/>
  <c r="D1912" i="17"/>
  <c r="C1912" i="17"/>
  <c r="D1911" i="17"/>
  <c r="C1911" i="17"/>
  <c r="D1910" i="17"/>
  <c r="C1910" i="17"/>
  <c r="D1909" i="17"/>
  <c r="C1909" i="17"/>
  <c r="D1908" i="17"/>
  <c r="C1908" i="17"/>
  <c r="D1907" i="17"/>
  <c r="C1907" i="17"/>
  <c r="D1906" i="17"/>
  <c r="C1906" i="17"/>
  <c r="D1905" i="17"/>
  <c r="C1905" i="17"/>
  <c r="D1904" i="17"/>
  <c r="C1904" i="17"/>
  <c r="D1903" i="17"/>
  <c r="C1903" i="17"/>
  <c r="D1902" i="17"/>
  <c r="C1902" i="17"/>
  <c r="D1901" i="17"/>
  <c r="C1901" i="17"/>
  <c r="D1900" i="17"/>
  <c r="C1900" i="17"/>
  <c r="D1899" i="17"/>
  <c r="C1899" i="17"/>
  <c r="D1898" i="17"/>
  <c r="C1898" i="17"/>
  <c r="D1897" i="17"/>
  <c r="C1897" i="17"/>
  <c r="D1896" i="17"/>
  <c r="C1896" i="17"/>
  <c r="D1895" i="17"/>
  <c r="C1895" i="17"/>
  <c r="D1894" i="17"/>
  <c r="C1894" i="17"/>
  <c r="D1893" i="17"/>
  <c r="C1893" i="17"/>
  <c r="D1892" i="17"/>
  <c r="C1892" i="17"/>
  <c r="D1891" i="17"/>
  <c r="C1891" i="17"/>
  <c r="D1890" i="17"/>
  <c r="C1890" i="17"/>
  <c r="D1889" i="17"/>
  <c r="C1889" i="17"/>
  <c r="D1888" i="17"/>
  <c r="C1888" i="17"/>
  <c r="D1887" i="17"/>
  <c r="C1887" i="17"/>
  <c r="D1886" i="17"/>
  <c r="C1886" i="17"/>
  <c r="D1885" i="17"/>
  <c r="C1885" i="17"/>
  <c r="D1884" i="17"/>
  <c r="C1884" i="17"/>
  <c r="D1883" i="17"/>
  <c r="C1883" i="17"/>
  <c r="D1882" i="17"/>
  <c r="C1882" i="17"/>
  <c r="D1881" i="17"/>
  <c r="C1881" i="17"/>
  <c r="D1880" i="17"/>
  <c r="C1880" i="17"/>
  <c r="D1879" i="17"/>
  <c r="C1879" i="17"/>
  <c r="D1878" i="17"/>
  <c r="C1878" i="17"/>
  <c r="D1877" i="17"/>
  <c r="C1877" i="17"/>
  <c r="D1876" i="17"/>
  <c r="C1876" i="17"/>
  <c r="D1875" i="17"/>
  <c r="C1875" i="17"/>
  <c r="D1874" i="17"/>
  <c r="C1874" i="17"/>
  <c r="D1873" i="17"/>
  <c r="C1873" i="17"/>
  <c r="D1872" i="17"/>
  <c r="C1872" i="17"/>
  <c r="D1871" i="17"/>
  <c r="C1871" i="17"/>
  <c r="D1870" i="17"/>
  <c r="C1870" i="17"/>
  <c r="D1869" i="17"/>
  <c r="C1869" i="17"/>
  <c r="D1868" i="17"/>
  <c r="C1868" i="17"/>
  <c r="D1867" i="17"/>
  <c r="C1867" i="17"/>
  <c r="D1866" i="17"/>
  <c r="C1866" i="17"/>
  <c r="D1865" i="17"/>
  <c r="C1865" i="17"/>
  <c r="D1864" i="17"/>
  <c r="C1864" i="17"/>
  <c r="D1863" i="17"/>
  <c r="C1863" i="17"/>
  <c r="D1862" i="17"/>
  <c r="C1862" i="17"/>
  <c r="D1861" i="17"/>
  <c r="C1861" i="17"/>
  <c r="D1860" i="17"/>
  <c r="C1860" i="17"/>
  <c r="D1859" i="17"/>
  <c r="C1859" i="17"/>
  <c r="D1858" i="17"/>
  <c r="C1858" i="17"/>
  <c r="D1857" i="17"/>
  <c r="C1857" i="17"/>
  <c r="D1856" i="17"/>
  <c r="C1856" i="17"/>
  <c r="D1855" i="17"/>
  <c r="C1855" i="17"/>
  <c r="D1854" i="17"/>
  <c r="C1854" i="17"/>
  <c r="D1853" i="17"/>
  <c r="C1853" i="17"/>
  <c r="D1852" i="17"/>
  <c r="C1852" i="17"/>
  <c r="D1851" i="17"/>
  <c r="C1851" i="17"/>
  <c r="D1850" i="17"/>
  <c r="C1850" i="17"/>
  <c r="D1849" i="17"/>
  <c r="C1849" i="17"/>
  <c r="D1848" i="17"/>
  <c r="C1848" i="17"/>
  <c r="D1847" i="17"/>
  <c r="C1847" i="17"/>
  <c r="D1846" i="17"/>
  <c r="C1846" i="17"/>
  <c r="D1845" i="17"/>
  <c r="C1845" i="17"/>
  <c r="D1844" i="17"/>
  <c r="C1844" i="17"/>
  <c r="D1843" i="17"/>
  <c r="C1843" i="17"/>
  <c r="D1842" i="17"/>
  <c r="C1842" i="17"/>
  <c r="D1841" i="17"/>
  <c r="C1841" i="17"/>
  <c r="D1840" i="17"/>
  <c r="C1840" i="17"/>
  <c r="D1839" i="17"/>
  <c r="C1839" i="17"/>
  <c r="D1838" i="17"/>
  <c r="C1838" i="17"/>
  <c r="D1837" i="17"/>
  <c r="C1837" i="17"/>
  <c r="D1836" i="17"/>
  <c r="C1836" i="17"/>
  <c r="D1835" i="17"/>
  <c r="C1835" i="17"/>
  <c r="D1834" i="17"/>
  <c r="C1834" i="17"/>
  <c r="D1833" i="17"/>
  <c r="C1833" i="17"/>
  <c r="D1832" i="17"/>
  <c r="C1832" i="17"/>
  <c r="D1831" i="17"/>
  <c r="C1831" i="17"/>
  <c r="D1830" i="17"/>
  <c r="C1830" i="17"/>
  <c r="D1829" i="17"/>
  <c r="C1829" i="17"/>
  <c r="D1828" i="17"/>
  <c r="C1828" i="17"/>
  <c r="D1827" i="17"/>
  <c r="C1827" i="17"/>
  <c r="D1826" i="17"/>
  <c r="C1826" i="17"/>
  <c r="D1825" i="17"/>
  <c r="C1825" i="17"/>
  <c r="D1824" i="17"/>
  <c r="C1824" i="17"/>
  <c r="D1823" i="17"/>
  <c r="C1823" i="17"/>
  <c r="D1822" i="17"/>
  <c r="C1822" i="17"/>
  <c r="D1821" i="17"/>
  <c r="C1821" i="17"/>
  <c r="D1820" i="17"/>
  <c r="C1820" i="17"/>
  <c r="D1819" i="17"/>
  <c r="C1819" i="17"/>
  <c r="D1818" i="17"/>
  <c r="C1818" i="17"/>
  <c r="D1817" i="17"/>
  <c r="C1817" i="17"/>
  <c r="D1816" i="17"/>
  <c r="C1816" i="17"/>
  <c r="D1815" i="17"/>
  <c r="C1815" i="17"/>
  <c r="D1814" i="17"/>
  <c r="C1814" i="17"/>
  <c r="D1813" i="17"/>
  <c r="C1813" i="17"/>
  <c r="D1812" i="17"/>
  <c r="C1812" i="17"/>
  <c r="D1811" i="17"/>
  <c r="C1811" i="17"/>
  <c r="D1810" i="17"/>
  <c r="C1810" i="17"/>
  <c r="D1809" i="17"/>
  <c r="C1809" i="17"/>
  <c r="D1808" i="17"/>
  <c r="C1808" i="17"/>
  <c r="D1807" i="17"/>
  <c r="C1807" i="17"/>
  <c r="D1806" i="17"/>
  <c r="C1806" i="17"/>
  <c r="D1805" i="17"/>
  <c r="C1805" i="17"/>
  <c r="D1804" i="17"/>
  <c r="C1804" i="17"/>
  <c r="D1803" i="17"/>
  <c r="C1803" i="17"/>
  <c r="D1802" i="17"/>
  <c r="C1802" i="17"/>
  <c r="D1801" i="17"/>
  <c r="C1801" i="17"/>
  <c r="D1800" i="17"/>
  <c r="C1800" i="17"/>
  <c r="D1799" i="17"/>
  <c r="C1799" i="17"/>
  <c r="D1798" i="17"/>
  <c r="C1798" i="17"/>
  <c r="D1797" i="17"/>
  <c r="C1797" i="17"/>
  <c r="D1796" i="17"/>
  <c r="C1796" i="17"/>
  <c r="D1795" i="17"/>
  <c r="C1795" i="17"/>
  <c r="D1794" i="17"/>
  <c r="C1794" i="17"/>
  <c r="D1793" i="17"/>
  <c r="C1793" i="17"/>
  <c r="D1792" i="17"/>
  <c r="C1792" i="17"/>
  <c r="D1791" i="17"/>
  <c r="C1791" i="17"/>
  <c r="D1790" i="17"/>
  <c r="C1790" i="17"/>
  <c r="D1789" i="17"/>
  <c r="C1789" i="17"/>
  <c r="D1788" i="17"/>
  <c r="C1788" i="17"/>
  <c r="D1787" i="17"/>
  <c r="C1787" i="17"/>
  <c r="D1786" i="17"/>
  <c r="C1786" i="17"/>
  <c r="D1785" i="17"/>
  <c r="C1785" i="17"/>
  <c r="D1784" i="17"/>
  <c r="C1784" i="17"/>
  <c r="D1783" i="17"/>
  <c r="C1783" i="17"/>
  <c r="D1782" i="17"/>
  <c r="C1782" i="17"/>
  <c r="D1781" i="17"/>
  <c r="C1781" i="17"/>
  <c r="D1780" i="17"/>
  <c r="C1780" i="17"/>
  <c r="D1779" i="17"/>
  <c r="C1779" i="17"/>
  <c r="D1778" i="17"/>
  <c r="C1778" i="17"/>
  <c r="D1777" i="17"/>
  <c r="C1777" i="17"/>
  <c r="D1776" i="17"/>
  <c r="C1776" i="17"/>
  <c r="D1775" i="17"/>
  <c r="C1775" i="17"/>
  <c r="D1774" i="17"/>
  <c r="C1774" i="17"/>
  <c r="D1773" i="17"/>
  <c r="C1773" i="17"/>
  <c r="D1772" i="17"/>
  <c r="C1772" i="17"/>
  <c r="D1771" i="17"/>
  <c r="C1771" i="17"/>
  <c r="D1770" i="17"/>
  <c r="C1770" i="17"/>
  <c r="D1769" i="17"/>
  <c r="C1769" i="17"/>
  <c r="D1768" i="17"/>
  <c r="C1768" i="17"/>
  <c r="D1767" i="17"/>
  <c r="C1767" i="17"/>
  <c r="D1766" i="17"/>
  <c r="C1766" i="17"/>
  <c r="D1765" i="17"/>
  <c r="C1765" i="17"/>
  <c r="D1764" i="17"/>
  <c r="C1764" i="17"/>
  <c r="D1763" i="17"/>
  <c r="C1763" i="17"/>
  <c r="D1762" i="17"/>
  <c r="C1762" i="17"/>
  <c r="D1761" i="17"/>
  <c r="C1761" i="17"/>
  <c r="D1760" i="17"/>
  <c r="C1760" i="17"/>
  <c r="D1759" i="17"/>
  <c r="C1759" i="17"/>
  <c r="D1758" i="17"/>
  <c r="C1758" i="17"/>
  <c r="D1757" i="17"/>
  <c r="C1757" i="17"/>
  <c r="D1756" i="17"/>
  <c r="C1756" i="17"/>
  <c r="D1755" i="17"/>
  <c r="C1755" i="17"/>
  <c r="D1754" i="17"/>
  <c r="C1754" i="17"/>
  <c r="D1753" i="17"/>
  <c r="C1753" i="17"/>
  <c r="D1752" i="17"/>
  <c r="C1752" i="17"/>
  <c r="D1751" i="17"/>
  <c r="C1751" i="17"/>
  <c r="D1750" i="17"/>
  <c r="C1750" i="17"/>
  <c r="D1749" i="17"/>
  <c r="C1749" i="17"/>
  <c r="D1748" i="17"/>
  <c r="C1748" i="17"/>
  <c r="D1747" i="17"/>
  <c r="C1747" i="17"/>
  <c r="D1746" i="17"/>
  <c r="C1746" i="17"/>
  <c r="D1745" i="17"/>
  <c r="C1745" i="17"/>
  <c r="D1744" i="17"/>
  <c r="C1744" i="17"/>
  <c r="D1743" i="17"/>
  <c r="C1743" i="17"/>
  <c r="D1742" i="17"/>
  <c r="C1742" i="17"/>
  <c r="D1741" i="17"/>
  <c r="C1741" i="17"/>
  <c r="D1740" i="17"/>
  <c r="C1740" i="17"/>
  <c r="D1739" i="17"/>
  <c r="C1739" i="17"/>
  <c r="D1738" i="17"/>
  <c r="C1738" i="17"/>
  <c r="D1737" i="17"/>
  <c r="C1737" i="17"/>
  <c r="D1736" i="17"/>
  <c r="C1736" i="17"/>
  <c r="D1735" i="17"/>
  <c r="C1735" i="17"/>
  <c r="D1734" i="17"/>
  <c r="C1734" i="17"/>
  <c r="D1733" i="17"/>
  <c r="C1733" i="17"/>
  <c r="D1732" i="17"/>
  <c r="C1732" i="17"/>
  <c r="D1731" i="17"/>
  <c r="C1731" i="17"/>
  <c r="D1730" i="17"/>
  <c r="C1730" i="17"/>
  <c r="D1729" i="17"/>
  <c r="C1729" i="17"/>
  <c r="D1728" i="17"/>
  <c r="C1728" i="17"/>
  <c r="D1727" i="17"/>
  <c r="C1727" i="17"/>
  <c r="D1726" i="17"/>
  <c r="C1726" i="17"/>
  <c r="D1725" i="17"/>
  <c r="C1725" i="17"/>
  <c r="D1724" i="17"/>
  <c r="C1724" i="17"/>
  <c r="D1723" i="17"/>
  <c r="C1723" i="17"/>
  <c r="D1722" i="17"/>
  <c r="C1722" i="17"/>
  <c r="D1721" i="17"/>
  <c r="C1721" i="17"/>
  <c r="D1720" i="17"/>
  <c r="C1720" i="17"/>
  <c r="D1719" i="17"/>
  <c r="C1719" i="17"/>
  <c r="D1718" i="17"/>
  <c r="C1718" i="17"/>
  <c r="D1717" i="17"/>
  <c r="C1717" i="17"/>
  <c r="D1716" i="17"/>
  <c r="C1716" i="17"/>
  <c r="D1715" i="17"/>
  <c r="C1715" i="17"/>
  <c r="D1714" i="17"/>
  <c r="C1714" i="17"/>
  <c r="D1713" i="17"/>
  <c r="C1713" i="17"/>
  <c r="D1712" i="17"/>
  <c r="C1712" i="17"/>
  <c r="D1711" i="17"/>
  <c r="C1711" i="17"/>
  <c r="D1710" i="17"/>
  <c r="C1710" i="17"/>
  <c r="D1709" i="17"/>
  <c r="C1709" i="17"/>
  <c r="D1708" i="17"/>
  <c r="C1708" i="17"/>
  <c r="D1707" i="17"/>
  <c r="C1707" i="17"/>
  <c r="D1706" i="17"/>
  <c r="C1706" i="17"/>
  <c r="D1705" i="17"/>
  <c r="C1705" i="17"/>
  <c r="D1704" i="17"/>
  <c r="C1704" i="17"/>
  <c r="D1703" i="17"/>
  <c r="C1703" i="17"/>
  <c r="D1702" i="17"/>
  <c r="C1702" i="17"/>
  <c r="D1701" i="17"/>
  <c r="C1701" i="17"/>
  <c r="D1700" i="17"/>
  <c r="C1700" i="17"/>
  <c r="D1699" i="17"/>
  <c r="C1699" i="17"/>
  <c r="D1698" i="17"/>
  <c r="C1698" i="17"/>
  <c r="D1697" i="17"/>
  <c r="C1697" i="17"/>
  <c r="D1696" i="17"/>
  <c r="C1696" i="17"/>
  <c r="D1695" i="17"/>
  <c r="C1695" i="17"/>
  <c r="D1694" i="17"/>
  <c r="C1694" i="17"/>
  <c r="D1693" i="17"/>
  <c r="C1693" i="17"/>
  <c r="D1692" i="17"/>
  <c r="C1692" i="17"/>
  <c r="D1691" i="17"/>
  <c r="C1691" i="17"/>
  <c r="D1690" i="17"/>
  <c r="C1690" i="17"/>
  <c r="D1689" i="17"/>
  <c r="C1689" i="17"/>
  <c r="D1688" i="17"/>
  <c r="C1688" i="17"/>
  <c r="D1687" i="17"/>
  <c r="C1687" i="17"/>
  <c r="D1686" i="17"/>
  <c r="C1686" i="17"/>
  <c r="D1685" i="17"/>
  <c r="C1685" i="17"/>
  <c r="D1684" i="17"/>
  <c r="C1684" i="17"/>
  <c r="D1683" i="17"/>
  <c r="C1683" i="17"/>
  <c r="D1682" i="17"/>
  <c r="C1682" i="17"/>
  <c r="D1681" i="17"/>
  <c r="C1681" i="17"/>
  <c r="D1680" i="17"/>
  <c r="C1680" i="17"/>
  <c r="D1679" i="17"/>
  <c r="C1679" i="17"/>
  <c r="D1678" i="17"/>
  <c r="C1678" i="17"/>
  <c r="D1677" i="17"/>
  <c r="C1677" i="17"/>
  <c r="D1676" i="17"/>
  <c r="C1676" i="17"/>
  <c r="D1675" i="17"/>
  <c r="C1675" i="17"/>
  <c r="D1674" i="17"/>
  <c r="C1674" i="17"/>
  <c r="D1673" i="17"/>
  <c r="C1673" i="17"/>
  <c r="D1672" i="17"/>
  <c r="C1672" i="17"/>
  <c r="D1671" i="17"/>
  <c r="C1671" i="17"/>
  <c r="D1670" i="17"/>
  <c r="C1670" i="17"/>
  <c r="D1669" i="17"/>
  <c r="C1669" i="17"/>
  <c r="D1668" i="17"/>
  <c r="C1668" i="17"/>
  <c r="D1667" i="17"/>
  <c r="C1667" i="17"/>
  <c r="D1666" i="17"/>
  <c r="C1666" i="17"/>
  <c r="D1665" i="17"/>
  <c r="C1665" i="17"/>
  <c r="D1664" i="17"/>
  <c r="C1664" i="17"/>
  <c r="D1663" i="17"/>
  <c r="C1663" i="17"/>
  <c r="D1662" i="17"/>
  <c r="C1662" i="17"/>
  <c r="D1661" i="17"/>
  <c r="C1661" i="17"/>
  <c r="D1660" i="17"/>
  <c r="C1660" i="17"/>
  <c r="D1659" i="17"/>
  <c r="C1659" i="17"/>
  <c r="D1658" i="17"/>
  <c r="C1658" i="17"/>
  <c r="D1657" i="17"/>
  <c r="C1657" i="17"/>
  <c r="D1656" i="17"/>
  <c r="C1656" i="17"/>
  <c r="D1655" i="17"/>
  <c r="C1655" i="17"/>
  <c r="D1654" i="17"/>
  <c r="C1654" i="17"/>
  <c r="D1653" i="17"/>
  <c r="C1653" i="17"/>
  <c r="D1652" i="17"/>
  <c r="C1652" i="17"/>
  <c r="D1651" i="17"/>
  <c r="C1651" i="17"/>
  <c r="D1650" i="17"/>
  <c r="C1650" i="17"/>
  <c r="D1649" i="17"/>
  <c r="C1649" i="17"/>
  <c r="D1648" i="17"/>
  <c r="C1648" i="17"/>
  <c r="D1647" i="17"/>
  <c r="C1647" i="17"/>
  <c r="D1646" i="17"/>
  <c r="C1646" i="17"/>
  <c r="D1645" i="17"/>
  <c r="C1645" i="17"/>
  <c r="D1644" i="17"/>
  <c r="C1644" i="17"/>
  <c r="D1643" i="17"/>
  <c r="C1643" i="17"/>
  <c r="D1642" i="17"/>
  <c r="C1642" i="17"/>
  <c r="D1641" i="17"/>
  <c r="C1641" i="17"/>
  <c r="D1640" i="17"/>
  <c r="C1640" i="17"/>
  <c r="D1639" i="17"/>
  <c r="C1639" i="17"/>
  <c r="D1638" i="17"/>
  <c r="C1638" i="17"/>
  <c r="D1637" i="17"/>
  <c r="C1637" i="17"/>
  <c r="D1636" i="17"/>
  <c r="C1636" i="17"/>
  <c r="D1635" i="17"/>
  <c r="C1635" i="17"/>
  <c r="D1634" i="17"/>
  <c r="C1634" i="17"/>
  <c r="D1633" i="17"/>
  <c r="C1633" i="17"/>
  <c r="D1632" i="17"/>
  <c r="C1632" i="17"/>
  <c r="D1631" i="17"/>
  <c r="C1631" i="17"/>
  <c r="D1630" i="17"/>
  <c r="C1630" i="17"/>
  <c r="D1629" i="17"/>
  <c r="C1629" i="17"/>
  <c r="D1628" i="17"/>
  <c r="C1628" i="17"/>
  <c r="D1627" i="17"/>
  <c r="C1627" i="17"/>
  <c r="D1626" i="17"/>
  <c r="C1626" i="17"/>
  <c r="D1625" i="17"/>
  <c r="C1625" i="17"/>
  <c r="D1624" i="17"/>
  <c r="C1624" i="17"/>
  <c r="D1623" i="17"/>
  <c r="C1623" i="17"/>
  <c r="D1622" i="17"/>
  <c r="C1622" i="17"/>
  <c r="D1621" i="17"/>
  <c r="C1621" i="17"/>
  <c r="D1620" i="17"/>
  <c r="C1620" i="17"/>
  <c r="D1619" i="17"/>
  <c r="C1619" i="17"/>
  <c r="D1618" i="17"/>
  <c r="C1618" i="17"/>
  <c r="D1617" i="17"/>
  <c r="C1617" i="17"/>
  <c r="D1616" i="17"/>
  <c r="C1616" i="17"/>
  <c r="D1615" i="17"/>
  <c r="C1615" i="17"/>
  <c r="D1614" i="17"/>
  <c r="C1614" i="17"/>
  <c r="D1613" i="17"/>
  <c r="C1613" i="17"/>
  <c r="D1612" i="17"/>
  <c r="C1612" i="17"/>
  <c r="D1611" i="17"/>
  <c r="C1611" i="17"/>
  <c r="D1610" i="17"/>
  <c r="C1610" i="17"/>
  <c r="D1609" i="17"/>
  <c r="C1609" i="17"/>
  <c r="D1608" i="17"/>
  <c r="C1608" i="17"/>
  <c r="D1607" i="17"/>
  <c r="C1607" i="17"/>
  <c r="D1606" i="17"/>
  <c r="C1606" i="17"/>
  <c r="D1605" i="17"/>
  <c r="C1605" i="17"/>
  <c r="D1604" i="17"/>
  <c r="C1604" i="17"/>
  <c r="D1603" i="17"/>
  <c r="C1603" i="17"/>
  <c r="D1602" i="17"/>
  <c r="C1602" i="17"/>
  <c r="D1601" i="17"/>
  <c r="C1601" i="17"/>
  <c r="D1600" i="17"/>
  <c r="C1600" i="17"/>
  <c r="D1599" i="17"/>
  <c r="C1599" i="17"/>
  <c r="D1598" i="17"/>
  <c r="C1598" i="17"/>
  <c r="D1597" i="17"/>
  <c r="C1597" i="17"/>
  <c r="D1596" i="17"/>
  <c r="C1596" i="17"/>
  <c r="D1595" i="17"/>
  <c r="C1595" i="17"/>
  <c r="D1594" i="17"/>
  <c r="C1594" i="17"/>
  <c r="D1593" i="17"/>
  <c r="C1593" i="17"/>
  <c r="D1592" i="17"/>
  <c r="C1592" i="17"/>
  <c r="D1591" i="17"/>
  <c r="C1591" i="17"/>
  <c r="D1590" i="17"/>
  <c r="C1590" i="17"/>
  <c r="D1589" i="17"/>
  <c r="C1589" i="17"/>
  <c r="D1588" i="17"/>
  <c r="C1588" i="17"/>
  <c r="D1587" i="17"/>
  <c r="C1587" i="17"/>
  <c r="D1586" i="17"/>
  <c r="C1586" i="17"/>
  <c r="D1585" i="17"/>
  <c r="C1585" i="17"/>
  <c r="D1584" i="17"/>
  <c r="C1584" i="17"/>
  <c r="D1583" i="17"/>
  <c r="C1583" i="17"/>
  <c r="D1582" i="17"/>
  <c r="C1582" i="17"/>
  <c r="D1581" i="17"/>
  <c r="C1581" i="17"/>
  <c r="D1580" i="17"/>
  <c r="C1580" i="17"/>
  <c r="D1579" i="17"/>
  <c r="C1579" i="17"/>
  <c r="D1578" i="17"/>
  <c r="C1578" i="17"/>
  <c r="D1577" i="17"/>
  <c r="C1577" i="17"/>
  <c r="D1576" i="17"/>
  <c r="C1576" i="17"/>
  <c r="D1575" i="17"/>
  <c r="C1575" i="17"/>
  <c r="D1574" i="17"/>
  <c r="C1574" i="17"/>
  <c r="D1573" i="17"/>
  <c r="C1573" i="17"/>
  <c r="D1572" i="17"/>
  <c r="C1572" i="17"/>
  <c r="D1571" i="17"/>
  <c r="C1571" i="17"/>
  <c r="D1570" i="17"/>
  <c r="C1570" i="17"/>
  <c r="D1569" i="17"/>
  <c r="C1569" i="17"/>
  <c r="D1568" i="17"/>
  <c r="C1568" i="17"/>
  <c r="D1567" i="17"/>
  <c r="C1567" i="17"/>
  <c r="D1566" i="17"/>
  <c r="C1566" i="17"/>
  <c r="D1565" i="17"/>
  <c r="C1565" i="17"/>
  <c r="D1564" i="17"/>
  <c r="C1564" i="17"/>
  <c r="D1563" i="17"/>
  <c r="C1563" i="17"/>
  <c r="D1562" i="17"/>
  <c r="C1562" i="17"/>
  <c r="D1561" i="17"/>
  <c r="C1561" i="17"/>
  <c r="D1560" i="17"/>
  <c r="C1560" i="17"/>
  <c r="D1559" i="17"/>
  <c r="C1559" i="17"/>
  <c r="D1558" i="17"/>
  <c r="C1558" i="17"/>
  <c r="D1557" i="17"/>
  <c r="C1557" i="17"/>
  <c r="D1556" i="17"/>
  <c r="C1556" i="17"/>
  <c r="D1555" i="17"/>
  <c r="C1555" i="17"/>
  <c r="D1554" i="17"/>
  <c r="C1554" i="17"/>
  <c r="D1553" i="17"/>
  <c r="C1553" i="17"/>
  <c r="D1552" i="17"/>
  <c r="C1552" i="17"/>
  <c r="D1551" i="17"/>
  <c r="C1551" i="17"/>
  <c r="D1550" i="17"/>
  <c r="C1550" i="17"/>
  <c r="D1549" i="17"/>
  <c r="C1549" i="17"/>
  <c r="D1548" i="17"/>
  <c r="C1548" i="17"/>
  <c r="D1547" i="17"/>
  <c r="C1547" i="17"/>
  <c r="D1546" i="17"/>
  <c r="C1546" i="17"/>
  <c r="D1545" i="17"/>
  <c r="C1545" i="17"/>
  <c r="D1544" i="17"/>
  <c r="C1544" i="17"/>
  <c r="D1543" i="17"/>
  <c r="C1543" i="17"/>
  <c r="D1542" i="17"/>
  <c r="C1542" i="17"/>
  <c r="D1541" i="17"/>
  <c r="C1541" i="17"/>
  <c r="D1540" i="17"/>
  <c r="C1540" i="17"/>
  <c r="D1539" i="17"/>
  <c r="C1539" i="17"/>
  <c r="D1538" i="17"/>
  <c r="C1538" i="17"/>
  <c r="D1537" i="17"/>
  <c r="C1537" i="17"/>
  <c r="D1536" i="17"/>
  <c r="C1536" i="17"/>
  <c r="D1535" i="17"/>
  <c r="C1535" i="17"/>
  <c r="D1534" i="17"/>
  <c r="C1534" i="17"/>
  <c r="D1533" i="17"/>
  <c r="C1533" i="17"/>
  <c r="D1532" i="17"/>
  <c r="C1532" i="17"/>
  <c r="D1531" i="17"/>
  <c r="C1531" i="17"/>
  <c r="D1530" i="17"/>
  <c r="C1530" i="17"/>
  <c r="D1529" i="17"/>
  <c r="C1529" i="17"/>
  <c r="D1528" i="17"/>
  <c r="C1528" i="17"/>
  <c r="D1527" i="17"/>
  <c r="C1527" i="17"/>
  <c r="D1526" i="17"/>
  <c r="C1526" i="17"/>
  <c r="D1525" i="17"/>
  <c r="C1525" i="17"/>
  <c r="D1524" i="17"/>
  <c r="C1524" i="17"/>
  <c r="D1523" i="17"/>
  <c r="C1523" i="17"/>
  <c r="D1522" i="17"/>
  <c r="C1522" i="17"/>
  <c r="D1521" i="17"/>
  <c r="C1521" i="17"/>
  <c r="D1520" i="17"/>
  <c r="C1520" i="17"/>
  <c r="D1519" i="17"/>
  <c r="C1519" i="17"/>
  <c r="D1518" i="17"/>
  <c r="C1518" i="17"/>
  <c r="D1517" i="17"/>
  <c r="C1517" i="17"/>
  <c r="D1516" i="17"/>
  <c r="C1516" i="17"/>
  <c r="D1515" i="17"/>
  <c r="C1515" i="17"/>
  <c r="D1514" i="17"/>
  <c r="C1514" i="17"/>
  <c r="D1513" i="17"/>
  <c r="C1513" i="17"/>
  <c r="D1512" i="17"/>
  <c r="C1512" i="17"/>
  <c r="D1511" i="17"/>
  <c r="C1511" i="17"/>
  <c r="D1510" i="17"/>
  <c r="C1510" i="17"/>
  <c r="D1509" i="17"/>
  <c r="C1509" i="17"/>
  <c r="D1508" i="17"/>
  <c r="C1508" i="17"/>
  <c r="D1507" i="17"/>
  <c r="C1507" i="17"/>
  <c r="D1506" i="17"/>
  <c r="C1506" i="17"/>
  <c r="D1505" i="17"/>
  <c r="C1505" i="17"/>
  <c r="D1504" i="17"/>
  <c r="C1504" i="17"/>
  <c r="D1503" i="17"/>
  <c r="C1503" i="17"/>
  <c r="D1502" i="17"/>
  <c r="C1502" i="17"/>
  <c r="D1501" i="17"/>
  <c r="C1501" i="17"/>
  <c r="D1500" i="17"/>
  <c r="C1500" i="17"/>
  <c r="D1499" i="17"/>
  <c r="C1499" i="17"/>
  <c r="D1498" i="17"/>
  <c r="C1498" i="17"/>
  <c r="D1497" i="17"/>
  <c r="C1497" i="17"/>
  <c r="D1496" i="17"/>
  <c r="C1496" i="17"/>
  <c r="D1495" i="17"/>
  <c r="C1495" i="17"/>
  <c r="D1494" i="17"/>
  <c r="C1494" i="17"/>
  <c r="D1493" i="17"/>
  <c r="C1493" i="17"/>
  <c r="D1492" i="17"/>
  <c r="C1492" i="17"/>
  <c r="D1491" i="17"/>
  <c r="C1491" i="17"/>
  <c r="D1490" i="17"/>
  <c r="C1490" i="17"/>
  <c r="D1489" i="17"/>
  <c r="C1489" i="17"/>
  <c r="D1488" i="17"/>
  <c r="C1488" i="17"/>
  <c r="D1487" i="17"/>
  <c r="C1487" i="17"/>
  <c r="D1486" i="17"/>
  <c r="C1486" i="17"/>
  <c r="D1485" i="17"/>
  <c r="C1485" i="17"/>
  <c r="D1484" i="17"/>
  <c r="C1484" i="17"/>
  <c r="D1483" i="17"/>
  <c r="C1483" i="17"/>
  <c r="D1482" i="17"/>
  <c r="C1482" i="17"/>
  <c r="D1481" i="17"/>
  <c r="C1481" i="17"/>
  <c r="D1480" i="17"/>
  <c r="C1480" i="17"/>
  <c r="D1479" i="17"/>
  <c r="C1479" i="17"/>
  <c r="D1478" i="17"/>
  <c r="C1478" i="17"/>
  <c r="D1477" i="17"/>
  <c r="C1477" i="17"/>
  <c r="D1476" i="17"/>
  <c r="C1476" i="17"/>
  <c r="D1475" i="17"/>
  <c r="C1475" i="17"/>
  <c r="D1474" i="17"/>
  <c r="C1474" i="17"/>
  <c r="D1473" i="17"/>
  <c r="C1473" i="17"/>
  <c r="D1472" i="17"/>
  <c r="C1472" i="17"/>
  <c r="D1471" i="17"/>
  <c r="C1471" i="17"/>
  <c r="D1470" i="17"/>
  <c r="C1470" i="17"/>
  <c r="D1469" i="17"/>
  <c r="C1469" i="17"/>
  <c r="D1468" i="17"/>
  <c r="C1468" i="17"/>
  <c r="D1467" i="17"/>
  <c r="C1467" i="17"/>
  <c r="D1466" i="17"/>
  <c r="C1466" i="17"/>
  <c r="D1465" i="17"/>
  <c r="C1465" i="17"/>
  <c r="D1464" i="17"/>
  <c r="C1464" i="17"/>
  <c r="D1463" i="17"/>
  <c r="C1463" i="17"/>
  <c r="D1462" i="17"/>
  <c r="C1462" i="17"/>
  <c r="D1461" i="17"/>
  <c r="C1461" i="17"/>
  <c r="D1460" i="17"/>
  <c r="C1460" i="17"/>
  <c r="D1459" i="17"/>
  <c r="C1459" i="17"/>
  <c r="D1458" i="17"/>
  <c r="C1458" i="17"/>
  <c r="D1457" i="17"/>
  <c r="C1457" i="17"/>
  <c r="D1456" i="17"/>
  <c r="C1456" i="17"/>
  <c r="D1455" i="17"/>
  <c r="C1455" i="17"/>
  <c r="D1454" i="17"/>
  <c r="C1454" i="17"/>
  <c r="D1453" i="17"/>
  <c r="C1453" i="17"/>
  <c r="D1452" i="17"/>
  <c r="C1452" i="17"/>
  <c r="D1451" i="17"/>
  <c r="C1451" i="17"/>
  <c r="D1450" i="17"/>
  <c r="C1450" i="17"/>
  <c r="D1449" i="17"/>
  <c r="C1449" i="17"/>
  <c r="D1448" i="17"/>
  <c r="C1448" i="17"/>
  <c r="D1447" i="17"/>
  <c r="C1447" i="17"/>
  <c r="D1446" i="17"/>
  <c r="C1446" i="17"/>
  <c r="D1445" i="17"/>
  <c r="C1445" i="17"/>
  <c r="D1444" i="17"/>
  <c r="C1444" i="17"/>
  <c r="D1443" i="17"/>
  <c r="C1443" i="17"/>
  <c r="D1442" i="17"/>
  <c r="C1442" i="17"/>
  <c r="D1441" i="17"/>
  <c r="C1441" i="17"/>
  <c r="D1440" i="17"/>
  <c r="C1440" i="17"/>
  <c r="D1439" i="17"/>
  <c r="C1439" i="17"/>
  <c r="D1438" i="17"/>
  <c r="C1438" i="17"/>
  <c r="D1437" i="17"/>
  <c r="C1437" i="17"/>
  <c r="D1436" i="17"/>
  <c r="C1436" i="17"/>
  <c r="D1435" i="17"/>
  <c r="C1435" i="17"/>
  <c r="D1434" i="17"/>
  <c r="C1434" i="17"/>
  <c r="D1433" i="17"/>
  <c r="C1433" i="17"/>
  <c r="D1432" i="17"/>
  <c r="C1432" i="17"/>
  <c r="D1431" i="17"/>
  <c r="C1431" i="17"/>
  <c r="D1430" i="17"/>
  <c r="C1430" i="17"/>
  <c r="D1429" i="17"/>
  <c r="C1429" i="17"/>
  <c r="D1428" i="17"/>
  <c r="C1428" i="17"/>
  <c r="D1427" i="17"/>
  <c r="C1427" i="17"/>
  <c r="D1426" i="17"/>
  <c r="C1426" i="17"/>
  <c r="D1425" i="17"/>
  <c r="C1425" i="17"/>
  <c r="D1424" i="17"/>
  <c r="C1424" i="17"/>
  <c r="D1423" i="17"/>
  <c r="C1423" i="17"/>
  <c r="D1422" i="17"/>
  <c r="C1422" i="17"/>
  <c r="D1421" i="17"/>
  <c r="C1421" i="17"/>
  <c r="D1420" i="17"/>
  <c r="C1420" i="17"/>
  <c r="D1419" i="17"/>
  <c r="C1419" i="17"/>
  <c r="D1418" i="17"/>
  <c r="C1418" i="17"/>
  <c r="D1417" i="17"/>
  <c r="C1417" i="17"/>
  <c r="D1416" i="17"/>
  <c r="C1416" i="17"/>
  <c r="D1415" i="17"/>
  <c r="C1415" i="17"/>
  <c r="D1414" i="17"/>
  <c r="C1414" i="17"/>
  <c r="D1413" i="17"/>
  <c r="C1413" i="17"/>
  <c r="D1412" i="17"/>
  <c r="C1412" i="17"/>
  <c r="D1411" i="17"/>
  <c r="C1411" i="17"/>
  <c r="D1410" i="17"/>
  <c r="C1410" i="17"/>
  <c r="D1409" i="17"/>
  <c r="C1409" i="17"/>
  <c r="D1408" i="17"/>
  <c r="C1408" i="17"/>
  <c r="D1407" i="17"/>
  <c r="C1407" i="17"/>
  <c r="D1406" i="17"/>
  <c r="C1406" i="17"/>
  <c r="D1405" i="17"/>
  <c r="C1405" i="17"/>
  <c r="D1404" i="17"/>
  <c r="C1404" i="17"/>
  <c r="D1403" i="17"/>
  <c r="C1403" i="17"/>
  <c r="D1402" i="17"/>
  <c r="C1402" i="17"/>
  <c r="D1401" i="17"/>
  <c r="C1401" i="17"/>
  <c r="D1400" i="17"/>
  <c r="C1400" i="17"/>
  <c r="D1399" i="17"/>
  <c r="C1399" i="17"/>
  <c r="D1398" i="17"/>
  <c r="C1398" i="17"/>
  <c r="D1397" i="17"/>
  <c r="C1397" i="17"/>
  <c r="D1396" i="17"/>
  <c r="C1396" i="17"/>
  <c r="D1395" i="17"/>
  <c r="C1395" i="17"/>
  <c r="D1394" i="17"/>
  <c r="C1394" i="17"/>
  <c r="D1393" i="17"/>
  <c r="C1393" i="17"/>
  <c r="D1392" i="17"/>
  <c r="C1392" i="17"/>
  <c r="D1391" i="17"/>
  <c r="C1391" i="17"/>
  <c r="D1390" i="17"/>
  <c r="C1390" i="17"/>
  <c r="D1389" i="17"/>
  <c r="C1389" i="17"/>
  <c r="D1388" i="17"/>
  <c r="C1388" i="17"/>
  <c r="D1387" i="17"/>
  <c r="C1387" i="17"/>
  <c r="D1386" i="17"/>
  <c r="C1386" i="17"/>
  <c r="D1385" i="17"/>
  <c r="C1385" i="17"/>
  <c r="D1384" i="17"/>
  <c r="C1384" i="17"/>
  <c r="D1383" i="17"/>
  <c r="C1383" i="17"/>
  <c r="D1382" i="17"/>
  <c r="C1382" i="17"/>
  <c r="D1381" i="17"/>
  <c r="C1381" i="17"/>
  <c r="D1380" i="17"/>
  <c r="C1380" i="17"/>
  <c r="D1379" i="17"/>
  <c r="C1379" i="17"/>
  <c r="D1378" i="17"/>
  <c r="C1378" i="17"/>
  <c r="D1377" i="17"/>
  <c r="C1377" i="17"/>
  <c r="D1376" i="17"/>
  <c r="C1376" i="17"/>
  <c r="D1375" i="17"/>
  <c r="C1375" i="17"/>
  <c r="D1374" i="17"/>
  <c r="C1374" i="17"/>
  <c r="D1373" i="17"/>
  <c r="C1373" i="17"/>
  <c r="D1372" i="17"/>
  <c r="C1372" i="17"/>
  <c r="D1371" i="17"/>
  <c r="C1371" i="17"/>
  <c r="D1370" i="17"/>
  <c r="C1370" i="17"/>
  <c r="D1369" i="17"/>
  <c r="C1369" i="17"/>
  <c r="D1368" i="17"/>
  <c r="C1368" i="17"/>
  <c r="D1367" i="17"/>
  <c r="C1367" i="17"/>
  <c r="D1366" i="17"/>
  <c r="C1366" i="17"/>
  <c r="D1365" i="17"/>
  <c r="C1365" i="17"/>
  <c r="D1364" i="17"/>
  <c r="C1364" i="17"/>
  <c r="D1363" i="17"/>
  <c r="C1363" i="17"/>
  <c r="D1362" i="17"/>
  <c r="C1362" i="17"/>
  <c r="D1361" i="17"/>
  <c r="C1361" i="17"/>
  <c r="D1360" i="17"/>
  <c r="C1360" i="17"/>
  <c r="D1359" i="17"/>
  <c r="C1359" i="17"/>
  <c r="D1358" i="17"/>
  <c r="C1358" i="17"/>
  <c r="D1357" i="17"/>
  <c r="C1357" i="17"/>
  <c r="D1356" i="17"/>
  <c r="C1356" i="17"/>
  <c r="D1355" i="17"/>
  <c r="C1355" i="17"/>
  <c r="D1354" i="17"/>
  <c r="C1354" i="17"/>
  <c r="D1353" i="17"/>
  <c r="C1353" i="17"/>
  <c r="D1352" i="17"/>
  <c r="C1352" i="17"/>
  <c r="D1351" i="17"/>
  <c r="C1351" i="17"/>
  <c r="D1350" i="17"/>
  <c r="C1350" i="17"/>
  <c r="D1349" i="17"/>
  <c r="C1349" i="17"/>
  <c r="D1348" i="17"/>
  <c r="C1348" i="17"/>
  <c r="D1347" i="17"/>
  <c r="C1347" i="17"/>
  <c r="D1346" i="17"/>
  <c r="C1346" i="17"/>
  <c r="D1345" i="17"/>
  <c r="C1345" i="17"/>
  <c r="D1344" i="17"/>
  <c r="C1344" i="17"/>
  <c r="D1343" i="17"/>
  <c r="C1343" i="17"/>
  <c r="D1342" i="17"/>
  <c r="C1342" i="17"/>
  <c r="D1341" i="17"/>
  <c r="C1341" i="17"/>
  <c r="D1340" i="17"/>
  <c r="C1340" i="17"/>
  <c r="D1339" i="17"/>
  <c r="C1339" i="17"/>
  <c r="D1338" i="17"/>
  <c r="C1338" i="17"/>
  <c r="D1337" i="17"/>
  <c r="C1337" i="17"/>
  <c r="D1336" i="17"/>
  <c r="C1336" i="17"/>
  <c r="D1335" i="17"/>
  <c r="C1335" i="17"/>
  <c r="D1334" i="17"/>
  <c r="C1334" i="17"/>
  <c r="D1333" i="17"/>
  <c r="C1333" i="17"/>
  <c r="D1332" i="17"/>
  <c r="C1332" i="17"/>
  <c r="D1331" i="17"/>
  <c r="C1331" i="17"/>
  <c r="D1330" i="17"/>
  <c r="C1330" i="17"/>
  <c r="D1329" i="17"/>
  <c r="C1329" i="17"/>
  <c r="D1328" i="17"/>
  <c r="C1328" i="17"/>
  <c r="D1327" i="17"/>
  <c r="C1327" i="17"/>
  <c r="D1326" i="17"/>
  <c r="C1326" i="17"/>
  <c r="D1325" i="17"/>
  <c r="C1325" i="17"/>
  <c r="D1324" i="17"/>
  <c r="C1324" i="17"/>
  <c r="D1323" i="17"/>
  <c r="C1323" i="17"/>
  <c r="D1322" i="17"/>
  <c r="C1322" i="17"/>
  <c r="D1321" i="17"/>
  <c r="C1321" i="17"/>
  <c r="D1320" i="17"/>
  <c r="C1320" i="17"/>
  <c r="D1319" i="17"/>
  <c r="C1319" i="17"/>
  <c r="D1318" i="17"/>
  <c r="C1318" i="17"/>
  <c r="D1317" i="17"/>
  <c r="C1317" i="17"/>
  <c r="D1316" i="17"/>
  <c r="C1316" i="17"/>
  <c r="D1315" i="17"/>
  <c r="C1315" i="17"/>
  <c r="D1314" i="17"/>
  <c r="C1314" i="17"/>
  <c r="D1313" i="17"/>
  <c r="C1313" i="17"/>
  <c r="D1312" i="17"/>
  <c r="C1312" i="17"/>
  <c r="D1311" i="17"/>
  <c r="C1311" i="17"/>
  <c r="D1310" i="17"/>
  <c r="C1310" i="17"/>
  <c r="D1309" i="17"/>
  <c r="C1309" i="17"/>
  <c r="D1308" i="17"/>
  <c r="C1308" i="17"/>
  <c r="D1307" i="17"/>
  <c r="C1307" i="17"/>
  <c r="D1306" i="17"/>
  <c r="C1306" i="17"/>
  <c r="D1305" i="17"/>
  <c r="C1305" i="17"/>
  <c r="D1304" i="17"/>
  <c r="C1304" i="17"/>
  <c r="D1303" i="17"/>
  <c r="C1303" i="17"/>
  <c r="D1302" i="17"/>
  <c r="C1302" i="17"/>
  <c r="D1301" i="17"/>
  <c r="C1301" i="17"/>
  <c r="D1300" i="17"/>
  <c r="C1300" i="17"/>
  <c r="D1299" i="17"/>
  <c r="C1299" i="17"/>
  <c r="D1298" i="17"/>
  <c r="C1298" i="17"/>
  <c r="D1297" i="17"/>
  <c r="C1297" i="17"/>
  <c r="D1296" i="17"/>
  <c r="C1296" i="17"/>
  <c r="D1295" i="17"/>
  <c r="C1295" i="17"/>
  <c r="D1294" i="17"/>
  <c r="C1294" i="17"/>
  <c r="D1293" i="17"/>
  <c r="C1293" i="17"/>
  <c r="D1292" i="17"/>
  <c r="C1292" i="17"/>
  <c r="D1291" i="17"/>
  <c r="C1291" i="17"/>
  <c r="D1290" i="17"/>
  <c r="C1290" i="17"/>
  <c r="D1289" i="17"/>
  <c r="C1289" i="17"/>
  <c r="D1288" i="17"/>
  <c r="C1288" i="17"/>
  <c r="D1287" i="17"/>
  <c r="C1287" i="17"/>
  <c r="D1286" i="17"/>
  <c r="C1286" i="17"/>
  <c r="D1285" i="17"/>
  <c r="C1285" i="17"/>
  <c r="D1284" i="17"/>
  <c r="C1284" i="17"/>
  <c r="D1283" i="17"/>
  <c r="C1283" i="17"/>
  <c r="D1282" i="17"/>
  <c r="C1282" i="17"/>
  <c r="D1281" i="17"/>
  <c r="C1281" i="17"/>
  <c r="D1280" i="17"/>
  <c r="C1280" i="17"/>
  <c r="D1279" i="17"/>
  <c r="C1279" i="17"/>
  <c r="D1278" i="17"/>
  <c r="C1278" i="17"/>
  <c r="D1277" i="17"/>
  <c r="C1277" i="17"/>
  <c r="D1276" i="17"/>
  <c r="C1276" i="17"/>
  <c r="D1275" i="17"/>
  <c r="C1275" i="17"/>
  <c r="D1274" i="17"/>
  <c r="C1274" i="17"/>
  <c r="D1273" i="17"/>
  <c r="C1273" i="17"/>
  <c r="D1272" i="17"/>
  <c r="C1272" i="17"/>
  <c r="D1271" i="17"/>
  <c r="C1271" i="17"/>
  <c r="D1270" i="17"/>
  <c r="C1270" i="17"/>
  <c r="D1269" i="17"/>
  <c r="C1269" i="17"/>
  <c r="D1268" i="17"/>
  <c r="C1268" i="17"/>
  <c r="D1267" i="17"/>
  <c r="C1267" i="17"/>
  <c r="D1266" i="17"/>
  <c r="C1266" i="17"/>
  <c r="D1265" i="17"/>
  <c r="C1265" i="17"/>
  <c r="D1264" i="17"/>
  <c r="C1264" i="17"/>
  <c r="D1263" i="17"/>
  <c r="C1263" i="17"/>
  <c r="D1262" i="17"/>
  <c r="C1262" i="17"/>
  <c r="D1261" i="17"/>
  <c r="C1261" i="17"/>
  <c r="D1260" i="17"/>
  <c r="C1260" i="17"/>
  <c r="D1259" i="17"/>
  <c r="C1259" i="17"/>
  <c r="D1258" i="17"/>
  <c r="C1258" i="17"/>
  <c r="D1257" i="17"/>
  <c r="C1257" i="17"/>
  <c r="D1256" i="17"/>
  <c r="C1256" i="17"/>
  <c r="D1255" i="17"/>
  <c r="C1255" i="17"/>
  <c r="D1254" i="17"/>
  <c r="C1254" i="17"/>
  <c r="D1253" i="17"/>
  <c r="C1253" i="17"/>
  <c r="D1252" i="17"/>
  <c r="C1252" i="17"/>
  <c r="D1251" i="17"/>
  <c r="C1251" i="17"/>
  <c r="D1250" i="17"/>
  <c r="C1250" i="17"/>
  <c r="D1249" i="17"/>
  <c r="C1249" i="17"/>
  <c r="D1248" i="17"/>
  <c r="C1248" i="17"/>
  <c r="D1247" i="17"/>
  <c r="C1247" i="17"/>
  <c r="D1246" i="17"/>
  <c r="C1246" i="17"/>
  <c r="D1245" i="17"/>
  <c r="C1245" i="17"/>
  <c r="D1244" i="17"/>
  <c r="C1244" i="17"/>
  <c r="D1243" i="17"/>
  <c r="C1243" i="17"/>
  <c r="D1242" i="17"/>
  <c r="C1242" i="17"/>
  <c r="D1241" i="17"/>
  <c r="C1241" i="17"/>
  <c r="D1240" i="17"/>
  <c r="C1240" i="17"/>
  <c r="D1239" i="17"/>
  <c r="C1239" i="17"/>
  <c r="D1238" i="17"/>
  <c r="C1238" i="17"/>
  <c r="D1237" i="17"/>
  <c r="C1237" i="17"/>
  <c r="D1236" i="17"/>
  <c r="C1236" i="17"/>
  <c r="D1235" i="17"/>
  <c r="C1235" i="17"/>
  <c r="D1234" i="17"/>
  <c r="C1234" i="17"/>
  <c r="D1233" i="17"/>
  <c r="C1233" i="17"/>
  <c r="D1232" i="17"/>
  <c r="C1232" i="17"/>
  <c r="D1231" i="17"/>
  <c r="C1231" i="17"/>
  <c r="D1230" i="17"/>
  <c r="C1230" i="17"/>
  <c r="D1229" i="17"/>
  <c r="C1229" i="17"/>
  <c r="D1228" i="17"/>
  <c r="C1228" i="17"/>
  <c r="D1227" i="17"/>
  <c r="C1227" i="17"/>
  <c r="D1226" i="17"/>
  <c r="C1226" i="17"/>
  <c r="D1225" i="17"/>
  <c r="C1225" i="17"/>
  <c r="D1224" i="17"/>
  <c r="C1224" i="17"/>
  <c r="D1223" i="17"/>
  <c r="C1223" i="17"/>
  <c r="D1222" i="17"/>
  <c r="C1222" i="17"/>
  <c r="D1221" i="17"/>
  <c r="C1221" i="17"/>
  <c r="D1220" i="17"/>
  <c r="C1220" i="17"/>
  <c r="D1219" i="17"/>
  <c r="C1219" i="17"/>
  <c r="D1218" i="17"/>
  <c r="C1218" i="17"/>
  <c r="D1217" i="17"/>
  <c r="C1217" i="17"/>
  <c r="D1216" i="17"/>
  <c r="C1216" i="17"/>
  <c r="D1215" i="17"/>
  <c r="C1215" i="17"/>
  <c r="D1214" i="17"/>
  <c r="C1214" i="17"/>
  <c r="D1213" i="17"/>
  <c r="C1213" i="17"/>
  <c r="D1212" i="17"/>
  <c r="C1212" i="17"/>
  <c r="D1211" i="17"/>
  <c r="C1211" i="17"/>
  <c r="D1210" i="17"/>
  <c r="C1210" i="17"/>
  <c r="D1209" i="17"/>
  <c r="C1209" i="17"/>
  <c r="D1208" i="17"/>
  <c r="C1208" i="17"/>
  <c r="D1207" i="17"/>
  <c r="C1207" i="17"/>
  <c r="D1206" i="17"/>
  <c r="C1206" i="17"/>
  <c r="D1205" i="17"/>
  <c r="C1205" i="17"/>
  <c r="D1204" i="17"/>
  <c r="C1204" i="17"/>
  <c r="D1203" i="17"/>
  <c r="C1203" i="17"/>
  <c r="D1202" i="17"/>
  <c r="C1202" i="17"/>
  <c r="D1201" i="17"/>
  <c r="C1201" i="17"/>
  <c r="D1200" i="17"/>
  <c r="C1200" i="17"/>
  <c r="D1199" i="17"/>
  <c r="C1199" i="17"/>
  <c r="D1198" i="17"/>
  <c r="C1198" i="17"/>
  <c r="D1197" i="17"/>
  <c r="C1197" i="17"/>
  <c r="D1196" i="17"/>
  <c r="C1196" i="17"/>
  <c r="D1195" i="17"/>
  <c r="C1195" i="17"/>
  <c r="D1194" i="17"/>
  <c r="C1194" i="17"/>
  <c r="D1193" i="17"/>
  <c r="C1193" i="17"/>
  <c r="D1192" i="17"/>
  <c r="C1192" i="17"/>
  <c r="D1191" i="17"/>
  <c r="C1191" i="17"/>
  <c r="D1190" i="17"/>
  <c r="C1190" i="17"/>
  <c r="D1189" i="17"/>
  <c r="C1189" i="17"/>
  <c r="D1188" i="17"/>
  <c r="C1188" i="17"/>
  <c r="D1187" i="17"/>
  <c r="C1187" i="17"/>
  <c r="D1186" i="17"/>
  <c r="C1186" i="17"/>
  <c r="D1185" i="17"/>
  <c r="C1185" i="17"/>
  <c r="D1184" i="17"/>
  <c r="C1184" i="17"/>
  <c r="D1183" i="17"/>
  <c r="C1183" i="17"/>
  <c r="D1182" i="17"/>
  <c r="C1182" i="17"/>
  <c r="D1181" i="17"/>
  <c r="C1181" i="17"/>
  <c r="D1180" i="17"/>
  <c r="C1180" i="17"/>
  <c r="D1179" i="17"/>
  <c r="C1179" i="17"/>
  <c r="D1178" i="17"/>
  <c r="C1178" i="17"/>
  <c r="D1177" i="17"/>
  <c r="C1177" i="17"/>
  <c r="D1176" i="17"/>
  <c r="C1176" i="17"/>
  <c r="D1175" i="17"/>
  <c r="C1175" i="17"/>
  <c r="D1174" i="17"/>
  <c r="C1174" i="17"/>
  <c r="D1173" i="17"/>
  <c r="C1173" i="17"/>
  <c r="D1172" i="17"/>
  <c r="C1172" i="17"/>
  <c r="D1171" i="17"/>
  <c r="C1171" i="17"/>
  <c r="D1170" i="17"/>
  <c r="C1170" i="17"/>
  <c r="D1169" i="17"/>
  <c r="C1169" i="17"/>
  <c r="D1168" i="17"/>
  <c r="C1168" i="17"/>
  <c r="D1167" i="17"/>
  <c r="C1167" i="17"/>
  <c r="D1166" i="17"/>
  <c r="C1166" i="17"/>
  <c r="D1165" i="17"/>
  <c r="C1165" i="17"/>
  <c r="D1164" i="17"/>
  <c r="C1164" i="17"/>
  <c r="D1163" i="17"/>
  <c r="C1163" i="17"/>
  <c r="D1162" i="17"/>
  <c r="C1162" i="17"/>
  <c r="D1161" i="17"/>
  <c r="C1161" i="17"/>
  <c r="D1160" i="17"/>
  <c r="C1160" i="17"/>
  <c r="D1159" i="17"/>
  <c r="C1159" i="17"/>
  <c r="D1158" i="17"/>
  <c r="C1158" i="17"/>
  <c r="D1157" i="17"/>
  <c r="C1157" i="17"/>
  <c r="D1156" i="17"/>
  <c r="C1156" i="17"/>
  <c r="D1155" i="17"/>
  <c r="C1155" i="17"/>
  <c r="D1154" i="17"/>
  <c r="C1154" i="17"/>
  <c r="D1153" i="17"/>
  <c r="C1153" i="17"/>
  <c r="D1152" i="17"/>
  <c r="C1152" i="17"/>
  <c r="D1151" i="17"/>
  <c r="C1151" i="17"/>
  <c r="D1150" i="17"/>
  <c r="C1150" i="17"/>
  <c r="D1149" i="17"/>
  <c r="C1149" i="17"/>
  <c r="D1148" i="17"/>
  <c r="C1148" i="17"/>
  <c r="D1147" i="17"/>
  <c r="C1147" i="17"/>
  <c r="D1146" i="17"/>
  <c r="C1146" i="17"/>
  <c r="D1145" i="17"/>
  <c r="C1145" i="17"/>
  <c r="D1144" i="17"/>
  <c r="C1144" i="17"/>
  <c r="D1143" i="17"/>
  <c r="C1143" i="17"/>
  <c r="D1142" i="17"/>
  <c r="C1142" i="17"/>
  <c r="D1141" i="17"/>
  <c r="C1141" i="17"/>
  <c r="D1140" i="17"/>
  <c r="C1140" i="17"/>
  <c r="D1139" i="17"/>
  <c r="C1139" i="17"/>
  <c r="D1138" i="17"/>
  <c r="C1138" i="17"/>
  <c r="D1137" i="17"/>
  <c r="C1137" i="17"/>
  <c r="D1136" i="17"/>
  <c r="C1136" i="17"/>
  <c r="D1135" i="17"/>
  <c r="C1135" i="17"/>
  <c r="D1134" i="17"/>
  <c r="C1134" i="17"/>
  <c r="D1133" i="17"/>
  <c r="C1133" i="17"/>
  <c r="D1132" i="17"/>
  <c r="C1132" i="17"/>
  <c r="D1131" i="17"/>
  <c r="C1131" i="17"/>
  <c r="D1130" i="17"/>
  <c r="C1130" i="17"/>
  <c r="D1129" i="17"/>
  <c r="C1129" i="17"/>
  <c r="D1128" i="17"/>
  <c r="C1128" i="17"/>
  <c r="D1127" i="17"/>
  <c r="C1127" i="17"/>
  <c r="D1126" i="17"/>
  <c r="C1126" i="17"/>
  <c r="D1125" i="17"/>
  <c r="C1125" i="17"/>
  <c r="D1124" i="17"/>
  <c r="C1124" i="17"/>
  <c r="D1123" i="17"/>
  <c r="C1123" i="17"/>
  <c r="D1122" i="17"/>
  <c r="C1122" i="17"/>
  <c r="D1121" i="17"/>
  <c r="C1121" i="17"/>
  <c r="D1120" i="17"/>
  <c r="C1120" i="17"/>
  <c r="D1119" i="17"/>
  <c r="C1119" i="17"/>
  <c r="D1118" i="17"/>
  <c r="C1118" i="17"/>
  <c r="D1117" i="17"/>
  <c r="C1117" i="17"/>
  <c r="D1116" i="17"/>
  <c r="C1116" i="17"/>
  <c r="D1115" i="17"/>
  <c r="C1115" i="17"/>
  <c r="D1114" i="17"/>
  <c r="C1114" i="17"/>
  <c r="D1113" i="17"/>
  <c r="C1113" i="17"/>
  <c r="D1112" i="17"/>
  <c r="C1112" i="17"/>
  <c r="D1111" i="17"/>
  <c r="C1111" i="17"/>
  <c r="D1110" i="17"/>
  <c r="C1110" i="17"/>
  <c r="D1109" i="17"/>
  <c r="C1109" i="17"/>
  <c r="D1108" i="17"/>
  <c r="C1108" i="17"/>
  <c r="D1107" i="17"/>
  <c r="C1107" i="17"/>
  <c r="D1106" i="17"/>
  <c r="C1106" i="17"/>
  <c r="D1105" i="17"/>
  <c r="C1105" i="17"/>
  <c r="D1104" i="17"/>
  <c r="C1104" i="17"/>
  <c r="D1103" i="17"/>
  <c r="C1103" i="17"/>
  <c r="D1102" i="17"/>
  <c r="C1102" i="17"/>
  <c r="D1101" i="17"/>
  <c r="C1101" i="17"/>
  <c r="D1100" i="17"/>
  <c r="C1100" i="17"/>
  <c r="D1099" i="17"/>
  <c r="C1099" i="17"/>
  <c r="D1098" i="17"/>
  <c r="C1098" i="17"/>
  <c r="D1097" i="17"/>
  <c r="C1097" i="17"/>
  <c r="D1096" i="17"/>
  <c r="C1096" i="17"/>
  <c r="D1095" i="17"/>
  <c r="C1095" i="17"/>
  <c r="D1094" i="17"/>
  <c r="C1094" i="17"/>
  <c r="D1093" i="17"/>
  <c r="C1093" i="17"/>
  <c r="D1092" i="17"/>
  <c r="C1092" i="17"/>
  <c r="D1091" i="17"/>
  <c r="C1091" i="17"/>
  <c r="D1090" i="17"/>
  <c r="C1090" i="17"/>
  <c r="D1089" i="17"/>
  <c r="C1089" i="17"/>
  <c r="D1088" i="17"/>
  <c r="C1088" i="17"/>
  <c r="D1087" i="17"/>
  <c r="C1087" i="17"/>
  <c r="D1086" i="17"/>
  <c r="C1086" i="17"/>
  <c r="D1085" i="17"/>
  <c r="C1085" i="17"/>
  <c r="D1084" i="17"/>
  <c r="C1084" i="17"/>
  <c r="D1083" i="17"/>
  <c r="C1083" i="17"/>
  <c r="D1082" i="17"/>
  <c r="C1082" i="17"/>
  <c r="D1081" i="17"/>
  <c r="C1081" i="17"/>
  <c r="D1080" i="17"/>
  <c r="C1080" i="17"/>
  <c r="D1079" i="17"/>
  <c r="C1079" i="17"/>
  <c r="D1078" i="17"/>
  <c r="C1078" i="17"/>
  <c r="D1077" i="17"/>
  <c r="C1077" i="17"/>
  <c r="D1076" i="17"/>
  <c r="C1076" i="17"/>
  <c r="D1075" i="17"/>
  <c r="C1075" i="17"/>
  <c r="D1074" i="17"/>
  <c r="C1074" i="17"/>
  <c r="D1073" i="17"/>
  <c r="C1073" i="17"/>
  <c r="D1072" i="17"/>
  <c r="C1072" i="17"/>
  <c r="D1071" i="17"/>
  <c r="C1071" i="17"/>
  <c r="D1070" i="17"/>
  <c r="C1070" i="17"/>
  <c r="D1069" i="17"/>
  <c r="C1069" i="17"/>
  <c r="D1068" i="17"/>
  <c r="C1068" i="17"/>
  <c r="D1067" i="17"/>
  <c r="C1067" i="17"/>
  <c r="D1066" i="17"/>
  <c r="C1066" i="17"/>
  <c r="D1065" i="17"/>
  <c r="C1065" i="17"/>
  <c r="D1064" i="17"/>
  <c r="C1064" i="17"/>
  <c r="D1063" i="17"/>
  <c r="C1063" i="17"/>
  <c r="D1062" i="17"/>
  <c r="C1062" i="17"/>
  <c r="D1061" i="17"/>
  <c r="C1061" i="17"/>
  <c r="D1060" i="17"/>
  <c r="C1060" i="17"/>
  <c r="D1059" i="17"/>
  <c r="C1059" i="17"/>
  <c r="D1058" i="17"/>
  <c r="C1058" i="17"/>
  <c r="D1057" i="17"/>
  <c r="C1057" i="17"/>
  <c r="D1056" i="17"/>
  <c r="C1056" i="17"/>
  <c r="D1055" i="17"/>
  <c r="C1055" i="17"/>
  <c r="D1054" i="17"/>
  <c r="C1054" i="17"/>
  <c r="D1053" i="17"/>
  <c r="C1053" i="17"/>
  <c r="D1052" i="17"/>
  <c r="C1052" i="17"/>
  <c r="D1051" i="17"/>
  <c r="C1051" i="17"/>
  <c r="D1050" i="17"/>
  <c r="C1050" i="17"/>
  <c r="D1049" i="17"/>
  <c r="C1049" i="17"/>
  <c r="D1048" i="17"/>
  <c r="C1048" i="17"/>
  <c r="D1047" i="17"/>
  <c r="C1047" i="17"/>
  <c r="D1046" i="17"/>
  <c r="C1046" i="17"/>
  <c r="D1045" i="17"/>
  <c r="C1045" i="17"/>
  <c r="D1044" i="17"/>
  <c r="C1044" i="17"/>
  <c r="D1043" i="17"/>
  <c r="C1043" i="17"/>
  <c r="D1042" i="17"/>
  <c r="C1042" i="17"/>
  <c r="D1041" i="17"/>
  <c r="C1041" i="17"/>
  <c r="D1040" i="17"/>
  <c r="C1040" i="17"/>
  <c r="D1039" i="17"/>
  <c r="C1039" i="17"/>
  <c r="D1038" i="17"/>
  <c r="C1038" i="17"/>
  <c r="D1037" i="17"/>
  <c r="C1037" i="17"/>
  <c r="D1036" i="17"/>
  <c r="C1036" i="17"/>
  <c r="D1035" i="17"/>
  <c r="C1035" i="17"/>
  <c r="D1034" i="17"/>
  <c r="C1034" i="17"/>
  <c r="D1033" i="17"/>
  <c r="C1033" i="17"/>
  <c r="D1032" i="17"/>
  <c r="C1032" i="17"/>
  <c r="D1031" i="17"/>
  <c r="C1031" i="17"/>
  <c r="D1030" i="17"/>
  <c r="C1030" i="17"/>
  <c r="D1029" i="17"/>
  <c r="C1029" i="17"/>
  <c r="D1028" i="17"/>
  <c r="C1028" i="17"/>
  <c r="D1027" i="17"/>
  <c r="C1027" i="17"/>
  <c r="D1026" i="17"/>
  <c r="C1026" i="17"/>
  <c r="D1025" i="17"/>
  <c r="C1025" i="17"/>
  <c r="D1024" i="17"/>
  <c r="C1024" i="17"/>
  <c r="D1023" i="17"/>
  <c r="C1023" i="17"/>
  <c r="D1022" i="17"/>
  <c r="C1022" i="17"/>
  <c r="D1021" i="17"/>
  <c r="C1021" i="17"/>
  <c r="D1020" i="17"/>
  <c r="C1020" i="17"/>
  <c r="D1019" i="17"/>
  <c r="C1019" i="17"/>
  <c r="D1018" i="17"/>
  <c r="C1018" i="17"/>
  <c r="D1017" i="17"/>
  <c r="C1017" i="17"/>
  <c r="D1016" i="17"/>
  <c r="C1016" i="17"/>
  <c r="D1015" i="17"/>
  <c r="C1015" i="17"/>
  <c r="D1014" i="17"/>
  <c r="C1014" i="17"/>
  <c r="D1013" i="17"/>
  <c r="C1013" i="17"/>
  <c r="D1012" i="17"/>
  <c r="C1012" i="17"/>
  <c r="D1011" i="17"/>
  <c r="C1011" i="17"/>
  <c r="D1010" i="17"/>
  <c r="C1010" i="17"/>
  <c r="D1009" i="17"/>
  <c r="C1009" i="17"/>
  <c r="D1008" i="17"/>
  <c r="C1008" i="17"/>
  <c r="D1007" i="17"/>
  <c r="C1007" i="17"/>
  <c r="D1006" i="17"/>
  <c r="C1006" i="17"/>
  <c r="D1005" i="17"/>
  <c r="C1005" i="17"/>
  <c r="D1004" i="17"/>
  <c r="C1004" i="17"/>
  <c r="D1003" i="17"/>
  <c r="C1003" i="17"/>
  <c r="D1002" i="17"/>
  <c r="C1002" i="17"/>
  <c r="D1001" i="17"/>
  <c r="C1001" i="17"/>
  <c r="D1000" i="17"/>
  <c r="C1000" i="17"/>
  <c r="D999" i="17"/>
  <c r="C999" i="17"/>
  <c r="D998" i="17"/>
  <c r="C998" i="17"/>
  <c r="D997" i="17"/>
  <c r="C997" i="17"/>
  <c r="D996" i="17"/>
  <c r="C996" i="17"/>
  <c r="D995" i="17"/>
  <c r="C995" i="17"/>
  <c r="D994" i="17"/>
  <c r="C994" i="17"/>
  <c r="D993" i="17"/>
  <c r="C993" i="17"/>
  <c r="D992" i="17"/>
  <c r="C992" i="17"/>
  <c r="D991" i="17"/>
  <c r="C991" i="17"/>
  <c r="D990" i="17"/>
  <c r="C990" i="17"/>
  <c r="D989" i="17"/>
  <c r="C989" i="17"/>
  <c r="D988" i="17"/>
  <c r="C988" i="17"/>
  <c r="D987" i="17"/>
  <c r="C987" i="17"/>
  <c r="D986" i="17"/>
  <c r="C986" i="17"/>
  <c r="D985" i="17"/>
  <c r="C985" i="17"/>
  <c r="D984" i="17"/>
  <c r="C984" i="17"/>
  <c r="D983" i="17"/>
  <c r="C983" i="17"/>
  <c r="D982" i="17"/>
  <c r="C982" i="17"/>
  <c r="D981" i="17"/>
  <c r="C981" i="17"/>
  <c r="D980" i="17"/>
  <c r="C980" i="17"/>
  <c r="D979" i="17"/>
  <c r="C979" i="17"/>
  <c r="D978" i="17"/>
  <c r="C978" i="17"/>
  <c r="D977" i="17"/>
  <c r="C977" i="17"/>
  <c r="D976" i="17"/>
  <c r="C976" i="17"/>
  <c r="D975" i="17"/>
  <c r="C975" i="17"/>
  <c r="D974" i="17"/>
  <c r="C974" i="17"/>
  <c r="D973" i="17"/>
  <c r="C973" i="17"/>
  <c r="D972" i="17"/>
  <c r="C972" i="17"/>
  <c r="D971" i="17"/>
  <c r="C971" i="17"/>
  <c r="D970" i="17"/>
  <c r="C970" i="17"/>
  <c r="D969" i="17"/>
  <c r="C969" i="17"/>
  <c r="D968" i="17"/>
  <c r="C968" i="17"/>
  <c r="D967" i="17"/>
  <c r="C967" i="17"/>
  <c r="D966" i="17"/>
  <c r="C966" i="17"/>
  <c r="D965" i="17"/>
  <c r="C965" i="17"/>
  <c r="D964" i="17"/>
  <c r="C964" i="17"/>
  <c r="D963" i="17"/>
  <c r="C963" i="17"/>
  <c r="D962" i="17"/>
  <c r="C962" i="17"/>
  <c r="D961" i="17"/>
  <c r="C961" i="17"/>
  <c r="D960" i="17"/>
  <c r="C960" i="17"/>
  <c r="D959" i="17"/>
  <c r="C959" i="17"/>
  <c r="D958" i="17"/>
  <c r="C958" i="17"/>
  <c r="D957" i="17"/>
  <c r="C957" i="17"/>
  <c r="D956" i="17"/>
  <c r="C956" i="17"/>
  <c r="D955" i="17"/>
  <c r="C955" i="17"/>
  <c r="D954" i="17"/>
  <c r="C954" i="17"/>
  <c r="D953" i="17"/>
  <c r="C953" i="17"/>
  <c r="D952" i="17"/>
  <c r="C952" i="17"/>
  <c r="D951" i="17"/>
  <c r="C951" i="17"/>
  <c r="D950" i="17"/>
  <c r="C950" i="17"/>
  <c r="D949" i="17"/>
  <c r="C949" i="17"/>
  <c r="D948" i="17"/>
  <c r="C948" i="17"/>
  <c r="D947" i="17"/>
  <c r="C947" i="17"/>
  <c r="D946" i="17"/>
  <c r="C946" i="17"/>
  <c r="D945" i="17"/>
  <c r="C945" i="17"/>
  <c r="D944" i="17"/>
  <c r="C944" i="17"/>
  <c r="D943" i="17"/>
  <c r="C943" i="17"/>
  <c r="D942" i="17"/>
  <c r="C942" i="17"/>
  <c r="D941" i="17"/>
  <c r="C941" i="17"/>
  <c r="D940" i="17"/>
  <c r="C940" i="17"/>
  <c r="D939" i="17"/>
  <c r="C939" i="17"/>
  <c r="D938" i="17"/>
  <c r="C938" i="17"/>
  <c r="D937" i="17"/>
  <c r="C937" i="17"/>
  <c r="D936" i="17"/>
  <c r="C936" i="17"/>
  <c r="D935" i="17"/>
  <c r="C935" i="17"/>
  <c r="D934" i="17"/>
  <c r="C934" i="17"/>
  <c r="D933" i="17"/>
  <c r="C933" i="17"/>
  <c r="D932" i="17"/>
  <c r="C932" i="17"/>
  <c r="D931" i="17"/>
  <c r="C931" i="17"/>
  <c r="D930" i="17"/>
  <c r="C930" i="17"/>
  <c r="D929" i="17"/>
  <c r="C929" i="17"/>
  <c r="D928" i="17"/>
  <c r="C928" i="17"/>
  <c r="D927" i="17"/>
  <c r="C927" i="17"/>
  <c r="D926" i="17"/>
  <c r="C926" i="17"/>
  <c r="D925" i="17"/>
  <c r="C925" i="17"/>
  <c r="D924" i="17"/>
  <c r="C924" i="17"/>
  <c r="D923" i="17"/>
  <c r="C923" i="17"/>
  <c r="D922" i="17"/>
  <c r="C922" i="17"/>
  <c r="D921" i="17"/>
  <c r="C921" i="17"/>
  <c r="D920" i="17"/>
  <c r="C920" i="17"/>
  <c r="D919" i="17"/>
  <c r="C919" i="17"/>
  <c r="D918" i="17"/>
  <c r="C918" i="17"/>
  <c r="D917" i="17"/>
  <c r="C917" i="17"/>
  <c r="D916" i="17"/>
  <c r="C916" i="17"/>
  <c r="D915" i="17"/>
  <c r="C915" i="17"/>
  <c r="D914" i="17"/>
  <c r="C914" i="17"/>
  <c r="D913" i="17"/>
  <c r="C913" i="17"/>
  <c r="D912" i="17"/>
  <c r="C912" i="17"/>
  <c r="D911" i="17"/>
  <c r="C911" i="17"/>
  <c r="D910" i="17"/>
  <c r="C910" i="17"/>
  <c r="D909" i="17"/>
  <c r="C909" i="17"/>
  <c r="D908" i="17"/>
  <c r="C908" i="17"/>
  <c r="D907" i="17"/>
  <c r="C907" i="17"/>
  <c r="D906" i="17"/>
  <c r="C906" i="17"/>
  <c r="D905" i="17"/>
  <c r="C905" i="17"/>
  <c r="D904" i="17"/>
  <c r="C904" i="17"/>
  <c r="D903" i="17"/>
  <c r="C903" i="17"/>
  <c r="D902" i="17"/>
  <c r="C902" i="17"/>
  <c r="D901" i="17"/>
  <c r="C901" i="17"/>
  <c r="D900" i="17"/>
  <c r="C900" i="17"/>
  <c r="D899" i="17"/>
  <c r="C899" i="17"/>
  <c r="D898" i="17"/>
  <c r="C898" i="17"/>
  <c r="D897" i="17"/>
  <c r="C897" i="17"/>
  <c r="D896" i="17"/>
  <c r="C896" i="17"/>
  <c r="D895" i="17"/>
  <c r="C895" i="17"/>
  <c r="D894" i="17"/>
  <c r="C894" i="17"/>
  <c r="D893" i="17"/>
  <c r="C893" i="17"/>
  <c r="D892" i="17"/>
  <c r="C892" i="17"/>
  <c r="D891" i="17"/>
  <c r="C891" i="17"/>
  <c r="D890" i="17"/>
  <c r="C890" i="17"/>
  <c r="D889" i="17"/>
  <c r="C889" i="17"/>
  <c r="D888" i="17"/>
  <c r="C888" i="17"/>
  <c r="D887" i="17"/>
  <c r="C887" i="17"/>
  <c r="D886" i="17"/>
  <c r="C886" i="17"/>
  <c r="D885" i="17"/>
  <c r="C885" i="17"/>
  <c r="D884" i="17"/>
  <c r="C884" i="17"/>
  <c r="D883" i="17"/>
  <c r="C883" i="17"/>
  <c r="D882" i="17"/>
  <c r="C882" i="17"/>
  <c r="D881" i="17"/>
  <c r="C881" i="17"/>
  <c r="D880" i="17"/>
  <c r="C880" i="17"/>
  <c r="D879" i="17"/>
  <c r="C879" i="17"/>
  <c r="D878" i="17"/>
  <c r="C878" i="17"/>
  <c r="D877" i="17"/>
  <c r="C877" i="17"/>
  <c r="D876" i="17"/>
  <c r="C876" i="17"/>
  <c r="D875" i="17"/>
  <c r="C875" i="17"/>
  <c r="D874" i="17"/>
  <c r="C874" i="17"/>
  <c r="D873" i="17"/>
  <c r="C873" i="17"/>
  <c r="D872" i="17"/>
  <c r="C872" i="17"/>
  <c r="D871" i="17"/>
  <c r="C871" i="17"/>
  <c r="D870" i="17"/>
  <c r="C870" i="17"/>
  <c r="D869" i="17"/>
  <c r="C869" i="17"/>
  <c r="D868" i="17"/>
  <c r="C868" i="17"/>
  <c r="D867" i="17"/>
  <c r="C867" i="17"/>
  <c r="D866" i="17"/>
  <c r="C866" i="17"/>
  <c r="D865" i="17"/>
  <c r="C865" i="17"/>
  <c r="D864" i="17"/>
  <c r="C864" i="17"/>
  <c r="D863" i="17"/>
  <c r="C863" i="17"/>
  <c r="D862" i="17"/>
  <c r="C862" i="17"/>
  <c r="D861" i="17"/>
  <c r="C861" i="17"/>
  <c r="D860" i="17"/>
  <c r="C860" i="17"/>
  <c r="D859" i="17"/>
  <c r="C859" i="17"/>
  <c r="D858" i="17"/>
  <c r="C858" i="17"/>
  <c r="D857" i="17"/>
  <c r="C857" i="17"/>
  <c r="D856" i="17"/>
  <c r="C856" i="17"/>
  <c r="D855" i="17"/>
  <c r="C855" i="17"/>
  <c r="D854" i="17"/>
  <c r="C854" i="17"/>
  <c r="D853" i="17"/>
  <c r="C853" i="17"/>
  <c r="D852" i="17"/>
  <c r="C852" i="17"/>
  <c r="D851" i="17"/>
  <c r="C851" i="17"/>
  <c r="D850" i="17"/>
  <c r="C850" i="17"/>
  <c r="D849" i="17"/>
  <c r="C849" i="17"/>
  <c r="D848" i="17"/>
  <c r="C848" i="17"/>
  <c r="D847" i="17"/>
  <c r="C847" i="17"/>
  <c r="D846" i="17"/>
  <c r="C846" i="17"/>
  <c r="D845" i="17"/>
  <c r="C845" i="17"/>
  <c r="D844" i="17"/>
  <c r="C844" i="17"/>
  <c r="D843" i="17"/>
  <c r="C843" i="17"/>
  <c r="D842" i="17"/>
  <c r="C842" i="17"/>
  <c r="D841" i="17"/>
  <c r="C841" i="17"/>
  <c r="D840" i="17"/>
  <c r="C840" i="17"/>
  <c r="D839" i="17"/>
  <c r="C839" i="17"/>
  <c r="D838" i="17"/>
  <c r="C838" i="17"/>
  <c r="D837" i="17"/>
  <c r="C837" i="17"/>
  <c r="D836" i="17"/>
  <c r="C836" i="17"/>
  <c r="D835" i="17"/>
  <c r="C835" i="17"/>
  <c r="D834" i="17"/>
  <c r="C834" i="17"/>
  <c r="D833" i="17"/>
  <c r="C833" i="17"/>
  <c r="D832" i="17"/>
  <c r="C832" i="17"/>
  <c r="D831" i="17"/>
  <c r="C831" i="17"/>
  <c r="D830" i="17"/>
  <c r="C830" i="17"/>
  <c r="D829" i="17"/>
  <c r="C829" i="17"/>
  <c r="D828" i="17"/>
  <c r="C828" i="17"/>
  <c r="D827" i="17"/>
  <c r="C827" i="17"/>
  <c r="D826" i="17"/>
  <c r="C826" i="17"/>
  <c r="D825" i="17"/>
  <c r="C825" i="17"/>
  <c r="D824" i="17"/>
  <c r="C824" i="17"/>
  <c r="D823" i="17"/>
  <c r="C823" i="17"/>
  <c r="D822" i="17"/>
  <c r="C822" i="17"/>
  <c r="D821" i="17"/>
  <c r="C821" i="17"/>
  <c r="D820" i="17"/>
  <c r="C820" i="17"/>
  <c r="D819" i="17"/>
  <c r="C819" i="17"/>
  <c r="D818" i="17"/>
  <c r="C818" i="17"/>
  <c r="D817" i="17"/>
  <c r="C817" i="17"/>
  <c r="D816" i="17"/>
  <c r="C816" i="17"/>
  <c r="D815" i="17"/>
  <c r="C815" i="17"/>
  <c r="D814" i="17"/>
  <c r="C814" i="17"/>
  <c r="D813" i="17"/>
  <c r="C813" i="17"/>
  <c r="D812" i="17"/>
  <c r="C812" i="17"/>
  <c r="D811" i="17"/>
  <c r="C811" i="17"/>
  <c r="D810" i="17"/>
  <c r="C810" i="17"/>
  <c r="D809" i="17"/>
  <c r="C809" i="17"/>
  <c r="D808" i="17"/>
  <c r="C808" i="17"/>
  <c r="D807" i="17"/>
  <c r="C807" i="17"/>
  <c r="D806" i="17"/>
  <c r="C806" i="17"/>
  <c r="D805" i="17"/>
  <c r="C805" i="17"/>
  <c r="D804" i="17"/>
  <c r="C804" i="17"/>
  <c r="D803" i="17"/>
  <c r="C803" i="17"/>
  <c r="D802" i="17"/>
  <c r="C802" i="17"/>
  <c r="D801" i="17"/>
  <c r="C801" i="17"/>
  <c r="D800" i="17"/>
  <c r="C800" i="17"/>
  <c r="D799" i="17"/>
  <c r="C799" i="17"/>
  <c r="D798" i="17"/>
  <c r="C798" i="17"/>
  <c r="D797" i="17"/>
  <c r="C797" i="17"/>
  <c r="D796" i="17"/>
  <c r="C796" i="17"/>
  <c r="D795" i="17"/>
  <c r="C795" i="17"/>
  <c r="D794" i="17"/>
  <c r="C794" i="17"/>
  <c r="D793" i="17"/>
  <c r="C793" i="17"/>
  <c r="D792" i="17"/>
  <c r="C792" i="17"/>
  <c r="D791" i="17"/>
  <c r="C791" i="17"/>
  <c r="D790" i="17"/>
  <c r="C790" i="17"/>
  <c r="D789" i="17"/>
  <c r="C789" i="17"/>
  <c r="D788" i="17"/>
  <c r="C788" i="17"/>
  <c r="D787" i="17"/>
  <c r="C787" i="17"/>
  <c r="D786" i="17"/>
  <c r="C786" i="17"/>
  <c r="D785" i="17"/>
  <c r="C785" i="17"/>
  <c r="D784" i="17"/>
  <c r="C784" i="17"/>
  <c r="D783" i="17"/>
  <c r="C783" i="17"/>
  <c r="D782" i="17"/>
  <c r="C782" i="17"/>
  <c r="D781" i="17"/>
  <c r="C781" i="17"/>
  <c r="D780" i="17"/>
  <c r="C780" i="17"/>
  <c r="D779" i="17"/>
  <c r="C779" i="17"/>
  <c r="D778" i="17"/>
  <c r="C778" i="17"/>
  <c r="D777" i="17"/>
  <c r="C777" i="17"/>
  <c r="D776" i="17"/>
  <c r="C776" i="17"/>
  <c r="D775" i="17"/>
  <c r="C775" i="17"/>
  <c r="D774" i="17"/>
  <c r="C774" i="17"/>
  <c r="D773" i="17"/>
  <c r="C773" i="17"/>
  <c r="D772" i="17"/>
  <c r="C772" i="17"/>
  <c r="D771" i="17"/>
  <c r="C771" i="17"/>
  <c r="D770" i="17"/>
  <c r="C770" i="17"/>
  <c r="D769" i="17"/>
  <c r="C769" i="17"/>
  <c r="D768" i="17"/>
  <c r="C768" i="17"/>
  <c r="D767" i="17"/>
  <c r="C767" i="17"/>
  <c r="D766" i="17"/>
  <c r="C766" i="17"/>
  <c r="D765" i="17"/>
  <c r="C765" i="17"/>
  <c r="D764" i="17"/>
  <c r="C764" i="17"/>
  <c r="D763" i="17"/>
  <c r="C763" i="17"/>
  <c r="D762" i="17"/>
  <c r="C762" i="17"/>
  <c r="D761" i="17"/>
  <c r="C761" i="17"/>
  <c r="D760" i="17"/>
  <c r="C760" i="17"/>
  <c r="D759" i="17"/>
  <c r="C759" i="17"/>
  <c r="D758" i="17"/>
  <c r="C758" i="17"/>
  <c r="D757" i="17"/>
  <c r="C757" i="17"/>
  <c r="D756" i="17"/>
  <c r="C756" i="17"/>
  <c r="D755" i="17"/>
  <c r="C755" i="17"/>
  <c r="D754" i="17"/>
  <c r="C754" i="17"/>
  <c r="D753" i="17"/>
  <c r="C753" i="17"/>
  <c r="D752" i="17"/>
  <c r="C752" i="17"/>
  <c r="D751" i="17"/>
  <c r="C751" i="17"/>
  <c r="D750" i="17"/>
  <c r="C750" i="17"/>
  <c r="D749" i="17"/>
  <c r="C749" i="17"/>
  <c r="D748" i="17"/>
  <c r="C748" i="17"/>
  <c r="D747" i="17"/>
  <c r="C747" i="17"/>
  <c r="D746" i="17"/>
  <c r="C746" i="17"/>
  <c r="D745" i="17"/>
  <c r="C745" i="17"/>
  <c r="D744" i="17"/>
  <c r="C744" i="17"/>
  <c r="D743" i="17"/>
  <c r="C743" i="17"/>
  <c r="D742" i="17"/>
  <c r="C742" i="17"/>
  <c r="D741" i="17"/>
  <c r="C741" i="17"/>
  <c r="D740" i="17"/>
  <c r="C740" i="17"/>
  <c r="D739" i="17"/>
  <c r="C739" i="17"/>
  <c r="D738" i="17"/>
  <c r="C738" i="17"/>
  <c r="D737" i="17"/>
  <c r="C737" i="17"/>
  <c r="D736" i="17"/>
  <c r="C736" i="17"/>
  <c r="D735" i="17"/>
  <c r="C735" i="17"/>
  <c r="D734" i="17"/>
  <c r="C734" i="17"/>
  <c r="D733" i="17"/>
  <c r="C733" i="17"/>
  <c r="D732" i="17"/>
  <c r="C732" i="17"/>
  <c r="D731" i="17"/>
  <c r="C731" i="17"/>
  <c r="D730" i="17"/>
  <c r="C730" i="17"/>
  <c r="D729" i="17"/>
  <c r="C729" i="17"/>
  <c r="D728" i="17"/>
  <c r="C728" i="17"/>
  <c r="D727" i="17"/>
  <c r="C727" i="17"/>
  <c r="D726" i="17"/>
  <c r="C726" i="17"/>
  <c r="D725" i="17"/>
  <c r="C725" i="17"/>
  <c r="D724" i="17"/>
  <c r="C724" i="17"/>
  <c r="D723" i="17"/>
  <c r="C723" i="17"/>
  <c r="D722" i="17"/>
  <c r="C722" i="17"/>
  <c r="D721" i="17"/>
  <c r="C721" i="17"/>
  <c r="D720" i="17"/>
  <c r="C720" i="17"/>
  <c r="D719" i="17"/>
  <c r="C719" i="17"/>
  <c r="D718" i="17"/>
  <c r="C718" i="17"/>
  <c r="D717" i="17"/>
  <c r="C717" i="17"/>
  <c r="D716" i="17"/>
  <c r="C716" i="17"/>
  <c r="D715" i="17"/>
  <c r="C715" i="17"/>
  <c r="D714" i="17"/>
  <c r="C714" i="17"/>
  <c r="D713" i="17"/>
  <c r="C713" i="17"/>
  <c r="D712" i="17"/>
  <c r="C712" i="17"/>
  <c r="D711" i="17"/>
  <c r="C711" i="17"/>
  <c r="D710" i="17"/>
  <c r="C710" i="17"/>
  <c r="D709" i="17"/>
  <c r="C709" i="17"/>
  <c r="D708" i="17"/>
  <c r="C708" i="17"/>
  <c r="D707" i="17"/>
  <c r="C707" i="17"/>
  <c r="D706" i="17"/>
  <c r="C706" i="17"/>
  <c r="D705" i="17"/>
  <c r="C705" i="17"/>
  <c r="D704" i="17"/>
  <c r="C704" i="17"/>
  <c r="D703" i="17"/>
  <c r="C703" i="17"/>
  <c r="D702" i="17"/>
  <c r="C702" i="17"/>
  <c r="D701" i="17"/>
  <c r="C701" i="17"/>
  <c r="D700" i="17"/>
  <c r="C700" i="17"/>
  <c r="D699" i="17"/>
  <c r="C699" i="17"/>
  <c r="D698" i="17"/>
  <c r="C698" i="17"/>
  <c r="D697" i="17"/>
  <c r="C697" i="17"/>
  <c r="D696" i="17"/>
  <c r="C696" i="17"/>
  <c r="D695" i="17"/>
  <c r="C695" i="17"/>
  <c r="D694" i="17"/>
  <c r="C694" i="17"/>
  <c r="D693" i="17"/>
  <c r="C693" i="17"/>
  <c r="D692" i="17"/>
  <c r="C692" i="17"/>
  <c r="D691" i="17"/>
  <c r="C691" i="17"/>
  <c r="D690" i="17"/>
  <c r="C690" i="17"/>
  <c r="D689" i="17"/>
  <c r="C689" i="17"/>
  <c r="D688" i="17"/>
  <c r="C688" i="17"/>
  <c r="D687" i="17"/>
  <c r="C687" i="17"/>
  <c r="D686" i="17"/>
  <c r="C686" i="17"/>
  <c r="D685" i="17"/>
  <c r="C685" i="17"/>
  <c r="D684" i="17"/>
  <c r="C684" i="17"/>
  <c r="D683" i="17"/>
  <c r="C683" i="17"/>
  <c r="D682" i="17"/>
  <c r="C682" i="17"/>
  <c r="D681" i="17"/>
  <c r="C681" i="17"/>
  <c r="D680" i="17"/>
  <c r="C680" i="17"/>
  <c r="D679" i="17"/>
  <c r="C679" i="17"/>
  <c r="D678" i="17"/>
  <c r="C678" i="17"/>
  <c r="D677" i="17"/>
  <c r="C677" i="17"/>
  <c r="D676" i="17"/>
  <c r="C676" i="17"/>
  <c r="D675" i="17"/>
  <c r="C675" i="17"/>
  <c r="D674" i="17"/>
  <c r="C674" i="17"/>
  <c r="D673" i="17"/>
  <c r="C673" i="17"/>
  <c r="D672" i="17"/>
  <c r="C672" i="17"/>
  <c r="D671" i="17"/>
  <c r="C671" i="17"/>
  <c r="D670" i="17"/>
  <c r="C670" i="17"/>
  <c r="D669" i="17"/>
  <c r="C669" i="17"/>
  <c r="D668" i="17"/>
  <c r="C668" i="17"/>
  <c r="D667" i="17"/>
  <c r="C667" i="17"/>
  <c r="D666" i="17"/>
  <c r="C666" i="17"/>
  <c r="D665" i="17"/>
  <c r="C665" i="17"/>
  <c r="D664" i="17"/>
  <c r="C664" i="17"/>
  <c r="D663" i="17"/>
  <c r="C663" i="17"/>
  <c r="D662" i="17"/>
  <c r="C662" i="17"/>
  <c r="D661" i="17"/>
  <c r="C661" i="17"/>
  <c r="D660" i="17"/>
  <c r="C660" i="17"/>
  <c r="D659" i="17"/>
  <c r="C659" i="17"/>
  <c r="D658" i="17"/>
  <c r="C658" i="17"/>
  <c r="D657" i="17"/>
  <c r="C657" i="17"/>
  <c r="D656" i="17"/>
  <c r="C656" i="17"/>
  <c r="D655" i="17"/>
  <c r="C655" i="17"/>
  <c r="D654" i="17"/>
  <c r="C654" i="17"/>
  <c r="D653" i="17"/>
  <c r="C653" i="17"/>
  <c r="D652" i="17"/>
  <c r="C652" i="17"/>
  <c r="D651" i="17"/>
  <c r="C651" i="17"/>
  <c r="D650" i="17"/>
  <c r="C650" i="17"/>
  <c r="D649" i="17"/>
  <c r="C649" i="17"/>
  <c r="D648" i="17"/>
  <c r="C648" i="17"/>
  <c r="D647" i="17"/>
  <c r="C647" i="17"/>
  <c r="D646" i="17"/>
  <c r="C646" i="17"/>
  <c r="D645" i="17"/>
  <c r="C645" i="17"/>
  <c r="D644" i="17"/>
  <c r="C644" i="17"/>
  <c r="D643" i="17"/>
  <c r="C643" i="17"/>
  <c r="D642" i="17"/>
  <c r="C642" i="17"/>
  <c r="D641" i="17"/>
  <c r="C641" i="17"/>
  <c r="D640" i="17"/>
  <c r="C640" i="17"/>
  <c r="D639" i="17"/>
  <c r="C639" i="17"/>
  <c r="D638" i="17"/>
  <c r="C638" i="17"/>
  <c r="D637" i="17"/>
  <c r="C637" i="17"/>
  <c r="D636" i="17"/>
  <c r="C636" i="17"/>
  <c r="D635" i="17"/>
  <c r="C635" i="17"/>
  <c r="D634" i="17"/>
  <c r="C634" i="17"/>
  <c r="D633" i="17"/>
  <c r="C633" i="17"/>
  <c r="D632" i="17"/>
  <c r="C632" i="17"/>
  <c r="D631" i="17"/>
  <c r="C631" i="17"/>
  <c r="D630" i="17"/>
  <c r="C630" i="17"/>
  <c r="D629" i="17"/>
  <c r="C629" i="17"/>
  <c r="D628" i="17"/>
  <c r="C628" i="17"/>
  <c r="D627" i="17"/>
  <c r="C627" i="17"/>
  <c r="D626" i="17"/>
  <c r="C626" i="17"/>
  <c r="D625" i="17"/>
  <c r="C625" i="17"/>
  <c r="D624" i="17"/>
  <c r="C624" i="17"/>
  <c r="D623" i="17"/>
  <c r="C623" i="17"/>
  <c r="D622" i="17"/>
  <c r="C622" i="17"/>
  <c r="D621" i="17"/>
  <c r="C621" i="17"/>
  <c r="D620" i="17"/>
  <c r="C620" i="17"/>
  <c r="D619" i="17"/>
  <c r="C619" i="17"/>
  <c r="D618" i="17"/>
  <c r="C618" i="17"/>
  <c r="D617" i="17"/>
  <c r="C617" i="17"/>
  <c r="D616" i="17"/>
  <c r="C616" i="17"/>
  <c r="D615" i="17"/>
  <c r="C615" i="17"/>
  <c r="D614" i="17"/>
  <c r="C614" i="17"/>
  <c r="D613" i="17"/>
  <c r="C613" i="17"/>
  <c r="D612" i="17"/>
  <c r="C612" i="17"/>
  <c r="D611" i="17"/>
  <c r="C611" i="17"/>
  <c r="D610" i="17"/>
  <c r="C610" i="17"/>
  <c r="D609" i="17"/>
  <c r="C609" i="17"/>
  <c r="D608" i="17"/>
  <c r="C608" i="17"/>
  <c r="D607" i="17"/>
  <c r="C607" i="17"/>
  <c r="D606" i="17"/>
  <c r="C606" i="17"/>
  <c r="D605" i="17"/>
  <c r="C605" i="17"/>
  <c r="D604" i="17"/>
  <c r="C604" i="17"/>
  <c r="D603" i="17"/>
  <c r="C603" i="17"/>
  <c r="D602" i="17"/>
  <c r="C602" i="17"/>
  <c r="D601" i="17"/>
  <c r="C601" i="17"/>
  <c r="D600" i="17"/>
  <c r="C600" i="17"/>
  <c r="D599" i="17"/>
  <c r="C599" i="17"/>
  <c r="D598" i="17"/>
  <c r="C598" i="17"/>
  <c r="D597" i="17"/>
  <c r="C597" i="17"/>
  <c r="D596" i="17"/>
  <c r="C596" i="17"/>
  <c r="D595" i="17"/>
  <c r="C595" i="17"/>
  <c r="D594" i="17"/>
  <c r="C594" i="17"/>
  <c r="D593" i="17"/>
  <c r="C593" i="17"/>
  <c r="D592" i="17"/>
  <c r="C592" i="17"/>
  <c r="D591" i="17"/>
  <c r="C591" i="17"/>
  <c r="D590" i="17"/>
  <c r="C590" i="17"/>
  <c r="D589" i="17"/>
  <c r="C589" i="17"/>
  <c r="D588" i="17"/>
  <c r="C588" i="17"/>
  <c r="D587" i="17"/>
  <c r="C587" i="17"/>
  <c r="D586" i="17"/>
  <c r="C586" i="17"/>
  <c r="D585" i="17"/>
  <c r="C585" i="17"/>
  <c r="D584" i="17"/>
  <c r="C584" i="17"/>
  <c r="D583" i="17"/>
  <c r="C583" i="17"/>
  <c r="D582" i="17"/>
  <c r="C582" i="17"/>
  <c r="D581" i="17"/>
  <c r="C581" i="17"/>
  <c r="D580" i="17"/>
  <c r="C580" i="17"/>
  <c r="D579" i="17"/>
  <c r="C579" i="17"/>
  <c r="D578" i="17"/>
  <c r="C578" i="17"/>
  <c r="D577" i="17"/>
  <c r="C577" i="17"/>
  <c r="D576" i="17"/>
  <c r="C576" i="17"/>
  <c r="D575" i="17"/>
  <c r="C575" i="17"/>
  <c r="D574" i="17"/>
  <c r="C574" i="17"/>
  <c r="D573" i="17"/>
  <c r="C573" i="17"/>
  <c r="D572" i="17"/>
  <c r="C572" i="17"/>
  <c r="D571" i="17"/>
  <c r="C571" i="17"/>
  <c r="D570" i="17"/>
  <c r="C570" i="17"/>
  <c r="D569" i="17"/>
  <c r="C569" i="17"/>
  <c r="D568" i="17"/>
  <c r="C568" i="17"/>
  <c r="D567" i="17"/>
  <c r="C567" i="17"/>
  <c r="D566" i="17"/>
  <c r="C566" i="17"/>
  <c r="D565" i="17"/>
  <c r="C565" i="17"/>
  <c r="D564" i="17"/>
  <c r="C564" i="17"/>
  <c r="D563" i="17"/>
  <c r="C563" i="17"/>
  <c r="D562" i="17"/>
  <c r="C562" i="17"/>
  <c r="D561" i="17"/>
  <c r="C561" i="17"/>
  <c r="D560" i="17"/>
  <c r="C560" i="17"/>
  <c r="D559" i="17"/>
  <c r="C559" i="17"/>
  <c r="D558" i="17"/>
  <c r="C558" i="17"/>
  <c r="D557" i="17"/>
  <c r="C557" i="17"/>
  <c r="D556" i="17"/>
  <c r="C556" i="17"/>
  <c r="D555" i="17"/>
  <c r="C555" i="17"/>
  <c r="D554" i="17"/>
  <c r="C554" i="17"/>
  <c r="D553" i="17"/>
  <c r="C553" i="17"/>
  <c r="D552" i="17"/>
  <c r="C552" i="17"/>
  <c r="D551" i="17"/>
  <c r="C551" i="17"/>
  <c r="D550" i="17"/>
  <c r="C550" i="17"/>
  <c r="D549" i="17"/>
  <c r="C549" i="17"/>
  <c r="D548" i="17"/>
  <c r="C548" i="17"/>
  <c r="D547" i="17"/>
  <c r="C547" i="17"/>
  <c r="D546" i="17"/>
  <c r="C546" i="17"/>
  <c r="D545" i="17"/>
  <c r="C545" i="17"/>
  <c r="D544" i="17"/>
  <c r="C544" i="17"/>
  <c r="D543" i="17"/>
  <c r="C543" i="17"/>
  <c r="D542" i="17"/>
  <c r="C542" i="17"/>
  <c r="D541" i="17"/>
  <c r="C541" i="17"/>
  <c r="D540" i="17"/>
  <c r="C540" i="17"/>
  <c r="D539" i="17"/>
  <c r="C539" i="17"/>
  <c r="D538" i="17"/>
  <c r="C538" i="17"/>
  <c r="D537" i="17"/>
  <c r="C537" i="17"/>
  <c r="D536" i="17"/>
  <c r="C536" i="17"/>
  <c r="D535" i="17"/>
  <c r="C535" i="17"/>
  <c r="D534" i="17"/>
  <c r="C534" i="17"/>
  <c r="D533" i="17"/>
  <c r="C533" i="17"/>
  <c r="D532" i="17"/>
  <c r="C532" i="17"/>
  <c r="D531" i="17"/>
  <c r="C531" i="17"/>
  <c r="D530" i="17"/>
  <c r="C530" i="17"/>
  <c r="D529" i="17"/>
  <c r="C529" i="17"/>
  <c r="D528" i="17"/>
  <c r="C528" i="17"/>
  <c r="D527" i="17"/>
  <c r="C527" i="17"/>
  <c r="D526" i="17"/>
  <c r="C526" i="17"/>
  <c r="D525" i="17"/>
  <c r="C525" i="17"/>
  <c r="D524" i="17"/>
  <c r="C524" i="17"/>
  <c r="D523" i="17"/>
  <c r="C523" i="17"/>
  <c r="D522" i="17"/>
  <c r="C522" i="17"/>
  <c r="D521" i="17"/>
  <c r="C521" i="17"/>
  <c r="D520" i="17"/>
  <c r="C520" i="17"/>
  <c r="D519" i="17"/>
  <c r="C519" i="17"/>
  <c r="D518" i="17"/>
  <c r="C518" i="17"/>
  <c r="D517" i="17"/>
  <c r="C517" i="17"/>
  <c r="D516" i="17"/>
  <c r="C516" i="17"/>
  <c r="D515" i="17"/>
  <c r="C515" i="17"/>
  <c r="D514" i="17"/>
  <c r="C514" i="17"/>
  <c r="D513" i="17"/>
  <c r="C513" i="17"/>
  <c r="D512" i="17"/>
  <c r="C512" i="17"/>
  <c r="D511" i="17"/>
  <c r="C511" i="17"/>
  <c r="D510" i="17"/>
  <c r="C510" i="17"/>
  <c r="D509" i="17"/>
  <c r="C509" i="17"/>
  <c r="D508" i="17"/>
  <c r="C508" i="17"/>
  <c r="D507" i="17"/>
  <c r="C507" i="17"/>
  <c r="D506" i="17"/>
  <c r="C506" i="17"/>
  <c r="D505" i="17"/>
  <c r="C505" i="17"/>
  <c r="D504" i="17"/>
  <c r="C504" i="17"/>
  <c r="D503" i="17"/>
  <c r="C503" i="17"/>
  <c r="D502" i="17"/>
  <c r="C502" i="17"/>
  <c r="D501" i="17"/>
  <c r="C501" i="17"/>
  <c r="D500" i="17"/>
  <c r="C500" i="17"/>
  <c r="D499" i="17"/>
  <c r="C499" i="17"/>
  <c r="D498" i="17"/>
  <c r="C498" i="17"/>
  <c r="D497" i="17"/>
  <c r="C497" i="17"/>
  <c r="D496" i="17"/>
  <c r="C496" i="17"/>
  <c r="D495" i="17"/>
  <c r="C495" i="17"/>
  <c r="D494" i="17"/>
  <c r="C494" i="17"/>
  <c r="D493" i="17"/>
  <c r="C493" i="17"/>
  <c r="D492" i="17"/>
  <c r="C492" i="17"/>
  <c r="D491" i="17"/>
  <c r="C491" i="17"/>
  <c r="D490" i="17"/>
  <c r="C490" i="17"/>
  <c r="D489" i="17"/>
  <c r="C489" i="17"/>
  <c r="D488" i="17"/>
  <c r="C488" i="17"/>
  <c r="D487" i="17"/>
  <c r="C487" i="17"/>
  <c r="D486" i="17"/>
  <c r="C486" i="17"/>
  <c r="D485" i="17"/>
  <c r="C485" i="17"/>
  <c r="D484" i="17"/>
  <c r="C484" i="17"/>
  <c r="D483" i="17"/>
  <c r="C483" i="17"/>
  <c r="D482" i="17"/>
  <c r="C482" i="17"/>
  <c r="D481" i="17"/>
  <c r="C481" i="17"/>
  <c r="D480" i="17"/>
  <c r="C480" i="17"/>
  <c r="D479" i="17"/>
  <c r="C479" i="17"/>
  <c r="D478" i="17"/>
  <c r="C478" i="17"/>
  <c r="D477" i="17"/>
  <c r="C477" i="17"/>
  <c r="D476" i="17"/>
  <c r="C476" i="17"/>
  <c r="D475" i="17"/>
  <c r="C475" i="17"/>
  <c r="D474" i="17"/>
  <c r="C474" i="17"/>
  <c r="D473" i="17"/>
  <c r="C473" i="17"/>
  <c r="D472" i="17"/>
  <c r="C472" i="17"/>
  <c r="D471" i="17"/>
  <c r="C471" i="17"/>
  <c r="D470" i="17"/>
  <c r="C470" i="17"/>
  <c r="D469" i="17"/>
  <c r="C469" i="17"/>
  <c r="D468" i="17"/>
  <c r="C468" i="17"/>
  <c r="D467" i="17"/>
  <c r="C467" i="17"/>
  <c r="D466" i="17"/>
  <c r="C466" i="17"/>
  <c r="D465" i="17"/>
  <c r="C465" i="17"/>
  <c r="D464" i="17"/>
  <c r="C464" i="17"/>
  <c r="D463" i="17"/>
  <c r="C463" i="17"/>
  <c r="D462" i="17"/>
  <c r="C462" i="17"/>
  <c r="D461" i="17"/>
  <c r="C461" i="17"/>
  <c r="D460" i="17"/>
  <c r="C460" i="17"/>
  <c r="D459" i="17"/>
  <c r="C459" i="17"/>
  <c r="D458" i="17"/>
  <c r="C458" i="17"/>
  <c r="D457" i="17"/>
  <c r="C457" i="17"/>
  <c r="D456" i="17"/>
  <c r="C456" i="17"/>
  <c r="D455" i="17"/>
  <c r="C455" i="17"/>
  <c r="D454" i="17"/>
  <c r="C454" i="17"/>
  <c r="D453" i="17"/>
  <c r="C453" i="17"/>
  <c r="D452" i="17"/>
  <c r="C452" i="17"/>
  <c r="D451" i="17"/>
  <c r="C451" i="17"/>
  <c r="D450" i="17"/>
  <c r="C450" i="17"/>
  <c r="D449" i="17"/>
  <c r="C449" i="17"/>
  <c r="D448" i="17"/>
  <c r="C448" i="17"/>
  <c r="D447" i="17"/>
  <c r="C447" i="17"/>
  <c r="D446" i="17"/>
  <c r="C446" i="17"/>
  <c r="D445" i="17"/>
  <c r="C445" i="17"/>
  <c r="D444" i="17"/>
  <c r="C444" i="17"/>
  <c r="D443" i="17"/>
  <c r="C443" i="17"/>
  <c r="D442" i="17"/>
  <c r="C442" i="17"/>
  <c r="D441" i="17"/>
  <c r="C441" i="17"/>
  <c r="D440" i="17"/>
  <c r="C440" i="17"/>
  <c r="D439" i="17"/>
  <c r="C439" i="17"/>
  <c r="D438" i="17"/>
  <c r="C438" i="17"/>
  <c r="D437" i="17"/>
  <c r="C437" i="17"/>
  <c r="D436" i="17"/>
  <c r="C436" i="17"/>
  <c r="D435" i="17"/>
  <c r="C435" i="17"/>
  <c r="D434" i="17"/>
  <c r="C434" i="17"/>
  <c r="D433" i="17"/>
  <c r="C433" i="17"/>
  <c r="D432" i="17"/>
  <c r="C432" i="17"/>
  <c r="D431" i="17"/>
  <c r="C431" i="17"/>
  <c r="D430" i="17"/>
  <c r="C430" i="17"/>
  <c r="D429" i="17"/>
  <c r="C429" i="17"/>
  <c r="D428" i="17"/>
  <c r="C428" i="17"/>
  <c r="D427" i="17"/>
  <c r="C427" i="17"/>
  <c r="D426" i="17"/>
  <c r="C426" i="17"/>
  <c r="D425" i="17"/>
  <c r="C425" i="17"/>
  <c r="D424" i="17"/>
  <c r="C424" i="17"/>
  <c r="D423" i="17"/>
  <c r="C423" i="17"/>
  <c r="D422" i="17"/>
  <c r="C422" i="17"/>
  <c r="D421" i="17"/>
  <c r="C421" i="17"/>
  <c r="D420" i="17"/>
  <c r="C420" i="17"/>
  <c r="D419" i="17"/>
  <c r="C419" i="17"/>
  <c r="D418" i="17"/>
  <c r="C418" i="17"/>
  <c r="D417" i="17"/>
  <c r="C417" i="17"/>
  <c r="D416" i="17"/>
  <c r="C416" i="17"/>
  <c r="D415" i="17"/>
  <c r="C415" i="17"/>
  <c r="D414" i="17"/>
  <c r="C414" i="17"/>
  <c r="D413" i="17"/>
  <c r="C413" i="17"/>
  <c r="D412" i="17"/>
  <c r="C412" i="17"/>
  <c r="D411" i="17"/>
  <c r="C411" i="17"/>
  <c r="D410" i="17"/>
  <c r="C410" i="17"/>
  <c r="D409" i="17"/>
  <c r="C409" i="17"/>
  <c r="D408" i="17"/>
  <c r="C408" i="17"/>
  <c r="D407" i="17"/>
  <c r="C407" i="17"/>
  <c r="D406" i="17"/>
  <c r="C406" i="17"/>
  <c r="D405" i="17"/>
  <c r="C405" i="17"/>
  <c r="D404" i="17"/>
  <c r="C404" i="17"/>
  <c r="D403" i="17"/>
  <c r="C403" i="17"/>
  <c r="D402" i="17"/>
  <c r="C402" i="17"/>
  <c r="D401" i="17"/>
  <c r="C401" i="17"/>
  <c r="D400" i="17"/>
  <c r="C400" i="17"/>
  <c r="D399" i="17"/>
  <c r="C399" i="17"/>
  <c r="D398" i="17"/>
  <c r="C398" i="17"/>
  <c r="D397" i="17"/>
  <c r="C397" i="17"/>
  <c r="D396" i="17"/>
  <c r="C396" i="17"/>
  <c r="D395" i="17"/>
  <c r="C395" i="17"/>
  <c r="D394" i="17"/>
  <c r="C394" i="17"/>
  <c r="D393" i="17"/>
  <c r="C393" i="17"/>
  <c r="D392" i="17"/>
  <c r="C392" i="17"/>
  <c r="D391" i="17"/>
  <c r="C391" i="17"/>
  <c r="D390" i="17"/>
  <c r="C390" i="17"/>
  <c r="D389" i="17"/>
  <c r="C389" i="17"/>
  <c r="D388" i="17"/>
  <c r="C388" i="17"/>
  <c r="D387" i="17"/>
  <c r="C387" i="17"/>
  <c r="D386" i="17"/>
  <c r="C386" i="17"/>
  <c r="D385" i="17"/>
  <c r="C385" i="17"/>
  <c r="D384" i="17"/>
  <c r="C384" i="17"/>
  <c r="D383" i="17"/>
  <c r="C383" i="17"/>
  <c r="D382" i="17"/>
  <c r="C382" i="17"/>
  <c r="D381" i="17"/>
  <c r="C381" i="17"/>
  <c r="D380" i="17"/>
  <c r="C380" i="17"/>
  <c r="D379" i="17"/>
  <c r="C379" i="17"/>
  <c r="D378" i="17"/>
  <c r="C378" i="17"/>
  <c r="D377" i="17"/>
  <c r="C377" i="17"/>
  <c r="D376" i="17"/>
  <c r="C376" i="17"/>
  <c r="D375" i="17"/>
  <c r="C375" i="17"/>
  <c r="D374" i="17"/>
  <c r="C374" i="17"/>
  <c r="D373" i="17"/>
  <c r="C373" i="17"/>
  <c r="D372" i="17"/>
  <c r="C372" i="17"/>
  <c r="D371" i="17"/>
  <c r="C371" i="17"/>
  <c r="D370" i="17"/>
  <c r="C370" i="17"/>
  <c r="D369" i="17"/>
  <c r="C369" i="17"/>
  <c r="D368" i="17"/>
  <c r="C368" i="17"/>
  <c r="D367" i="17"/>
  <c r="C367" i="17"/>
  <c r="D366" i="17"/>
  <c r="C366" i="17"/>
  <c r="D365" i="17"/>
  <c r="C365" i="17"/>
  <c r="D364" i="17"/>
  <c r="C364" i="17"/>
  <c r="D363" i="17"/>
  <c r="C363" i="17"/>
  <c r="D362" i="17"/>
  <c r="C362" i="17"/>
  <c r="D361" i="17"/>
  <c r="C361" i="17"/>
  <c r="D360" i="17"/>
  <c r="C360" i="17"/>
  <c r="D359" i="17"/>
  <c r="C359" i="17"/>
  <c r="D358" i="17"/>
  <c r="C358" i="17"/>
  <c r="D357" i="17"/>
  <c r="C357" i="17"/>
  <c r="D356" i="17"/>
  <c r="C356" i="17"/>
  <c r="D355" i="17"/>
  <c r="C355" i="17"/>
  <c r="D354" i="17"/>
  <c r="C354" i="17"/>
  <c r="D353" i="17"/>
  <c r="C353" i="17"/>
  <c r="D352" i="17"/>
  <c r="C352" i="17"/>
  <c r="D351" i="17"/>
  <c r="C351" i="17"/>
  <c r="D350" i="17"/>
  <c r="C350" i="17"/>
  <c r="D349" i="17"/>
  <c r="C349" i="17"/>
  <c r="D348" i="17"/>
  <c r="C348" i="17"/>
  <c r="D347" i="17"/>
  <c r="C347" i="17"/>
  <c r="D346" i="17"/>
  <c r="C346" i="17"/>
  <c r="D345" i="17"/>
  <c r="C345" i="17"/>
  <c r="D344" i="17"/>
  <c r="C344" i="17"/>
  <c r="D343" i="17"/>
  <c r="C343" i="17"/>
  <c r="D342" i="17"/>
  <c r="C342" i="17"/>
  <c r="D341" i="17"/>
  <c r="C341" i="17"/>
  <c r="D340" i="17"/>
  <c r="C340" i="17"/>
  <c r="D339" i="17"/>
  <c r="C339" i="17"/>
  <c r="D338" i="17"/>
  <c r="C338" i="17"/>
  <c r="D337" i="17"/>
  <c r="C337" i="17"/>
  <c r="D336" i="17"/>
  <c r="C336" i="17"/>
  <c r="D335" i="17"/>
  <c r="C335" i="17"/>
  <c r="D334" i="17"/>
  <c r="C334" i="17"/>
  <c r="D333" i="17"/>
  <c r="C333" i="17"/>
  <c r="D332" i="17"/>
  <c r="C332" i="17"/>
  <c r="D331" i="17"/>
  <c r="C331" i="17"/>
  <c r="D330" i="17"/>
  <c r="C330" i="17"/>
  <c r="D329" i="17"/>
  <c r="C329" i="17"/>
  <c r="D328" i="17"/>
  <c r="C328" i="17"/>
  <c r="D327" i="17"/>
  <c r="C327" i="17"/>
  <c r="D326" i="17"/>
  <c r="C326" i="17"/>
  <c r="D325" i="17"/>
  <c r="C325" i="17"/>
  <c r="D324" i="17"/>
  <c r="C324" i="17"/>
  <c r="D323" i="17"/>
  <c r="C323" i="17"/>
  <c r="D322" i="17"/>
  <c r="C322" i="17"/>
  <c r="D321" i="17"/>
  <c r="C321" i="17"/>
  <c r="D320" i="17"/>
  <c r="C320" i="17"/>
  <c r="D319" i="17"/>
  <c r="C319" i="17"/>
  <c r="D318" i="17"/>
  <c r="C318" i="17"/>
  <c r="D317" i="17"/>
  <c r="C317" i="17"/>
  <c r="D316" i="17"/>
  <c r="C316" i="17"/>
  <c r="D315" i="17"/>
  <c r="C315" i="17"/>
  <c r="D314" i="17"/>
  <c r="C314" i="17"/>
  <c r="D313" i="17"/>
  <c r="C313" i="17"/>
  <c r="D312" i="17"/>
  <c r="C312" i="17"/>
  <c r="D311" i="17"/>
  <c r="C311" i="17"/>
  <c r="D310" i="17"/>
  <c r="C310" i="17"/>
  <c r="D309" i="17"/>
  <c r="C309" i="17"/>
  <c r="D308" i="17"/>
  <c r="C308" i="17"/>
  <c r="D307" i="17"/>
  <c r="C307" i="17"/>
  <c r="D306" i="17"/>
  <c r="C306" i="17"/>
  <c r="D305" i="17"/>
  <c r="C305" i="17"/>
  <c r="D304" i="17"/>
  <c r="C304" i="17"/>
  <c r="D303" i="17"/>
  <c r="C303" i="17"/>
  <c r="D302" i="17"/>
  <c r="C302" i="17"/>
  <c r="D301" i="17"/>
  <c r="C301" i="17"/>
  <c r="D300" i="17"/>
  <c r="C300" i="17"/>
  <c r="D299" i="17"/>
  <c r="C299" i="17"/>
  <c r="D298" i="17"/>
  <c r="C298" i="17"/>
  <c r="D297" i="17"/>
  <c r="C297" i="17"/>
  <c r="D296" i="17"/>
  <c r="C296" i="17"/>
  <c r="D295" i="17"/>
  <c r="C295" i="17"/>
  <c r="D294" i="17"/>
  <c r="C294" i="17"/>
  <c r="D293" i="17"/>
  <c r="C293" i="17"/>
  <c r="D292" i="17"/>
  <c r="C292" i="17"/>
  <c r="D291" i="17"/>
  <c r="C291" i="17"/>
  <c r="D290" i="17"/>
  <c r="C290" i="17"/>
  <c r="D289" i="17"/>
  <c r="C289" i="17"/>
  <c r="D288" i="17"/>
  <c r="C288" i="17"/>
  <c r="D287" i="17"/>
  <c r="C287" i="17"/>
  <c r="D286" i="17"/>
  <c r="C286" i="17"/>
  <c r="D285" i="17"/>
  <c r="C285" i="17"/>
  <c r="D284" i="17"/>
  <c r="C284" i="17"/>
  <c r="D283" i="17"/>
  <c r="C283" i="17"/>
  <c r="D282" i="17"/>
  <c r="C282" i="17"/>
  <c r="D281" i="17"/>
  <c r="C281" i="17"/>
  <c r="D280" i="17"/>
  <c r="C280" i="17"/>
  <c r="D279" i="17"/>
  <c r="C279" i="17"/>
  <c r="D278" i="17"/>
  <c r="C278" i="17"/>
  <c r="D277" i="17"/>
  <c r="C277" i="17"/>
  <c r="D276" i="17"/>
  <c r="C276" i="17"/>
  <c r="D275" i="17"/>
  <c r="C275" i="17"/>
  <c r="D274" i="17"/>
  <c r="C274" i="17"/>
  <c r="D273" i="17"/>
  <c r="C273" i="17"/>
  <c r="D272" i="17"/>
  <c r="C272" i="17"/>
  <c r="D271" i="17"/>
  <c r="C271" i="17"/>
  <c r="D270" i="17"/>
  <c r="C270" i="17"/>
  <c r="D269" i="17"/>
  <c r="C269" i="17"/>
  <c r="D268" i="17"/>
  <c r="C268" i="17"/>
  <c r="D267" i="17"/>
  <c r="C267" i="17"/>
  <c r="D266" i="17"/>
  <c r="C266" i="17"/>
  <c r="D265" i="17"/>
  <c r="C265" i="17"/>
  <c r="D264" i="17"/>
  <c r="C264" i="17"/>
  <c r="D263" i="17"/>
  <c r="C263" i="17"/>
  <c r="D262" i="17"/>
  <c r="C262" i="17"/>
  <c r="D261" i="17"/>
  <c r="C261" i="17"/>
  <c r="D260" i="17"/>
  <c r="C260" i="17"/>
  <c r="D259" i="17"/>
  <c r="C259" i="17"/>
  <c r="D258" i="17"/>
  <c r="C258" i="17"/>
  <c r="D257" i="17"/>
  <c r="C257" i="17"/>
  <c r="D256" i="17"/>
  <c r="C256" i="17"/>
  <c r="D255" i="17"/>
  <c r="C255" i="17"/>
  <c r="D254" i="17"/>
  <c r="C254" i="17"/>
  <c r="D253" i="17"/>
  <c r="C253" i="17"/>
  <c r="D252" i="17"/>
  <c r="C252" i="17"/>
  <c r="D251" i="17"/>
  <c r="C251" i="17"/>
  <c r="D250" i="17"/>
  <c r="C250" i="17"/>
  <c r="D249" i="17"/>
  <c r="C249" i="17"/>
  <c r="D248" i="17"/>
  <c r="C248" i="17"/>
  <c r="D247" i="17"/>
  <c r="C247" i="17"/>
  <c r="D246" i="17"/>
  <c r="C246" i="17"/>
  <c r="D245" i="17"/>
  <c r="C245" i="17"/>
  <c r="D244" i="17"/>
  <c r="C244" i="17"/>
  <c r="D243" i="17"/>
  <c r="C243" i="17"/>
  <c r="D242" i="17"/>
  <c r="C242" i="17"/>
  <c r="D241" i="17"/>
  <c r="C241" i="17"/>
  <c r="D240" i="17"/>
  <c r="C240" i="17"/>
  <c r="D239" i="17"/>
  <c r="C239" i="17"/>
  <c r="D238" i="17"/>
  <c r="C238" i="17"/>
  <c r="D237" i="17"/>
  <c r="C237" i="17"/>
  <c r="D236" i="17"/>
  <c r="C236" i="17"/>
  <c r="D235" i="17"/>
  <c r="C235" i="17"/>
  <c r="D234" i="17"/>
  <c r="C234" i="17"/>
  <c r="D233" i="17"/>
  <c r="C233" i="17"/>
  <c r="D232" i="17"/>
  <c r="C232" i="17"/>
  <c r="D231" i="17"/>
  <c r="C231" i="17"/>
  <c r="D230" i="17"/>
  <c r="C230" i="17"/>
  <c r="D229" i="17"/>
  <c r="C229" i="17"/>
  <c r="D228" i="17"/>
  <c r="C228" i="17"/>
  <c r="D227" i="17"/>
  <c r="C227" i="17"/>
  <c r="D226" i="17"/>
  <c r="C226" i="17"/>
  <c r="D225" i="17"/>
  <c r="C225" i="17"/>
  <c r="D224" i="17"/>
  <c r="C224" i="17"/>
  <c r="D223" i="17"/>
  <c r="C223" i="17"/>
  <c r="D222" i="17"/>
  <c r="C222" i="17"/>
  <c r="D221" i="17"/>
  <c r="C221" i="17"/>
  <c r="D220" i="17"/>
  <c r="C220" i="17"/>
  <c r="D219" i="17"/>
  <c r="C219" i="17"/>
  <c r="D218" i="17"/>
  <c r="C218" i="17"/>
  <c r="D217" i="17"/>
  <c r="C217" i="17"/>
  <c r="D216" i="17"/>
  <c r="C216" i="17"/>
  <c r="D215" i="17"/>
  <c r="C215" i="17"/>
  <c r="D214" i="17"/>
  <c r="C214" i="17"/>
  <c r="D213" i="17"/>
  <c r="C213" i="17"/>
  <c r="D212" i="17"/>
  <c r="C212" i="17"/>
  <c r="D211" i="17"/>
  <c r="C211" i="17"/>
  <c r="D210" i="17"/>
  <c r="C210" i="17"/>
  <c r="D209" i="17"/>
  <c r="C209" i="17"/>
  <c r="D208" i="17"/>
  <c r="C208" i="17"/>
  <c r="D207" i="17"/>
  <c r="C207" i="17"/>
  <c r="D206" i="17"/>
  <c r="C206" i="17"/>
  <c r="D205" i="17"/>
  <c r="C205" i="17"/>
  <c r="D204" i="17"/>
  <c r="C204" i="17"/>
  <c r="D203" i="17"/>
  <c r="C203" i="17"/>
  <c r="D202" i="17"/>
  <c r="C202" i="17"/>
  <c r="D201" i="17"/>
  <c r="C201" i="17"/>
  <c r="D200" i="17"/>
  <c r="C200" i="17"/>
  <c r="D199" i="17"/>
  <c r="C199" i="17"/>
  <c r="D198" i="17"/>
  <c r="C198" i="17"/>
  <c r="D197" i="17"/>
  <c r="C197" i="17"/>
  <c r="D196" i="17"/>
  <c r="C196" i="17"/>
  <c r="D195" i="17"/>
  <c r="C195" i="17"/>
  <c r="D194" i="17"/>
  <c r="C194" i="17"/>
  <c r="D193" i="17"/>
  <c r="C193" i="17"/>
  <c r="D192" i="17"/>
  <c r="C192" i="17"/>
  <c r="D191" i="17"/>
  <c r="C191" i="17"/>
  <c r="D190" i="17"/>
  <c r="C190" i="17"/>
  <c r="D189" i="17"/>
  <c r="C189" i="17"/>
  <c r="D188" i="17"/>
  <c r="C188" i="17"/>
  <c r="D187" i="17"/>
  <c r="C187" i="17"/>
  <c r="D186" i="17"/>
  <c r="C186" i="17"/>
  <c r="D185" i="17"/>
  <c r="C185" i="17"/>
  <c r="D184" i="17"/>
  <c r="C184" i="17"/>
  <c r="D183" i="17"/>
  <c r="C183" i="17"/>
  <c r="D182" i="17"/>
  <c r="C182" i="17"/>
  <c r="D181" i="17"/>
  <c r="C181" i="17"/>
  <c r="D180" i="17"/>
  <c r="C180" i="17"/>
  <c r="D179" i="17"/>
  <c r="C179" i="17"/>
  <c r="D178" i="17"/>
  <c r="C178" i="17"/>
  <c r="D177" i="17"/>
  <c r="C177" i="17"/>
  <c r="D176" i="17"/>
  <c r="C176" i="17"/>
  <c r="D175" i="17"/>
  <c r="C175" i="17"/>
  <c r="D174" i="17"/>
  <c r="C174" i="17"/>
  <c r="D173" i="17"/>
  <c r="C173" i="17"/>
  <c r="D172" i="17"/>
  <c r="C172" i="17"/>
  <c r="D171" i="17"/>
  <c r="C171" i="17"/>
  <c r="D170" i="17"/>
  <c r="C170" i="17"/>
  <c r="D169" i="17"/>
  <c r="C169" i="17"/>
  <c r="D168" i="17"/>
  <c r="C168" i="17"/>
  <c r="D167" i="17"/>
  <c r="C167" i="17"/>
  <c r="D166" i="17"/>
  <c r="C166" i="17"/>
  <c r="D165" i="17"/>
  <c r="C165" i="17"/>
  <c r="D164" i="17"/>
  <c r="C164" i="17"/>
  <c r="D163" i="17"/>
  <c r="C163" i="17"/>
  <c r="D162" i="17"/>
  <c r="C162" i="17"/>
  <c r="D161" i="17"/>
  <c r="C161" i="17"/>
  <c r="D160" i="17"/>
  <c r="C160" i="17"/>
  <c r="D159" i="17"/>
  <c r="C159" i="17"/>
  <c r="D158" i="17"/>
  <c r="C158" i="17"/>
  <c r="D157" i="17"/>
  <c r="C157" i="17"/>
  <c r="D156" i="17"/>
  <c r="C156" i="17"/>
  <c r="D155" i="17"/>
  <c r="C155" i="17"/>
  <c r="D154" i="17"/>
  <c r="C154" i="17"/>
  <c r="D153" i="17"/>
  <c r="C153" i="17"/>
  <c r="D152" i="17"/>
  <c r="C152" i="17"/>
  <c r="D151" i="17"/>
  <c r="C151" i="17"/>
  <c r="D150" i="17"/>
  <c r="C150" i="17"/>
  <c r="D149" i="17"/>
  <c r="C149" i="17"/>
  <c r="D148" i="17"/>
  <c r="C148" i="17"/>
  <c r="D147" i="17"/>
  <c r="C147" i="17"/>
  <c r="D146" i="17"/>
  <c r="C146" i="17"/>
  <c r="D145" i="17"/>
  <c r="C145" i="17"/>
  <c r="D144" i="17"/>
  <c r="C144" i="17"/>
  <c r="D143" i="17"/>
  <c r="C143" i="17"/>
  <c r="D142" i="17"/>
  <c r="C142" i="17"/>
  <c r="D141" i="17"/>
  <c r="C141" i="17"/>
  <c r="D140" i="17"/>
  <c r="C140" i="17"/>
  <c r="D139" i="17"/>
  <c r="C139" i="17"/>
  <c r="D138" i="17"/>
  <c r="C138" i="17"/>
  <c r="D137" i="17"/>
  <c r="C137" i="17"/>
  <c r="D136" i="17"/>
  <c r="C136" i="17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D127" i="17"/>
  <c r="C127" i="17"/>
  <c r="D126" i="17"/>
  <c r="C126" i="17"/>
  <c r="D125" i="17"/>
  <c r="C125" i="17"/>
  <c r="D124" i="17"/>
  <c r="C124" i="17"/>
  <c r="D123" i="17"/>
  <c r="C123" i="17"/>
  <c r="D122" i="17"/>
  <c r="C122" i="17"/>
  <c r="D121" i="17"/>
  <c r="C121" i="17"/>
  <c r="D120" i="17"/>
  <c r="C120" i="17"/>
  <c r="D119" i="17"/>
  <c r="C119" i="17"/>
  <c r="D118" i="17"/>
  <c r="C118" i="17"/>
  <c r="D117" i="17"/>
  <c r="C117" i="17"/>
  <c r="D116" i="17"/>
  <c r="C116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D109" i="17"/>
  <c r="C109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97" i="17"/>
  <c r="C97" i="17"/>
  <c r="D96" i="17"/>
  <c r="C96" i="17"/>
  <c r="D95" i="17"/>
  <c r="C95" i="17"/>
  <c r="D94" i="17"/>
  <c r="C94" i="17"/>
  <c r="D93" i="17"/>
  <c r="C93" i="17"/>
  <c r="D92" i="17"/>
  <c r="C92" i="17"/>
  <c r="D91" i="17"/>
  <c r="C91" i="17"/>
  <c r="D90" i="17"/>
  <c r="C90" i="17"/>
  <c r="D89" i="17"/>
  <c r="C89" i="17"/>
  <c r="D88" i="17"/>
  <c r="C88" i="17"/>
  <c r="D87" i="17"/>
  <c r="C87" i="17"/>
  <c r="D86" i="17"/>
  <c r="C86" i="17"/>
  <c r="L85" i="17"/>
  <c r="K85" i="17" s="1"/>
  <c r="D85" i="17"/>
  <c r="C85" i="17"/>
  <c r="L84" i="17"/>
  <c r="K84" i="17" s="1"/>
  <c r="D84" i="17"/>
  <c r="C84" i="17"/>
  <c r="L83" i="17"/>
  <c r="K83" i="17" s="1"/>
  <c r="D83" i="17"/>
  <c r="C83" i="17"/>
  <c r="L82" i="17"/>
  <c r="K82" i="17" s="1"/>
  <c r="D82" i="17"/>
  <c r="C82" i="17"/>
  <c r="L81" i="17"/>
  <c r="K81" i="17" s="1"/>
  <c r="D81" i="17"/>
  <c r="C81" i="17"/>
  <c r="L80" i="17"/>
  <c r="K80" i="17" s="1"/>
  <c r="D80" i="17"/>
  <c r="C80" i="17"/>
  <c r="L79" i="17"/>
  <c r="K79" i="17" s="1"/>
  <c r="D79" i="17"/>
  <c r="C79" i="17"/>
  <c r="L78" i="17"/>
  <c r="K78" i="17" s="1"/>
  <c r="D78" i="17"/>
  <c r="C78" i="17"/>
  <c r="L77" i="17"/>
  <c r="K77" i="17" s="1"/>
  <c r="D77" i="17"/>
  <c r="C77" i="17"/>
  <c r="L76" i="17"/>
  <c r="K76" i="17" s="1"/>
  <c r="D76" i="17"/>
  <c r="C76" i="17"/>
  <c r="L75" i="17"/>
  <c r="K75" i="17" s="1"/>
  <c r="D75" i="17"/>
  <c r="C75" i="17"/>
  <c r="L74" i="17"/>
  <c r="K74" i="17" s="1"/>
  <c r="D74" i="17"/>
  <c r="C74" i="17"/>
  <c r="L73" i="17"/>
  <c r="K73" i="17" s="1"/>
  <c r="D73" i="17"/>
  <c r="C73" i="17"/>
  <c r="L72" i="17"/>
  <c r="K72" i="17" s="1"/>
  <c r="D72" i="17"/>
  <c r="C72" i="17"/>
  <c r="L71" i="17"/>
  <c r="K71" i="17" s="1"/>
  <c r="D71" i="17"/>
  <c r="C71" i="17"/>
  <c r="L70" i="17"/>
  <c r="K70" i="17" s="1"/>
  <c r="D70" i="17"/>
  <c r="C70" i="17"/>
  <c r="L69" i="17"/>
  <c r="K69" i="17" s="1"/>
  <c r="D69" i="17"/>
  <c r="C69" i="17"/>
  <c r="L68" i="17"/>
  <c r="K68" i="17" s="1"/>
  <c r="D68" i="17"/>
  <c r="C68" i="17"/>
  <c r="L67" i="17"/>
  <c r="K67" i="17" s="1"/>
  <c r="D67" i="17"/>
  <c r="C67" i="17"/>
  <c r="L66" i="17"/>
  <c r="K66" i="17" s="1"/>
  <c r="D66" i="17"/>
  <c r="C66" i="17"/>
  <c r="L65" i="17"/>
  <c r="K65" i="17" s="1"/>
  <c r="D65" i="17"/>
  <c r="C65" i="17"/>
  <c r="L64" i="17"/>
  <c r="K64" i="17" s="1"/>
  <c r="D64" i="17"/>
  <c r="C64" i="17"/>
  <c r="L63" i="17"/>
  <c r="K63" i="17" s="1"/>
  <c r="D63" i="17"/>
  <c r="C63" i="17"/>
  <c r="L62" i="17"/>
  <c r="K62" i="17" s="1"/>
  <c r="D62" i="17"/>
  <c r="C62" i="17"/>
  <c r="L61" i="17"/>
  <c r="K61" i="17" s="1"/>
  <c r="D61" i="17"/>
  <c r="C61" i="17"/>
  <c r="L60" i="17"/>
  <c r="K60" i="17" s="1"/>
  <c r="D60" i="17"/>
  <c r="C60" i="17"/>
  <c r="L59" i="17"/>
  <c r="K59" i="17" s="1"/>
  <c r="D59" i="17"/>
  <c r="C59" i="17"/>
  <c r="L58" i="17"/>
  <c r="K58" i="17" s="1"/>
  <c r="D58" i="17"/>
  <c r="C58" i="17"/>
  <c r="L57" i="17"/>
  <c r="K57" i="17" s="1"/>
  <c r="D57" i="17"/>
  <c r="C57" i="17"/>
  <c r="L56" i="17"/>
  <c r="K56" i="17" s="1"/>
  <c r="D56" i="17"/>
  <c r="C56" i="17"/>
  <c r="L55" i="17"/>
  <c r="K55" i="17" s="1"/>
  <c r="D55" i="17"/>
  <c r="C55" i="17"/>
  <c r="L54" i="17"/>
  <c r="K54" i="17" s="1"/>
  <c r="D54" i="17"/>
  <c r="C54" i="17"/>
  <c r="L53" i="17"/>
  <c r="K53" i="17" s="1"/>
  <c r="D53" i="17"/>
  <c r="C53" i="17"/>
  <c r="L52" i="17"/>
  <c r="K52" i="17" s="1"/>
  <c r="D52" i="17"/>
  <c r="C52" i="17"/>
  <c r="L51" i="17"/>
  <c r="K51" i="17" s="1"/>
  <c r="D51" i="17"/>
  <c r="C51" i="17"/>
  <c r="L50" i="17"/>
  <c r="K50" i="17" s="1"/>
  <c r="D50" i="17"/>
  <c r="C50" i="17"/>
  <c r="L49" i="17"/>
  <c r="K49" i="17" s="1"/>
  <c r="D49" i="17"/>
  <c r="C49" i="17"/>
  <c r="L48" i="17"/>
  <c r="K48" i="17" s="1"/>
  <c r="D48" i="17"/>
  <c r="C48" i="17"/>
  <c r="L47" i="17"/>
  <c r="K47" i="17" s="1"/>
  <c r="D47" i="17"/>
  <c r="C47" i="17"/>
  <c r="L46" i="17"/>
  <c r="K46" i="17" s="1"/>
  <c r="D46" i="17"/>
  <c r="C46" i="17"/>
  <c r="L45" i="17"/>
  <c r="K45" i="17" s="1"/>
  <c r="D45" i="17"/>
  <c r="C45" i="17"/>
  <c r="L44" i="17"/>
  <c r="K44" i="17" s="1"/>
  <c r="D44" i="17"/>
  <c r="C44" i="17"/>
  <c r="L43" i="17"/>
  <c r="K43" i="17" s="1"/>
  <c r="D43" i="17"/>
  <c r="C43" i="17"/>
  <c r="L42" i="17"/>
  <c r="K42" i="17" s="1"/>
  <c r="D42" i="17"/>
  <c r="C42" i="17"/>
  <c r="L41" i="17"/>
  <c r="K41" i="17" s="1"/>
  <c r="D41" i="17"/>
  <c r="C41" i="17"/>
  <c r="L40" i="17"/>
  <c r="K40" i="17" s="1"/>
  <c r="D40" i="17"/>
  <c r="C40" i="17"/>
  <c r="L39" i="17"/>
  <c r="K39" i="17" s="1"/>
  <c r="D39" i="17"/>
  <c r="C39" i="17"/>
  <c r="L38" i="17"/>
  <c r="K38" i="17" s="1"/>
  <c r="D38" i="17"/>
  <c r="C38" i="17"/>
  <c r="L37" i="17"/>
  <c r="K37" i="17" s="1"/>
  <c r="D37" i="17"/>
  <c r="C37" i="17"/>
  <c r="L36" i="17"/>
  <c r="K36" i="17" s="1"/>
  <c r="D36" i="17"/>
  <c r="C36" i="17"/>
  <c r="L35" i="17"/>
  <c r="K35" i="17" s="1"/>
  <c r="D35" i="17"/>
  <c r="C35" i="17"/>
  <c r="L34" i="17"/>
  <c r="K34" i="17" s="1"/>
  <c r="D34" i="17"/>
  <c r="C34" i="17"/>
  <c r="L33" i="17"/>
  <c r="K33" i="17" s="1"/>
  <c r="D33" i="17"/>
  <c r="C33" i="17"/>
  <c r="L32" i="17"/>
  <c r="K32" i="17" s="1"/>
  <c r="D32" i="17"/>
  <c r="C32" i="17"/>
  <c r="L31" i="17"/>
  <c r="K31" i="17" s="1"/>
  <c r="D31" i="17"/>
  <c r="C31" i="17"/>
  <c r="L30" i="17"/>
  <c r="K30" i="17" s="1"/>
  <c r="D30" i="17"/>
  <c r="C30" i="17"/>
  <c r="L29" i="17"/>
  <c r="K29" i="17" s="1"/>
  <c r="D29" i="17"/>
  <c r="C29" i="17"/>
  <c r="L28" i="17"/>
  <c r="K28" i="17" s="1"/>
  <c r="D28" i="17"/>
  <c r="C28" i="17"/>
  <c r="L27" i="17"/>
  <c r="K27" i="17" s="1"/>
  <c r="D27" i="17"/>
  <c r="C27" i="17"/>
  <c r="L26" i="17"/>
  <c r="K26" i="17" s="1"/>
  <c r="D26" i="17"/>
  <c r="C26" i="17"/>
  <c r="L25" i="17"/>
  <c r="K25" i="17" s="1"/>
  <c r="D25" i="17"/>
  <c r="C25" i="17"/>
  <c r="L24" i="17"/>
  <c r="K24" i="17" s="1"/>
  <c r="D24" i="17"/>
  <c r="C24" i="17"/>
  <c r="L23" i="17"/>
  <c r="K23" i="17" s="1"/>
  <c r="D23" i="17"/>
  <c r="C23" i="17"/>
  <c r="L22" i="17"/>
  <c r="K22" i="17" s="1"/>
  <c r="D22" i="17"/>
  <c r="C22" i="17"/>
  <c r="L21" i="17"/>
  <c r="K21" i="17" s="1"/>
  <c r="D21" i="17"/>
  <c r="C21" i="17"/>
  <c r="L20" i="17"/>
  <c r="K20" i="17" s="1"/>
  <c r="D20" i="17"/>
  <c r="C20" i="17"/>
  <c r="L19" i="17"/>
  <c r="K19" i="17" s="1"/>
  <c r="D19" i="17"/>
  <c r="C19" i="17"/>
  <c r="L18" i="17"/>
  <c r="K18" i="17" s="1"/>
  <c r="D18" i="17"/>
  <c r="C18" i="17"/>
  <c r="L17" i="17"/>
  <c r="K17" i="17" s="1"/>
  <c r="D17" i="17"/>
  <c r="C17" i="17"/>
  <c r="L16" i="17"/>
  <c r="K16" i="17" s="1"/>
  <c r="D16" i="17"/>
  <c r="C16" i="17"/>
  <c r="L15" i="17"/>
  <c r="K15" i="17" s="1"/>
  <c r="D15" i="17"/>
  <c r="C15" i="17"/>
  <c r="L14" i="17"/>
  <c r="K14" i="17" s="1"/>
  <c r="D14" i="17"/>
  <c r="C14" i="17"/>
  <c r="L13" i="17"/>
  <c r="K13" i="17" s="1"/>
  <c r="D13" i="17"/>
  <c r="C13" i="17"/>
  <c r="L12" i="17"/>
  <c r="K12" i="17" s="1"/>
  <c r="D12" i="17"/>
  <c r="C12" i="17"/>
  <c r="L11" i="17"/>
  <c r="K11" i="17" s="1"/>
  <c r="D11" i="17"/>
  <c r="C11" i="17"/>
  <c r="L10" i="17"/>
  <c r="K10" i="17" s="1"/>
  <c r="D10" i="17"/>
  <c r="C10" i="17"/>
  <c r="L9" i="17"/>
  <c r="K9" i="17" s="1"/>
  <c r="D9" i="17"/>
  <c r="C9" i="17"/>
  <c r="L8" i="17"/>
  <c r="K8" i="17" s="1"/>
  <c r="D8" i="17"/>
  <c r="C8" i="17"/>
  <c r="D7" i="17"/>
  <c r="C7" i="17"/>
  <c r="D6" i="17"/>
  <c r="C6" i="17"/>
  <c r="V20" i="22" l="1"/>
  <c r="V22" i="22"/>
  <c r="V24" i="22"/>
  <c r="V26" i="22"/>
  <c r="V28" i="22"/>
  <c r="V30" i="22"/>
  <c r="V32" i="22"/>
  <c r="V34" i="22"/>
  <c r="V36" i="22"/>
  <c r="V38" i="22"/>
  <c r="V40" i="22"/>
  <c r="V42" i="22"/>
  <c r="V44" i="22"/>
  <c r="V46" i="22"/>
  <c r="V48" i="22"/>
  <c r="V50" i="22"/>
  <c r="V52" i="22"/>
  <c r="V54" i="22"/>
  <c r="V56" i="22"/>
  <c r="V58" i="22"/>
  <c r="V60" i="22"/>
  <c r="V62" i="22"/>
  <c r="V64" i="22"/>
  <c r="V66" i="22"/>
  <c r="V68" i="22"/>
  <c r="V70" i="22"/>
  <c r="V72" i="22"/>
  <c r="V74" i="22"/>
  <c r="V76" i="22"/>
  <c r="V78" i="22"/>
  <c r="V80" i="22"/>
  <c r="V19" i="22"/>
  <c r="V21" i="22"/>
  <c r="V23" i="22"/>
  <c r="V25" i="22"/>
  <c r="V27" i="22"/>
  <c r="V29" i="22"/>
  <c r="V31" i="22"/>
  <c r="V33" i="22"/>
  <c r="V35" i="22"/>
  <c r="V37" i="22"/>
  <c r="V39" i="22"/>
  <c r="V41" i="22"/>
  <c r="V43" i="22"/>
  <c r="V45" i="22"/>
  <c r="V47" i="22"/>
  <c r="V49" i="22"/>
  <c r="V51" i="22"/>
  <c r="V53" i="22"/>
  <c r="V55" i="22"/>
  <c r="V57" i="22"/>
  <c r="V59" i="22"/>
  <c r="V61" i="22"/>
  <c r="V63" i="22"/>
  <c r="V65" i="22"/>
  <c r="V67" i="22"/>
  <c r="V69" i="22"/>
  <c r="V71" i="22"/>
  <c r="V73" i="22"/>
  <c r="V75" i="22"/>
  <c r="V77" i="22"/>
  <c r="V79" i="22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60" i="20"/>
  <c r="V61" i="20"/>
  <c r="V62" i="20"/>
  <c r="V63" i="20"/>
  <c r="V64" i="20"/>
  <c r="V65" i="20"/>
  <c r="V66" i="20"/>
  <c r="V67" i="20"/>
  <c r="V68" i="20"/>
  <c r="V69" i="20"/>
  <c r="V70" i="20"/>
  <c r="V71" i="20"/>
  <c r="V72" i="20"/>
  <c r="V73" i="20"/>
  <c r="V74" i="20"/>
  <c r="V75" i="20"/>
  <c r="V76" i="20"/>
  <c r="V77" i="20"/>
  <c r="V78" i="20"/>
  <c r="V79" i="20"/>
  <c r="V80" i="20"/>
  <c r="W97" i="16"/>
  <c r="V97" i="23"/>
  <c r="V21" i="19"/>
  <c r="V23" i="19"/>
  <c r="V25" i="19"/>
  <c r="V27" i="19"/>
  <c r="V29" i="19"/>
  <c r="V31" i="19"/>
  <c r="V33" i="19"/>
  <c r="V35" i="19"/>
  <c r="V37" i="19"/>
  <c r="V39" i="19"/>
  <c r="V41" i="19"/>
  <c r="V43" i="19"/>
  <c r="V45" i="19"/>
  <c r="V47" i="19"/>
  <c r="V49" i="19"/>
  <c r="V51" i="19"/>
  <c r="V53" i="19"/>
  <c r="V55" i="19"/>
  <c r="V57" i="19"/>
  <c r="V59" i="19"/>
  <c r="V61" i="19"/>
  <c r="V63" i="19"/>
  <c r="V65" i="19"/>
  <c r="V67" i="19"/>
  <c r="V69" i="19"/>
  <c r="V71" i="19"/>
  <c r="V73" i="19"/>
  <c r="V75" i="19"/>
  <c r="V77" i="19"/>
  <c r="V79" i="19"/>
  <c r="V19" i="19"/>
  <c r="V21" i="23"/>
  <c r="V23" i="23"/>
  <c r="V25" i="23"/>
  <c r="V27" i="23"/>
  <c r="V29" i="23"/>
  <c r="V31" i="23"/>
  <c r="V33" i="23"/>
  <c r="V35" i="23"/>
  <c r="V37" i="23"/>
  <c r="V39" i="23"/>
  <c r="V41" i="23"/>
  <c r="V43" i="23"/>
  <c r="V45" i="23"/>
  <c r="V47" i="23"/>
  <c r="V49" i="23"/>
  <c r="V51" i="23"/>
  <c r="V53" i="23"/>
  <c r="V55" i="23"/>
  <c r="V57" i="23"/>
  <c r="V59" i="23"/>
  <c r="V61" i="23"/>
  <c r="V63" i="23"/>
  <c r="V65" i="23"/>
  <c r="V67" i="23"/>
  <c r="V69" i="23"/>
  <c r="V71" i="23"/>
  <c r="V73" i="23"/>
  <c r="V75" i="23"/>
  <c r="V77" i="23"/>
  <c r="V79" i="23"/>
  <c r="V19" i="23"/>
  <c r="V21" i="21"/>
  <c r="V23" i="21"/>
  <c r="V25" i="21"/>
  <c r="V27" i="21"/>
  <c r="V29" i="21"/>
  <c r="V31" i="21"/>
  <c r="V33" i="21"/>
  <c r="V35" i="21"/>
  <c r="V37" i="21"/>
  <c r="V39" i="21"/>
  <c r="V41" i="21"/>
  <c r="V43" i="21"/>
  <c r="V45" i="21"/>
  <c r="V47" i="21"/>
  <c r="V49" i="21"/>
  <c r="V51" i="21"/>
  <c r="V53" i="21"/>
  <c r="V55" i="21"/>
  <c r="V57" i="21"/>
  <c r="V59" i="21"/>
  <c r="V61" i="21"/>
  <c r="V63" i="21"/>
  <c r="V65" i="21"/>
  <c r="V67" i="21"/>
  <c r="V69" i="21"/>
  <c r="V71" i="21"/>
  <c r="V73" i="21"/>
  <c r="V75" i="21"/>
  <c r="V77" i="21"/>
  <c r="V79" i="21"/>
  <c r="V19" i="21"/>
  <c r="Z19" i="21" s="1"/>
  <c r="W21" i="16"/>
  <c r="W23" i="16"/>
  <c r="W25" i="16"/>
  <c r="W27" i="16"/>
  <c r="W29" i="16"/>
  <c r="W31" i="16"/>
  <c r="W33" i="16"/>
  <c r="W35" i="16"/>
  <c r="W37" i="16"/>
  <c r="W39" i="16"/>
  <c r="W41" i="16"/>
  <c r="W43" i="16"/>
  <c r="W45" i="16"/>
  <c r="W47" i="16"/>
  <c r="W49" i="16"/>
  <c r="W51" i="16"/>
  <c r="W53" i="16"/>
  <c r="W55" i="16"/>
  <c r="W57" i="16"/>
  <c r="W59" i="16"/>
  <c r="W61" i="16"/>
  <c r="W63" i="16"/>
  <c r="W65" i="16"/>
  <c r="W67" i="16"/>
  <c r="W69" i="16"/>
  <c r="W71" i="16"/>
  <c r="W73" i="16"/>
  <c r="W75" i="16"/>
  <c r="W77" i="16"/>
  <c r="W79" i="16"/>
  <c r="W19" i="16"/>
  <c r="V20" i="19"/>
  <c r="V22" i="19"/>
  <c r="V24" i="19"/>
  <c r="V26" i="19"/>
  <c r="V28" i="19"/>
  <c r="V30" i="19"/>
  <c r="V32" i="19"/>
  <c r="V34" i="19"/>
  <c r="V36" i="19"/>
  <c r="V38" i="19"/>
  <c r="V40" i="19"/>
  <c r="V42" i="19"/>
  <c r="V44" i="19"/>
  <c r="V46" i="19"/>
  <c r="V48" i="19"/>
  <c r="V50" i="19"/>
  <c r="V52" i="19"/>
  <c r="V54" i="19"/>
  <c r="V56" i="19"/>
  <c r="V58" i="19"/>
  <c r="V60" i="19"/>
  <c r="V62" i="19"/>
  <c r="V64" i="19"/>
  <c r="V66" i="19"/>
  <c r="V68" i="19"/>
  <c r="V70" i="19"/>
  <c r="V72" i="19"/>
  <c r="V74" i="19"/>
  <c r="V76" i="19"/>
  <c r="V78" i="19"/>
  <c r="V80" i="19"/>
  <c r="V20" i="23"/>
  <c r="V22" i="23"/>
  <c r="V24" i="23"/>
  <c r="V26" i="23"/>
  <c r="V28" i="23"/>
  <c r="V30" i="23"/>
  <c r="V32" i="23"/>
  <c r="V34" i="23"/>
  <c r="V36" i="23"/>
  <c r="V38" i="23"/>
  <c r="V40" i="23"/>
  <c r="V42" i="23"/>
  <c r="V44" i="23"/>
  <c r="V46" i="23"/>
  <c r="V48" i="23"/>
  <c r="V50" i="23"/>
  <c r="V52" i="23"/>
  <c r="V54" i="23"/>
  <c r="V56" i="23"/>
  <c r="V58" i="23"/>
  <c r="V60" i="23"/>
  <c r="V62" i="23"/>
  <c r="V64" i="23"/>
  <c r="V66" i="23"/>
  <c r="V68" i="23"/>
  <c r="V70" i="23"/>
  <c r="V72" i="23"/>
  <c r="V74" i="23"/>
  <c r="V76" i="23"/>
  <c r="V78" i="23"/>
  <c r="V80" i="23"/>
  <c r="V20" i="21"/>
  <c r="V22" i="21"/>
  <c r="V24" i="21"/>
  <c r="V26" i="21"/>
  <c r="V28" i="21"/>
  <c r="V30" i="21"/>
  <c r="V32" i="21"/>
  <c r="V34" i="21"/>
  <c r="V36" i="21"/>
  <c r="V38" i="21"/>
  <c r="V40" i="21"/>
  <c r="V42" i="21"/>
  <c r="V44" i="21"/>
  <c r="V46" i="21"/>
  <c r="V48" i="21"/>
  <c r="V50" i="21"/>
  <c r="V52" i="21"/>
  <c r="V54" i="21"/>
  <c r="V56" i="21"/>
  <c r="V58" i="21"/>
  <c r="V60" i="21"/>
  <c r="V62" i="21"/>
  <c r="V64" i="21"/>
  <c r="V66" i="21"/>
  <c r="V68" i="21"/>
  <c r="V70" i="21"/>
  <c r="V72" i="21"/>
  <c r="V74" i="21"/>
  <c r="V76" i="21"/>
  <c r="V78" i="21"/>
  <c r="V80" i="21"/>
  <c r="W20" i="16"/>
  <c r="W22" i="16"/>
  <c r="W24" i="16"/>
  <c r="W26" i="16"/>
  <c r="W28" i="16"/>
  <c r="W30" i="16"/>
  <c r="W32" i="16"/>
  <c r="W34" i="16"/>
  <c r="W36" i="16"/>
  <c r="W38" i="16"/>
  <c r="W40" i="16"/>
  <c r="W42" i="16"/>
  <c r="W44" i="16"/>
  <c r="W46" i="16"/>
  <c r="W48" i="16"/>
  <c r="W50" i="16"/>
  <c r="W52" i="16"/>
  <c r="W54" i="16"/>
  <c r="W56" i="16"/>
  <c r="W58" i="16"/>
  <c r="W60" i="16"/>
  <c r="W62" i="16"/>
  <c r="W64" i="16"/>
  <c r="W66" i="16"/>
  <c r="W68" i="16"/>
  <c r="W70" i="16"/>
  <c r="W72" i="16"/>
  <c r="W74" i="16"/>
  <c r="W76" i="16"/>
  <c r="W78" i="16"/>
  <c r="W80" i="16"/>
  <c r="O99" i="17"/>
  <c r="P9" i="17"/>
  <c r="P11" i="17"/>
  <c r="P13" i="17"/>
  <c r="P15" i="17"/>
  <c r="P17" i="17"/>
  <c r="P19" i="17"/>
  <c r="P21" i="17"/>
  <c r="P23" i="17"/>
  <c r="P25" i="17"/>
  <c r="P27" i="17"/>
  <c r="P29" i="17"/>
  <c r="P31" i="17"/>
  <c r="P33" i="17"/>
  <c r="P35" i="17"/>
  <c r="P37" i="17"/>
  <c r="P39" i="17"/>
  <c r="P41" i="17"/>
  <c r="P43" i="17"/>
  <c r="P45" i="17"/>
  <c r="P47" i="17"/>
  <c r="P49" i="17"/>
  <c r="P99" i="17"/>
  <c r="P10" i="17"/>
  <c r="P12" i="17"/>
  <c r="P14" i="17"/>
  <c r="P16" i="17"/>
  <c r="P18" i="17"/>
  <c r="P20" i="17"/>
  <c r="P22" i="17"/>
  <c r="P24" i="17"/>
  <c r="P26" i="17"/>
  <c r="P28" i="17"/>
  <c r="P30" i="17"/>
  <c r="P32" i="17"/>
  <c r="P34" i="17"/>
  <c r="P36" i="17"/>
  <c r="P38" i="17"/>
  <c r="P42" i="17"/>
  <c r="P46" i="17"/>
  <c r="P50" i="17"/>
  <c r="P52" i="17"/>
  <c r="P54" i="17"/>
  <c r="P56" i="17"/>
  <c r="P58" i="17"/>
  <c r="P60" i="17"/>
  <c r="P62" i="17"/>
  <c r="P64" i="17"/>
  <c r="P66" i="17"/>
  <c r="P68" i="17"/>
  <c r="P70" i="17"/>
  <c r="P72" i="17"/>
  <c r="P74" i="17"/>
  <c r="P76" i="17"/>
  <c r="P78" i="17"/>
  <c r="P80" i="17"/>
  <c r="P82" i="17"/>
  <c r="P84" i="17"/>
  <c r="P86" i="17"/>
  <c r="P88" i="17"/>
  <c r="P90" i="17"/>
  <c r="P92" i="17"/>
  <c r="P94" i="17"/>
  <c r="P96" i="17"/>
  <c r="P98" i="17"/>
  <c r="O95" i="17"/>
  <c r="V93" i="22" s="1"/>
  <c r="O97" i="17"/>
  <c r="V95" i="21" s="1"/>
  <c r="O85" i="17"/>
  <c r="V83" i="22" s="1"/>
  <c r="O86" i="17"/>
  <c r="V84" i="22" s="1"/>
  <c r="O90" i="17"/>
  <c r="V88" i="22" s="1"/>
  <c r="P40" i="17"/>
  <c r="P44" i="17"/>
  <c r="P48" i="17"/>
  <c r="P51" i="17"/>
  <c r="P53" i="17"/>
  <c r="P55" i="17"/>
  <c r="P57" i="17"/>
  <c r="P59" i="17"/>
  <c r="P61" i="17"/>
  <c r="P63" i="17"/>
  <c r="P65" i="17"/>
  <c r="P67" i="17"/>
  <c r="P69" i="17"/>
  <c r="P71" i="17"/>
  <c r="P73" i="17"/>
  <c r="P75" i="17"/>
  <c r="P77" i="17"/>
  <c r="P79" i="17"/>
  <c r="P81" i="17"/>
  <c r="P83" i="17"/>
  <c r="P85" i="17"/>
  <c r="P87" i="17"/>
  <c r="P89" i="17"/>
  <c r="P91" i="17"/>
  <c r="P93" i="17"/>
  <c r="P95" i="17"/>
  <c r="P97" i="17"/>
  <c r="P8" i="17"/>
  <c r="O96" i="17"/>
  <c r="W94" i="16" s="1"/>
  <c r="O98" i="17"/>
  <c r="V96" i="22" s="1"/>
  <c r="O94" i="17"/>
  <c r="V92" i="22" s="1"/>
  <c r="O93" i="17"/>
  <c r="V91" i="21" s="1"/>
  <c r="O87" i="17"/>
  <c r="V85" i="22" s="1"/>
  <c r="O88" i="17"/>
  <c r="W86" i="16" s="1"/>
  <c r="O89" i="17"/>
  <c r="V87" i="21" s="1"/>
  <c r="O91" i="17"/>
  <c r="V89" i="22" s="1"/>
  <c r="O92" i="17"/>
  <c r="W90" i="16" s="1"/>
  <c r="BA82" i="19"/>
  <c r="BA83" i="19"/>
  <c r="BA81" i="19"/>
  <c r="BJ83" i="19"/>
  <c r="AY83" i="19"/>
  <c r="BJ81" i="19"/>
  <c r="AY81" i="19"/>
  <c r="BJ82" i="19"/>
  <c r="AY82" i="19"/>
  <c r="BF19" i="16"/>
  <c r="BU19" i="16"/>
  <c r="BF80" i="16"/>
  <c r="BU80" i="16"/>
  <c r="BF78" i="16"/>
  <c r="BU78" i="16"/>
  <c r="BF76" i="16"/>
  <c r="BU76" i="16"/>
  <c r="BF74" i="16"/>
  <c r="BU74" i="16"/>
  <c r="BF72" i="16"/>
  <c r="BU72" i="16"/>
  <c r="BF70" i="16"/>
  <c r="BU70" i="16"/>
  <c r="BF68" i="16"/>
  <c r="BU68" i="16"/>
  <c r="BF66" i="16"/>
  <c r="BU66" i="16"/>
  <c r="BF64" i="16"/>
  <c r="BU64" i="16"/>
  <c r="BF62" i="16"/>
  <c r="BU62" i="16"/>
  <c r="BF60" i="16"/>
  <c r="BU60" i="16"/>
  <c r="BF58" i="16"/>
  <c r="BU58" i="16"/>
  <c r="BF56" i="16"/>
  <c r="BU56" i="16"/>
  <c r="BF54" i="16"/>
  <c r="BU54" i="16"/>
  <c r="BF52" i="16"/>
  <c r="BU52" i="16"/>
  <c r="BF50" i="16"/>
  <c r="BU50" i="16"/>
  <c r="BF48" i="16"/>
  <c r="BU48" i="16"/>
  <c r="BF46" i="16"/>
  <c r="BU46" i="16"/>
  <c r="BF44" i="16"/>
  <c r="BU44" i="16"/>
  <c r="BF42" i="16"/>
  <c r="BU42" i="16"/>
  <c r="BF40" i="16"/>
  <c r="BU40" i="16"/>
  <c r="BF38" i="16"/>
  <c r="BU38" i="16"/>
  <c r="BF36" i="16"/>
  <c r="BU36" i="16"/>
  <c r="BF34" i="16"/>
  <c r="BU34" i="16"/>
  <c r="BF32" i="16"/>
  <c r="BU32" i="16"/>
  <c r="BF30" i="16"/>
  <c r="BU30" i="16"/>
  <c r="BF28" i="16"/>
  <c r="BU28" i="16"/>
  <c r="BF26" i="16"/>
  <c r="BU26" i="16"/>
  <c r="BF24" i="16"/>
  <c r="BU24" i="16"/>
  <c r="BF22" i="16"/>
  <c r="BU22" i="16"/>
  <c r="BF20" i="16"/>
  <c r="BU20" i="16"/>
  <c r="BT79" i="22"/>
  <c r="BE79" i="22"/>
  <c r="BT77" i="22"/>
  <c r="BE77" i="22"/>
  <c r="BT75" i="22"/>
  <c r="BE75" i="22"/>
  <c r="BT73" i="22"/>
  <c r="BE73" i="22"/>
  <c r="BT71" i="22"/>
  <c r="BE71" i="22"/>
  <c r="BT69" i="22"/>
  <c r="BE69" i="22"/>
  <c r="BT67" i="22"/>
  <c r="BE67" i="22"/>
  <c r="BT65" i="22"/>
  <c r="BE65" i="22"/>
  <c r="BT63" i="22"/>
  <c r="BE63" i="22"/>
  <c r="BT61" i="22"/>
  <c r="BE61" i="22"/>
  <c r="BT59" i="22"/>
  <c r="BE59" i="22"/>
  <c r="BT57" i="22"/>
  <c r="BE57" i="22"/>
  <c r="BT55" i="22"/>
  <c r="BE55" i="22"/>
  <c r="BT53" i="22"/>
  <c r="BE53" i="22"/>
  <c r="BT51" i="22"/>
  <c r="BE51" i="22"/>
  <c r="BT49" i="22"/>
  <c r="BE49" i="22"/>
  <c r="BT47" i="22"/>
  <c r="BE47" i="22"/>
  <c r="BT45" i="22"/>
  <c r="BE45" i="22"/>
  <c r="BT43" i="22"/>
  <c r="BE43" i="22"/>
  <c r="BT41" i="22"/>
  <c r="BE41" i="22"/>
  <c r="BT39" i="22"/>
  <c r="BE39" i="22"/>
  <c r="BT37" i="22"/>
  <c r="BE37" i="22"/>
  <c r="BT35" i="22"/>
  <c r="BE35" i="22"/>
  <c r="BT33" i="22"/>
  <c r="BE33" i="22"/>
  <c r="BT31" i="22"/>
  <c r="BE31" i="22"/>
  <c r="BT29" i="22"/>
  <c r="BE29" i="22"/>
  <c r="BT27" i="22"/>
  <c r="BE27" i="22"/>
  <c r="BT25" i="22"/>
  <c r="BE25" i="22"/>
  <c r="BT23" i="22"/>
  <c r="BE23" i="22"/>
  <c r="BT21" i="22"/>
  <c r="BE21" i="22"/>
  <c r="BT19" i="21"/>
  <c r="BE19" i="21"/>
  <c r="BT80" i="21"/>
  <c r="BE80" i="21"/>
  <c r="BT78" i="21"/>
  <c r="BE78" i="21"/>
  <c r="BT76" i="21"/>
  <c r="BE76" i="21"/>
  <c r="BT74" i="21"/>
  <c r="BE74" i="21"/>
  <c r="BT72" i="21"/>
  <c r="BE72" i="21"/>
  <c r="BT70" i="21"/>
  <c r="BE70" i="21"/>
  <c r="BT68" i="21"/>
  <c r="BE68" i="21"/>
  <c r="BT66" i="21"/>
  <c r="BE66" i="21"/>
  <c r="BT64" i="21"/>
  <c r="BE64" i="21"/>
  <c r="BT62" i="21"/>
  <c r="BE62" i="21"/>
  <c r="BT60" i="21"/>
  <c r="BE60" i="21"/>
  <c r="BT58" i="21"/>
  <c r="BE58" i="21"/>
  <c r="BT56" i="21"/>
  <c r="BE56" i="21"/>
  <c r="BT54" i="21"/>
  <c r="BE54" i="21"/>
  <c r="BT52" i="21"/>
  <c r="BE52" i="21"/>
  <c r="BT50" i="21"/>
  <c r="BE50" i="21"/>
  <c r="BT48" i="21"/>
  <c r="BE48" i="21"/>
  <c r="BT46" i="21"/>
  <c r="BE46" i="21"/>
  <c r="BT44" i="21"/>
  <c r="BE44" i="21"/>
  <c r="BT42" i="21"/>
  <c r="BE42" i="21"/>
  <c r="BT40" i="21"/>
  <c r="BE40" i="21"/>
  <c r="BT38" i="21"/>
  <c r="BE38" i="21"/>
  <c r="BT36" i="21"/>
  <c r="BE36" i="21"/>
  <c r="BT34" i="21"/>
  <c r="BE34" i="21"/>
  <c r="BT32" i="21"/>
  <c r="BE32" i="21"/>
  <c r="BT30" i="21"/>
  <c r="BE30" i="21"/>
  <c r="BT28" i="21"/>
  <c r="BE28" i="21"/>
  <c r="BT26" i="21"/>
  <c r="BE26" i="21"/>
  <c r="BT24" i="21"/>
  <c r="BE24" i="21"/>
  <c r="BT22" i="21"/>
  <c r="BE22" i="21"/>
  <c r="BT20" i="21"/>
  <c r="BE20" i="21"/>
  <c r="BT79" i="23"/>
  <c r="BE79" i="23"/>
  <c r="BT77" i="23"/>
  <c r="BE77" i="23"/>
  <c r="BT75" i="23"/>
  <c r="BE75" i="23"/>
  <c r="BT73" i="23"/>
  <c r="BE73" i="23"/>
  <c r="BT71" i="23"/>
  <c r="BE71" i="23"/>
  <c r="BT69" i="23"/>
  <c r="BE69" i="23"/>
  <c r="BT67" i="23"/>
  <c r="BE67" i="23"/>
  <c r="BT65" i="23"/>
  <c r="BE65" i="23"/>
  <c r="BT63" i="23"/>
  <c r="BE63" i="23"/>
  <c r="BT61" i="23"/>
  <c r="BE61" i="23"/>
  <c r="BT59" i="23"/>
  <c r="BE59" i="23"/>
  <c r="BT57" i="23"/>
  <c r="BE57" i="23"/>
  <c r="BT55" i="23"/>
  <c r="BE55" i="23"/>
  <c r="BT53" i="23"/>
  <c r="BE53" i="23"/>
  <c r="BT51" i="23"/>
  <c r="BE51" i="23"/>
  <c r="BT49" i="23"/>
  <c r="BE49" i="23"/>
  <c r="BT47" i="23"/>
  <c r="BE47" i="23"/>
  <c r="BT45" i="23"/>
  <c r="BE45" i="23"/>
  <c r="BT43" i="23"/>
  <c r="BE43" i="23"/>
  <c r="BT41" i="23"/>
  <c r="BE41" i="23"/>
  <c r="BT39" i="23"/>
  <c r="BE39" i="23"/>
  <c r="BT37" i="23"/>
  <c r="BE37" i="23"/>
  <c r="BT35" i="23"/>
  <c r="BE35" i="23"/>
  <c r="BT33" i="23"/>
  <c r="BE33" i="23"/>
  <c r="BT31" i="23"/>
  <c r="BE31" i="23"/>
  <c r="BT29" i="23"/>
  <c r="BE29" i="23"/>
  <c r="BT27" i="23"/>
  <c r="BE27" i="23"/>
  <c r="BT25" i="23"/>
  <c r="BE25" i="23"/>
  <c r="BT23" i="23"/>
  <c r="BE23" i="23"/>
  <c r="BT21" i="23"/>
  <c r="BE21" i="23"/>
  <c r="BT19" i="19"/>
  <c r="BE19" i="19"/>
  <c r="BE79" i="19"/>
  <c r="BT79" i="19"/>
  <c r="BT77" i="19"/>
  <c r="BE77" i="19"/>
  <c r="BE75" i="19"/>
  <c r="BT75" i="19"/>
  <c r="BT73" i="19"/>
  <c r="BE73" i="19"/>
  <c r="BE71" i="19"/>
  <c r="BT71" i="19"/>
  <c r="BT69" i="19"/>
  <c r="BE69" i="19"/>
  <c r="BE67" i="19"/>
  <c r="BT67" i="19"/>
  <c r="BT65" i="19"/>
  <c r="BE65" i="19"/>
  <c r="BE63" i="19"/>
  <c r="BT63" i="19"/>
  <c r="BT61" i="19"/>
  <c r="BE61" i="19"/>
  <c r="BE59" i="19"/>
  <c r="BT59" i="19"/>
  <c r="BT57" i="19"/>
  <c r="BE57" i="19"/>
  <c r="BE55" i="19"/>
  <c r="BT55" i="19"/>
  <c r="BT53" i="19"/>
  <c r="BE53" i="19"/>
  <c r="BE51" i="19"/>
  <c r="BT51" i="19"/>
  <c r="BT49" i="19"/>
  <c r="BE49" i="19"/>
  <c r="BE47" i="19"/>
  <c r="BT47" i="19"/>
  <c r="BE45" i="19"/>
  <c r="BT45" i="19"/>
  <c r="BE43" i="19"/>
  <c r="BT43" i="19"/>
  <c r="BE41" i="19"/>
  <c r="BT41" i="19"/>
  <c r="BE39" i="19"/>
  <c r="BT39" i="19"/>
  <c r="BE37" i="19"/>
  <c r="BT37" i="19"/>
  <c r="BE35" i="19"/>
  <c r="BT35" i="19"/>
  <c r="BE33" i="19"/>
  <c r="BT33" i="19"/>
  <c r="BE31" i="19"/>
  <c r="BT31" i="19"/>
  <c r="BT29" i="19"/>
  <c r="BE29" i="19"/>
  <c r="BT27" i="19"/>
  <c r="BE27" i="19"/>
  <c r="BT25" i="19"/>
  <c r="BE25" i="19"/>
  <c r="BT23" i="19"/>
  <c r="BE23" i="19"/>
  <c r="BT21" i="19"/>
  <c r="BE21" i="19"/>
  <c r="BF79" i="16"/>
  <c r="BU79" i="16"/>
  <c r="BF77" i="16"/>
  <c r="BU77" i="16"/>
  <c r="BF75" i="16"/>
  <c r="BU75" i="16"/>
  <c r="BF73" i="16"/>
  <c r="BU73" i="16"/>
  <c r="BF71" i="16"/>
  <c r="BU71" i="16"/>
  <c r="BF69" i="16"/>
  <c r="BU69" i="16"/>
  <c r="BF67" i="16"/>
  <c r="BU67" i="16"/>
  <c r="BF65" i="16"/>
  <c r="BU65" i="16"/>
  <c r="BF63" i="16"/>
  <c r="BU63" i="16"/>
  <c r="BF61" i="16"/>
  <c r="BU61" i="16"/>
  <c r="BF59" i="16"/>
  <c r="BU59" i="16"/>
  <c r="BF57" i="16"/>
  <c r="BU57" i="16"/>
  <c r="BF55" i="16"/>
  <c r="BU55" i="16"/>
  <c r="BF53" i="16"/>
  <c r="BU53" i="16"/>
  <c r="BF51" i="16"/>
  <c r="BU51" i="16"/>
  <c r="BF49" i="16"/>
  <c r="BU49" i="16"/>
  <c r="BF47" i="16"/>
  <c r="BU47" i="16"/>
  <c r="BF45" i="16"/>
  <c r="BU45" i="16"/>
  <c r="BF43" i="16"/>
  <c r="BU43" i="16"/>
  <c r="BF41" i="16"/>
  <c r="BU41" i="16"/>
  <c r="BF39" i="16"/>
  <c r="BU39" i="16"/>
  <c r="BF37" i="16"/>
  <c r="BU37" i="16"/>
  <c r="BF35" i="16"/>
  <c r="BU35" i="16"/>
  <c r="BF33" i="16"/>
  <c r="BU33" i="16"/>
  <c r="BF31" i="16"/>
  <c r="BU31" i="16"/>
  <c r="BF29" i="16"/>
  <c r="BU29" i="16"/>
  <c r="BF27" i="16"/>
  <c r="BU27" i="16"/>
  <c r="BF25" i="16"/>
  <c r="BU25" i="16"/>
  <c r="BF23" i="16"/>
  <c r="BU23" i="16"/>
  <c r="BF21" i="16"/>
  <c r="BU21" i="16"/>
  <c r="BT19" i="22"/>
  <c r="BE19" i="22"/>
  <c r="BT80" i="22"/>
  <c r="BE80" i="22"/>
  <c r="BE78" i="22"/>
  <c r="BT78" i="22"/>
  <c r="BT76" i="22"/>
  <c r="BE76" i="22"/>
  <c r="BE74" i="22"/>
  <c r="BT74" i="22"/>
  <c r="BT72" i="22"/>
  <c r="BE72" i="22"/>
  <c r="BE70" i="22"/>
  <c r="BT70" i="22"/>
  <c r="BT68" i="22"/>
  <c r="BE68" i="22"/>
  <c r="BE66" i="22"/>
  <c r="BT66" i="22"/>
  <c r="BT64" i="22"/>
  <c r="BE64" i="22"/>
  <c r="BE62" i="22"/>
  <c r="BT62" i="22"/>
  <c r="BT60" i="22"/>
  <c r="BE60" i="22"/>
  <c r="BE58" i="22"/>
  <c r="BT58" i="22"/>
  <c r="BT56" i="22"/>
  <c r="BE56" i="22"/>
  <c r="BE54" i="22"/>
  <c r="BT54" i="22"/>
  <c r="BT52" i="22"/>
  <c r="BE52" i="22"/>
  <c r="BE50" i="22"/>
  <c r="BT50" i="22"/>
  <c r="BT48" i="22"/>
  <c r="BE48" i="22"/>
  <c r="BE46" i="22"/>
  <c r="BT46" i="22"/>
  <c r="BT44" i="22"/>
  <c r="BE44" i="22"/>
  <c r="BE42" i="22"/>
  <c r="BT42" i="22"/>
  <c r="BT40" i="22"/>
  <c r="BE40" i="22"/>
  <c r="BE38" i="22"/>
  <c r="BT38" i="22"/>
  <c r="BT36" i="22"/>
  <c r="BE36" i="22"/>
  <c r="BE34" i="22"/>
  <c r="BT34" i="22"/>
  <c r="BT32" i="22"/>
  <c r="BE32" i="22"/>
  <c r="BE30" i="22"/>
  <c r="BT30" i="22"/>
  <c r="BT28" i="22"/>
  <c r="BE28" i="22"/>
  <c r="BE26" i="22"/>
  <c r="BT26" i="22"/>
  <c r="BT24" i="22"/>
  <c r="BE24" i="22"/>
  <c r="BE22" i="22"/>
  <c r="BT22" i="22"/>
  <c r="BT20" i="22"/>
  <c r="BE20" i="22"/>
  <c r="BT79" i="21"/>
  <c r="BE79" i="21"/>
  <c r="BT77" i="21"/>
  <c r="BE77" i="21"/>
  <c r="BT75" i="21"/>
  <c r="BE75" i="21"/>
  <c r="BT73" i="21"/>
  <c r="BE73" i="21"/>
  <c r="BT71" i="21"/>
  <c r="BE71" i="21"/>
  <c r="BT69" i="21"/>
  <c r="BE69" i="21"/>
  <c r="BT67" i="21"/>
  <c r="BE67" i="21"/>
  <c r="BT65" i="21"/>
  <c r="BE65" i="21"/>
  <c r="BT63" i="21"/>
  <c r="BE63" i="21"/>
  <c r="BT61" i="21"/>
  <c r="BE61" i="21"/>
  <c r="BT59" i="21"/>
  <c r="BE59" i="21"/>
  <c r="BT57" i="21"/>
  <c r="BE57" i="21"/>
  <c r="BT55" i="21"/>
  <c r="BE55" i="21"/>
  <c r="BT53" i="21"/>
  <c r="BE53" i="21"/>
  <c r="BT51" i="21"/>
  <c r="BE51" i="21"/>
  <c r="BT49" i="21"/>
  <c r="BE49" i="21"/>
  <c r="BT47" i="21"/>
  <c r="BE47" i="21"/>
  <c r="BT45" i="21"/>
  <c r="BE45" i="21"/>
  <c r="BT43" i="21"/>
  <c r="BE43" i="21"/>
  <c r="BT41" i="21"/>
  <c r="BE41" i="21"/>
  <c r="BT39" i="21"/>
  <c r="BE39" i="21"/>
  <c r="BT37" i="21"/>
  <c r="BE37" i="21"/>
  <c r="BT35" i="21"/>
  <c r="BE35" i="21"/>
  <c r="BT33" i="21"/>
  <c r="BE33" i="21"/>
  <c r="BT31" i="21"/>
  <c r="BE31" i="21"/>
  <c r="BT29" i="21"/>
  <c r="BE29" i="21"/>
  <c r="BT27" i="21"/>
  <c r="BE27" i="21"/>
  <c r="BT25" i="21"/>
  <c r="BE25" i="21"/>
  <c r="BT23" i="21"/>
  <c r="BE23" i="21"/>
  <c r="BT21" i="21"/>
  <c r="BE21" i="21"/>
  <c r="BT19" i="23"/>
  <c r="BE19" i="23"/>
  <c r="BT80" i="23"/>
  <c r="BE80" i="23"/>
  <c r="BT78" i="23"/>
  <c r="BE78" i="23"/>
  <c r="BT76" i="23"/>
  <c r="BE76" i="23"/>
  <c r="BT74" i="23"/>
  <c r="BE74" i="23"/>
  <c r="BT72" i="23"/>
  <c r="BE72" i="23"/>
  <c r="BT70" i="23"/>
  <c r="BE70" i="23"/>
  <c r="BT68" i="23"/>
  <c r="BE68" i="23"/>
  <c r="BT66" i="23"/>
  <c r="BE66" i="23"/>
  <c r="BT64" i="23"/>
  <c r="BE64" i="23"/>
  <c r="BT62" i="23"/>
  <c r="BE62" i="23"/>
  <c r="BT60" i="23"/>
  <c r="BE60" i="23"/>
  <c r="BT58" i="23"/>
  <c r="BE58" i="23"/>
  <c r="BT56" i="23"/>
  <c r="BE56" i="23"/>
  <c r="BT54" i="23"/>
  <c r="BE54" i="23"/>
  <c r="BT52" i="23"/>
  <c r="BE52" i="23"/>
  <c r="BT50" i="23"/>
  <c r="BE50" i="23"/>
  <c r="BT48" i="23"/>
  <c r="BE48" i="23"/>
  <c r="BT46" i="23"/>
  <c r="BE46" i="23"/>
  <c r="BT44" i="23"/>
  <c r="BE44" i="23"/>
  <c r="BT42" i="23"/>
  <c r="BE42" i="23"/>
  <c r="BT40" i="23"/>
  <c r="BE40" i="23"/>
  <c r="BT38" i="23"/>
  <c r="BE38" i="23"/>
  <c r="BT36" i="23"/>
  <c r="BE36" i="23"/>
  <c r="BT34" i="23"/>
  <c r="BE34" i="23"/>
  <c r="BT32" i="23"/>
  <c r="BE32" i="23"/>
  <c r="BT30" i="23"/>
  <c r="BE30" i="23"/>
  <c r="BT28" i="23"/>
  <c r="BE28" i="23"/>
  <c r="BT26" i="23"/>
  <c r="BE26" i="23"/>
  <c r="BT24" i="23"/>
  <c r="BE24" i="23"/>
  <c r="BT22" i="23"/>
  <c r="BE22" i="23"/>
  <c r="BT20" i="23"/>
  <c r="BE20" i="23"/>
  <c r="BT80" i="19"/>
  <c r="BE80" i="19"/>
  <c r="BT78" i="19"/>
  <c r="BE78" i="19"/>
  <c r="BT76" i="19"/>
  <c r="BE76" i="19"/>
  <c r="BT74" i="19"/>
  <c r="BE74" i="19"/>
  <c r="BT72" i="19"/>
  <c r="BE72" i="19"/>
  <c r="BT70" i="19"/>
  <c r="BE70" i="19"/>
  <c r="BT68" i="19"/>
  <c r="BE68" i="19"/>
  <c r="BT66" i="19"/>
  <c r="BE66" i="19"/>
  <c r="BT64" i="19"/>
  <c r="BE64" i="19"/>
  <c r="BT62" i="19"/>
  <c r="BE62" i="19"/>
  <c r="BT60" i="19"/>
  <c r="BE60" i="19"/>
  <c r="BT58" i="19"/>
  <c r="BE58" i="19"/>
  <c r="BT56" i="19"/>
  <c r="BE56" i="19"/>
  <c r="BT54" i="19"/>
  <c r="BE54" i="19"/>
  <c r="BT52" i="19"/>
  <c r="BE52" i="19"/>
  <c r="BT50" i="19"/>
  <c r="BE50" i="19"/>
  <c r="BT48" i="19"/>
  <c r="BE48" i="19"/>
  <c r="BT46" i="19"/>
  <c r="BE46" i="19"/>
  <c r="BT44" i="19"/>
  <c r="BE44" i="19"/>
  <c r="BT42" i="19"/>
  <c r="BE42" i="19"/>
  <c r="BT40" i="19"/>
  <c r="BE40" i="19"/>
  <c r="BT38" i="19"/>
  <c r="BE38" i="19"/>
  <c r="BT36" i="19"/>
  <c r="BE36" i="19"/>
  <c r="BT34" i="19"/>
  <c r="BE34" i="19"/>
  <c r="BT32" i="19"/>
  <c r="BE32" i="19"/>
  <c r="BT30" i="19"/>
  <c r="BE30" i="19"/>
  <c r="BT28" i="19"/>
  <c r="BE28" i="19"/>
  <c r="BT26" i="19"/>
  <c r="BE26" i="19"/>
  <c r="BT24" i="19"/>
  <c r="BE24" i="19"/>
  <c r="BT22" i="19"/>
  <c r="BE22" i="19"/>
  <c r="BT20" i="19"/>
  <c r="BE20" i="19"/>
  <c r="O84" i="17"/>
  <c r="V82" i="20" s="1"/>
  <c r="H2831" i="17"/>
  <c r="O83" i="17"/>
  <c r="V81" i="22" s="1"/>
  <c r="BE89" i="22" l="1"/>
  <c r="Z89" i="22"/>
  <c r="AA89" i="22" s="1"/>
  <c r="AE89" i="22" s="1"/>
  <c r="BF86" i="16"/>
  <c r="BU86" i="16"/>
  <c r="AA86" i="16"/>
  <c r="AB86" i="16" s="1"/>
  <c r="AF86" i="16" s="1"/>
  <c r="Z91" i="21"/>
  <c r="AA91" i="21" s="1"/>
  <c r="AE91" i="21" s="1"/>
  <c r="BE91" i="21"/>
  <c r="BT91" i="21"/>
  <c r="BE96" i="22"/>
  <c r="Z96" i="22"/>
  <c r="AA96" i="22" s="1"/>
  <c r="AE96" i="22" s="1"/>
  <c r="BE88" i="22"/>
  <c r="Z88" i="22"/>
  <c r="AA88" i="22" s="1"/>
  <c r="AE88" i="22" s="1"/>
  <c r="BE93" i="22"/>
  <c r="Z93" i="22"/>
  <c r="AA93" i="22" s="1"/>
  <c r="AE93" i="22" s="1"/>
  <c r="BT82" i="20"/>
  <c r="Z82" i="20"/>
  <c r="BE82" i="20"/>
  <c r="BF90" i="16"/>
  <c r="BU90" i="16"/>
  <c r="AA90" i="16"/>
  <c r="AB90" i="16" s="1"/>
  <c r="AF90" i="16" s="1"/>
  <c r="Z87" i="21"/>
  <c r="AA87" i="21" s="1"/>
  <c r="AE87" i="21" s="1"/>
  <c r="BE87" i="21"/>
  <c r="BT87" i="21"/>
  <c r="BE85" i="22"/>
  <c r="Z85" i="22"/>
  <c r="AA85" i="22" s="1"/>
  <c r="AE85" i="22" s="1"/>
  <c r="BE92" i="22"/>
  <c r="Z92" i="22"/>
  <c r="AA92" i="22" s="1"/>
  <c r="AE92" i="22" s="1"/>
  <c r="BF94" i="16"/>
  <c r="BU94" i="16"/>
  <c r="AA94" i="16"/>
  <c r="AB94" i="16" s="1"/>
  <c r="AF94" i="16" s="1"/>
  <c r="BE84" i="22"/>
  <c r="Z84" i="22"/>
  <c r="AA84" i="22" s="1"/>
  <c r="AE84" i="22" s="1"/>
  <c r="BT84" i="22"/>
  <c r="Z95" i="21"/>
  <c r="AA95" i="21" s="1"/>
  <c r="AE95" i="21" s="1"/>
  <c r="BE95" i="21"/>
  <c r="BT95" i="21"/>
  <c r="BE97" i="23"/>
  <c r="Z97" i="23"/>
  <c r="AA97" i="23" s="1"/>
  <c r="V95" i="23"/>
  <c r="V93" i="23"/>
  <c r="V91" i="23"/>
  <c r="V89" i="23"/>
  <c r="V87" i="23"/>
  <c r="V85" i="23"/>
  <c r="BF97" i="16"/>
  <c r="AA97" i="16"/>
  <c r="AB97" i="16" s="1"/>
  <c r="W95" i="16"/>
  <c r="W93" i="16"/>
  <c r="W91" i="16"/>
  <c r="W89" i="16"/>
  <c r="W87" i="16"/>
  <c r="W85" i="16"/>
  <c r="V83" i="20"/>
  <c r="V81" i="20"/>
  <c r="BT79" i="20"/>
  <c r="BE79" i="20"/>
  <c r="Z79" i="20"/>
  <c r="BT77" i="20"/>
  <c r="Z77" i="20"/>
  <c r="BE77" i="20"/>
  <c r="BT75" i="20"/>
  <c r="BE75" i="20"/>
  <c r="Z75" i="20"/>
  <c r="BT73" i="20"/>
  <c r="Z73" i="20"/>
  <c r="BE73" i="20"/>
  <c r="BT71" i="20"/>
  <c r="BE71" i="20"/>
  <c r="Z71" i="20"/>
  <c r="BT69" i="20"/>
  <c r="Z69" i="20"/>
  <c r="BE69" i="20"/>
  <c r="BT67" i="20"/>
  <c r="BE67" i="20"/>
  <c r="Z67" i="20"/>
  <c r="BT65" i="20"/>
  <c r="Z65" i="20"/>
  <c r="BE65" i="20"/>
  <c r="BT63" i="20"/>
  <c r="BE63" i="20"/>
  <c r="Z63" i="20"/>
  <c r="BT61" i="20"/>
  <c r="Z61" i="20"/>
  <c r="BE61" i="20"/>
  <c r="BT59" i="20"/>
  <c r="BE59" i="20"/>
  <c r="Z59" i="20"/>
  <c r="BT57" i="20"/>
  <c r="Z57" i="20"/>
  <c r="BE57" i="20"/>
  <c r="BT55" i="20"/>
  <c r="BE55" i="20"/>
  <c r="Z55" i="20"/>
  <c r="BT53" i="20"/>
  <c r="Z53" i="20"/>
  <c r="BE53" i="20"/>
  <c r="BT51" i="20"/>
  <c r="BE51" i="20"/>
  <c r="Z51" i="20"/>
  <c r="BT49" i="20"/>
  <c r="Z49" i="20"/>
  <c r="BE49" i="20"/>
  <c r="BT47" i="20"/>
  <c r="BE47" i="20"/>
  <c r="Z47" i="20"/>
  <c r="BT45" i="20"/>
  <c r="Z45" i="20"/>
  <c r="BE45" i="20"/>
  <c r="BT43" i="20"/>
  <c r="BE43" i="20"/>
  <c r="Z43" i="20"/>
  <c r="BT41" i="20"/>
  <c r="Z41" i="20"/>
  <c r="BE41" i="20"/>
  <c r="BT39" i="20"/>
  <c r="BE39" i="20"/>
  <c r="Z39" i="20"/>
  <c r="BT37" i="20"/>
  <c r="Z37" i="20"/>
  <c r="BE37" i="20"/>
  <c r="BT35" i="20"/>
  <c r="BE35" i="20"/>
  <c r="Z35" i="20"/>
  <c r="BT33" i="20"/>
  <c r="Z33" i="20"/>
  <c r="BE33" i="20"/>
  <c r="BT31" i="20"/>
  <c r="BE31" i="20"/>
  <c r="Z31" i="20"/>
  <c r="BT29" i="20"/>
  <c r="Z29" i="20"/>
  <c r="BE29" i="20"/>
  <c r="BT27" i="20"/>
  <c r="BE27" i="20"/>
  <c r="Z27" i="20"/>
  <c r="BT25" i="20"/>
  <c r="Z25" i="20"/>
  <c r="BE25" i="20"/>
  <c r="BT23" i="20"/>
  <c r="BE23" i="20"/>
  <c r="Z23" i="20"/>
  <c r="BT21" i="20"/>
  <c r="Z21" i="20"/>
  <c r="BE21" i="20"/>
  <c r="BE19" i="20"/>
  <c r="Z19" i="20"/>
  <c r="BT19" i="20"/>
  <c r="V96" i="20"/>
  <c r="V94" i="20"/>
  <c r="V92" i="20"/>
  <c r="V90" i="20"/>
  <c r="V88" i="20"/>
  <c r="V86" i="20"/>
  <c r="V84" i="20"/>
  <c r="V96" i="19"/>
  <c r="V94" i="19"/>
  <c r="V92" i="19"/>
  <c r="V90" i="19"/>
  <c r="V88" i="19"/>
  <c r="V86" i="19"/>
  <c r="V84" i="19"/>
  <c r="V96" i="21"/>
  <c r="V94" i="21"/>
  <c r="V92" i="21"/>
  <c r="V90" i="21"/>
  <c r="V88" i="21"/>
  <c r="V86" i="21"/>
  <c r="V84" i="21"/>
  <c r="V95" i="22"/>
  <c r="V91" i="22"/>
  <c r="V87" i="22"/>
  <c r="V94" i="22"/>
  <c r="V90" i="22"/>
  <c r="V86" i="22"/>
  <c r="V82" i="22"/>
  <c r="V96" i="23"/>
  <c r="V94" i="23"/>
  <c r="V92" i="23"/>
  <c r="V90" i="23"/>
  <c r="V88" i="23"/>
  <c r="V86" i="23"/>
  <c r="V84" i="23"/>
  <c r="W96" i="16"/>
  <c r="W92" i="16"/>
  <c r="W88" i="16"/>
  <c r="W84" i="16"/>
  <c r="BT80" i="20"/>
  <c r="BE80" i="20"/>
  <c r="Z80" i="20"/>
  <c r="BT78" i="20"/>
  <c r="Z78" i="20"/>
  <c r="BE78" i="20"/>
  <c r="BT76" i="20"/>
  <c r="BE76" i="20"/>
  <c r="Z76" i="20"/>
  <c r="BT74" i="20"/>
  <c r="Z74" i="20"/>
  <c r="BE74" i="20"/>
  <c r="BT72" i="20"/>
  <c r="BE72" i="20"/>
  <c r="Z72" i="20"/>
  <c r="BT70" i="20"/>
  <c r="Z70" i="20"/>
  <c r="BE70" i="20"/>
  <c r="BT68" i="20"/>
  <c r="BE68" i="20"/>
  <c r="Z68" i="20"/>
  <c r="BT66" i="20"/>
  <c r="Z66" i="20"/>
  <c r="BE66" i="20"/>
  <c r="BT64" i="20"/>
  <c r="BE64" i="20"/>
  <c r="Z64" i="20"/>
  <c r="BT62" i="20"/>
  <c r="Z62" i="20"/>
  <c r="BE62" i="20"/>
  <c r="BT60" i="20"/>
  <c r="BE60" i="20"/>
  <c r="Z60" i="20"/>
  <c r="BT58" i="20"/>
  <c r="Z58" i="20"/>
  <c r="BE58" i="20"/>
  <c r="BT56" i="20"/>
  <c r="BE56" i="20"/>
  <c r="Z56" i="20"/>
  <c r="BT54" i="20"/>
  <c r="Z54" i="20"/>
  <c r="BE54" i="20"/>
  <c r="BT52" i="20"/>
  <c r="BE52" i="20"/>
  <c r="Z52" i="20"/>
  <c r="BT50" i="20"/>
  <c r="Z50" i="20"/>
  <c r="BE50" i="20"/>
  <c r="BT48" i="20"/>
  <c r="BE48" i="20"/>
  <c r="Z48" i="20"/>
  <c r="BT46" i="20"/>
  <c r="Z46" i="20"/>
  <c r="BE46" i="20"/>
  <c r="BT44" i="20"/>
  <c r="BE44" i="20"/>
  <c r="Z44" i="20"/>
  <c r="BT42" i="20"/>
  <c r="Z42" i="20"/>
  <c r="BE42" i="20"/>
  <c r="BT40" i="20"/>
  <c r="BE40" i="20"/>
  <c r="Z40" i="20"/>
  <c r="BT38" i="20"/>
  <c r="Z38" i="20"/>
  <c r="BE38" i="20"/>
  <c r="BT36" i="20"/>
  <c r="BE36" i="20"/>
  <c r="Z36" i="20"/>
  <c r="BT34" i="20"/>
  <c r="Z34" i="20"/>
  <c r="BE34" i="20"/>
  <c r="BT32" i="20"/>
  <c r="BE32" i="20"/>
  <c r="Z32" i="20"/>
  <c r="BT30" i="20"/>
  <c r="Z30" i="20"/>
  <c r="BE30" i="20"/>
  <c r="BT28" i="20"/>
  <c r="BE28" i="20"/>
  <c r="Z28" i="20"/>
  <c r="BT26" i="20"/>
  <c r="Z26" i="20"/>
  <c r="BE26" i="20"/>
  <c r="BT24" i="20"/>
  <c r="BE24" i="20"/>
  <c r="Z24" i="20"/>
  <c r="BT22" i="20"/>
  <c r="Z22" i="20"/>
  <c r="BE22" i="20"/>
  <c r="BT20" i="20"/>
  <c r="BE20" i="20"/>
  <c r="Z20" i="20"/>
  <c r="V97" i="20"/>
  <c r="V95" i="20"/>
  <c r="V93" i="20"/>
  <c r="V91" i="20"/>
  <c r="V89" i="20"/>
  <c r="V87" i="20"/>
  <c r="V85" i="20"/>
  <c r="V97" i="19"/>
  <c r="V95" i="19"/>
  <c r="V93" i="19"/>
  <c r="V91" i="19"/>
  <c r="V89" i="19"/>
  <c r="V87" i="19"/>
  <c r="V85" i="19"/>
  <c r="V97" i="21"/>
  <c r="V93" i="21"/>
  <c r="V89" i="21"/>
  <c r="V85" i="21"/>
  <c r="V97" i="22"/>
  <c r="V82" i="23"/>
  <c r="V82" i="19"/>
  <c r="Z82" i="19" s="1"/>
  <c r="V82" i="21"/>
  <c r="W82" i="16"/>
  <c r="V81" i="21"/>
  <c r="W81" i="16"/>
  <c r="V81" i="19"/>
  <c r="Z81" i="19" s="1"/>
  <c r="V81" i="23"/>
  <c r="V83" i="21"/>
  <c r="W83" i="16"/>
  <c r="V83" i="19"/>
  <c r="V83" i="23"/>
  <c r="AD81" i="20"/>
  <c r="AF81" i="20"/>
  <c r="AD82" i="20"/>
  <c r="AF82" i="20"/>
  <c r="AC81" i="20"/>
  <c r="A83" i="20"/>
  <c r="A82" i="20"/>
  <c r="A81" i="20"/>
  <c r="A83" i="19"/>
  <c r="A82" i="19"/>
  <c r="A81" i="19"/>
  <c r="AD80" i="23"/>
  <c r="AD81" i="23"/>
  <c r="AD82" i="23"/>
  <c r="S81" i="23"/>
  <c r="T81" i="23"/>
  <c r="AZ81" i="23" s="1"/>
  <c r="U81" i="23"/>
  <c r="S82" i="23"/>
  <c r="AC81" i="23" s="1"/>
  <c r="T82" i="23"/>
  <c r="AZ82" i="23" s="1"/>
  <c r="U82" i="23"/>
  <c r="Z82" i="23" s="1"/>
  <c r="S83" i="23"/>
  <c r="T83" i="23"/>
  <c r="AZ83" i="23" s="1"/>
  <c r="U83" i="23"/>
  <c r="A83" i="23"/>
  <c r="A82" i="23"/>
  <c r="A81" i="23"/>
  <c r="S81" i="21"/>
  <c r="T81" i="21"/>
  <c r="AZ81" i="21" s="1"/>
  <c r="U81" i="21"/>
  <c r="Z81" i="21" s="1"/>
  <c r="S82" i="21"/>
  <c r="AC81" i="21" s="1"/>
  <c r="T82" i="21"/>
  <c r="AZ82" i="21" s="1"/>
  <c r="U82" i="21"/>
  <c r="Z82" i="21" s="1"/>
  <c r="S83" i="21"/>
  <c r="T83" i="21"/>
  <c r="AZ83" i="21" s="1"/>
  <c r="U83" i="21"/>
  <c r="Z83" i="21" s="1"/>
  <c r="A83" i="21"/>
  <c r="A82" i="21"/>
  <c r="A81" i="21"/>
  <c r="AD81" i="22"/>
  <c r="AF81" i="22"/>
  <c r="AD82" i="22"/>
  <c r="AF82" i="22"/>
  <c r="S81" i="22"/>
  <c r="T81" i="22"/>
  <c r="AZ81" i="22" s="1"/>
  <c r="U81" i="22"/>
  <c r="Z81" i="22" s="1"/>
  <c r="S82" i="22"/>
  <c r="AC81" i="22" s="1"/>
  <c r="T82" i="22"/>
  <c r="AZ82" i="22" s="1"/>
  <c r="U82" i="22"/>
  <c r="Z82" i="22" s="1"/>
  <c r="S83" i="22"/>
  <c r="AC82" i="22" s="1"/>
  <c r="T83" i="22"/>
  <c r="AZ83" i="22" s="1"/>
  <c r="U83" i="22"/>
  <c r="Z83" i="22" s="1"/>
  <c r="A83" i="22"/>
  <c r="A82" i="22"/>
  <c r="A81" i="22"/>
  <c r="AE81" i="16"/>
  <c r="AG81" i="16"/>
  <c r="AG82" i="16"/>
  <c r="T81" i="16"/>
  <c r="AD80" i="16" s="1"/>
  <c r="U81" i="16"/>
  <c r="BA81" i="16" s="1"/>
  <c r="V81" i="16"/>
  <c r="AA81" i="16" s="1"/>
  <c r="T82" i="16"/>
  <c r="U82" i="16"/>
  <c r="BA82" i="16" s="1"/>
  <c r="V82" i="16"/>
  <c r="AA82" i="16" s="1"/>
  <c r="T83" i="16"/>
  <c r="U83" i="16"/>
  <c r="BA83" i="16" s="1"/>
  <c r="V83" i="16"/>
  <c r="AA83" i="16" s="1"/>
  <c r="AF80" i="20"/>
  <c r="AD80" i="20"/>
  <c r="AC80" i="20"/>
  <c r="AF80" i="19"/>
  <c r="AD80" i="19"/>
  <c r="AC80" i="19"/>
  <c r="AC80" i="21"/>
  <c r="AF80" i="22"/>
  <c r="AD80" i="22"/>
  <c r="AC80" i="22"/>
  <c r="AG80" i="16"/>
  <c r="AE80" i="16"/>
  <c r="BE97" i="22" l="1"/>
  <c r="Z97" i="22"/>
  <c r="AA97" i="22" s="1"/>
  <c r="Z89" i="21"/>
  <c r="AA89" i="21" s="1"/>
  <c r="AE89" i="21" s="1"/>
  <c r="BT89" i="21"/>
  <c r="BE89" i="21"/>
  <c r="Z97" i="21"/>
  <c r="AA97" i="21" s="1"/>
  <c r="BE97" i="21"/>
  <c r="BT87" i="19"/>
  <c r="BE87" i="19"/>
  <c r="Z87" i="19"/>
  <c r="AA87" i="19" s="1"/>
  <c r="AE87" i="19" s="1"/>
  <c r="BT91" i="19"/>
  <c r="Z91" i="19"/>
  <c r="AA91" i="19" s="1"/>
  <c r="AE91" i="19" s="1"/>
  <c r="BE91" i="19"/>
  <c r="BT95" i="19"/>
  <c r="Z95" i="19"/>
  <c r="AA95" i="19" s="1"/>
  <c r="AE95" i="19" s="1"/>
  <c r="BE95" i="19"/>
  <c r="BT85" i="20"/>
  <c r="Z85" i="20"/>
  <c r="AA85" i="20" s="1"/>
  <c r="AE85" i="20" s="1"/>
  <c r="BE85" i="20"/>
  <c r="BT89" i="20"/>
  <c r="Z89" i="20"/>
  <c r="AA89" i="20" s="1"/>
  <c r="AE89" i="20" s="1"/>
  <c r="BE89" i="20"/>
  <c r="Z93" i="20"/>
  <c r="AA93" i="20" s="1"/>
  <c r="AE93" i="20" s="1"/>
  <c r="BE93" i="20"/>
  <c r="BT93" i="20"/>
  <c r="BE97" i="20"/>
  <c r="Z97" i="20"/>
  <c r="AA97" i="20" s="1"/>
  <c r="BF84" i="16"/>
  <c r="AA84" i="16"/>
  <c r="AB84" i="16" s="1"/>
  <c r="AF84" i="16" s="1"/>
  <c r="BU84" i="16"/>
  <c r="BF92" i="16"/>
  <c r="AA92" i="16"/>
  <c r="AB92" i="16" s="1"/>
  <c r="AF92" i="16" s="1"/>
  <c r="BU92" i="16"/>
  <c r="BT84" i="23"/>
  <c r="Z84" i="23"/>
  <c r="AA84" i="23" s="1"/>
  <c r="AE84" i="23" s="1"/>
  <c r="BE84" i="23"/>
  <c r="BT88" i="23"/>
  <c r="Z88" i="23"/>
  <c r="AA88" i="23" s="1"/>
  <c r="AE88" i="23" s="1"/>
  <c r="BE88" i="23"/>
  <c r="BT92" i="23"/>
  <c r="Z92" i="23"/>
  <c r="AA92" i="23" s="1"/>
  <c r="AE92" i="23" s="1"/>
  <c r="BE92" i="23"/>
  <c r="BT96" i="23"/>
  <c r="Z96" i="23"/>
  <c r="AA96" i="23" s="1"/>
  <c r="AE96" i="23" s="1"/>
  <c r="BE96" i="23"/>
  <c r="BE86" i="22"/>
  <c r="Z86" i="22"/>
  <c r="AA86" i="22" s="1"/>
  <c r="AE86" i="22" s="1"/>
  <c r="BE94" i="22"/>
  <c r="Z94" i="22"/>
  <c r="AA94" i="22" s="1"/>
  <c r="AE94" i="22" s="1"/>
  <c r="BE91" i="22"/>
  <c r="Z91" i="22"/>
  <c r="AA91" i="22" s="1"/>
  <c r="AE91" i="22" s="1"/>
  <c r="BT84" i="21"/>
  <c r="BE84" i="21"/>
  <c r="Z84" i="21"/>
  <c r="AA84" i="21" s="1"/>
  <c r="AE84" i="21" s="1"/>
  <c r="BT88" i="21"/>
  <c r="BE88" i="21"/>
  <c r="Z88" i="21"/>
  <c r="AA88" i="21" s="1"/>
  <c r="AE88" i="21" s="1"/>
  <c r="BT92" i="21"/>
  <c r="BE92" i="21"/>
  <c r="Z92" i="21"/>
  <c r="AA92" i="21" s="1"/>
  <c r="AE92" i="21" s="1"/>
  <c r="BT96" i="21"/>
  <c r="BE96" i="21"/>
  <c r="Z96" i="21"/>
  <c r="AA96" i="21" s="1"/>
  <c r="AE96" i="21" s="1"/>
  <c r="BE86" i="19"/>
  <c r="Z86" i="19"/>
  <c r="AA86" i="19" s="1"/>
  <c r="AE86" i="19" s="1"/>
  <c r="BT86" i="19"/>
  <c r="BE90" i="19"/>
  <c r="BT90" i="19"/>
  <c r="Z90" i="19"/>
  <c r="AA90" i="19" s="1"/>
  <c r="AE90" i="19" s="1"/>
  <c r="BE94" i="19"/>
  <c r="Z94" i="19"/>
  <c r="AA94" i="19" s="1"/>
  <c r="AE94" i="19" s="1"/>
  <c r="BT94" i="19"/>
  <c r="BT84" i="20"/>
  <c r="BE84" i="20"/>
  <c r="Z84" i="20"/>
  <c r="AA84" i="20" s="1"/>
  <c r="AE84" i="20" s="1"/>
  <c r="BT88" i="20"/>
  <c r="BE88" i="20"/>
  <c r="Z88" i="20"/>
  <c r="AA88" i="20" s="1"/>
  <c r="AE88" i="20" s="1"/>
  <c r="BE92" i="20"/>
  <c r="Z92" i="20"/>
  <c r="AA92" i="20" s="1"/>
  <c r="AE92" i="20" s="1"/>
  <c r="BT92" i="20"/>
  <c r="BT96" i="20"/>
  <c r="BE96" i="20"/>
  <c r="Z96" i="20"/>
  <c r="AA96" i="20" s="1"/>
  <c r="AE96" i="20" s="1"/>
  <c r="BT81" i="20"/>
  <c r="Z81" i="20"/>
  <c r="AA81" i="20" s="1"/>
  <c r="AE81" i="20" s="1"/>
  <c r="BE81" i="20"/>
  <c r="BU85" i="16"/>
  <c r="BF85" i="16"/>
  <c r="AA85" i="16"/>
  <c r="AB85" i="16" s="1"/>
  <c r="AF85" i="16" s="1"/>
  <c r="BU89" i="16"/>
  <c r="BF89" i="16"/>
  <c r="AA89" i="16"/>
  <c r="AB89" i="16" s="1"/>
  <c r="AF89" i="16" s="1"/>
  <c r="BU93" i="16"/>
  <c r="BF93" i="16"/>
  <c r="AA93" i="16"/>
  <c r="AB93" i="16" s="1"/>
  <c r="AF93" i="16" s="1"/>
  <c r="BT85" i="23"/>
  <c r="BE85" i="23"/>
  <c r="Z85" i="23"/>
  <c r="AA85" i="23" s="1"/>
  <c r="AE85" i="23" s="1"/>
  <c r="BT89" i="23"/>
  <c r="BE89" i="23"/>
  <c r="Z89" i="23"/>
  <c r="AA89" i="23" s="1"/>
  <c r="AE89" i="23" s="1"/>
  <c r="BT93" i="23"/>
  <c r="BE93" i="23"/>
  <c r="Z93" i="23"/>
  <c r="AA93" i="23" s="1"/>
  <c r="AE93" i="23" s="1"/>
  <c r="Z83" i="23"/>
  <c r="AA83" i="23" s="1"/>
  <c r="AE83" i="23" s="1"/>
  <c r="Z81" i="23"/>
  <c r="BT83" i="19"/>
  <c r="Z83" i="19"/>
  <c r="Z85" i="21"/>
  <c r="AA85" i="21" s="1"/>
  <c r="AE85" i="21" s="1"/>
  <c r="BT85" i="21"/>
  <c r="BE85" i="21"/>
  <c r="Z93" i="21"/>
  <c r="AA93" i="21" s="1"/>
  <c r="AE93" i="21" s="1"/>
  <c r="BT93" i="21"/>
  <c r="BE93" i="21"/>
  <c r="BT85" i="19"/>
  <c r="Z85" i="19"/>
  <c r="AA85" i="19" s="1"/>
  <c r="AE85" i="19" s="1"/>
  <c r="BE85" i="19"/>
  <c r="BT89" i="19"/>
  <c r="BE89" i="19"/>
  <c r="Z89" i="19"/>
  <c r="AA89" i="19" s="1"/>
  <c r="AE89" i="19" s="1"/>
  <c r="BT93" i="19"/>
  <c r="BE93" i="19"/>
  <c r="Z93" i="19"/>
  <c r="AA93" i="19" s="1"/>
  <c r="AE93" i="19" s="1"/>
  <c r="BE97" i="19"/>
  <c r="Z97" i="19"/>
  <c r="AA97" i="19" s="1"/>
  <c r="BT87" i="20"/>
  <c r="BE87" i="20"/>
  <c r="Z87" i="20"/>
  <c r="AA87" i="20" s="1"/>
  <c r="AE87" i="20" s="1"/>
  <c r="BE91" i="20"/>
  <c r="BT91" i="20"/>
  <c r="Z91" i="20"/>
  <c r="AA91" i="20" s="1"/>
  <c r="AE91" i="20" s="1"/>
  <c r="BT95" i="20"/>
  <c r="BE95" i="20"/>
  <c r="Z95" i="20"/>
  <c r="AA95" i="20" s="1"/>
  <c r="AE95" i="20" s="1"/>
  <c r="BF88" i="16"/>
  <c r="AA88" i="16"/>
  <c r="AB88" i="16" s="1"/>
  <c r="AF88" i="16" s="1"/>
  <c r="BU88" i="16"/>
  <c r="BF96" i="16"/>
  <c r="AA96" i="16"/>
  <c r="AB96" i="16" s="1"/>
  <c r="AF96" i="16" s="1"/>
  <c r="BU96" i="16"/>
  <c r="BT86" i="23"/>
  <c r="Z86" i="23"/>
  <c r="AA86" i="23" s="1"/>
  <c r="AE86" i="23" s="1"/>
  <c r="BE86" i="23"/>
  <c r="BT90" i="23"/>
  <c r="Z90" i="23"/>
  <c r="AA90" i="23" s="1"/>
  <c r="AE90" i="23" s="1"/>
  <c r="BE90" i="23"/>
  <c r="BT94" i="23"/>
  <c r="Z94" i="23"/>
  <c r="AA94" i="23" s="1"/>
  <c r="AE94" i="23" s="1"/>
  <c r="BE94" i="23"/>
  <c r="BE90" i="22"/>
  <c r="Z90" i="22"/>
  <c r="AA90" i="22" s="1"/>
  <c r="AE90" i="22" s="1"/>
  <c r="BE87" i="22"/>
  <c r="Z87" i="22"/>
  <c r="AA87" i="22" s="1"/>
  <c r="AE87" i="22" s="1"/>
  <c r="BE95" i="22"/>
  <c r="Z95" i="22"/>
  <c r="AA95" i="22" s="1"/>
  <c r="AE95" i="22" s="1"/>
  <c r="BT86" i="21"/>
  <c r="BE86" i="21"/>
  <c r="Z86" i="21"/>
  <c r="AA86" i="21" s="1"/>
  <c r="AE86" i="21" s="1"/>
  <c r="BT90" i="21"/>
  <c r="BE90" i="21"/>
  <c r="Z90" i="21"/>
  <c r="AA90" i="21" s="1"/>
  <c r="AE90" i="21" s="1"/>
  <c r="BT94" i="21"/>
  <c r="BE94" i="21"/>
  <c r="Z94" i="21"/>
  <c r="AA94" i="21" s="1"/>
  <c r="AE94" i="21" s="1"/>
  <c r="BE84" i="19"/>
  <c r="Z84" i="19"/>
  <c r="AA84" i="19" s="1"/>
  <c r="AE84" i="19" s="1"/>
  <c r="BT84" i="19"/>
  <c r="BE88" i="19"/>
  <c r="Z88" i="19"/>
  <c r="AA88" i="19" s="1"/>
  <c r="AE88" i="19" s="1"/>
  <c r="BT88" i="19"/>
  <c r="BE92" i="19"/>
  <c r="BT92" i="19"/>
  <c r="Z92" i="19"/>
  <c r="AA92" i="19" s="1"/>
  <c r="AE92" i="19" s="1"/>
  <c r="BE96" i="19"/>
  <c r="BT96" i="19"/>
  <c r="Z96" i="19"/>
  <c r="AA96" i="19" s="1"/>
  <c r="AE96" i="19" s="1"/>
  <c r="BT86" i="20"/>
  <c r="Z86" i="20"/>
  <c r="AA86" i="20" s="1"/>
  <c r="AE86" i="20" s="1"/>
  <c r="BE86" i="20"/>
  <c r="Z90" i="20"/>
  <c r="AA90" i="20" s="1"/>
  <c r="AE90" i="20" s="1"/>
  <c r="BT90" i="20"/>
  <c r="BE90" i="20"/>
  <c r="BT94" i="20"/>
  <c r="Z94" i="20"/>
  <c r="AA94" i="20" s="1"/>
  <c r="AE94" i="20" s="1"/>
  <c r="BE94" i="20"/>
  <c r="BT83" i="20"/>
  <c r="BE83" i="20"/>
  <c r="Z83" i="20"/>
  <c r="BU87" i="16"/>
  <c r="AA87" i="16"/>
  <c r="AB87" i="16" s="1"/>
  <c r="AF87" i="16" s="1"/>
  <c r="BF87" i="16"/>
  <c r="BU91" i="16"/>
  <c r="AA91" i="16"/>
  <c r="AB91" i="16" s="1"/>
  <c r="AF91" i="16" s="1"/>
  <c r="BF91" i="16"/>
  <c r="BU95" i="16"/>
  <c r="AA95" i="16"/>
  <c r="AB95" i="16" s="1"/>
  <c r="AF95" i="16" s="1"/>
  <c r="BF95" i="16"/>
  <c r="BT87" i="23"/>
  <c r="BE87" i="23"/>
  <c r="Z87" i="23"/>
  <c r="AA87" i="23" s="1"/>
  <c r="AE87" i="23" s="1"/>
  <c r="BT91" i="23"/>
  <c r="BE91" i="23"/>
  <c r="Z91" i="23"/>
  <c r="AA91" i="23" s="1"/>
  <c r="AE91" i="23" s="1"/>
  <c r="BT95" i="23"/>
  <c r="BE95" i="23"/>
  <c r="Z95" i="23"/>
  <c r="AA95" i="23" s="1"/>
  <c r="AE95" i="23" s="1"/>
  <c r="AB83" i="16"/>
  <c r="AF83" i="16" s="1"/>
  <c r="AB81" i="16"/>
  <c r="AF81" i="16" s="1"/>
  <c r="BF83" i="16"/>
  <c r="BU83" i="16"/>
  <c r="BE83" i="22"/>
  <c r="BT83" i="22"/>
  <c r="BE83" i="23"/>
  <c r="BT83" i="23"/>
  <c r="BE83" i="21"/>
  <c r="BT83" i="21"/>
  <c r="BJ83" i="21"/>
  <c r="AY83" i="21"/>
  <c r="BJ81" i="21"/>
  <c r="AY81" i="21"/>
  <c r="BJ82" i="21"/>
  <c r="AY82" i="21"/>
  <c r="AC82" i="21"/>
  <c r="AZ82" i="16"/>
  <c r="BK82" i="16"/>
  <c r="AZ83" i="16"/>
  <c r="BK83" i="16"/>
  <c r="AZ81" i="16"/>
  <c r="BK81" i="16"/>
  <c r="AD82" i="16"/>
  <c r="BJ82" i="22"/>
  <c r="AY82" i="22"/>
  <c r="AY83" i="22"/>
  <c r="BJ83" i="22"/>
  <c r="BJ81" i="22"/>
  <c r="AY81" i="22"/>
  <c r="BJ84" i="23"/>
  <c r="AY83" i="23"/>
  <c r="BJ82" i="23"/>
  <c r="AY81" i="23"/>
  <c r="AC82" i="23"/>
  <c r="AC80" i="23"/>
  <c r="BJ83" i="23"/>
  <c r="AY82" i="23"/>
  <c r="AC82" i="20"/>
  <c r="BT81" i="23"/>
  <c r="BE81" i="23"/>
  <c r="BF81" i="16"/>
  <c r="BU81" i="16"/>
  <c r="BT82" i="21"/>
  <c r="BE82" i="21"/>
  <c r="BT82" i="23"/>
  <c r="BE82" i="23"/>
  <c r="BE83" i="19"/>
  <c r="AA83" i="19"/>
  <c r="AE83" i="19" s="1"/>
  <c r="BT81" i="22"/>
  <c r="BE81" i="22"/>
  <c r="BT81" i="19"/>
  <c r="BE81" i="19"/>
  <c r="AA81" i="19"/>
  <c r="AE81" i="19" s="1"/>
  <c r="BT81" i="21"/>
  <c r="BE81" i="21"/>
  <c r="BF82" i="16"/>
  <c r="BU82" i="16"/>
  <c r="BT82" i="19"/>
  <c r="BE82" i="19"/>
  <c r="AA82" i="19"/>
  <c r="AE82" i="19" s="1"/>
  <c r="BE82" i="22"/>
  <c r="BT82" i="22"/>
  <c r="AA83" i="20"/>
  <c r="AE83" i="20" s="1"/>
  <c r="AA82" i="20"/>
  <c r="AE82" i="20" s="1"/>
  <c r="BA83" i="23"/>
  <c r="BA82" i="23"/>
  <c r="AA82" i="23"/>
  <c r="AE82" i="23" s="1"/>
  <c r="BA81" i="23"/>
  <c r="AA81" i="23"/>
  <c r="AE81" i="23" s="1"/>
  <c r="BA83" i="21"/>
  <c r="AA83" i="21"/>
  <c r="AE83" i="21" s="1"/>
  <c r="BA82" i="21"/>
  <c r="AA82" i="21"/>
  <c r="AE82" i="21" s="1"/>
  <c r="BA81" i="21"/>
  <c r="AA81" i="21"/>
  <c r="AE81" i="21" s="1"/>
  <c r="BA83" i="22"/>
  <c r="AA83" i="22"/>
  <c r="AE83" i="22" s="1"/>
  <c r="BA82" i="22"/>
  <c r="AA82" i="22"/>
  <c r="AE82" i="22" s="1"/>
  <c r="BA81" i="22"/>
  <c r="AA81" i="22"/>
  <c r="AE81" i="22" s="1"/>
  <c r="BB82" i="16"/>
  <c r="AB82" i="16"/>
  <c r="AF82" i="16" s="1"/>
  <c r="BB81" i="16"/>
  <c r="BB83" i="16"/>
  <c r="AD81" i="16"/>
  <c r="AF19" i="20"/>
  <c r="AD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19" i="20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19" i="19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19" i="23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19" i="16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19" i="22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19" i="21"/>
  <c r="AF79" i="20"/>
  <c r="AD79" i="20"/>
  <c r="AF78" i="20"/>
  <c r="AD78" i="20"/>
  <c r="AF77" i="20"/>
  <c r="AD77" i="20"/>
  <c r="AF76" i="20"/>
  <c r="AD76" i="20"/>
  <c r="AF75" i="20"/>
  <c r="AD75" i="20"/>
  <c r="AF74" i="20"/>
  <c r="AD74" i="20"/>
  <c r="AF73" i="20"/>
  <c r="AD73" i="20"/>
  <c r="AF72" i="20"/>
  <c r="AD72" i="20"/>
  <c r="AF71" i="20"/>
  <c r="AD71" i="20"/>
  <c r="AF70" i="20"/>
  <c r="AD70" i="20"/>
  <c r="AF69" i="20"/>
  <c r="AD69" i="20"/>
  <c r="AF68" i="20"/>
  <c r="AD68" i="20"/>
  <c r="AF67" i="20"/>
  <c r="AD67" i="20"/>
  <c r="AC66" i="20"/>
  <c r="AF66" i="20"/>
  <c r="AD66" i="20"/>
  <c r="AF65" i="20"/>
  <c r="AD65" i="20"/>
  <c r="AF64" i="20"/>
  <c r="AD64" i="20"/>
  <c r="AF63" i="20"/>
  <c r="AD63" i="20"/>
  <c r="AF62" i="20"/>
  <c r="AD62" i="20"/>
  <c r="AF61" i="20"/>
  <c r="AD61" i="20"/>
  <c r="AF60" i="20"/>
  <c r="AD60" i="20"/>
  <c r="AF59" i="20"/>
  <c r="AD59" i="20"/>
  <c r="AF58" i="20"/>
  <c r="AD58" i="20"/>
  <c r="AF57" i="20"/>
  <c r="AD57" i="20"/>
  <c r="AF56" i="20"/>
  <c r="AD56" i="20"/>
  <c r="AF55" i="20"/>
  <c r="AD55" i="20"/>
  <c r="AF54" i="20"/>
  <c r="AD54" i="20"/>
  <c r="AF53" i="20"/>
  <c r="AD53" i="20"/>
  <c r="AF52" i="20"/>
  <c r="AD52" i="20"/>
  <c r="AF51" i="20"/>
  <c r="AD51" i="20"/>
  <c r="AF50" i="20"/>
  <c r="AD50" i="20"/>
  <c r="AF49" i="20"/>
  <c r="AD49" i="20"/>
  <c r="AF48" i="20"/>
  <c r="AD48" i="20"/>
  <c r="AF47" i="20"/>
  <c r="AD47" i="20"/>
  <c r="AF46" i="20"/>
  <c r="AD46" i="20"/>
  <c r="AF45" i="20"/>
  <c r="AD45" i="20"/>
  <c r="AF44" i="20"/>
  <c r="AD44" i="20"/>
  <c r="AF43" i="20"/>
  <c r="AD43" i="20"/>
  <c r="AF42" i="20"/>
  <c r="AD42" i="20"/>
  <c r="AF41" i="20"/>
  <c r="AD41" i="20"/>
  <c r="AF40" i="20"/>
  <c r="AD40" i="20"/>
  <c r="AF39" i="20"/>
  <c r="AD39" i="20"/>
  <c r="AF38" i="20"/>
  <c r="AD38" i="20"/>
  <c r="AF37" i="20"/>
  <c r="AD37" i="20"/>
  <c r="AF36" i="20"/>
  <c r="AD36" i="20"/>
  <c r="AF35" i="20"/>
  <c r="AD35" i="20"/>
  <c r="AF34" i="20"/>
  <c r="AD34" i="20"/>
  <c r="AC34" i="20"/>
  <c r="AF33" i="20"/>
  <c r="AD33" i="20"/>
  <c r="AF32" i="20"/>
  <c r="AD32" i="20"/>
  <c r="AF31" i="20"/>
  <c r="AD31" i="20"/>
  <c r="AF30" i="20"/>
  <c r="AD30" i="20"/>
  <c r="AF29" i="20"/>
  <c r="AD29" i="20"/>
  <c r="AF28" i="20"/>
  <c r="AD28" i="20"/>
  <c r="AF27" i="20"/>
  <c r="AD27" i="20"/>
  <c r="AF26" i="20"/>
  <c r="AD26" i="20"/>
  <c r="AF25" i="20"/>
  <c r="AD25" i="20"/>
  <c r="AF24" i="20"/>
  <c r="AD24" i="20"/>
  <c r="AF23" i="20"/>
  <c r="AD23" i="20"/>
  <c r="AF22" i="20"/>
  <c r="AD22" i="20"/>
  <c r="AF21" i="20"/>
  <c r="AD21" i="20"/>
  <c r="AF20" i="20"/>
  <c r="AD20" i="20"/>
  <c r="U18" i="20"/>
  <c r="T18" i="20"/>
  <c r="U80" i="19"/>
  <c r="Z80" i="19" s="1"/>
  <c r="T80" i="19"/>
  <c r="AZ80" i="19" s="1"/>
  <c r="S80" i="19"/>
  <c r="AF79" i="19"/>
  <c r="AD79" i="19"/>
  <c r="U79" i="19"/>
  <c r="Z79" i="19" s="1"/>
  <c r="T79" i="19"/>
  <c r="AZ79" i="19" s="1"/>
  <c r="S79" i="19"/>
  <c r="AF78" i="19"/>
  <c r="AD78" i="19"/>
  <c r="U78" i="19"/>
  <c r="Z78" i="19" s="1"/>
  <c r="T78" i="19"/>
  <c r="AZ78" i="19" s="1"/>
  <c r="S78" i="19"/>
  <c r="AF77" i="19"/>
  <c r="AD77" i="19"/>
  <c r="U77" i="19"/>
  <c r="Z77" i="19" s="1"/>
  <c r="T77" i="19"/>
  <c r="AZ77" i="19" s="1"/>
  <c r="S77" i="19"/>
  <c r="AF76" i="19"/>
  <c r="AD76" i="19"/>
  <c r="U76" i="19"/>
  <c r="Z76" i="19" s="1"/>
  <c r="T76" i="19"/>
  <c r="AZ76" i="19" s="1"/>
  <c r="S76" i="19"/>
  <c r="AF75" i="19"/>
  <c r="AD75" i="19"/>
  <c r="U75" i="19"/>
  <c r="Z75" i="19" s="1"/>
  <c r="T75" i="19"/>
  <c r="AZ75" i="19" s="1"/>
  <c r="S75" i="19"/>
  <c r="AF74" i="19"/>
  <c r="AD74" i="19"/>
  <c r="U74" i="19"/>
  <c r="Z74" i="19" s="1"/>
  <c r="T74" i="19"/>
  <c r="AZ74" i="19" s="1"/>
  <c r="S74" i="19"/>
  <c r="AF73" i="19"/>
  <c r="AD73" i="19"/>
  <c r="U73" i="19"/>
  <c r="Z73" i="19" s="1"/>
  <c r="T73" i="19"/>
  <c r="AZ73" i="19" s="1"/>
  <c r="S73" i="19"/>
  <c r="AF72" i="19"/>
  <c r="AD72" i="19"/>
  <c r="U72" i="19"/>
  <c r="Z72" i="19" s="1"/>
  <c r="T72" i="19"/>
  <c r="AZ72" i="19" s="1"/>
  <c r="S72" i="19"/>
  <c r="AF71" i="19"/>
  <c r="AD71" i="19"/>
  <c r="U71" i="19"/>
  <c r="Z71" i="19" s="1"/>
  <c r="T71" i="19"/>
  <c r="AZ71" i="19" s="1"/>
  <c r="S71" i="19"/>
  <c r="AF70" i="19"/>
  <c r="AD70" i="19"/>
  <c r="U70" i="19"/>
  <c r="Z70" i="19" s="1"/>
  <c r="T70" i="19"/>
  <c r="AZ70" i="19" s="1"/>
  <c r="S70" i="19"/>
  <c r="AF69" i="19"/>
  <c r="AD69" i="19"/>
  <c r="U69" i="19"/>
  <c r="Z69" i="19" s="1"/>
  <c r="T69" i="19"/>
  <c r="AZ69" i="19" s="1"/>
  <c r="S69" i="19"/>
  <c r="AF68" i="19"/>
  <c r="AD68" i="19"/>
  <c r="U68" i="19"/>
  <c r="Z68" i="19" s="1"/>
  <c r="T68" i="19"/>
  <c r="AZ68" i="19" s="1"/>
  <c r="S68" i="19"/>
  <c r="AF67" i="19"/>
  <c r="AD67" i="19"/>
  <c r="U67" i="19"/>
  <c r="Z67" i="19" s="1"/>
  <c r="T67" i="19"/>
  <c r="AZ67" i="19" s="1"/>
  <c r="S67" i="19"/>
  <c r="AF66" i="19"/>
  <c r="AD66" i="19"/>
  <c r="U66" i="19"/>
  <c r="Z66" i="19" s="1"/>
  <c r="T66" i="19"/>
  <c r="AZ66" i="19" s="1"/>
  <c r="S66" i="19"/>
  <c r="AF65" i="19"/>
  <c r="AD65" i="19"/>
  <c r="U65" i="19"/>
  <c r="Z65" i="19" s="1"/>
  <c r="T65" i="19"/>
  <c r="AZ65" i="19" s="1"/>
  <c r="S65" i="19"/>
  <c r="AF64" i="19"/>
  <c r="AD64" i="19"/>
  <c r="U64" i="19"/>
  <c r="Z64" i="19" s="1"/>
  <c r="T64" i="19"/>
  <c r="AZ64" i="19" s="1"/>
  <c r="S64" i="19"/>
  <c r="AF63" i="19"/>
  <c r="AD63" i="19"/>
  <c r="U63" i="19"/>
  <c r="Z63" i="19" s="1"/>
  <c r="T63" i="19"/>
  <c r="AZ63" i="19" s="1"/>
  <c r="S63" i="19"/>
  <c r="AF62" i="19"/>
  <c r="AD62" i="19"/>
  <c r="U62" i="19"/>
  <c r="Z62" i="19" s="1"/>
  <c r="T62" i="19"/>
  <c r="AZ62" i="19" s="1"/>
  <c r="S62" i="19"/>
  <c r="AF61" i="19"/>
  <c r="AD61" i="19"/>
  <c r="U61" i="19"/>
  <c r="Z61" i="19" s="1"/>
  <c r="T61" i="19"/>
  <c r="AZ61" i="19" s="1"/>
  <c r="S61" i="19"/>
  <c r="AF60" i="19"/>
  <c r="AD60" i="19"/>
  <c r="U60" i="19"/>
  <c r="Z60" i="19" s="1"/>
  <c r="T60" i="19"/>
  <c r="AZ60" i="19" s="1"/>
  <c r="S60" i="19"/>
  <c r="AF59" i="19"/>
  <c r="AD59" i="19"/>
  <c r="U59" i="19"/>
  <c r="Z59" i="19" s="1"/>
  <c r="T59" i="19"/>
  <c r="AZ59" i="19" s="1"/>
  <c r="S59" i="19"/>
  <c r="AF58" i="19"/>
  <c r="AD58" i="19"/>
  <c r="U58" i="19"/>
  <c r="Z58" i="19" s="1"/>
  <c r="T58" i="19"/>
  <c r="AZ58" i="19" s="1"/>
  <c r="S58" i="19"/>
  <c r="AF57" i="19"/>
  <c r="AD57" i="19"/>
  <c r="U57" i="19"/>
  <c r="Z57" i="19" s="1"/>
  <c r="T57" i="19"/>
  <c r="AZ57" i="19" s="1"/>
  <c r="S57" i="19"/>
  <c r="AF56" i="19"/>
  <c r="AD56" i="19"/>
  <c r="U56" i="19"/>
  <c r="Z56" i="19" s="1"/>
  <c r="T56" i="19"/>
  <c r="AZ56" i="19" s="1"/>
  <c r="S56" i="19"/>
  <c r="AF55" i="19"/>
  <c r="AD55" i="19"/>
  <c r="U55" i="19"/>
  <c r="Z55" i="19" s="1"/>
  <c r="T55" i="19"/>
  <c r="AZ55" i="19" s="1"/>
  <c r="S55" i="19"/>
  <c r="AF54" i="19"/>
  <c r="AD54" i="19"/>
  <c r="U54" i="19"/>
  <c r="Z54" i="19" s="1"/>
  <c r="T54" i="19"/>
  <c r="AZ54" i="19" s="1"/>
  <c r="S54" i="19"/>
  <c r="AF53" i="19"/>
  <c r="AD53" i="19"/>
  <c r="U53" i="19"/>
  <c r="Z53" i="19" s="1"/>
  <c r="T53" i="19"/>
  <c r="AZ53" i="19" s="1"/>
  <c r="S53" i="19"/>
  <c r="AF52" i="19"/>
  <c r="AD52" i="19"/>
  <c r="U52" i="19"/>
  <c r="Z52" i="19" s="1"/>
  <c r="T52" i="19"/>
  <c r="AZ52" i="19" s="1"/>
  <c r="S52" i="19"/>
  <c r="AF51" i="19"/>
  <c r="AD51" i="19"/>
  <c r="U51" i="19"/>
  <c r="Z51" i="19" s="1"/>
  <c r="T51" i="19"/>
  <c r="AZ51" i="19" s="1"/>
  <c r="S51" i="19"/>
  <c r="AF50" i="19"/>
  <c r="AD50" i="19"/>
  <c r="U50" i="19"/>
  <c r="Z50" i="19" s="1"/>
  <c r="T50" i="19"/>
  <c r="AZ50" i="19" s="1"/>
  <c r="S50" i="19"/>
  <c r="AF49" i="19"/>
  <c r="AD49" i="19"/>
  <c r="U49" i="19"/>
  <c r="Z49" i="19" s="1"/>
  <c r="T49" i="19"/>
  <c r="AZ49" i="19" s="1"/>
  <c r="S49" i="19"/>
  <c r="AF48" i="19"/>
  <c r="AD48" i="19"/>
  <c r="U48" i="19"/>
  <c r="Z48" i="19" s="1"/>
  <c r="T48" i="19"/>
  <c r="AZ48" i="19" s="1"/>
  <c r="S48" i="19"/>
  <c r="AF47" i="19"/>
  <c r="AD47" i="19"/>
  <c r="U47" i="19"/>
  <c r="Z47" i="19" s="1"/>
  <c r="T47" i="19"/>
  <c r="AZ47" i="19" s="1"/>
  <c r="S47" i="19"/>
  <c r="AF46" i="19"/>
  <c r="AD46" i="19"/>
  <c r="U46" i="19"/>
  <c r="Z46" i="19" s="1"/>
  <c r="T46" i="19"/>
  <c r="AZ46" i="19" s="1"/>
  <c r="S46" i="19"/>
  <c r="AF45" i="19"/>
  <c r="AD45" i="19"/>
  <c r="U45" i="19"/>
  <c r="Z45" i="19" s="1"/>
  <c r="T45" i="19"/>
  <c r="AZ45" i="19" s="1"/>
  <c r="S45" i="19"/>
  <c r="AF44" i="19"/>
  <c r="AD44" i="19"/>
  <c r="U44" i="19"/>
  <c r="Z44" i="19" s="1"/>
  <c r="T44" i="19"/>
  <c r="AZ44" i="19" s="1"/>
  <c r="S44" i="19"/>
  <c r="AF43" i="19"/>
  <c r="AD43" i="19"/>
  <c r="U43" i="19"/>
  <c r="Z43" i="19" s="1"/>
  <c r="T43" i="19"/>
  <c r="AZ43" i="19" s="1"/>
  <c r="S43" i="19"/>
  <c r="AF42" i="19"/>
  <c r="AD42" i="19"/>
  <c r="U42" i="19"/>
  <c r="Z42" i="19" s="1"/>
  <c r="T42" i="19"/>
  <c r="AZ42" i="19" s="1"/>
  <c r="S42" i="19"/>
  <c r="AF41" i="19"/>
  <c r="AD41" i="19"/>
  <c r="U41" i="19"/>
  <c r="Z41" i="19" s="1"/>
  <c r="T41" i="19"/>
  <c r="AZ41" i="19" s="1"/>
  <c r="S41" i="19"/>
  <c r="AF40" i="19"/>
  <c r="AD40" i="19"/>
  <c r="U40" i="19"/>
  <c r="Z40" i="19" s="1"/>
  <c r="T40" i="19"/>
  <c r="AZ40" i="19" s="1"/>
  <c r="S40" i="19"/>
  <c r="AF39" i="19"/>
  <c r="AD39" i="19"/>
  <c r="U39" i="19"/>
  <c r="Z39" i="19" s="1"/>
  <c r="T39" i="19"/>
  <c r="AZ39" i="19" s="1"/>
  <c r="S39" i="19"/>
  <c r="AF38" i="19"/>
  <c r="AD38" i="19"/>
  <c r="U38" i="19"/>
  <c r="Z38" i="19" s="1"/>
  <c r="T38" i="19"/>
  <c r="AZ38" i="19" s="1"/>
  <c r="S38" i="19"/>
  <c r="AF37" i="19"/>
  <c r="AD37" i="19"/>
  <c r="U37" i="19"/>
  <c r="Z37" i="19" s="1"/>
  <c r="T37" i="19"/>
  <c r="AZ37" i="19" s="1"/>
  <c r="S37" i="19"/>
  <c r="AF36" i="19"/>
  <c r="AD36" i="19"/>
  <c r="U36" i="19"/>
  <c r="Z36" i="19" s="1"/>
  <c r="T36" i="19"/>
  <c r="AZ36" i="19" s="1"/>
  <c r="S36" i="19"/>
  <c r="AF35" i="19"/>
  <c r="AD35" i="19"/>
  <c r="U35" i="19"/>
  <c r="Z35" i="19" s="1"/>
  <c r="T35" i="19"/>
  <c r="AZ35" i="19" s="1"/>
  <c r="S35" i="19"/>
  <c r="AF34" i="19"/>
  <c r="AD34" i="19"/>
  <c r="U34" i="19"/>
  <c r="Z34" i="19" s="1"/>
  <c r="T34" i="19"/>
  <c r="AZ34" i="19" s="1"/>
  <c r="S34" i="19"/>
  <c r="AF33" i="19"/>
  <c r="AD33" i="19"/>
  <c r="U33" i="19"/>
  <c r="Z33" i="19" s="1"/>
  <c r="T33" i="19"/>
  <c r="AZ33" i="19" s="1"/>
  <c r="S33" i="19"/>
  <c r="AF32" i="19"/>
  <c r="AD32" i="19"/>
  <c r="U32" i="19"/>
  <c r="Z32" i="19" s="1"/>
  <c r="T32" i="19"/>
  <c r="AZ32" i="19" s="1"/>
  <c r="S32" i="19"/>
  <c r="AF31" i="19"/>
  <c r="AD31" i="19"/>
  <c r="U31" i="19"/>
  <c r="Z31" i="19" s="1"/>
  <c r="T31" i="19"/>
  <c r="AZ31" i="19" s="1"/>
  <c r="S31" i="19"/>
  <c r="AF30" i="19"/>
  <c r="AD30" i="19"/>
  <c r="U30" i="19"/>
  <c r="Z30" i="19" s="1"/>
  <c r="T30" i="19"/>
  <c r="AZ30" i="19" s="1"/>
  <c r="S30" i="19"/>
  <c r="AF29" i="19"/>
  <c r="AD29" i="19"/>
  <c r="U29" i="19"/>
  <c r="Z29" i="19" s="1"/>
  <c r="T29" i="19"/>
  <c r="AZ29" i="19" s="1"/>
  <c r="S29" i="19"/>
  <c r="AF28" i="19"/>
  <c r="AD28" i="19"/>
  <c r="U28" i="19"/>
  <c r="Z28" i="19" s="1"/>
  <c r="T28" i="19"/>
  <c r="AZ28" i="19" s="1"/>
  <c r="S28" i="19"/>
  <c r="AF27" i="19"/>
  <c r="AD27" i="19"/>
  <c r="U27" i="19"/>
  <c r="Z27" i="19" s="1"/>
  <c r="T27" i="19"/>
  <c r="AZ27" i="19" s="1"/>
  <c r="S27" i="19"/>
  <c r="AF26" i="19"/>
  <c r="AD26" i="19"/>
  <c r="U26" i="19"/>
  <c r="Z26" i="19" s="1"/>
  <c r="T26" i="19"/>
  <c r="AZ26" i="19" s="1"/>
  <c r="S26" i="19"/>
  <c r="AF25" i="19"/>
  <c r="AD25" i="19"/>
  <c r="U25" i="19"/>
  <c r="Z25" i="19" s="1"/>
  <c r="T25" i="19"/>
  <c r="AZ25" i="19" s="1"/>
  <c r="S25" i="19"/>
  <c r="AF24" i="19"/>
  <c r="AD24" i="19"/>
  <c r="U24" i="19"/>
  <c r="Z24" i="19" s="1"/>
  <c r="T24" i="19"/>
  <c r="AZ24" i="19" s="1"/>
  <c r="S24" i="19"/>
  <c r="AF23" i="19"/>
  <c r="AD23" i="19"/>
  <c r="U23" i="19"/>
  <c r="Z23" i="19" s="1"/>
  <c r="T23" i="19"/>
  <c r="AZ23" i="19" s="1"/>
  <c r="S23" i="19"/>
  <c r="AF22" i="19"/>
  <c r="AD22" i="19"/>
  <c r="U22" i="19"/>
  <c r="Z22" i="19" s="1"/>
  <c r="T22" i="19"/>
  <c r="AZ22" i="19" s="1"/>
  <c r="S22" i="19"/>
  <c r="AF21" i="19"/>
  <c r="AD21" i="19"/>
  <c r="U21" i="19"/>
  <c r="Z21" i="19" s="1"/>
  <c r="T21" i="19"/>
  <c r="AZ21" i="19" s="1"/>
  <c r="S21" i="19"/>
  <c r="AF20" i="19"/>
  <c r="AD20" i="19"/>
  <c r="U20" i="19"/>
  <c r="Z20" i="19" s="1"/>
  <c r="T20" i="19"/>
  <c r="AZ20" i="19" s="1"/>
  <c r="S20" i="19"/>
  <c r="AF19" i="19"/>
  <c r="AD19" i="19"/>
  <c r="U19" i="19"/>
  <c r="Z19" i="19" s="1"/>
  <c r="T19" i="19"/>
  <c r="AZ19" i="19" s="1"/>
  <c r="S19" i="19"/>
  <c r="U18" i="19"/>
  <c r="T18" i="19"/>
  <c r="T19" i="23"/>
  <c r="U80" i="23"/>
  <c r="Z80" i="23" s="1"/>
  <c r="T80" i="23"/>
  <c r="AZ80" i="23" s="1"/>
  <c r="S80" i="23"/>
  <c r="AD79" i="23"/>
  <c r="U79" i="23"/>
  <c r="Z79" i="23" s="1"/>
  <c r="T79" i="23"/>
  <c r="AZ79" i="23" s="1"/>
  <c r="S79" i="23"/>
  <c r="AD78" i="23"/>
  <c r="U78" i="23"/>
  <c r="Z78" i="23" s="1"/>
  <c r="T78" i="23"/>
  <c r="AZ78" i="23" s="1"/>
  <c r="S78" i="23"/>
  <c r="AD77" i="23"/>
  <c r="U77" i="23"/>
  <c r="Z77" i="23" s="1"/>
  <c r="T77" i="23"/>
  <c r="AZ77" i="23" s="1"/>
  <c r="S77" i="23"/>
  <c r="AD76" i="23"/>
  <c r="U76" i="23"/>
  <c r="Z76" i="23" s="1"/>
  <c r="T76" i="23"/>
  <c r="AZ76" i="23" s="1"/>
  <c r="S76" i="23"/>
  <c r="AD75" i="23"/>
  <c r="U75" i="23"/>
  <c r="Z75" i="23" s="1"/>
  <c r="T75" i="23"/>
  <c r="AZ75" i="23" s="1"/>
  <c r="S75" i="23"/>
  <c r="AD74" i="23"/>
  <c r="U74" i="23"/>
  <c r="Z74" i="23" s="1"/>
  <c r="T74" i="23"/>
  <c r="AZ74" i="23" s="1"/>
  <c r="S74" i="23"/>
  <c r="AD73" i="23"/>
  <c r="U73" i="23"/>
  <c r="Z73" i="23" s="1"/>
  <c r="T73" i="23"/>
  <c r="AZ73" i="23" s="1"/>
  <c r="S73" i="23"/>
  <c r="AD72" i="23"/>
  <c r="U72" i="23"/>
  <c r="Z72" i="23" s="1"/>
  <c r="T72" i="23"/>
  <c r="AZ72" i="23" s="1"/>
  <c r="S72" i="23"/>
  <c r="AD71" i="23"/>
  <c r="U71" i="23"/>
  <c r="Z71" i="23" s="1"/>
  <c r="T71" i="23"/>
  <c r="AZ71" i="23" s="1"/>
  <c r="S71" i="23"/>
  <c r="AD70" i="23"/>
  <c r="U70" i="23"/>
  <c r="Z70" i="23" s="1"/>
  <c r="T70" i="23"/>
  <c r="AZ70" i="23" s="1"/>
  <c r="S70" i="23"/>
  <c r="AD69" i="23"/>
  <c r="U69" i="23"/>
  <c r="Z69" i="23" s="1"/>
  <c r="T69" i="23"/>
  <c r="AZ69" i="23" s="1"/>
  <c r="S69" i="23"/>
  <c r="AD68" i="23"/>
  <c r="U68" i="23"/>
  <c r="Z68" i="23" s="1"/>
  <c r="T68" i="23"/>
  <c r="AZ68" i="23" s="1"/>
  <c r="S68" i="23"/>
  <c r="AD67" i="23"/>
  <c r="U67" i="23"/>
  <c r="Z67" i="23" s="1"/>
  <c r="T67" i="23"/>
  <c r="AZ67" i="23" s="1"/>
  <c r="S67" i="23"/>
  <c r="AD66" i="23"/>
  <c r="U66" i="23"/>
  <c r="Z66" i="23" s="1"/>
  <c r="T66" i="23"/>
  <c r="AZ66" i="23" s="1"/>
  <c r="S66" i="23"/>
  <c r="AD65" i="23"/>
  <c r="U65" i="23"/>
  <c r="Z65" i="23" s="1"/>
  <c r="T65" i="23"/>
  <c r="AZ65" i="23" s="1"/>
  <c r="S65" i="23"/>
  <c r="AD64" i="23"/>
  <c r="U64" i="23"/>
  <c r="Z64" i="23" s="1"/>
  <c r="T64" i="23"/>
  <c r="AZ64" i="23" s="1"/>
  <c r="S64" i="23"/>
  <c r="AD63" i="23"/>
  <c r="U63" i="23"/>
  <c r="Z63" i="23" s="1"/>
  <c r="T63" i="23"/>
  <c r="AZ63" i="23" s="1"/>
  <c r="S63" i="23"/>
  <c r="AD62" i="23"/>
  <c r="U62" i="23"/>
  <c r="Z62" i="23" s="1"/>
  <c r="T62" i="23"/>
  <c r="AZ62" i="23" s="1"/>
  <c r="S62" i="23"/>
  <c r="AD61" i="23"/>
  <c r="U61" i="23"/>
  <c r="Z61" i="23" s="1"/>
  <c r="T61" i="23"/>
  <c r="AZ61" i="23" s="1"/>
  <c r="S61" i="23"/>
  <c r="AD60" i="23"/>
  <c r="U60" i="23"/>
  <c r="Z60" i="23" s="1"/>
  <c r="T60" i="23"/>
  <c r="AZ60" i="23" s="1"/>
  <c r="S60" i="23"/>
  <c r="AD59" i="23"/>
  <c r="U59" i="23"/>
  <c r="Z59" i="23" s="1"/>
  <c r="T59" i="23"/>
  <c r="AZ59" i="23" s="1"/>
  <c r="S59" i="23"/>
  <c r="AD58" i="23"/>
  <c r="U58" i="23"/>
  <c r="Z58" i="23" s="1"/>
  <c r="T58" i="23"/>
  <c r="AZ58" i="23" s="1"/>
  <c r="S58" i="23"/>
  <c r="AD57" i="23"/>
  <c r="U57" i="23"/>
  <c r="Z57" i="23" s="1"/>
  <c r="T57" i="23"/>
  <c r="AZ57" i="23" s="1"/>
  <c r="S57" i="23"/>
  <c r="AD56" i="23"/>
  <c r="U56" i="23"/>
  <c r="Z56" i="23" s="1"/>
  <c r="T56" i="23"/>
  <c r="AZ56" i="23" s="1"/>
  <c r="S56" i="23"/>
  <c r="AD55" i="23"/>
  <c r="U55" i="23"/>
  <c r="Z55" i="23" s="1"/>
  <c r="T55" i="23"/>
  <c r="AZ55" i="23" s="1"/>
  <c r="S55" i="23"/>
  <c r="AD54" i="23"/>
  <c r="U54" i="23"/>
  <c r="Z54" i="23" s="1"/>
  <c r="T54" i="23"/>
  <c r="AZ54" i="23" s="1"/>
  <c r="S54" i="23"/>
  <c r="AD53" i="23"/>
  <c r="U53" i="23"/>
  <c r="Z53" i="23" s="1"/>
  <c r="T53" i="23"/>
  <c r="AZ53" i="23" s="1"/>
  <c r="S53" i="23"/>
  <c r="AD52" i="23"/>
  <c r="U52" i="23"/>
  <c r="Z52" i="23" s="1"/>
  <c r="T52" i="23"/>
  <c r="AZ52" i="23" s="1"/>
  <c r="S52" i="23"/>
  <c r="AD51" i="23"/>
  <c r="U51" i="23"/>
  <c r="Z51" i="23" s="1"/>
  <c r="T51" i="23"/>
  <c r="AZ51" i="23" s="1"/>
  <c r="S51" i="23"/>
  <c r="AD50" i="23"/>
  <c r="U50" i="23"/>
  <c r="Z50" i="23" s="1"/>
  <c r="T50" i="23"/>
  <c r="AZ50" i="23" s="1"/>
  <c r="S50" i="23"/>
  <c r="AD49" i="23"/>
  <c r="U49" i="23"/>
  <c r="Z49" i="23" s="1"/>
  <c r="T49" i="23"/>
  <c r="AZ49" i="23" s="1"/>
  <c r="S49" i="23"/>
  <c r="AD48" i="23"/>
  <c r="U48" i="23"/>
  <c r="Z48" i="23" s="1"/>
  <c r="T48" i="23"/>
  <c r="AZ48" i="23" s="1"/>
  <c r="S48" i="23"/>
  <c r="AD47" i="23"/>
  <c r="U47" i="23"/>
  <c r="Z47" i="23" s="1"/>
  <c r="T47" i="23"/>
  <c r="AZ47" i="23" s="1"/>
  <c r="S47" i="23"/>
  <c r="AD46" i="23"/>
  <c r="U46" i="23"/>
  <c r="Z46" i="23" s="1"/>
  <c r="T46" i="23"/>
  <c r="AZ46" i="23" s="1"/>
  <c r="S46" i="23"/>
  <c r="AD45" i="23"/>
  <c r="U45" i="23"/>
  <c r="Z45" i="23" s="1"/>
  <c r="T45" i="23"/>
  <c r="AZ45" i="23" s="1"/>
  <c r="S45" i="23"/>
  <c r="AD44" i="23"/>
  <c r="U44" i="23"/>
  <c r="Z44" i="23" s="1"/>
  <c r="T44" i="23"/>
  <c r="AZ44" i="23" s="1"/>
  <c r="S44" i="23"/>
  <c r="AD43" i="23"/>
  <c r="U43" i="23"/>
  <c r="Z43" i="23" s="1"/>
  <c r="T43" i="23"/>
  <c r="AZ43" i="23" s="1"/>
  <c r="S43" i="23"/>
  <c r="AD42" i="23"/>
  <c r="U42" i="23"/>
  <c r="Z42" i="23" s="1"/>
  <c r="T42" i="23"/>
  <c r="AZ42" i="23" s="1"/>
  <c r="S42" i="23"/>
  <c r="AD41" i="23"/>
  <c r="U41" i="23"/>
  <c r="Z41" i="23" s="1"/>
  <c r="T41" i="23"/>
  <c r="AZ41" i="23" s="1"/>
  <c r="S41" i="23"/>
  <c r="AD40" i="23"/>
  <c r="U40" i="23"/>
  <c r="Z40" i="23" s="1"/>
  <c r="T40" i="23"/>
  <c r="AZ40" i="23" s="1"/>
  <c r="S40" i="23"/>
  <c r="AD39" i="23"/>
  <c r="U39" i="23"/>
  <c r="Z39" i="23" s="1"/>
  <c r="T39" i="23"/>
  <c r="AZ39" i="23" s="1"/>
  <c r="S39" i="23"/>
  <c r="AD38" i="23"/>
  <c r="U38" i="23"/>
  <c r="Z38" i="23" s="1"/>
  <c r="T38" i="23"/>
  <c r="AZ38" i="23" s="1"/>
  <c r="S38" i="23"/>
  <c r="AD37" i="23"/>
  <c r="U37" i="23"/>
  <c r="Z37" i="23" s="1"/>
  <c r="T37" i="23"/>
  <c r="AZ37" i="23" s="1"/>
  <c r="S37" i="23"/>
  <c r="AD36" i="23"/>
  <c r="U36" i="23"/>
  <c r="Z36" i="23" s="1"/>
  <c r="T36" i="23"/>
  <c r="AZ36" i="23" s="1"/>
  <c r="S36" i="23"/>
  <c r="AD35" i="23"/>
  <c r="U35" i="23"/>
  <c r="Z35" i="23" s="1"/>
  <c r="T35" i="23"/>
  <c r="AZ35" i="23" s="1"/>
  <c r="S35" i="23"/>
  <c r="AD34" i="23"/>
  <c r="U34" i="23"/>
  <c r="Z34" i="23" s="1"/>
  <c r="T34" i="23"/>
  <c r="AZ34" i="23" s="1"/>
  <c r="S34" i="23"/>
  <c r="AD33" i="23"/>
  <c r="U33" i="23"/>
  <c r="Z33" i="23" s="1"/>
  <c r="T33" i="23"/>
  <c r="AZ33" i="23" s="1"/>
  <c r="S33" i="23"/>
  <c r="AD32" i="23"/>
  <c r="U32" i="23"/>
  <c r="Z32" i="23" s="1"/>
  <c r="T32" i="23"/>
  <c r="AZ32" i="23" s="1"/>
  <c r="S32" i="23"/>
  <c r="AD31" i="23"/>
  <c r="U31" i="23"/>
  <c r="Z31" i="23" s="1"/>
  <c r="T31" i="23"/>
  <c r="AZ31" i="23" s="1"/>
  <c r="S31" i="23"/>
  <c r="AD30" i="23"/>
  <c r="U30" i="23"/>
  <c r="Z30" i="23" s="1"/>
  <c r="T30" i="23"/>
  <c r="AZ30" i="23" s="1"/>
  <c r="S30" i="23"/>
  <c r="AD29" i="23"/>
  <c r="U29" i="23"/>
  <c r="Z29" i="23" s="1"/>
  <c r="T29" i="23"/>
  <c r="AZ29" i="23" s="1"/>
  <c r="S29" i="23"/>
  <c r="AD28" i="23"/>
  <c r="U28" i="23"/>
  <c r="Z28" i="23" s="1"/>
  <c r="T28" i="23"/>
  <c r="AZ28" i="23" s="1"/>
  <c r="S28" i="23"/>
  <c r="AD27" i="23"/>
  <c r="U27" i="23"/>
  <c r="Z27" i="23" s="1"/>
  <c r="T27" i="23"/>
  <c r="AZ27" i="23" s="1"/>
  <c r="S27" i="23"/>
  <c r="AD26" i="23"/>
  <c r="U26" i="23"/>
  <c r="Z26" i="23" s="1"/>
  <c r="T26" i="23"/>
  <c r="AZ26" i="23" s="1"/>
  <c r="S26" i="23"/>
  <c r="AD25" i="23"/>
  <c r="U25" i="23"/>
  <c r="Z25" i="23" s="1"/>
  <c r="T25" i="23"/>
  <c r="AZ25" i="23" s="1"/>
  <c r="S25" i="23"/>
  <c r="AD24" i="23"/>
  <c r="U24" i="23"/>
  <c r="Z24" i="23" s="1"/>
  <c r="T24" i="23"/>
  <c r="AZ24" i="23" s="1"/>
  <c r="S24" i="23"/>
  <c r="AD23" i="23"/>
  <c r="U23" i="23"/>
  <c r="Z23" i="23" s="1"/>
  <c r="T23" i="23"/>
  <c r="AZ23" i="23" s="1"/>
  <c r="S23" i="23"/>
  <c r="AD22" i="23"/>
  <c r="U22" i="23"/>
  <c r="Z22" i="23" s="1"/>
  <c r="T22" i="23"/>
  <c r="AZ22" i="23" s="1"/>
  <c r="S22" i="23"/>
  <c r="AD21" i="23"/>
  <c r="U21" i="23"/>
  <c r="Z21" i="23" s="1"/>
  <c r="T21" i="23"/>
  <c r="AZ21" i="23" s="1"/>
  <c r="S21" i="23"/>
  <c r="AD20" i="23"/>
  <c r="U20" i="23"/>
  <c r="Z20" i="23" s="1"/>
  <c r="T20" i="23"/>
  <c r="AZ20" i="23" s="1"/>
  <c r="S20" i="23"/>
  <c r="U19" i="23"/>
  <c r="Z19" i="23" s="1"/>
  <c r="S19" i="23"/>
  <c r="U18" i="23"/>
  <c r="T18" i="23"/>
  <c r="U80" i="21"/>
  <c r="Z80" i="21" s="1"/>
  <c r="T80" i="21"/>
  <c r="AZ80" i="21" s="1"/>
  <c r="S80" i="21"/>
  <c r="U79" i="21"/>
  <c r="Z79" i="21" s="1"/>
  <c r="T79" i="21"/>
  <c r="AZ79" i="21" s="1"/>
  <c r="S79" i="21"/>
  <c r="U78" i="21"/>
  <c r="Z78" i="21" s="1"/>
  <c r="T78" i="21"/>
  <c r="AZ78" i="21" s="1"/>
  <c r="S78" i="21"/>
  <c r="AC77" i="21" s="1"/>
  <c r="U77" i="21"/>
  <c r="Z77" i="21" s="1"/>
  <c r="T77" i="21"/>
  <c r="AZ77" i="21" s="1"/>
  <c r="S77" i="21"/>
  <c r="U76" i="21"/>
  <c r="Z76" i="21" s="1"/>
  <c r="T76" i="21"/>
  <c r="AZ76" i="21" s="1"/>
  <c r="S76" i="21"/>
  <c r="U75" i="21"/>
  <c r="Z75" i="21" s="1"/>
  <c r="T75" i="21"/>
  <c r="AZ75" i="21" s="1"/>
  <c r="S75" i="21"/>
  <c r="U74" i="21"/>
  <c r="Z74" i="21" s="1"/>
  <c r="T74" i="21"/>
  <c r="AZ74" i="21" s="1"/>
  <c r="S74" i="21"/>
  <c r="AC73" i="21" s="1"/>
  <c r="U73" i="21"/>
  <c r="Z73" i="21" s="1"/>
  <c r="T73" i="21"/>
  <c r="AZ73" i="21" s="1"/>
  <c r="S73" i="21"/>
  <c r="U72" i="21"/>
  <c r="Z72" i="21" s="1"/>
  <c r="T72" i="21"/>
  <c r="AZ72" i="21" s="1"/>
  <c r="S72" i="21"/>
  <c r="U71" i="21"/>
  <c r="Z71" i="21" s="1"/>
  <c r="T71" i="21"/>
  <c r="AZ71" i="21" s="1"/>
  <c r="S71" i="21"/>
  <c r="U70" i="21"/>
  <c r="Z70" i="21" s="1"/>
  <c r="T70" i="21"/>
  <c r="AZ70" i="21" s="1"/>
  <c r="S70" i="21"/>
  <c r="AC69" i="21" s="1"/>
  <c r="U69" i="21"/>
  <c r="Z69" i="21" s="1"/>
  <c r="T69" i="21"/>
  <c r="AZ69" i="21" s="1"/>
  <c r="S69" i="21"/>
  <c r="U68" i="21"/>
  <c r="Z68" i="21" s="1"/>
  <c r="T68" i="21"/>
  <c r="AZ68" i="21" s="1"/>
  <c r="S68" i="21"/>
  <c r="U67" i="21"/>
  <c r="Z67" i="21" s="1"/>
  <c r="T67" i="21"/>
  <c r="AZ67" i="21" s="1"/>
  <c r="S67" i="21"/>
  <c r="U66" i="21"/>
  <c r="Z66" i="21" s="1"/>
  <c r="T66" i="21"/>
  <c r="AZ66" i="21" s="1"/>
  <c r="S66" i="21"/>
  <c r="AC65" i="21" s="1"/>
  <c r="U65" i="21"/>
  <c r="Z65" i="21" s="1"/>
  <c r="T65" i="21"/>
  <c r="AZ65" i="21" s="1"/>
  <c r="S65" i="21"/>
  <c r="U64" i="21"/>
  <c r="Z64" i="21" s="1"/>
  <c r="T64" i="21"/>
  <c r="AZ64" i="21" s="1"/>
  <c r="S64" i="21"/>
  <c r="U63" i="21"/>
  <c r="Z63" i="21" s="1"/>
  <c r="T63" i="21"/>
  <c r="AZ63" i="21" s="1"/>
  <c r="S63" i="21"/>
  <c r="U62" i="21"/>
  <c r="Z62" i="21" s="1"/>
  <c r="T62" i="21"/>
  <c r="AZ62" i="21" s="1"/>
  <c r="S62" i="21"/>
  <c r="AC61" i="21" s="1"/>
  <c r="U61" i="21"/>
  <c r="Z61" i="21" s="1"/>
  <c r="T61" i="21"/>
  <c r="AZ61" i="21" s="1"/>
  <c r="S61" i="21"/>
  <c r="U60" i="21"/>
  <c r="Z60" i="21" s="1"/>
  <c r="T60" i="21"/>
  <c r="AZ60" i="21" s="1"/>
  <c r="S60" i="21"/>
  <c r="U59" i="21"/>
  <c r="Z59" i="21" s="1"/>
  <c r="T59" i="21"/>
  <c r="AZ59" i="21" s="1"/>
  <c r="S59" i="21"/>
  <c r="U58" i="21"/>
  <c r="Z58" i="21" s="1"/>
  <c r="T58" i="21"/>
  <c r="AZ58" i="21" s="1"/>
  <c r="S58" i="21"/>
  <c r="AC57" i="21" s="1"/>
  <c r="U57" i="21"/>
  <c r="Z57" i="21" s="1"/>
  <c r="T57" i="21"/>
  <c r="AZ57" i="21" s="1"/>
  <c r="S57" i="21"/>
  <c r="U56" i="21"/>
  <c r="Z56" i="21" s="1"/>
  <c r="T56" i="21"/>
  <c r="AZ56" i="21" s="1"/>
  <c r="S56" i="21"/>
  <c r="U55" i="21"/>
  <c r="Z55" i="21" s="1"/>
  <c r="T55" i="21"/>
  <c r="AZ55" i="21" s="1"/>
  <c r="S55" i="21"/>
  <c r="U54" i="21"/>
  <c r="Z54" i="21" s="1"/>
  <c r="T54" i="21"/>
  <c r="AZ54" i="21" s="1"/>
  <c r="S54" i="21"/>
  <c r="AC53" i="21" s="1"/>
  <c r="U53" i="21"/>
  <c r="Z53" i="21" s="1"/>
  <c r="T53" i="21"/>
  <c r="AZ53" i="21" s="1"/>
  <c r="S53" i="21"/>
  <c r="U52" i="21"/>
  <c r="Z52" i="21" s="1"/>
  <c r="T52" i="21"/>
  <c r="AZ52" i="21" s="1"/>
  <c r="S52" i="21"/>
  <c r="U51" i="21"/>
  <c r="Z51" i="21" s="1"/>
  <c r="T51" i="21"/>
  <c r="AZ51" i="21" s="1"/>
  <c r="S51" i="21"/>
  <c r="U50" i="21"/>
  <c r="Z50" i="21" s="1"/>
  <c r="T50" i="21"/>
  <c r="AZ50" i="21" s="1"/>
  <c r="S50" i="21"/>
  <c r="AC49" i="21" s="1"/>
  <c r="U49" i="21"/>
  <c r="Z49" i="21" s="1"/>
  <c r="T49" i="21"/>
  <c r="AZ49" i="21" s="1"/>
  <c r="S49" i="21"/>
  <c r="U48" i="21"/>
  <c r="Z48" i="21" s="1"/>
  <c r="T48" i="21"/>
  <c r="AZ48" i="21" s="1"/>
  <c r="S48" i="21"/>
  <c r="U47" i="21"/>
  <c r="Z47" i="21" s="1"/>
  <c r="T47" i="21"/>
  <c r="AZ47" i="21" s="1"/>
  <c r="S47" i="21"/>
  <c r="U46" i="21"/>
  <c r="Z46" i="21" s="1"/>
  <c r="T46" i="21"/>
  <c r="AZ46" i="21" s="1"/>
  <c r="S46" i="21"/>
  <c r="AC45" i="21" s="1"/>
  <c r="U45" i="21"/>
  <c r="Z45" i="21" s="1"/>
  <c r="T45" i="21"/>
  <c r="AZ45" i="21" s="1"/>
  <c r="S45" i="21"/>
  <c r="U44" i="21"/>
  <c r="Z44" i="21" s="1"/>
  <c r="T44" i="21"/>
  <c r="AZ44" i="21" s="1"/>
  <c r="S44" i="21"/>
  <c r="U43" i="21"/>
  <c r="Z43" i="21" s="1"/>
  <c r="T43" i="21"/>
  <c r="AZ43" i="21" s="1"/>
  <c r="S43" i="21"/>
  <c r="U42" i="21"/>
  <c r="Z42" i="21" s="1"/>
  <c r="T42" i="21"/>
  <c r="AZ42" i="21" s="1"/>
  <c r="S42" i="21"/>
  <c r="AC41" i="21" s="1"/>
  <c r="U41" i="21"/>
  <c r="Z41" i="21" s="1"/>
  <c r="T41" i="21"/>
  <c r="AZ41" i="21" s="1"/>
  <c r="S41" i="21"/>
  <c r="U40" i="21"/>
  <c r="Z40" i="21" s="1"/>
  <c r="T40" i="21"/>
  <c r="AZ40" i="21" s="1"/>
  <c r="S40" i="21"/>
  <c r="U39" i="21"/>
  <c r="Z39" i="21" s="1"/>
  <c r="T39" i="21"/>
  <c r="AZ39" i="21" s="1"/>
  <c r="S39" i="21"/>
  <c r="U38" i="21"/>
  <c r="Z38" i="21" s="1"/>
  <c r="T38" i="21"/>
  <c r="AZ38" i="21" s="1"/>
  <c r="S38" i="21"/>
  <c r="AC37" i="21" s="1"/>
  <c r="U37" i="21"/>
  <c r="Z37" i="21" s="1"/>
  <c r="T37" i="21"/>
  <c r="AZ37" i="21" s="1"/>
  <c r="S37" i="21"/>
  <c r="U36" i="21"/>
  <c r="Z36" i="21" s="1"/>
  <c r="T36" i="21"/>
  <c r="AZ36" i="21" s="1"/>
  <c r="S36" i="21"/>
  <c r="U35" i="21"/>
  <c r="Z35" i="21" s="1"/>
  <c r="T35" i="21"/>
  <c r="AZ35" i="21" s="1"/>
  <c r="S35" i="21"/>
  <c r="U34" i="21"/>
  <c r="Z34" i="21" s="1"/>
  <c r="T34" i="21"/>
  <c r="AZ34" i="21" s="1"/>
  <c r="S34" i="21"/>
  <c r="AC33" i="21" s="1"/>
  <c r="U33" i="21"/>
  <c r="Z33" i="21" s="1"/>
  <c r="T33" i="21"/>
  <c r="AZ33" i="21" s="1"/>
  <c r="S33" i="21"/>
  <c r="U32" i="21"/>
  <c r="Z32" i="21" s="1"/>
  <c r="T32" i="21"/>
  <c r="AZ32" i="21" s="1"/>
  <c r="S32" i="21"/>
  <c r="U31" i="21"/>
  <c r="Z31" i="21" s="1"/>
  <c r="T31" i="21"/>
  <c r="AZ31" i="21" s="1"/>
  <c r="S31" i="21"/>
  <c r="U30" i="21"/>
  <c r="Z30" i="21" s="1"/>
  <c r="T30" i="21"/>
  <c r="AZ30" i="21" s="1"/>
  <c r="S30" i="21"/>
  <c r="U29" i="21"/>
  <c r="Z29" i="21" s="1"/>
  <c r="T29" i="21"/>
  <c r="AZ29" i="21" s="1"/>
  <c r="S29" i="21"/>
  <c r="U28" i="21"/>
  <c r="Z28" i="21" s="1"/>
  <c r="T28" i="21"/>
  <c r="AZ28" i="21" s="1"/>
  <c r="S28" i="21"/>
  <c r="U27" i="21"/>
  <c r="Z27" i="21" s="1"/>
  <c r="T27" i="21"/>
  <c r="AZ27" i="21" s="1"/>
  <c r="S27" i="21"/>
  <c r="U26" i="21"/>
  <c r="Z26" i="21" s="1"/>
  <c r="T26" i="21"/>
  <c r="AZ26" i="21" s="1"/>
  <c r="S26" i="21"/>
  <c r="AC25" i="21"/>
  <c r="U25" i="21"/>
  <c r="Z25" i="21" s="1"/>
  <c r="T25" i="21"/>
  <c r="AZ25" i="21" s="1"/>
  <c r="S25" i="21"/>
  <c r="U24" i="21"/>
  <c r="Z24" i="21" s="1"/>
  <c r="T24" i="21"/>
  <c r="AZ24" i="21" s="1"/>
  <c r="S24" i="21"/>
  <c r="U23" i="21"/>
  <c r="Z23" i="21" s="1"/>
  <c r="T23" i="21"/>
  <c r="AZ23" i="21" s="1"/>
  <c r="S23" i="21"/>
  <c r="U22" i="21"/>
  <c r="Z22" i="21" s="1"/>
  <c r="T22" i="21"/>
  <c r="AZ22" i="21" s="1"/>
  <c r="S22" i="21"/>
  <c r="U21" i="21"/>
  <c r="Z21" i="21" s="1"/>
  <c r="T21" i="21"/>
  <c r="AZ21" i="21" s="1"/>
  <c r="S21" i="21"/>
  <c r="U20" i="21"/>
  <c r="Z20" i="21" s="1"/>
  <c r="T20" i="21"/>
  <c r="AZ20" i="21" s="1"/>
  <c r="S20" i="21"/>
  <c r="AZ19" i="21"/>
  <c r="S19" i="21"/>
  <c r="U18" i="21"/>
  <c r="T18" i="21"/>
  <c r="U80" i="22"/>
  <c r="Z80" i="22" s="1"/>
  <c r="T80" i="22"/>
  <c r="AZ80" i="22" s="1"/>
  <c r="S80" i="22"/>
  <c r="AF79" i="22"/>
  <c r="AD79" i="22"/>
  <c r="U79" i="22"/>
  <c r="Z79" i="22" s="1"/>
  <c r="T79" i="22"/>
  <c r="AZ79" i="22" s="1"/>
  <c r="S79" i="22"/>
  <c r="AF78" i="22"/>
  <c r="AD78" i="22"/>
  <c r="U78" i="22"/>
  <c r="Z78" i="22" s="1"/>
  <c r="T78" i="22"/>
  <c r="AZ78" i="22" s="1"/>
  <c r="S78" i="22"/>
  <c r="AF77" i="22"/>
  <c r="AD77" i="22"/>
  <c r="U77" i="22"/>
  <c r="Z77" i="22" s="1"/>
  <c r="T77" i="22"/>
  <c r="AZ77" i="22" s="1"/>
  <c r="S77" i="22"/>
  <c r="AC76" i="22" s="1"/>
  <c r="AF76" i="22"/>
  <c r="AD76" i="22"/>
  <c r="U76" i="22"/>
  <c r="Z76" i="22" s="1"/>
  <c r="T76" i="22"/>
  <c r="AZ76" i="22" s="1"/>
  <c r="S76" i="22"/>
  <c r="AF75" i="22"/>
  <c r="AD75" i="22"/>
  <c r="U75" i="22"/>
  <c r="Z75" i="22" s="1"/>
  <c r="T75" i="22"/>
  <c r="AZ75" i="22" s="1"/>
  <c r="S75" i="22"/>
  <c r="AF74" i="22"/>
  <c r="AD74" i="22"/>
  <c r="U74" i="22"/>
  <c r="Z74" i="22" s="1"/>
  <c r="T74" i="22"/>
  <c r="AZ74" i="22" s="1"/>
  <c r="S74" i="22"/>
  <c r="AF73" i="22"/>
  <c r="AD73" i="22"/>
  <c r="U73" i="22"/>
  <c r="Z73" i="22" s="1"/>
  <c r="T73" i="22"/>
  <c r="AZ73" i="22" s="1"/>
  <c r="S73" i="22"/>
  <c r="AF72" i="22"/>
  <c r="AD72" i="22"/>
  <c r="U72" i="22"/>
  <c r="Z72" i="22" s="1"/>
  <c r="T72" i="22"/>
  <c r="AZ72" i="22" s="1"/>
  <c r="S72" i="22"/>
  <c r="AF71" i="22"/>
  <c r="AD71" i="22"/>
  <c r="U71" i="22"/>
  <c r="Z71" i="22" s="1"/>
  <c r="T71" i="22"/>
  <c r="AZ71" i="22" s="1"/>
  <c r="S71" i="22"/>
  <c r="AF70" i="22"/>
  <c r="AD70" i="22"/>
  <c r="U70" i="22"/>
  <c r="Z70" i="22" s="1"/>
  <c r="T70" i="22"/>
  <c r="AZ70" i="22" s="1"/>
  <c r="S70" i="22"/>
  <c r="AF69" i="22"/>
  <c r="AD69" i="22"/>
  <c r="U69" i="22"/>
  <c r="Z69" i="22" s="1"/>
  <c r="T69" i="22"/>
  <c r="AZ69" i="22" s="1"/>
  <c r="S69" i="22"/>
  <c r="AF68" i="22"/>
  <c r="AD68" i="22"/>
  <c r="U68" i="22"/>
  <c r="Z68" i="22" s="1"/>
  <c r="T68" i="22"/>
  <c r="AZ68" i="22" s="1"/>
  <c r="S68" i="22"/>
  <c r="AF67" i="22"/>
  <c r="AD67" i="22"/>
  <c r="U67" i="22"/>
  <c r="Z67" i="22" s="1"/>
  <c r="T67" i="22"/>
  <c r="AZ67" i="22" s="1"/>
  <c r="S67" i="22"/>
  <c r="AF66" i="22"/>
  <c r="AD66" i="22"/>
  <c r="U66" i="22"/>
  <c r="Z66" i="22" s="1"/>
  <c r="T66" i="22"/>
  <c r="AZ66" i="22" s="1"/>
  <c r="S66" i="22"/>
  <c r="AF65" i="22"/>
  <c r="AD65" i="22"/>
  <c r="U65" i="22"/>
  <c r="Z65" i="22" s="1"/>
  <c r="T65" i="22"/>
  <c r="AZ65" i="22" s="1"/>
  <c r="S65" i="22"/>
  <c r="AF64" i="22"/>
  <c r="AD64" i="22"/>
  <c r="U64" i="22"/>
  <c r="Z64" i="22" s="1"/>
  <c r="T64" i="22"/>
  <c r="AZ64" i="22" s="1"/>
  <c r="S64" i="22"/>
  <c r="AF63" i="22"/>
  <c r="AD63" i="22"/>
  <c r="U63" i="22"/>
  <c r="Z63" i="22" s="1"/>
  <c r="T63" i="22"/>
  <c r="AZ63" i="22" s="1"/>
  <c r="S63" i="22"/>
  <c r="AF62" i="22"/>
  <c r="AD62" i="22"/>
  <c r="U62" i="22"/>
  <c r="Z62" i="22" s="1"/>
  <c r="T62" i="22"/>
  <c r="AZ62" i="22" s="1"/>
  <c r="S62" i="22"/>
  <c r="AF61" i="22"/>
  <c r="AD61" i="22"/>
  <c r="U61" i="22"/>
  <c r="Z61" i="22" s="1"/>
  <c r="T61" i="22"/>
  <c r="AZ61" i="22" s="1"/>
  <c r="S61" i="22"/>
  <c r="AF60" i="22"/>
  <c r="AD60" i="22"/>
  <c r="U60" i="22"/>
  <c r="Z60" i="22" s="1"/>
  <c r="T60" i="22"/>
  <c r="AZ60" i="22" s="1"/>
  <c r="S60" i="22"/>
  <c r="AF59" i="22"/>
  <c r="AD59" i="22"/>
  <c r="U59" i="22"/>
  <c r="Z59" i="22" s="1"/>
  <c r="T59" i="22"/>
  <c r="AZ59" i="22" s="1"/>
  <c r="S59" i="22"/>
  <c r="AF58" i="22"/>
  <c r="AD58" i="22"/>
  <c r="U58" i="22"/>
  <c r="Z58" i="22" s="1"/>
  <c r="T58" i="22"/>
  <c r="AZ58" i="22" s="1"/>
  <c r="S58" i="22"/>
  <c r="AF57" i="22"/>
  <c r="AD57" i="22"/>
  <c r="U57" i="22"/>
  <c r="Z57" i="22" s="1"/>
  <c r="T57" i="22"/>
  <c r="AZ57" i="22" s="1"/>
  <c r="S57" i="22"/>
  <c r="AF56" i="22"/>
  <c r="AD56" i="22"/>
  <c r="U56" i="22"/>
  <c r="Z56" i="22" s="1"/>
  <c r="T56" i="22"/>
  <c r="AZ56" i="22" s="1"/>
  <c r="S56" i="22"/>
  <c r="AF55" i="22"/>
  <c r="AD55" i="22"/>
  <c r="U55" i="22"/>
  <c r="Z55" i="22" s="1"/>
  <c r="T55" i="22"/>
  <c r="AZ55" i="22" s="1"/>
  <c r="S55" i="22"/>
  <c r="AF54" i="22"/>
  <c r="AD54" i="22"/>
  <c r="U54" i="22"/>
  <c r="Z54" i="22" s="1"/>
  <c r="T54" i="22"/>
  <c r="AZ54" i="22" s="1"/>
  <c r="S54" i="22"/>
  <c r="AF53" i="22"/>
  <c r="AD53" i="22"/>
  <c r="U53" i="22"/>
  <c r="Z53" i="22" s="1"/>
  <c r="T53" i="22"/>
  <c r="AZ53" i="22" s="1"/>
  <c r="S53" i="22"/>
  <c r="AF52" i="22"/>
  <c r="AD52" i="22"/>
  <c r="U52" i="22"/>
  <c r="Z52" i="22" s="1"/>
  <c r="T52" i="22"/>
  <c r="AZ52" i="22" s="1"/>
  <c r="S52" i="22"/>
  <c r="AF51" i="22"/>
  <c r="AD51" i="22"/>
  <c r="U51" i="22"/>
  <c r="Z51" i="22" s="1"/>
  <c r="T51" i="22"/>
  <c r="AZ51" i="22" s="1"/>
  <c r="S51" i="22"/>
  <c r="AF50" i="22"/>
  <c r="AD50" i="22"/>
  <c r="U50" i="22"/>
  <c r="Z50" i="22" s="1"/>
  <c r="T50" i="22"/>
  <c r="AZ50" i="22" s="1"/>
  <c r="S50" i="22"/>
  <c r="AF49" i="22"/>
  <c r="AD49" i="22"/>
  <c r="U49" i="22"/>
  <c r="Z49" i="22" s="1"/>
  <c r="T49" i="22"/>
  <c r="AZ49" i="22" s="1"/>
  <c r="S49" i="22"/>
  <c r="AF48" i="22"/>
  <c r="AD48" i="22"/>
  <c r="U48" i="22"/>
  <c r="Z48" i="22" s="1"/>
  <c r="T48" i="22"/>
  <c r="AZ48" i="22" s="1"/>
  <c r="S48" i="22"/>
  <c r="AF47" i="22"/>
  <c r="AD47" i="22"/>
  <c r="U47" i="22"/>
  <c r="Z47" i="22" s="1"/>
  <c r="T47" i="22"/>
  <c r="AZ47" i="22" s="1"/>
  <c r="S47" i="22"/>
  <c r="AF46" i="22"/>
  <c r="AD46" i="22"/>
  <c r="U46" i="22"/>
  <c r="Z46" i="22" s="1"/>
  <c r="T46" i="22"/>
  <c r="AZ46" i="22" s="1"/>
  <c r="S46" i="22"/>
  <c r="AF45" i="22"/>
  <c r="AD45" i="22"/>
  <c r="U45" i="22"/>
  <c r="Z45" i="22" s="1"/>
  <c r="T45" i="22"/>
  <c r="AZ45" i="22" s="1"/>
  <c r="S45" i="22"/>
  <c r="AF44" i="22"/>
  <c r="AD44" i="22"/>
  <c r="U44" i="22"/>
  <c r="Z44" i="22" s="1"/>
  <c r="T44" i="22"/>
  <c r="AZ44" i="22" s="1"/>
  <c r="S44" i="22"/>
  <c r="AF43" i="22"/>
  <c r="AD43" i="22"/>
  <c r="U43" i="22"/>
  <c r="Z43" i="22" s="1"/>
  <c r="T43" i="22"/>
  <c r="AZ43" i="22" s="1"/>
  <c r="S43" i="22"/>
  <c r="AF42" i="22"/>
  <c r="AD42" i="22"/>
  <c r="U42" i="22"/>
  <c r="Z42" i="22" s="1"/>
  <c r="T42" i="22"/>
  <c r="AZ42" i="22" s="1"/>
  <c r="S42" i="22"/>
  <c r="AF41" i="22"/>
  <c r="AD41" i="22"/>
  <c r="U41" i="22"/>
  <c r="Z41" i="22" s="1"/>
  <c r="T41" i="22"/>
  <c r="AZ41" i="22" s="1"/>
  <c r="S41" i="22"/>
  <c r="AF40" i="22"/>
  <c r="AD40" i="22"/>
  <c r="U40" i="22"/>
  <c r="Z40" i="22" s="1"/>
  <c r="T40" i="22"/>
  <c r="AZ40" i="22" s="1"/>
  <c r="S40" i="22"/>
  <c r="AF39" i="22"/>
  <c r="AD39" i="22"/>
  <c r="U39" i="22"/>
  <c r="Z39" i="22" s="1"/>
  <c r="T39" i="22"/>
  <c r="AZ39" i="22" s="1"/>
  <c r="S39" i="22"/>
  <c r="AF38" i="22"/>
  <c r="AD38" i="22"/>
  <c r="U38" i="22"/>
  <c r="Z38" i="22" s="1"/>
  <c r="T38" i="22"/>
  <c r="AZ38" i="22" s="1"/>
  <c r="S38" i="22"/>
  <c r="AF37" i="22"/>
  <c r="AD37" i="22"/>
  <c r="U37" i="22"/>
  <c r="Z37" i="22" s="1"/>
  <c r="T37" i="22"/>
  <c r="AZ37" i="22" s="1"/>
  <c r="S37" i="22"/>
  <c r="AF36" i="22"/>
  <c r="AD36" i="22"/>
  <c r="U36" i="22"/>
  <c r="Z36" i="22" s="1"/>
  <c r="T36" i="22"/>
  <c r="AZ36" i="22" s="1"/>
  <c r="S36" i="22"/>
  <c r="AF35" i="22"/>
  <c r="AD35" i="22"/>
  <c r="U35" i="22"/>
  <c r="Z35" i="22" s="1"/>
  <c r="T35" i="22"/>
  <c r="AZ35" i="22" s="1"/>
  <c r="S35" i="22"/>
  <c r="AF34" i="22"/>
  <c r="AD34" i="22"/>
  <c r="U34" i="22"/>
  <c r="Z34" i="22" s="1"/>
  <c r="T34" i="22"/>
  <c r="AZ34" i="22" s="1"/>
  <c r="S34" i="22"/>
  <c r="AF33" i="22"/>
  <c r="AD33" i="22"/>
  <c r="U33" i="22"/>
  <c r="Z33" i="22" s="1"/>
  <c r="T33" i="22"/>
  <c r="AZ33" i="22" s="1"/>
  <c r="S33" i="22"/>
  <c r="AF32" i="22"/>
  <c r="AD32" i="22"/>
  <c r="U32" i="22"/>
  <c r="Z32" i="22" s="1"/>
  <c r="T32" i="22"/>
  <c r="AZ32" i="22" s="1"/>
  <c r="S32" i="22"/>
  <c r="AF31" i="22"/>
  <c r="AD31" i="22"/>
  <c r="U31" i="22"/>
  <c r="Z31" i="22" s="1"/>
  <c r="T31" i="22"/>
  <c r="AZ31" i="22" s="1"/>
  <c r="S31" i="22"/>
  <c r="AF30" i="22"/>
  <c r="AD30" i="22"/>
  <c r="U30" i="22"/>
  <c r="Z30" i="22" s="1"/>
  <c r="T30" i="22"/>
  <c r="AZ30" i="22" s="1"/>
  <c r="S30" i="22"/>
  <c r="AF29" i="22"/>
  <c r="AD29" i="22"/>
  <c r="U29" i="22"/>
  <c r="Z29" i="22" s="1"/>
  <c r="T29" i="22"/>
  <c r="AZ29" i="22" s="1"/>
  <c r="S29" i="22"/>
  <c r="AC28" i="22" s="1"/>
  <c r="AF28" i="22"/>
  <c r="AD28" i="22"/>
  <c r="U28" i="22"/>
  <c r="Z28" i="22" s="1"/>
  <c r="T28" i="22"/>
  <c r="AZ28" i="22" s="1"/>
  <c r="S28" i="22"/>
  <c r="AF27" i="22"/>
  <c r="AD27" i="22"/>
  <c r="U27" i="22"/>
  <c r="Z27" i="22" s="1"/>
  <c r="T27" i="22"/>
  <c r="AZ27" i="22" s="1"/>
  <c r="S27" i="22"/>
  <c r="AF26" i="22"/>
  <c r="AD26" i="22"/>
  <c r="U26" i="22"/>
  <c r="Z26" i="22" s="1"/>
  <c r="T26" i="22"/>
  <c r="AZ26" i="22" s="1"/>
  <c r="S26" i="22"/>
  <c r="AF25" i="22"/>
  <c r="AD25" i="22"/>
  <c r="U25" i="22"/>
  <c r="Z25" i="22" s="1"/>
  <c r="T25" i="22"/>
  <c r="AZ25" i="22" s="1"/>
  <c r="S25" i="22"/>
  <c r="AF24" i="22"/>
  <c r="AD24" i="22"/>
  <c r="U24" i="22"/>
  <c r="Z24" i="22" s="1"/>
  <c r="T24" i="22"/>
  <c r="AZ24" i="22" s="1"/>
  <c r="S24" i="22"/>
  <c r="AF23" i="22"/>
  <c r="AD23" i="22"/>
  <c r="U23" i="22"/>
  <c r="Z23" i="22" s="1"/>
  <c r="T23" i="22"/>
  <c r="AZ23" i="22" s="1"/>
  <c r="S23" i="22"/>
  <c r="AF22" i="22"/>
  <c r="AD22" i="22"/>
  <c r="U22" i="22"/>
  <c r="Z22" i="22" s="1"/>
  <c r="T22" i="22"/>
  <c r="AZ22" i="22" s="1"/>
  <c r="S22" i="22"/>
  <c r="AF21" i="22"/>
  <c r="AD21" i="22"/>
  <c r="U21" i="22"/>
  <c r="Z21" i="22" s="1"/>
  <c r="T21" i="22"/>
  <c r="AZ21" i="22" s="1"/>
  <c r="S21" i="22"/>
  <c r="AF20" i="22"/>
  <c r="AD20" i="22"/>
  <c r="U20" i="22"/>
  <c r="Z20" i="22" s="1"/>
  <c r="T20" i="22"/>
  <c r="AZ20" i="22" s="1"/>
  <c r="S20" i="22"/>
  <c r="AF19" i="22"/>
  <c r="U19" i="22"/>
  <c r="Z19" i="22" s="1"/>
  <c r="T19" i="22"/>
  <c r="AZ19" i="22" s="1"/>
  <c r="S19" i="22"/>
  <c r="U18" i="22"/>
  <c r="T18" i="22"/>
  <c r="AG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T35" i="16"/>
  <c r="BK35" i="16" s="1"/>
  <c r="T36" i="16"/>
  <c r="BK36" i="16" s="1"/>
  <c r="T37" i="16"/>
  <c r="BK37" i="16" s="1"/>
  <c r="T38" i="16"/>
  <c r="BK38" i="16" s="1"/>
  <c r="T39" i="16"/>
  <c r="BK39" i="16" s="1"/>
  <c r="T40" i="16"/>
  <c r="BK40" i="16" s="1"/>
  <c r="T41" i="16"/>
  <c r="BK41" i="16" s="1"/>
  <c r="T42" i="16"/>
  <c r="BK42" i="16" s="1"/>
  <c r="T43" i="16"/>
  <c r="BK43" i="16" s="1"/>
  <c r="T44" i="16"/>
  <c r="BK44" i="16" s="1"/>
  <c r="T45" i="16"/>
  <c r="BK45" i="16" s="1"/>
  <c r="T46" i="16"/>
  <c r="BK46" i="16" s="1"/>
  <c r="T47" i="16"/>
  <c r="BK47" i="16" s="1"/>
  <c r="T48" i="16"/>
  <c r="BK48" i="16" s="1"/>
  <c r="T49" i="16"/>
  <c r="BK49" i="16" s="1"/>
  <c r="T50" i="16"/>
  <c r="BK50" i="16" s="1"/>
  <c r="T51" i="16"/>
  <c r="BK51" i="16" s="1"/>
  <c r="T52" i="16"/>
  <c r="BK52" i="16" s="1"/>
  <c r="T53" i="16"/>
  <c r="BK53" i="16" s="1"/>
  <c r="T54" i="16"/>
  <c r="BK54" i="16" s="1"/>
  <c r="T55" i="16"/>
  <c r="BK55" i="16" s="1"/>
  <c r="T56" i="16"/>
  <c r="BK56" i="16" s="1"/>
  <c r="T57" i="16"/>
  <c r="BK57" i="16" s="1"/>
  <c r="T58" i="16"/>
  <c r="BK58" i="16" s="1"/>
  <c r="T59" i="16"/>
  <c r="BK59" i="16" s="1"/>
  <c r="T60" i="16"/>
  <c r="BK60" i="16" s="1"/>
  <c r="T61" i="16"/>
  <c r="BK61" i="16" s="1"/>
  <c r="T62" i="16"/>
  <c r="BK62" i="16" s="1"/>
  <c r="T63" i="16"/>
  <c r="BK63" i="16" s="1"/>
  <c r="T64" i="16"/>
  <c r="BK64" i="16" s="1"/>
  <c r="T65" i="16"/>
  <c r="BK65" i="16" s="1"/>
  <c r="T66" i="16"/>
  <c r="BK66" i="16" s="1"/>
  <c r="T67" i="16"/>
  <c r="BK67" i="16" s="1"/>
  <c r="T68" i="16"/>
  <c r="BK68" i="16" s="1"/>
  <c r="T69" i="16"/>
  <c r="BK69" i="16" s="1"/>
  <c r="T70" i="16"/>
  <c r="BK70" i="16" s="1"/>
  <c r="T71" i="16"/>
  <c r="BK71" i="16" s="1"/>
  <c r="T72" i="16"/>
  <c r="BK72" i="16" s="1"/>
  <c r="T73" i="16"/>
  <c r="BK73" i="16" s="1"/>
  <c r="T74" i="16"/>
  <c r="BK74" i="16" s="1"/>
  <c r="T75" i="16"/>
  <c r="BK75" i="16" s="1"/>
  <c r="T76" i="16"/>
  <c r="BK76" i="16" s="1"/>
  <c r="T77" i="16"/>
  <c r="BK77" i="16" s="1"/>
  <c r="T78" i="16"/>
  <c r="BK78" i="16" s="1"/>
  <c r="T79" i="16"/>
  <c r="BK79" i="16" s="1"/>
  <c r="T80" i="16"/>
  <c r="BK80" i="16" s="1"/>
  <c r="T20" i="16"/>
  <c r="BK20" i="16" s="1"/>
  <c r="T21" i="16"/>
  <c r="BK21" i="16" s="1"/>
  <c r="T22" i="16"/>
  <c r="BK22" i="16" s="1"/>
  <c r="T23" i="16"/>
  <c r="BK23" i="16" s="1"/>
  <c r="T24" i="16"/>
  <c r="BK24" i="16" s="1"/>
  <c r="T25" i="16"/>
  <c r="BK25" i="16" s="1"/>
  <c r="T26" i="16"/>
  <c r="BK26" i="16" s="1"/>
  <c r="T27" i="16"/>
  <c r="BK27" i="16" s="1"/>
  <c r="T28" i="16"/>
  <c r="BK28" i="16" s="1"/>
  <c r="T29" i="16"/>
  <c r="BK29" i="16" s="1"/>
  <c r="T30" i="16"/>
  <c r="BK30" i="16" s="1"/>
  <c r="T31" i="16"/>
  <c r="BK31" i="16" s="1"/>
  <c r="T32" i="16"/>
  <c r="BK32" i="16" s="1"/>
  <c r="T33" i="16"/>
  <c r="BK33" i="16" s="1"/>
  <c r="T34" i="16"/>
  <c r="BK34" i="16" s="1"/>
  <c r="T19" i="16"/>
  <c r="BK19" i="16" s="1"/>
  <c r="AZ19" i="23" l="1"/>
  <c r="AA19" i="23"/>
  <c r="AE19" i="23" s="1"/>
  <c r="BJ19" i="21"/>
  <c r="AY19" i="21"/>
  <c r="BJ22" i="21"/>
  <c r="AY22" i="21"/>
  <c r="AC23" i="21"/>
  <c r="BJ24" i="21"/>
  <c r="AY24" i="21"/>
  <c r="AC26" i="21"/>
  <c r="BJ27" i="21"/>
  <c r="AY27" i="21"/>
  <c r="BJ30" i="21"/>
  <c r="AY30" i="21"/>
  <c r="AC31" i="21"/>
  <c r="BJ32" i="21"/>
  <c r="AY32" i="21"/>
  <c r="AC34" i="21"/>
  <c r="BJ35" i="21"/>
  <c r="AY35" i="21"/>
  <c r="AC19" i="21"/>
  <c r="BJ20" i="21"/>
  <c r="AY20" i="21"/>
  <c r="AC22" i="21"/>
  <c r="BJ23" i="21"/>
  <c r="AY23" i="21"/>
  <c r="AC24" i="21"/>
  <c r="BJ25" i="21"/>
  <c r="AY25" i="21"/>
  <c r="BJ26" i="21"/>
  <c r="AY26" i="21"/>
  <c r="AC27" i="21"/>
  <c r="BJ28" i="21"/>
  <c r="AY28" i="21"/>
  <c r="AC30" i="21"/>
  <c r="AY31" i="21"/>
  <c r="BJ31" i="21"/>
  <c r="AC32" i="21"/>
  <c r="BJ33" i="21"/>
  <c r="AY33" i="21"/>
  <c r="BJ34" i="21"/>
  <c r="AY34" i="21"/>
  <c r="AC35" i="21"/>
  <c r="BJ36" i="21"/>
  <c r="AY36" i="21"/>
  <c r="AC38" i="21"/>
  <c r="AY39" i="21"/>
  <c r="BJ39" i="21"/>
  <c r="AC40" i="21"/>
  <c r="BJ41" i="21"/>
  <c r="AY41" i="21"/>
  <c r="BJ42" i="21"/>
  <c r="AY42" i="21"/>
  <c r="AC43" i="21"/>
  <c r="BJ44" i="21"/>
  <c r="AY44" i="21"/>
  <c r="AC46" i="21"/>
  <c r="BJ47" i="21"/>
  <c r="AY47" i="21"/>
  <c r="AC48" i="21"/>
  <c r="AY49" i="21"/>
  <c r="BJ49" i="21"/>
  <c r="BJ50" i="21"/>
  <c r="AY50" i="21"/>
  <c r="AC51" i="21"/>
  <c r="BJ52" i="21"/>
  <c r="AY52" i="21"/>
  <c r="AC54" i="21"/>
  <c r="BJ55" i="21"/>
  <c r="AY55" i="21"/>
  <c r="AC56" i="21"/>
  <c r="AY57" i="21"/>
  <c r="BJ57" i="21"/>
  <c r="BJ58" i="21"/>
  <c r="AY58" i="21"/>
  <c r="AC59" i="21"/>
  <c r="BJ60" i="21"/>
  <c r="AY60" i="21"/>
  <c r="AC62" i="21"/>
  <c r="BJ63" i="21"/>
  <c r="AY63" i="21"/>
  <c r="AC64" i="21"/>
  <c r="BJ65" i="21"/>
  <c r="AY65" i="21"/>
  <c r="BJ66" i="21"/>
  <c r="AY66" i="21"/>
  <c r="AC67" i="21"/>
  <c r="BJ68" i="21"/>
  <c r="AY68" i="21"/>
  <c r="AC70" i="21"/>
  <c r="AY71" i="21"/>
  <c r="BJ71" i="21"/>
  <c r="AC72" i="21"/>
  <c r="BJ73" i="21"/>
  <c r="AY73" i="21"/>
  <c r="BJ74" i="21"/>
  <c r="AY74" i="21"/>
  <c r="AC75" i="21"/>
  <c r="BJ76" i="21"/>
  <c r="AY76" i="21"/>
  <c r="AC78" i="21"/>
  <c r="AY79" i="21"/>
  <c r="BJ79" i="21"/>
  <c r="AC21" i="21"/>
  <c r="AC29" i="21"/>
  <c r="AC20" i="21"/>
  <c r="BJ21" i="21"/>
  <c r="AY21" i="21"/>
  <c r="AC28" i="21"/>
  <c r="BJ29" i="21"/>
  <c r="AY29" i="21"/>
  <c r="AC36" i="21"/>
  <c r="BJ37" i="21"/>
  <c r="AY37" i="21"/>
  <c r="BJ38" i="21"/>
  <c r="AY38" i="21"/>
  <c r="AC39" i="21"/>
  <c r="BJ40" i="21"/>
  <c r="AY40" i="21"/>
  <c r="AC42" i="21"/>
  <c r="BJ43" i="21"/>
  <c r="AY43" i="21"/>
  <c r="AC44" i="21"/>
  <c r="BJ45" i="21"/>
  <c r="AY45" i="21"/>
  <c r="BJ46" i="21"/>
  <c r="AY46" i="21"/>
  <c r="AC47" i="21"/>
  <c r="BJ48" i="21"/>
  <c r="AY48" i="21"/>
  <c r="AC50" i="21"/>
  <c r="BJ51" i="21"/>
  <c r="AY51" i="21"/>
  <c r="AC52" i="21"/>
  <c r="BJ53" i="21"/>
  <c r="AY53" i="21"/>
  <c r="BJ54" i="21"/>
  <c r="AY54" i="21"/>
  <c r="AC55" i="21"/>
  <c r="BJ56" i="21"/>
  <c r="AY56" i="21"/>
  <c r="AC58" i="21"/>
  <c r="BJ59" i="21"/>
  <c r="AY59" i="21"/>
  <c r="AC60" i="21"/>
  <c r="BJ61" i="21"/>
  <c r="AY61" i="21"/>
  <c r="BJ62" i="21"/>
  <c r="AY62" i="21"/>
  <c r="AC63" i="21"/>
  <c r="BJ64" i="21"/>
  <c r="AY64" i="21"/>
  <c r="AC66" i="21"/>
  <c r="BJ67" i="21"/>
  <c r="AY67" i="21"/>
  <c r="AC68" i="21"/>
  <c r="BJ69" i="21"/>
  <c r="AY69" i="21"/>
  <c r="BJ70" i="21"/>
  <c r="AY70" i="21"/>
  <c r="AC71" i="21"/>
  <c r="BJ72" i="21"/>
  <c r="AY72" i="21"/>
  <c r="AC74" i="21"/>
  <c r="BJ75" i="21"/>
  <c r="AY75" i="21"/>
  <c r="AC76" i="21"/>
  <c r="BJ77" i="21"/>
  <c r="AY77" i="21"/>
  <c r="BJ78" i="21"/>
  <c r="AY78" i="21"/>
  <c r="AC79" i="21"/>
  <c r="BJ80" i="21"/>
  <c r="AY80" i="21"/>
  <c r="BJ19" i="22"/>
  <c r="AY19" i="22"/>
  <c r="AC20" i="22"/>
  <c r="BJ21" i="22"/>
  <c r="AY21" i="22"/>
  <c r="AC22" i="22"/>
  <c r="BJ23" i="22"/>
  <c r="AY23" i="22"/>
  <c r="AC24" i="22"/>
  <c r="BJ25" i="22"/>
  <c r="AY25" i="22"/>
  <c r="AC26" i="22"/>
  <c r="BJ27" i="22"/>
  <c r="AY27" i="22"/>
  <c r="AC29" i="22"/>
  <c r="BJ30" i="22"/>
  <c r="AY30" i="22"/>
  <c r="AC31" i="22"/>
  <c r="BJ32" i="22"/>
  <c r="AY32" i="22"/>
  <c r="AC33" i="22"/>
  <c r="BJ34" i="22"/>
  <c r="AY34" i="22"/>
  <c r="AC35" i="22"/>
  <c r="BJ36" i="22"/>
  <c r="AY36" i="22"/>
  <c r="AC37" i="22"/>
  <c r="BJ38" i="22"/>
  <c r="AY38" i="22"/>
  <c r="AC39" i="22"/>
  <c r="BJ40" i="22"/>
  <c r="AY40" i="22"/>
  <c r="AC41" i="22"/>
  <c r="BJ42" i="22"/>
  <c r="AY42" i="22"/>
  <c r="AC43" i="22"/>
  <c r="BJ44" i="22"/>
  <c r="AY44" i="22"/>
  <c r="BJ45" i="22"/>
  <c r="AY45" i="22"/>
  <c r="AC46" i="22"/>
  <c r="BJ47" i="22"/>
  <c r="AY47" i="22"/>
  <c r="AC48" i="22"/>
  <c r="BJ49" i="22"/>
  <c r="AY49" i="22"/>
  <c r="AC50" i="22"/>
  <c r="BJ51" i="22"/>
  <c r="AY51" i="22"/>
  <c r="AC52" i="22"/>
  <c r="BJ53" i="22"/>
  <c r="AY53" i="22"/>
  <c r="AC54" i="22"/>
  <c r="BJ55" i="22"/>
  <c r="AY55" i="22"/>
  <c r="AC56" i="22"/>
  <c r="BJ57" i="22"/>
  <c r="AY57" i="22"/>
  <c r="AC58" i="22"/>
  <c r="BJ59" i="22"/>
  <c r="AY59" i="22"/>
  <c r="AC60" i="22"/>
  <c r="BJ61" i="22"/>
  <c r="AY61" i="22"/>
  <c r="AC62" i="22"/>
  <c r="BJ63" i="22"/>
  <c r="AY63" i="22"/>
  <c r="AC64" i="22"/>
  <c r="BJ65" i="22"/>
  <c r="AY65" i="22"/>
  <c r="AC66" i="22"/>
  <c r="BJ67" i="22"/>
  <c r="AY67" i="22"/>
  <c r="AC68" i="22"/>
  <c r="BJ69" i="22"/>
  <c r="AY69" i="22"/>
  <c r="AC70" i="22"/>
  <c r="BJ71" i="22"/>
  <c r="AY71" i="22"/>
  <c r="AC72" i="22"/>
  <c r="BJ73" i="22"/>
  <c r="AY73" i="22"/>
  <c r="AC74" i="22"/>
  <c r="BJ75" i="22"/>
  <c r="AY75" i="22"/>
  <c r="AC77" i="22"/>
  <c r="BJ78" i="22"/>
  <c r="AY78" i="22"/>
  <c r="AC79" i="22"/>
  <c r="BJ80" i="22"/>
  <c r="AY80" i="22"/>
  <c r="AC19" i="22"/>
  <c r="AY20" i="22"/>
  <c r="BJ20" i="22"/>
  <c r="AC21" i="22"/>
  <c r="BJ22" i="22"/>
  <c r="AY22" i="22"/>
  <c r="AC23" i="22"/>
  <c r="BJ24" i="22"/>
  <c r="AY24" i="22"/>
  <c r="AC25" i="22"/>
  <c r="BJ26" i="22"/>
  <c r="AY26" i="22"/>
  <c r="AC27" i="22"/>
  <c r="BJ28" i="22"/>
  <c r="AY28" i="22"/>
  <c r="BJ29" i="22"/>
  <c r="AY29" i="22"/>
  <c r="AC30" i="22"/>
  <c r="BJ31" i="22"/>
  <c r="AY31" i="22"/>
  <c r="AC32" i="22"/>
  <c r="BJ33" i="22"/>
  <c r="AY33" i="22"/>
  <c r="AC34" i="22"/>
  <c r="BJ35" i="22"/>
  <c r="AY35" i="22"/>
  <c r="AC36" i="22"/>
  <c r="BJ37" i="22"/>
  <c r="AY37" i="22"/>
  <c r="AC38" i="22"/>
  <c r="BJ39" i="22"/>
  <c r="AY39" i="22"/>
  <c r="AC40" i="22"/>
  <c r="BJ41" i="22"/>
  <c r="AY41" i="22"/>
  <c r="AC42" i="22"/>
  <c r="BJ43" i="22"/>
  <c r="AY43" i="22"/>
  <c r="AC45" i="22"/>
  <c r="BJ46" i="22"/>
  <c r="AY46" i="22"/>
  <c r="AC47" i="22"/>
  <c r="BJ48" i="22"/>
  <c r="AY48" i="22"/>
  <c r="AC49" i="22"/>
  <c r="BJ50" i="22"/>
  <c r="AY50" i="22"/>
  <c r="AC51" i="22"/>
  <c r="BJ52" i="22"/>
  <c r="AY52" i="22"/>
  <c r="AC53" i="22"/>
  <c r="BJ54" i="22"/>
  <c r="AY54" i="22"/>
  <c r="AC55" i="22"/>
  <c r="BJ56" i="22"/>
  <c r="AY56" i="22"/>
  <c r="AC57" i="22"/>
  <c r="BJ58" i="22"/>
  <c r="AY58" i="22"/>
  <c r="AC59" i="22"/>
  <c r="BJ60" i="22"/>
  <c r="AY60" i="22"/>
  <c r="AC61" i="22"/>
  <c r="BJ62" i="22"/>
  <c r="AY62" i="22"/>
  <c r="AC63" i="22"/>
  <c r="BJ64" i="22"/>
  <c r="AY64" i="22"/>
  <c r="AC65" i="22"/>
  <c r="BJ66" i="22"/>
  <c r="AY66" i="22"/>
  <c r="AC67" i="22"/>
  <c r="BJ68" i="22"/>
  <c r="AY68" i="22"/>
  <c r="AC69" i="22"/>
  <c r="BJ70" i="22"/>
  <c r="AY70" i="22"/>
  <c r="AC71" i="22"/>
  <c r="BJ72" i="22"/>
  <c r="AY72" i="22"/>
  <c r="AC73" i="22"/>
  <c r="BJ74" i="22"/>
  <c r="AY74" i="22"/>
  <c r="AC75" i="22"/>
  <c r="BJ76" i="22"/>
  <c r="AY76" i="22"/>
  <c r="BJ77" i="22"/>
  <c r="AY77" i="22"/>
  <c r="AC78" i="22"/>
  <c r="BJ79" i="22"/>
  <c r="AY79" i="22"/>
  <c r="AC44" i="22"/>
  <c r="BJ19" i="19"/>
  <c r="AY19" i="19"/>
  <c r="AC20" i="19"/>
  <c r="BJ21" i="19"/>
  <c r="AY21" i="19"/>
  <c r="AC22" i="19"/>
  <c r="BJ23" i="19"/>
  <c r="AY23" i="19"/>
  <c r="AC24" i="19"/>
  <c r="BJ25" i="19"/>
  <c r="AY25" i="19"/>
  <c r="AC26" i="19"/>
  <c r="BJ27" i="19"/>
  <c r="AY27" i="19"/>
  <c r="AC28" i="19"/>
  <c r="BJ29" i="19"/>
  <c r="AY29" i="19"/>
  <c r="AC30" i="19"/>
  <c r="BJ31" i="19"/>
  <c r="AY31" i="19"/>
  <c r="AC32" i="19"/>
  <c r="BJ33" i="19"/>
  <c r="AY33" i="19"/>
  <c r="AC34" i="19"/>
  <c r="BJ35" i="19"/>
  <c r="AY35" i="19"/>
  <c r="AC36" i="19"/>
  <c r="BJ37" i="19"/>
  <c r="AY37" i="19"/>
  <c r="AC38" i="19"/>
  <c r="BJ39" i="19"/>
  <c r="AY39" i="19"/>
  <c r="AC40" i="19"/>
  <c r="BJ41" i="19"/>
  <c r="AY41" i="19"/>
  <c r="AC42" i="19"/>
  <c r="BJ43" i="19"/>
  <c r="AY43" i="19"/>
  <c r="AC44" i="19"/>
  <c r="BJ45" i="19"/>
  <c r="AY45" i="19"/>
  <c r="AC46" i="19"/>
  <c r="BJ47" i="19"/>
  <c r="AY47" i="19"/>
  <c r="AC48" i="19"/>
  <c r="BJ49" i="19"/>
  <c r="AY49" i="19"/>
  <c r="AC50" i="19"/>
  <c r="BJ51" i="19"/>
  <c r="AY51" i="19"/>
  <c r="AC52" i="19"/>
  <c r="BJ53" i="19"/>
  <c r="AY53" i="19"/>
  <c r="AC54" i="19"/>
  <c r="BJ55" i="19"/>
  <c r="AY55" i="19"/>
  <c r="AC56" i="19"/>
  <c r="BJ57" i="19"/>
  <c r="AY57" i="19"/>
  <c r="AC58" i="19"/>
  <c r="BJ59" i="19"/>
  <c r="AY59" i="19"/>
  <c r="AC60" i="19"/>
  <c r="BJ61" i="19"/>
  <c r="AY61" i="19"/>
  <c r="AC62" i="19"/>
  <c r="BJ63" i="19"/>
  <c r="AY63" i="19"/>
  <c r="AC64" i="19"/>
  <c r="BJ65" i="19"/>
  <c r="AY65" i="19"/>
  <c r="AC66" i="19"/>
  <c r="BJ67" i="19"/>
  <c r="AY67" i="19"/>
  <c r="AC68" i="19"/>
  <c r="BJ69" i="19"/>
  <c r="AY69" i="19"/>
  <c r="AC70" i="19"/>
  <c r="BJ71" i="19"/>
  <c r="AY71" i="19"/>
  <c r="AC72" i="19"/>
  <c r="BJ73" i="19"/>
  <c r="AY73" i="19"/>
  <c r="AC74" i="19"/>
  <c r="BJ75" i="19"/>
  <c r="AY75" i="19"/>
  <c r="AC76" i="19"/>
  <c r="BJ77" i="19"/>
  <c r="AY77" i="19"/>
  <c r="AC78" i="19"/>
  <c r="BJ79" i="19"/>
  <c r="AY79" i="19"/>
  <c r="AC19" i="19"/>
  <c r="BJ20" i="19"/>
  <c r="AY20" i="19"/>
  <c r="AC21" i="19"/>
  <c r="BJ22" i="19"/>
  <c r="AY22" i="19"/>
  <c r="AC23" i="19"/>
  <c r="BJ24" i="19"/>
  <c r="AY24" i="19"/>
  <c r="AC25" i="19"/>
  <c r="BJ26" i="19"/>
  <c r="AY26" i="19"/>
  <c r="AC27" i="19"/>
  <c r="BJ28" i="19"/>
  <c r="AY28" i="19"/>
  <c r="AC29" i="19"/>
  <c r="BJ30" i="19"/>
  <c r="AY30" i="19"/>
  <c r="AC31" i="19"/>
  <c r="BJ32" i="19"/>
  <c r="AY32" i="19"/>
  <c r="AC33" i="19"/>
  <c r="BJ34" i="19"/>
  <c r="AY34" i="19"/>
  <c r="AC35" i="19"/>
  <c r="BJ36" i="19"/>
  <c r="AY36" i="19"/>
  <c r="AC37" i="19"/>
  <c r="BJ38" i="19"/>
  <c r="AY38" i="19"/>
  <c r="AC39" i="19"/>
  <c r="BJ40" i="19"/>
  <c r="AY40" i="19"/>
  <c r="AC41" i="19"/>
  <c r="BJ42" i="19"/>
  <c r="AY42" i="19"/>
  <c r="AC43" i="19"/>
  <c r="BJ44" i="19"/>
  <c r="AY44" i="19"/>
  <c r="AC45" i="19"/>
  <c r="BJ46" i="19"/>
  <c r="AY46" i="19"/>
  <c r="AC47" i="19"/>
  <c r="BJ48" i="19"/>
  <c r="AY48" i="19"/>
  <c r="AC49" i="19"/>
  <c r="BJ50" i="19"/>
  <c r="AY50" i="19"/>
  <c r="AC51" i="19"/>
  <c r="BJ52" i="19"/>
  <c r="AY52" i="19"/>
  <c r="AC53" i="19"/>
  <c r="AY54" i="19"/>
  <c r="BJ54" i="19"/>
  <c r="AC55" i="19"/>
  <c r="BJ56" i="19"/>
  <c r="AY56" i="19"/>
  <c r="AC57" i="19"/>
  <c r="BJ58" i="19"/>
  <c r="AY58" i="19"/>
  <c r="AC59" i="19"/>
  <c r="BJ60" i="19"/>
  <c r="AY60" i="19"/>
  <c r="AC61" i="19"/>
  <c r="BJ62" i="19"/>
  <c r="AY62" i="19"/>
  <c r="AC63" i="19"/>
  <c r="BJ64" i="19"/>
  <c r="AY64" i="19"/>
  <c r="AC65" i="19"/>
  <c r="BJ66" i="19"/>
  <c r="AY66" i="19"/>
  <c r="AC67" i="19"/>
  <c r="BJ68" i="19"/>
  <c r="AY68" i="19"/>
  <c r="AC69" i="19"/>
  <c r="BJ70" i="19"/>
  <c r="AY70" i="19"/>
  <c r="AC71" i="19"/>
  <c r="BJ72" i="19"/>
  <c r="AY72" i="19"/>
  <c r="AC73" i="19"/>
  <c r="BJ74" i="19"/>
  <c r="AY74" i="19"/>
  <c r="AC75" i="19"/>
  <c r="BJ76" i="19"/>
  <c r="AY76" i="19"/>
  <c r="AC77" i="19"/>
  <c r="BJ78" i="19"/>
  <c r="AY78" i="19"/>
  <c r="AC79" i="19"/>
  <c r="BJ80" i="19"/>
  <c r="AY80" i="19"/>
  <c r="BJ20" i="23"/>
  <c r="AY19" i="23"/>
  <c r="AC19" i="23"/>
  <c r="BJ21" i="23"/>
  <c r="AY20" i="23"/>
  <c r="AC20" i="23"/>
  <c r="BJ22" i="23"/>
  <c r="AY21" i="23"/>
  <c r="AC21" i="23"/>
  <c r="BJ23" i="23"/>
  <c r="AY22" i="23"/>
  <c r="AC22" i="23"/>
  <c r="BJ24" i="23"/>
  <c r="AY23" i="23"/>
  <c r="AC23" i="23"/>
  <c r="BJ25" i="23"/>
  <c r="AY24" i="23"/>
  <c r="AC24" i="23"/>
  <c r="BJ26" i="23"/>
  <c r="AY25" i="23"/>
  <c r="AC25" i="23"/>
  <c r="BJ27" i="23"/>
  <c r="AY26" i="23"/>
  <c r="AC26" i="23"/>
  <c r="BJ28" i="23"/>
  <c r="AY27" i="23"/>
  <c r="AC27" i="23"/>
  <c r="BJ29" i="23"/>
  <c r="AY28" i="23"/>
  <c r="AC28" i="23"/>
  <c r="BJ30" i="23"/>
  <c r="AY29" i="23"/>
  <c r="AC29" i="23"/>
  <c r="BJ31" i="23"/>
  <c r="AY30" i="23"/>
  <c r="AC30" i="23"/>
  <c r="BJ32" i="23"/>
  <c r="AY31" i="23"/>
  <c r="AC31" i="23"/>
  <c r="BJ33" i="23"/>
  <c r="AY32" i="23"/>
  <c r="AC32" i="23"/>
  <c r="BJ34" i="23"/>
  <c r="AY33" i="23"/>
  <c r="AC33" i="23"/>
  <c r="BJ35" i="23"/>
  <c r="AY34" i="23"/>
  <c r="AC34" i="23"/>
  <c r="BJ36" i="23"/>
  <c r="AY35" i="23"/>
  <c r="AC35" i="23"/>
  <c r="BJ37" i="23"/>
  <c r="AY36" i="23"/>
  <c r="AC36" i="23"/>
  <c r="BJ38" i="23"/>
  <c r="AY37" i="23"/>
  <c r="AC37" i="23"/>
  <c r="BJ39" i="23"/>
  <c r="AY38" i="23"/>
  <c r="AC38" i="23"/>
  <c r="BJ40" i="23"/>
  <c r="AY39" i="23"/>
  <c r="AC39" i="23"/>
  <c r="BJ41" i="23"/>
  <c r="AY40" i="23"/>
  <c r="AC40" i="23"/>
  <c r="BJ42" i="23"/>
  <c r="AY41" i="23"/>
  <c r="AC41" i="23"/>
  <c r="BJ43" i="23"/>
  <c r="AY42" i="23"/>
  <c r="AC42" i="23"/>
  <c r="BJ44" i="23"/>
  <c r="AY43" i="23"/>
  <c r="AC43" i="23"/>
  <c r="BJ45" i="23"/>
  <c r="AY44" i="23"/>
  <c r="AC44" i="23"/>
  <c r="BJ46" i="23"/>
  <c r="AY45" i="23"/>
  <c r="AC45" i="23"/>
  <c r="BJ47" i="23"/>
  <c r="AY46" i="23"/>
  <c r="AC46" i="23"/>
  <c r="BJ48" i="23"/>
  <c r="AY47" i="23"/>
  <c r="AC47" i="23"/>
  <c r="BJ49" i="23"/>
  <c r="AY48" i="23"/>
  <c r="AC48" i="23"/>
  <c r="BJ50" i="23"/>
  <c r="AY49" i="23"/>
  <c r="AC49" i="23"/>
  <c r="BJ51" i="23"/>
  <c r="AY50" i="23"/>
  <c r="AC50" i="23"/>
  <c r="BJ52" i="23"/>
  <c r="AY51" i="23"/>
  <c r="AC51" i="23"/>
  <c r="BJ53" i="23"/>
  <c r="AY52" i="23"/>
  <c r="AC52" i="23"/>
  <c r="BJ54" i="23"/>
  <c r="AY53" i="23"/>
  <c r="AC53" i="23"/>
  <c r="BJ55" i="23"/>
  <c r="AY54" i="23"/>
  <c r="AC54" i="23"/>
  <c r="BJ56" i="23"/>
  <c r="AY55" i="23"/>
  <c r="AC55" i="23"/>
  <c r="BJ57" i="23"/>
  <c r="AY56" i="23"/>
  <c r="AC56" i="23"/>
  <c r="BJ58" i="23"/>
  <c r="AY57" i="23"/>
  <c r="AC57" i="23"/>
  <c r="BJ59" i="23"/>
  <c r="AY58" i="23"/>
  <c r="AC58" i="23"/>
  <c r="BJ60" i="23"/>
  <c r="AY59" i="23"/>
  <c r="AC59" i="23"/>
  <c r="BJ61" i="23"/>
  <c r="AY60" i="23"/>
  <c r="AC60" i="23"/>
  <c r="BJ62" i="23"/>
  <c r="AY61" i="23"/>
  <c r="AC61" i="23"/>
  <c r="BJ63" i="23"/>
  <c r="AY62" i="23"/>
  <c r="AC62" i="23"/>
  <c r="BJ64" i="23"/>
  <c r="AY63" i="23"/>
  <c r="AC63" i="23"/>
  <c r="BJ65" i="23"/>
  <c r="AY64" i="23"/>
  <c r="AC64" i="23"/>
  <c r="BJ66" i="23"/>
  <c r="AY65" i="23"/>
  <c r="AC65" i="23"/>
  <c r="BJ67" i="23"/>
  <c r="AY66" i="23"/>
  <c r="AC66" i="23"/>
  <c r="BJ68" i="23"/>
  <c r="AY67" i="23"/>
  <c r="AC67" i="23"/>
  <c r="BJ69" i="23"/>
  <c r="AY68" i="23"/>
  <c r="AC68" i="23"/>
  <c r="BJ70" i="23"/>
  <c r="AY69" i="23"/>
  <c r="AC69" i="23"/>
  <c r="BJ71" i="23"/>
  <c r="AY70" i="23"/>
  <c r="AC70" i="23"/>
  <c r="BJ72" i="23"/>
  <c r="AY71" i="23"/>
  <c r="AC71" i="23"/>
  <c r="BJ73" i="23"/>
  <c r="AY72" i="23"/>
  <c r="AC72" i="23"/>
  <c r="BJ74" i="23"/>
  <c r="AY73" i="23"/>
  <c r="AC73" i="23"/>
  <c r="BJ75" i="23"/>
  <c r="AY74" i="23"/>
  <c r="AC74" i="23"/>
  <c r="BJ76" i="23"/>
  <c r="AY75" i="23"/>
  <c r="AC75" i="23"/>
  <c r="BJ77" i="23"/>
  <c r="AY76" i="23"/>
  <c r="AC76" i="23"/>
  <c r="BJ78" i="23"/>
  <c r="AY77" i="23"/>
  <c r="AC77" i="23"/>
  <c r="BJ79" i="23"/>
  <c r="AY78" i="23"/>
  <c r="AC78" i="23"/>
  <c r="BJ80" i="23"/>
  <c r="AY79" i="23"/>
  <c r="AC79" i="23"/>
  <c r="BJ81" i="23"/>
  <c r="AY80" i="23"/>
  <c r="AC20" i="20"/>
  <c r="AC22" i="20"/>
  <c r="AC24" i="20"/>
  <c r="AC26" i="20"/>
  <c r="AC28" i="20"/>
  <c r="AC30" i="20"/>
  <c r="AC32" i="20"/>
  <c r="AC35" i="20"/>
  <c r="AC37" i="20"/>
  <c r="AC39" i="20"/>
  <c r="AC41" i="20"/>
  <c r="AC43" i="20"/>
  <c r="AC45" i="20"/>
  <c r="AC47" i="20"/>
  <c r="AC49" i="20"/>
  <c r="AC52" i="20"/>
  <c r="AC54" i="20"/>
  <c r="AC56" i="20"/>
  <c r="AC58" i="20"/>
  <c r="AC60" i="20"/>
  <c r="AC62" i="20"/>
  <c r="AC64" i="20"/>
  <c r="AC67" i="20"/>
  <c r="AC69" i="20"/>
  <c r="AC71" i="20"/>
  <c r="AC73" i="20"/>
  <c r="AC75" i="20"/>
  <c r="AC77" i="20"/>
  <c r="AC79" i="20"/>
  <c r="AC19" i="20"/>
  <c r="AC21" i="20"/>
  <c r="AC23" i="20"/>
  <c r="AC25" i="20"/>
  <c r="AC27" i="20"/>
  <c r="AC29" i="20"/>
  <c r="AC31" i="20"/>
  <c r="AC33" i="20"/>
  <c r="AC36" i="20"/>
  <c r="AC38" i="20"/>
  <c r="AC40" i="20"/>
  <c r="AC42" i="20"/>
  <c r="AC44" i="20"/>
  <c r="AC46" i="20"/>
  <c r="AC48" i="20"/>
  <c r="AC51" i="20"/>
  <c r="AC53" i="20"/>
  <c r="AC55" i="20"/>
  <c r="AC57" i="20"/>
  <c r="AC59" i="20"/>
  <c r="AC61" i="20"/>
  <c r="AC63" i="20"/>
  <c r="AC65" i="20"/>
  <c r="AC68" i="20"/>
  <c r="AC70" i="20"/>
  <c r="AC72" i="20"/>
  <c r="AC74" i="20"/>
  <c r="AC76" i="20"/>
  <c r="AC78" i="20"/>
  <c r="AC50" i="20"/>
  <c r="AA20" i="20"/>
  <c r="AE20" i="20" s="1"/>
  <c r="AA22" i="20"/>
  <c r="AE22" i="20" s="1"/>
  <c r="AA24" i="20"/>
  <c r="AE24" i="20" s="1"/>
  <c r="AA26" i="20"/>
  <c r="AE26" i="20" s="1"/>
  <c r="AA28" i="20"/>
  <c r="AE28" i="20" s="1"/>
  <c r="AA30" i="20"/>
  <c r="AE30" i="20" s="1"/>
  <c r="AA32" i="20"/>
  <c r="AE32" i="20" s="1"/>
  <c r="AA34" i="20"/>
  <c r="AE34" i="20" s="1"/>
  <c r="AA35" i="20"/>
  <c r="AE35" i="20" s="1"/>
  <c r="AA37" i="20"/>
  <c r="AE37" i="20" s="1"/>
  <c r="AA39" i="20"/>
  <c r="AE39" i="20" s="1"/>
  <c r="AA41" i="20"/>
  <c r="AE41" i="20" s="1"/>
  <c r="AA43" i="20"/>
  <c r="AE43" i="20" s="1"/>
  <c r="AA45" i="20"/>
  <c r="AE45" i="20" s="1"/>
  <c r="AA47" i="20"/>
  <c r="AE47" i="20" s="1"/>
  <c r="AA49" i="20"/>
  <c r="AE49" i="20" s="1"/>
  <c r="AA52" i="20"/>
  <c r="AE52" i="20" s="1"/>
  <c r="AA54" i="20"/>
  <c r="AE54" i="20" s="1"/>
  <c r="AA56" i="20"/>
  <c r="AE56" i="20" s="1"/>
  <c r="AA58" i="20"/>
  <c r="AE58" i="20" s="1"/>
  <c r="AA60" i="20"/>
  <c r="AE60" i="20" s="1"/>
  <c r="AA62" i="20"/>
  <c r="AE62" i="20" s="1"/>
  <c r="AA64" i="20"/>
  <c r="AE64" i="20" s="1"/>
  <c r="AA66" i="20"/>
  <c r="AE66" i="20" s="1"/>
  <c r="AA67" i="20"/>
  <c r="AE67" i="20" s="1"/>
  <c r="AA69" i="20"/>
  <c r="AE69" i="20" s="1"/>
  <c r="AA71" i="20"/>
  <c r="AE71" i="20" s="1"/>
  <c r="AA73" i="20"/>
  <c r="AE73" i="20" s="1"/>
  <c r="AA75" i="20"/>
  <c r="AE75" i="20" s="1"/>
  <c r="AA77" i="20"/>
  <c r="AE77" i="20" s="1"/>
  <c r="AA79" i="20"/>
  <c r="AE79" i="20" s="1"/>
  <c r="AA21" i="20"/>
  <c r="AE21" i="20" s="1"/>
  <c r="AA23" i="20"/>
  <c r="AE23" i="20" s="1"/>
  <c r="AA25" i="20"/>
  <c r="AE25" i="20" s="1"/>
  <c r="AA27" i="20"/>
  <c r="AE27" i="20" s="1"/>
  <c r="AA29" i="20"/>
  <c r="AE29" i="20" s="1"/>
  <c r="AA31" i="20"/>
  <c r="AE31" i="20" s="1"/>
  <c r="AA33" i="20"/>
  <c r="AE33" i="20" s="1"/>
  <c r="AA36" i="20"/>
  <c r="AE36" i="20" s="1"/>
  <c r="AA38" i="20"/>
  <c r="AE38" i="20" s="1"/>
  <c r="AA40" i="20"/>
  <c r="AE40" i="20" s="1"/>
  <c r="AA42" i="20"/>
  <c r="AE42" i="20" s="1"/>
  <c r="AA44" i="20"/>
  <c r="AE44" i="20" s="1"/>
  <c r="AA46" i="20"/>
  <c r="AE46" i="20" s="1"/>
  <c r="AA48" i="20"/>
  <c r="AE48" i="20" s="1"/>
  <c r="AA50" i="20"/>
  <c r="AE50" i="20" s="1"/>
  <c r="AA51" i="20"/>
  <c r="AE51" i="20" s="1"/>
  <c r="AA53" i="20"/>
  <c r="AE53" i="20" s="1"/>
  <c r="AA55" i="20"/>
  <c r="AE55" i="20" s="1"/>
  <c r="AA57" i="20"/>
  <c r="AE57" i="20" s="1"/>
  <c r="AA59" i="20"/>
  <c r="AE59" i="20" s="1"/>
  <c r="AA61" i="20"/>
  <c r="AE61" i="20" s="1"/>
  <c r="AA63" i="20"/>
  <c r="AE63" i="20" s="1"/>
  <c r="AA65" i="20"/>
  <c r="AE65" i="20" s="1"/>
  <c r="AA68" i="20"/>
  <c r="AE68" i="20" s="1"/>
  <c r="AA70" i="20"/>
  <c r="AE70" i="20" s="1"/>
  <c r="AA72" i="20"/>
  <c r="AE72" i="20" s="1"/>
  <c r="AA74" i="20"/>
  <c r="AE74" i="20" s="1"/>
  <c r="AA76" i="20"/>
  <c r="AE76" i="20" s="1"/>
  <c r="AA78" i="20"/>
  <c r="AE78" i="20" s="1"/>
  <c r="AA80" i="20"/>
  <c r="AE80" i="20" s="1"/>
  <c r="BA20" i="19"/>
  <c r="AA20" i="19"/>
  <c r="AE20" i="19" s="1"/>
  <c r="BA22" i="19"/>
  <c r="AA22" i="19"/>
  <c r="AE22" i="19" s="1"/>
  <c r="BA24" i="19"/>
  <c r="AA24" i="19"/>
  <c r="AE24" i="19" s="1"/>
  <c r="BA26" i="19"/>
  <c r="AA26" i="19"/>
  <c r="AE26" i="19" s="1"/>
  <c r="BA28" i="19"/>
  <c r="AA28" i="19"/>
  <c r="AE28" i="19" s="1"/>
  <c r="BA30" i="19"/>
  <c r="AA30" i="19"/>
  <c r="AE30" i="19" s="1"/>
  <c r="BA32" i="19"/>
  <c r="AA32" i="19"/>
  <c r="AE32" i="19" s="1"/>
  <c r="BA34" i="19"/>
  <c r="AA34" i="19"/>
  <c r="AE34" i="19" s="1"/>
  <c r="BA36" i="19"/>
  <c r="AA36" i="19"/>
  <c r="AE36" i="19" s="1"/>
  <c r="BA38" i="19"/>
  <c r="AA38" i="19"/>
  <c r="AE38" i="19" s="1"/>
  <c r="BA40" i="19"/>
  <c r="AA40" i="19"/>
  <c r="AE40" i="19" s="1"/>
  <c r="BA42" i="19"/>
  <c r="AA42" i="19"/>
  <c r="AE42" i="19" s="1"/>
  <c r="BA44" i="19"/>
  <c r="AA44" i="19"/>
  <c r="AE44" i="19" s="1"/>
  <c r="BA46" i="19"/>
  <c r="AA46" i="19"/>
  <c r="AE46" i="19" s="1"/>
  <c r="BA48" i="19"/>
  <c r="AA48" i="19"/>
  <c r="AE48" i="19" s="1"/>
  <c r="BA50" i="19"/>
  <c r="AA50" i="19"/>
  <c r="AE50" i="19" s="1"/>
  <c r="BA52" i="19"/>
  <c r="AA52" i="19"/>
  <c r="AE52" i="19" s="1"/>
  <c r="BA54" i="19"/>
  <c r="AA54" i="19"/>
  <c r="AE54" i="19" s="1"/>
  <c r="BA56" i="19"/>
  <c r="AA56" i="19"/>
  <c r="AE56" i="19" s="1"/>
  <c r="BA58" i="19"/>
  <c r="AA58" i="19"/>
  <c r="AE58" i="19" s="1"/>
  <c r="BA60" i="19"/>
  <c r="AA60" i="19"/>
  <c r="AE60" i="19" s="1"/>
  <c r="BA62" i="19"/>
  <c r="AA62" i="19"/>
  <c r="AE62" i="19" s="1"/>
  <c r="BA64" i="19"/>
  <c r="AA64" i="19"/>
  <c r="AE64" i="19" s="1"/>
  <c r="BA66" i="19"/>
  <c r="AA66" i="19"/>
  <c r="AE66" i="19" s="1"/>
  <c r="BA68" i="19"/>
  <c r="AA68" i="19"/>
  <c r="AE68" i="19" s="1"/>
  <c r="BA70" i="19"/>
  <c r="AA70" i="19"/>
  <c r="AE70" i="19" s="1"/>
  <c r="BA72" i="19"/>
  <c r="AA72" i="19"/>
  <c r="AE72" i="19" s="1"/>
  <c r="BA74" i="19"/>
  <c r="AA74" i="19"/>
  <c r="AE74" i="19" s="1"/>
  <c r="BA76" i="19"/>
  <c r="AA76" i="19"/>
  <c r="AE76" i="19" s="1"/>
  <c r="BA78" i="19"/>
  <c r="AA78" i="19"/>
  <c r="AE78" i="19" s="1"/>
  <c r="BA80" i="19"/>
  <c r="AA80" i="19"/>
  <c r="AE80" i="19" s="1"/>
  <c r="BA19" i="19"/>
  <c r="AA19" i="19"/>
  <c r="BA21" i="19"/>
  <c r="AA21" i="19"/>
  <c r="AE21" i="19" s="1"/>
  <c r="BA23" i="19"/>
  <c r="AA23" i="19"/>
  <c r="AE23" i="19" s="1"/>
  <c r="BA25" i="19"/>
  <c r="AA25" i="19"/>
  <c r="AE25" i="19" s="1"/>
  <c r="BA27" i="19"/>
  <c r="AA27" i="19"/>
  <c r="AE27" i="19" s="1"/>
  <c r="BA29" i="19"/>
  <c r="AA29" i="19"/>
  <c r="AE29" i="19" s="1"/>
  <c r="BA31" i="19"/>
  <c r="AA31" i="19"/>
  <c r="AE31" i="19" s="1"/>
  <c r="BA33" i="19"/>
  <c r="AA33" i="19"/>
  <c r="AE33" i="19" s="1"/>
  <c r="BA35" i="19"/>
  <c r="AA35" i="19"/>
  <c r="AE35" i="19" s="1"/>
  <c r="BA37" i="19"/>
  <c r="AA37" i="19"/>
  <c r="AE37" i="19" s="1"/>
  <c r="BA39" i="19"/>
  <c r="AA39" i="19"/>
  <c r="AE39" i="19" s="1"/>
  <c r="BA41" i="19"/>
  <c r="AA41" i="19"/>
  <c r="AE41" i="19" s="1"/>
  <c r="BA43" i="19"/>
  <c r="AA43" i="19"/>
  <c r="AE43" i="19" s="1"/>
  <c r="BA45" i="19"/>
  <c r="AA45" i="19"/>
  <c r="AE45" i="19" s="1"/>
  <c r="BA47" i="19"/>
  <c r="AA47" i="19"/>
  <c r="AE47" i="19" s="1"/>
  <c r="BA49" i="19"/>
  <c r="AA49" i="19"/>
  <c r="AE49" i="19" s="1"/>
  <c r="BA51" i="19"/>
  <c r="AA51" i="19"/>
  <c r="AE51" i="19" s="1"/>
  <c r="BA53" i="19"/>
  <c r="AA53" i="19"/>
  <c r="AE53" i="19" s="1"/>
  <c r="BA55" i="19"/>
  <c r="AA55" i="19"/>
  <c r="AE55" i="19" s="1"/>
  <c r="BA57" i="19"/>
  <c r="AA57" i="19"/>
  <c r="AE57" i="19" s="1"/>
  <c r="BA59" i="19"/>
  <c r="AA59" i="19"/>
  <c r="AE59" i="19" s="1"/>
  <c r="BA61" i="19"/>
  <c r="AA61" i="19"/>
  <c r="AE61" i="19" s="1"/>
  <c r="BA63" i="19"/>
  <c r="AA63" i="19"/>
  <c r="AE63" i="19" s="1"/>
  <c r="BA65" i="19"/>
  <c r="AA65" i="19"/>
  <c r="AE65" i="19" s="1"/>
  <c r="BA67" i="19"/>
  <c r="AA67" i="19"/>
  <c r="AE67" i="19" s="1"/>
  <c r="BA69" i="19"/>
  <c r="AA69" i="19"/>
  <c r="AE69" i="19" s="1"/>
  <c r="BA71" i="19"/>
  <c r="AA71" i="19"/>
  <c r="AE71" i="19" s="1"/>
  <c r="BA73" i="19"/>
  <c r="AA73" i="19"/>
  <c r="AE73" i="19" s="1"/>
  <c r="BA75" i="19"/>
  <c r="AA75" i="19"/>
  <c r="AE75" i="19" s="1"/>
  <c r="BA77" i="19"/>
  <c r="AA77" i="19"/>
  <c r="AE77" i="19" s="1"/>
  <c r="BA79" i="19"/>
  <c r="AA79" i="19"/>
  <c r="AE79" i="19" s="1"/>
  <c r="BA19" i="23"/>
  <c r="BA21" i="23"/>
  <c r="AA21" i="23"/>
  <c r="AE21" i="23" s="1"/>
  <c r="BA23" i="23"/>
  <c r="AA23" i="23"/>
  <c r="AE23" i="23" s="1"/>
  <c r="BA25" i="23"/>
  <c r="AA25" i="23"/>
  <c r="AE25" i="23" s="1"/>
  <c r="BA27" i="23"/>
  <c r="AA27" i="23"/>
  <c r="AE27" i="23" s="1"/>
  <c r="BA29" i="23"/>
  <c r="AA29" i="23"/>
  <c r="AE29" i="23" s="1"/>
  <c r="BA31" i="23"/>
  <c r="AA31" i="23"/>
  <c r="AE31" i="23" s="1"/>
  <c r="BA33" i="23"/>
  <c r="AA33" i="23"/>
  <c r="AE33" i="23" s="1"/>
  <c r="BA35" i="23"/>
  <c r="AA35" i="23"/>
  <c r="AE35" i="23" s="1"/>
  <c r="BA37" i="23"/>
  <c r="AA37" i="23"/>
  <c r="AE37" i="23" s="1"/>
  <c r="BA39" i="23"/>
  <c r="AA39" i="23"/>
  <c r="AE39" i="23" s="1"/>
  <c r="BA41" i="23"/>
  <c r="AA41" i="23"/>
  <c r="AE41" i="23" s="1"/>
  <c r="BA43" i="23"/>
  <c r="AA43" i="23"/>
  <c r="AE43" i="23" s="1"/>
  <c r="BA45" i="23"/>
  <c r="AA45" i="23"/>
  <c r="AE45" i="23" s="1"/>
  <c r="BA47" i="23"/>
  <c r="AA47" i="23"/>
  <c r="AE47" i="23" s="1"/>
  <c r="BA49" i="23"/>
  <c r="AA49" i="23"/>
  <c r="AE49" i="23" s="1"/>
  <c r="BA51" i="23"/>
  <c r="AA51" i="23"/>
  <c r="AE51" i="23" s="1"/>
  <c r="BA53" i="23"/>
  <c r="AA53" i="23"/>
  <c r="AE53" i="23" s="1"/>
  <c r="BA55" i="23"/>
  <c r="AA55" i="23"/>
  <c r="AE55" i="23" s="1"/>
  <c r="BA57" i="23"/>
  <c r="AA57" i="23"/>
  <c r="AE57" i="23" s="1"/>
  <c r="BA59" i="23"/>
  <c r="AA59" i="23"/>
  <c r="AE59" i="23" s="1"/>
  <c r="BA61" i="23"/>
  <c r="AA61" i="23"/>
  <c r="AE61" i="23" s="1"/>
  <c r="BA63" i="23"/>
  <c r="AA63" i="23"/>
  <c r="AE63" i="23" s="1"/>
  <c r="BA65" i="23"/>
  <c r="AA65" i="23"/>
  <c r="AE65" i="23" s="1"/>
  <c r="BA67" i="23"/>
  <c r="AA67" i="23"/>
  <c r="AE67" i="23" s="1"/>
  <c r="BA69" i="23"/>
  <c r="AA69" i="23"/>
  <c r="AE69" i="23" s="1"/>
  <c r="BA71" i="23"/>
  <c r="AA71" i="23"/>
  <c r="AE71" i="23" s="1"/>
  <c r="BA73" i="23"/>
  <c r="AA73" i="23"/>
  <c r="AE73" i="23" s="1"/>
  <c r="BA75" i="23"/>
  <c r="AA75" i="23"/>
  <c r="AE75" i="23" s="1"/>
  <c r="BA77" i="23"/>
  <c r="AA77" i="23"/>
  <c r="AE77" i="23" s="1"/>
  <c r="BA79" i="23"/>
  <c r="AA79" i="23"/>
  <c r="AE79" i="23" s="1"/>
  <c r="BA20" i="23"/>
  <c r="AA20" i="23"/>
  <c r="AE20" i="23" s="1"/>
  <c r="BA22" i="23"/>
  <c r="AA22" i="23"/>
  <c r="AE22" i="23" s="1"/>
  <c r="BA24" i="23"/>
  <c r="AA24" i="23"/>
  <c r="AE24" i="23" s="1"/>
  <c r="BA26" i="23"/>
  <c r="AA26" i="23"/>
  <c r="AE26" i="23" s="1"/>
  <c r="BA28" i="23"/>
  <c r="AA28" i="23"/>
  <c r="AE28" i="23" s="1"/>
  <c r="BA30" i="23"/>
  <c r="AA30" i="23"/>
  <c r="AE30" i="23" s="1"/>
  <c r="BA32" i="23"/>
  <c r="AA32" i="23"/>
  <c r="AE32" i="23" s="1"/>
  <c r="BA34" i="23"/>
  <c r="AA34" i="23"/>
  <c r="AE34" i="23" s="1"/>
  <c r="BA36" i="23"/>
  <c r="AA36" i="23"/>
  <c r="AE36" i="23" s="1"/>
  <c r="BA38" i="23"/>
  <c r="AA38" i="23"/>
  <c r="AE38" i="23" s="1"/>
  <c r="BA40" i="23"/>
  <c r="AA40" i="23"/>
  <c r="AE40" i="23" s="1"/>
  <c r="BA42" i="23"/>
  <c r="AA42" i="23"/>
  <c r="AE42" i="23" s="1"/>
  <c r="BA44" i="23"/>
  <c r="AA44" i="23"/>
  <c r="AE44" i="23" s="1"/>
  <c r="BA46" i="23"/>
  <c r="AA46" i="23"/>
  <c r="AE46" i="23" s="1"/>
  <c r="BA48" i="23"/>
  <c r="AA48" i="23"/>
  <c r="AE48" i="23" s="1"/>
  <c r="BA50" i="23"/>
  <c r="AA50" i="23"/>
  <c r="AE50" i="23" s="1"/>
  <c r="BA52" i="23"/>
  <c r="AA52" i="23"/>
  <c r="AE52" i="23" s="1"/>
  <c r="BA54" i="23"/>
  <c r="AA54" i="23"/>
  <c r="AE54" i="23" s="1"/>
  <c r="BA56" i="23"/>
  <c r="AA56" i="23"/>
  <c r="AE56" i="23" s="1"/>
  <c r="BA58" i="23"/>
  <c r="AA58" i="23"/>
  <c r="AE58" i="23" s="1"/>
  <c r="BA60" i="23"/>
  <c r="AA60" i="23"/>
  <c r="AE60" i="23" s="1"/>
  <c r="BA62" i="23"/>
  <c r="AA62" i="23"/>
  <c r="AE62" i="23" s="1"/>
  <c r="BA64" i="23"/>
  <c r="AA64" i="23"/>
  <c r="AE64" i="23" s="1"/>
  <c r="BA66" i="23"/>
  <c r="AA66" i="23"/>
  <c r="AE66" i="23" s="1"/>
  <c r="BA68" i="23"/>
  <c r="AA68" i="23"/>
  <c r="AE68" i="23" s="1"/>
  <c r="BA70" i="23"/>
  <c r="AA70" i="23"/>
  <c r="AE70" i="23" s="1"/>
  <c r="BA72" i="23"/>
  <c r="AA72" i="23"/>
  <c r="AE72" i="23" s="1"/>
  <c r="BA74" i="23"/>
  <c r="AA74" i="23"/>
  <c r="AE74" i="23" s="1"/>
  <c r="BA76" i="23"/>
  <c r="AA76" i="23"/>
  <c r="AE76" i="23" s="1"/>
  <c r="BA78" i="23"/>
  <c r="AA78" i="23"/>
  <c r="AE78" i="23" s="1"/>
  <c r="BA80" i="23"/>
  <c r="AA80" i="23"/>
  <c r="AE80" i="23" s="1"/>
  <c r="BA19" i="21"/>
  <c r="AA19" i="21"/>
  <c r="AE19" i="21" s="1"/>
  <c r="BA21" i="21"/>
  <c r="AA21" i="21"/>
  <c r="AE21" i="21" s="1"/>
  <c r="BA22" i="21"/>
  <c r="AA22" i="21"/>
  <c r="AE22" i="21" s="1"/>
  <c r="BA24" i="21"/>
  <c r="AA24" i="21"/>
  <c r="AE24" i="21" s="1"/>
  <c r="BA27" i="21"/>
  <c r="AA27" i="21"/>
  <c r="AE27" i="21" s="1"/>
  <c r="BA29" i="21"/>
  <c r="AA29" i="21"/>
  <c r="AE29" i="21" s="1"/>
  <c r="BA30" i="21"/>
  <c r="AA30" i="21"/>
  <c r="AE30" i="21" s="1"/>
  <c r="BA32" i="21"/>
  <c r="AA32" i="21"/>
  <c r="AE32" i="21" s="1"/>
  <c r="BA35" i="21"/>
  <c r="AA35" i="21"/>
  <c r="AE35" i="21" s="1"/>
  <c r="BA37" i="21"/>
  <c r="AA37" i="21"/>
  <c r="AE37" i="21" s="1"/>
  <c r="BA38" i="21"/>
  <c r="AA38" i="21"/>
  <c r="AE38" i="21" s="1"/>
  <c r="BA40" i="21"/>
  <c r="AA40" i="21"/>
  <c r="AE40" i="21" s="1"/>
  <c r="BA43" i="21"/>
  <c r="AA43" i="21"/>
  <c r="AE43" i="21" s="1"/>
  <c r="BA45" i="21"/>
  <c r="AA45" i="21"/>
  <c r="AE45" i="21" s="1"/>
  <c r="BA46" i="21"/>
  <c r="AA46" i="21"/>
  <c r="AE46" i="21" s="1"/>
  <c r="BA48" i="21"/>
  <c r="AA48" i="21"/>
  <c r="AE48" i="21" s="1"/>
  <c r="BA51" i="21"/>
  <c r="AA51" i="21"/>
  <c r="AE51" i="21" s="1"/>
  <c r="BA53" i="21"/>
  <c r="AA53" i="21"/>
  <c r="AE53" i="21" s="1"/>
  <c r="BA54" i="21"/>
  <c r="AA54" i="21"/>
  <c r="AE54" i="21" s="1"/>
  <c r="BA56" i="21"/>
  <c r="AA56" i="21"/>
  <c r="AE56" i="21" s="1"/>
  <c r="BA59" i="21"/>
  <c r="AA59" i="21"/>
  <c r="AE59" i="21" s="1"/>
  <c r="BA61" i="21"/>
  <c r="AA61" i="21"/>
  <c r="AE61" i="21" s="1"/>
  <c r="BA62" i="21"/>
  <c r="AA62" i="21"/>
  <c r="AE62" i="21" s="1"/>
  <c r="BA64" i="21"/>
  <c r="AA64" i="21"/>
  <c r="AE64" i="21" s="1"/>
  <c r="BA67" i="21"/>
  <c r="AA67" i="21"/>
  <c r="AE67" i="21" s="1"/>
  <c r="BA69" i="21"/>
  <c r="AA69" i="21"/>
  <c r="AE69" i="21" s="1"/>
  <c r="BA70" i="21"/>
  <c r="AA70" i="21"/>
  <c r="AE70" i="21" s="1"/>
  <c r="BA72" i="21"/>
  <c r="AA72" i="21"/>
  <c r="AE72" i="21" s="1"/>
  <c r="BA75" i="21"/>
  <c r="AA75" i="21"/>
  <c r="AE75" i="21" s="1"/>
  <c r="BA77" i="21"/>
  <c r="AA77" i="21"/>
  <c r="AE77" i="21" s="1"/>
  <c r="BA78" i="21"/>
  <c r="AA78" i="21"/>
  <c r="AE78" i="21" s="1"/>
  <c r="BA80" i="21"/>
  <c r="AA80" i="21"/>
  <c r="AE80" i="21" s="1"/>
  <c r="BA20" i="21"/>
  <c r="AA20" i="21"/>
  <c r="AE20" i="21" s="1"/>
  <c r="BA23" i="21"/>
  <c r="AA23" i="21"/>
  <c r="AE23" i="21" s="1"/>
  <c r="BA25" i="21"/>
  <c r="AA25" i="21"/>
  <c r="AE25" i="21" s="1"/>
  <c r="BA26" i="21"/>
  <c r="AA26" i="21"/>
  <c r="AE26" i="21" s="1"/>
  <c r="BA28" i="21"/>
  <c r="AA28" i="21"/>
  <c r="AE28" i="21" s="1"/>
  <c r="BA31" i="21"/>
  <c r="AA31" i="21"/>
  <c r="AE31" i="21" s="1"/>
  <c r="BA33" i="21"/>
  <c r="AA33" i="21"/>
  <c r="AE33" i="21" s="1"/>
  <c r="BA34" i="21"/>
  <c r="AA34" i="21"/>
  <c r="AE34" i="21" s="1"/>
  <c r="BA36" i="21"/>
  <c r="AA36" i="21"/>
  <c r="AE36" i="21" s="1"/>
  <c r="BA39" i="21"/>
  <c r="AA39" i="21"/>
  <c r="AE39" i="21" s="1"/>
  <c r="BA41" i="21"/>
  <c r="AA41" i="21"/>
  <c r="AE41" i="21" s="1"/>
  <c r="BA42" i="21"/>
  <c r="AA42" i="21"/>
  <c r="AE42" i="21" s="1"/>
  <c r="BA44" i="21"/>
  <c r="AA44" i="21"/>
  <c r="AE44" i="21" s="1"/>
  <c r="BA47" i="21"/>
  <c r="AA47" i="21"/>
  <c r="AE47" i="21" s="1"/>
  <c r="BA49" i="21"/>
  <c r="AA49" i="21"/>
  <c r="AE49" i="21" s="1"/>
  <c r="BA50" i="21"/>
  <c r="AA50" i="21"/>
  <c r="AE50" i="21" s="1"/>
  <c r="BA52" i="21"/>
  <c r="AA52" i="21"/>
  <c r="AE52" i="21" s="1"/>
  <c r="BA55" i="21"/>
  <c r="AA55" i="21"/>
  <c r="AE55" i="21" s="1"/>
  <c r="BA57" i="21"/>
  <c r="AA57" i="21"/>
  <c r="AE57" i="21" s="1"/>
  <c r="BA58" i="21"/>
  <c r="AA58" i="21"/>
  <c r="AE58" i="21" s="1"/>
  <c r="BA60" i="21"/>
  <c r="AA60" i="21"/>
  <c r="AE60" i="21" s="1"/>
  <c r="BA63" i="21"/>
  <c r="AA63" i="21"/>
  <c r="AE63" i="21" s="1"/>
  <c r="BA65" i="21"/>
  <c r="AA65" i="21"/>
  <c r="AE65" i="21" s="1"/>
  <c r="BA66" i="21"/>
  <c r="AA66" i="21"/>
  <c r="AE66" i="21" s="1"/>
  <c r="BA68" i="21"/>
  <c r="AA68" i="21"/>
  <c r="AE68" i="21" s="1"/>
  <c r="BA71" i="21"/>
  <c r="AA71" i="21"/>
  <c r="AE71" i="21" s="1"/>
  <c r="BA73" i="21"/>
  <c r="AA73" i="21"/>
  <c r="AE73" i="21" s="1"/>
  <c r="BA74" i="21"/>
  <c r="AA74" i="21"/>
  <c r="AE74" i="21" s="1"/>
  <c r="BA76" i="21"/>
  <c r="AA76" i="21"/>
  <c r="AE76" i="21" s="1"/>
  <c r="BA79" i="21"/>
  <c r="AA79" i="21"/>
  <c r="AE79" i="21" s="1"/>
  <c r="BA20" i="22"/>
  <c r="AA20" i="22"/>
  <c r="AE20" i="22" s="1"/>
  <c r="BA22" i="22"/>
  <c r="AA22" i="22"/>
  <c r="AE22" i="22" s="1"/>
  <c r="BA24" i="22"/>
  <c r="AA24" i="22"/>
  <c r="AE24" i="22" s="1"/>
  <c r="BA26" i="22"/>
  <c r="AA26" i="22"/>
  <c r="AE26" i="22" s="1"/>
  <c r="BA28" i="22"/>
  <c r="AA28" i="22"/>
  <c r="AE28" i="22" s="1"/>
  <c r="BA29" i="22"/>
  <c r="AA29" i="22"/>
  <c r="AE29" i="22" s="1"/>
  <c r="BA31" i="22"/>
  <c r="AA31" i="22"/>
  <c r="AE31" i="22" s="1"/>
  <c r="BA33" i="22"/>
  <c r="AA33" i="22"/>
  <c r="AE33" i="22" s="1"/>
  <c r="BA35" i="22"/>
  <c r="AA35" i="22"/>
  <c r="AE35" i="22" s="1"/>
  <c r="BA37" i="22"/>
  <c r="AA37" i="22"/>
  <c r="AE37" i="22" s="1"/>
  <c r="BA39" i="22"/>
  <c r="AA39" i="22"/>
  <c r="AE39" i="22" s="1"/>
  <c r="BA41" i="22"/>
  <c r="AA41" i="22"/>
  <c r="AE41" i="22" s="1"/>
  <c r="BA43" i="22"/>
  <c r="AA43" i="22"/>
  <c r="AE43" i="22" s="1"/>
  <c r="BA46" i="22"/>
  <c r="AA46" i="22"/>
  <c r="AE46" i="22" s="1"/>
  <c r="BA48" i="22"/>
  <c r="AA48" i="22"/>
  <c r="AE48" i="22" s="1"/>
  <c r="BA50" i="22"/>
  <c r="AA50" i="22"/>
  <c r="AE50" i="22" s="1"/>
  <c r="BA52" i="22"/>
  <c r="AA52" i="22"/>
  <c r="AE52" i="22" s="1"/>
  <c r="BA54" i="22"/>
  <c r="AA54" i="22"/>
  <c r="AE54" i="22" s="1"/>
  <c r="BA56" i="22"/>
  <c r="AA56" i="22"/>
  <c r="AE56" i="22" s="1"/>
  <c r="BA58" i="22"/>
  <c r="AA58" i="22"/>
  <c r="AE58" i="22" s="1"/>
  <c r="BA60" i="22"/>
  <c r="AA60" i="22"/>
  <c r="AE60" i="22" s="1"/>
  <c r="BA62" i="22"/>
  <c r="AA62" i="22"/>
  <c r="AE62" i="22" s="1"/>
  <c r="BA64" i="22"/>
  <c r="AA64" i="22"/>
  <c r="AE64" i="22" s="1"/>
  <c r="BA66" i="22"/>
  <c r="AA66" i="22"/>
  <c r="AE66" i="22" s="1"/>
  <c r="BA68" i="22"/>
  <c r="AA68" i="22"/>
  <c r="AE68" i="22" s="1"/>
  <c r="BA70" i="22"/>
  <c r="AA70" i="22"/>
  <c r="AE70" i="22" s="1"/>
  <c r="BA72" i="22"/>
  <c r="AA72" i="22"/>
  <c r="AE72" i="22" s="1"/>
  <c r="BA74" i="22"/>
  <c r="AA74" i="22"/>
  <c r="AE74" i="22" s="1"/>
  <c r="BA76" i="22"/>
  <c r="AA76" i="22"/>
  <c r="AE76" i="22" s="1"/>
  <c r="BA77" i="22"/>
  <c r="AA77" i="22"/>
  <c r="AE77" i="22" s="1"/>
  <c r="BA79" i="22"/>
  <c r="AA79" i="22"/>
  <c r="AE79" i="22" s="1"/>
  <c r="BA19" i="22"/>
  <c r="AA19" i="22"/>
  <c r="AE19" i="22" s="1"/>
  <c r="BA21" i="22"/>
  <c r="AA21" i="22"/>
  <c r="AE21" i="22" s="1"/>
  <c r="BA23" i="22"/>
  <c r="AA23" i="22"/>
  <c r="AE23" i="22" s="1"/>
  <c r="BA25" i="22"/>
  <c r="AA25" i="22"/>
  <c r="AE25" i="22" s="1"/>
  <c r="BA27" i="22"/>
  <c r="AA27" i="22"/>
  <c r="AE27" i="22" s="1"/>
  <c r="BA30" i="22"/>
  <c r="AA30" i="22"/>
  <c r="AE30" i="22" s="1"/>
  <c r="BA32" i="22"/>
  <c r="AA32" i="22"/>
  <c r="AE32" i="22" s="1"/>
  <c r="BA34" i="22"/>
  <c r="AA34" i="22"/>
  <c r="AE34" i="22" s="1"/>
  <c r="BA36" i="22"/>
  <c r="AA36" i="22"/>
  <c r="AE36" i="22" s="1"/>
  <c r="BA38" i="22"/>
  <c r="AA38" i="22"/>
  <c r="AE38" i="22" s="1"/>
  <c r="BA40" i="22"/>
  <c r="AA40" i="22"/>
  <c r="AE40" i="22" s="1"/>
  <c r="BA42" i="22"/>
  <c r="AA42" i="22"/>
  <c r="AE42" i="22" s="1"/>
  <c r="BA44" i="22"/>
  <c r="AA44" i="22"/>
  <c r="AE44" i="22" s="1"/>
  <c r="BA45" i="22"/>
  <c r="AA45" i="22"/>
  <c r="AE45" i="22" s="1"/>
  <c r="BA47" i="22"/>
  <c r="AA47" i="22"/>
  <c r="AE47" i="22" s="1"/>
  <c r="BA49" i="22"/>
  <c r="AA49" i="22"/>
  <c r="AE49" i="22" s="1"/>
  <c r="BA51" i="22"/>
  <c r="AA51" i="22"/>
  <c r="AE51" i="22" s="1"/>
  <c r="BA53" i="22"/>
  <c r="AA53" i="22"/>
  <c r="AE53" i="22" s="1"/>
  <c r="BA55" i="22"/>
  <c r="AA55" i="22"/>
  <c r="AE55" i="22" s="1"/>
  <c r="BA57" i="22"/>
  <c r="AA57" i="22"/>
  <c r="AE57" i="22" s="1"/>
  <c r="BA59" i="22"/>
  <c r="AA59" i="22"/>
  <c r="AE59" i="22" s="1"/>
  <c r="BA61" i="22"/>
  <c r="AA61" i="22"/>
  <c r="AE61" i="22" s="1"/>
  <c r="BA63" i="22"/>
  <c r="AA63" i="22"/>
  <c r="AE63" i="22" s="1"/>
  <c r="BA65" i="22"/>
  <c r="AA65" i="22"/>
  <c r="AE65" i="22" s="1"/>
  <c r="BA67" i="22"/>
  <c r="AA67" i="22"/>
  <c r="AE67" i="22" s="1"/>
  <c r="BA69" i="22"/>
  <c r="AA69" i="22"/>
  <c r="AE69" i="22" s="1"/>
  <c r="BA71" i="22"/>
  <c r="AA71" i="22"/>
  <c r="AE71" i="22" s="1"/>
  <c r="BA73" i="22"/>
  <c r="AA73" i="22"/>
  <c r="AE73" i="22" s="1"/>
  <c r="BA75" i="22"/>
  <c r="AA75" i="22"/>
  <c r="AE75" i="22" s="1"/>
  <c r="BA78" i="22"/>
  <c r="AA78" i="22"/>
  <c r="AE78" i="22" s="1"/>
  <c r="BA80" i="22"/>
  <c r="AA80" i="22"/>
  <c r="AE80" i="22" s="1"/>
  <c r="AD33" i="16"/>
  <c r="AZ34" i="16"/>
  <c r="AD31" i="16"/>
  <c r="AZ32" i="16"/>
  <c r="AD27" i="16"/>
  <c r="AZ28" i="16"/>
  <c r="AD23" i="16"/>
  <c r="AZ24" i="16"/>
  <c r="AD21" i="16"/>
  <c r="AZ22" i="16"/>
  <c r="AD78" i="16"/>
  <c r="AZ79" i="16"/>
  <c r="AD76" i="16"/>
  <c r="AZ77" i="16"/>
  <c r="AD74" i="16"/>
  <c r="AZ75" i="16"/>
  <c r="AD70" i="16"/>
  <c r="AZ71" i="16"/>
  <c r="AD68" i="16"/>
  <c r="AZ69" i="16"/>
  <c r="AD66" i="16"/>
  <c r="AZ67" i="16"/>
  <c r="AD62" i="16"/>
  <c r="AZ63" i="16"/>
  <c r="AD60" i="16"/>
  <c r="AZ61" i="16"/>
  <c r="AD58" i="16"/>
  <c r="AZ59" i="16"/>
  <c r="AD54" i="16"/>
  <c r="AZ55" i="16"/>
  <c r="AD52" i="16"/>
  <c r="AZ53" i="16"/>
  <c r="AD50" i="16"/>
  <c r="AZ51" i="16"/>
  <c r="AD46" i="16"/>
  <c r="AZ47" i="16"/>
  <c r="AD44" i="16"/>
  <c r="AZ45" i="16"/>
  <c r="AD42" i="16"/>
  <c r="AZ43" i="16"/>
  <c r="AD40" i="16"/>
  <c r="AZ41" i="16"/>
  <c r="AD38" i="16"/>
  <c r="AZ39" i="16"/>
  <c r="AD34" i="16"/>
  <c r="AZ35" i="16"/>
  <c r="AZ19" i="16"/>
  <c r="AD32" i="16"/>
  <c r="AZ33" i="16"/>
  <c r="AD30" i="16"/>
  <c r="AZ31" i="16"/>
  <c r="AD28" i="16"/>
  <c r="AZ29" i="16"/>
  <c r="AD26" i="16"/>
  <c r="AZ27" i="16"/>
  <c r="AD24" i="16"/>
  <c r="AZ25" i="16"/>
  <c r="AD22" i="16"/>
  <c r="AZ23" i="16"/>
  <c r="AD20" i="16"/>
  <c r="AZ21" i="16"/>
  <c r="AD79" i="16"/>
  <c r="AZ80" i="16"/>
  <c r="AD77" i="16"/>
  <c r="AZ78" i="16"/>
  <c r="AD75" i="16"/>
  <c r="AZ76" i="16"/>
  <c r="AD73" i="16"/>
  <c r="AZ74" i="16"/>
  <c r="AD71" i="16"/>
  <c r="AZ72" i="16"/>
  <c r="AD69" i="16"/>
  <c r="AZ70" i="16"/>
  <c r="AD67" i="16"/>
  <c r="AZ68" i="16"/>
  <c r="AD65" i="16"/>
  <c r="AZ66" i="16"/>
  <c r="AD63" i="16"/>
  <c r="AZ64" i="16"/>
  <c r="AD61" i="16"/>
  <c r="AZ62" i="16"/>
  <c r="AD59" i="16"/>
  <c r="AZ60" i="16"/>
  <c r="AD57" i="16"/>
  <c r="AZ58" i="16"/>
  <c r="AD55" i="16"/>
  <c r="AZ56" i="16"/>
  <c r="AD53" i="16"/>
  <c r="AZ54" i="16"/>
  <c r="AD51" i="16"/>
  <c r="AZ52" i="16"/>
  <c r="AD49" i="16"/>
  <c r="AZ50" i="16"/>
  <c r="AD47" i="16"/>
  <c r="AZ48" i="16"/>
  <c r="AD45" i="16"/>
  <c r="AZ46" i="16"/>
  <c r="AD43" i="16"/>
  <c r="AZ44" i="16"/>
  <c r="AD41" i="16"/>
  <c r="AZ42" i="16"/>
  <c r="AD39" i="16"/>
  <c r="AZ40" i="16"/>
  <c r="AD37" i="16"/>
  <c r="AZ38" i="16"/>
  <c r="AD35" i="16"/>
  <c r="AZ36" i="16"/>
  <c r="AD29" i="16"/>
  <c r="AZ30" i="16"/>
  <c r="AD25" i="16"/>
  <c r="AZ26" i="16"/>
  <c r="AD19" i="16"/>
  <c r="AZ20" i="16"/>
  <c r="AD72" i="16"/>
  <c r="AZ73" i="16"/>
  <c r="AD64" i="16"/>
  <c r="AZ65" i="16"/>
  <c r="AD56" i="16"/>
  <c r="AZ57" i="16"/>
  <c r="AD48" i="16"/>
  <c r="AZ49" i="16"/>
  <c r="AD36" i="16"/>
  <c r="AZ37" i="16"/>
  <c r="AE19" i="19" l="1"/>
  <c r="AA16" i="19"/>
  <c r="AA16" i="23"/>
  <c r="AA16" i="21"/>
  <c r="AA16" i="22"/>
  <c r="AA19" i="20"/>
  <c r="AE19" i="20" l="1"/>
  <c r="AA16" i="20"/>
  <c r="I12" i="23"/>
  <c r="J12" i="16"/>
  <c r="I12" i="19"/>
  <c r="I12" i="20"/>
  <c r="I12" i="22"/>
  <c r="I12" i="21"/>
  <c r="V80" i="16" l="1"/>
  <c r="AA80" i="16" s="1"/>
  <c r="U80" i="16"/>
  <c r="BA80" i="16" s="1"/>
  <c r="BB80" i="16" l="1"/>
  <c r="AB80" i="16"/>
  <c r="AF80" i="16" s="1"/>
  <c r="V79" i="16" l="1"/>
  <c r="AA79" i="16" s="1"/>
  <c r="U79" i="16"/>
  <c r="BA79" i="16" s="1"/>
  <c r="V78" i="16"/>
  <c r="AA78" i="16" s="1"/>
  <c r="U78" i="16"/>
  <c r="BA78" i="16" s="1"/>
  <c r="BB78" i="16" l="1"/>
  <c r="AB78" i="16"/>
  <c r="AF78" i="16" s="1"/>
  <c r="BB79" i="16"/>
  <c r="AB79" i="16"/>
  <c r="AF79" i="16" s="1"/>
  <c r="V77" i="16"/>
  <c r="AA77" i="16" s="1"/>
  <c r="U77" i="16"/>
  <c r="BA77" i="16" s="1"/>
  <c r="V76" i="16"/>
  <c r="AA76" i="16" s="1"/>
  <c r="U76" i="16"/>
  <c r="BA76" i="16" s="1"/>
  <c r="V75" i="16"/>
  <c r="AA75" i="16" s="1"/>
  <c r="U75" i="16"/>
  <c r="BA75" i="16" s="1"/>
  <c r="V74" i="16"/>
  <c r="AA74" i="16" s="1"/>
  <c r="U74" i="16"/>
  <c r="BA74" i="16" s="1"/>
  <c r="V73" i="16"/>
  <c r="AA73" i="16" s="1"/>
  <c r="U73" i="16"/>
  <c r="BA73" i="16" s="1"/>
  <c r="V72" i="16"/>
  <c r="AA72" i="16" s="1"/>
  <c r="U72" i="16"/>
  <c r="BA72" i="16" s="1"/>
  <c r="V71" i="16"/>
  <c r="AA71" i="16" s="1"/>
  <c r="U71" i="16"/>
  <c r="BA71" i="16" s="1"/>
  <c r="V70" i="16"/>
  <c r="AA70" i="16" s="1"/>
  <c r="U70" i="16"/>
  <c r="BA70" i="16" s="1"/>
  <c r="V69" i="16"/>
  <c r="AA69" i="16" s="1"/>
  <c r="U69" i="16"/>
  <c r="BA69" i="16" s="1"/>
  <c r="V68" i="16"/>
  <c r="AA68" i="16" s="1"/>
  <c r="U68" i="16"/>
  <c r="BA68" i="16" s="1"/>
  <c r="V67" i="16"/>
  <c r="AA67" i="16" s="1"/>
  <c r="U67" i="16"/>
  <c r="BA67" i="16" s="1"/>
  <c r="V66" i="16"/>
  <c r="AA66" i="16" s="1"/>
  <c r="U66" i="16"/>
  <c r="BA66" i="16" s="1"/>
  <c r="V65" i="16"/>
  <c r="AA65" i="16" s="1"/>
  <c r="U65" i="16"/>
  <c r="BA65" i="16" s="1"/>
  <c r="V64" i="16"/>
  <c r="AA64" i="16" s="1"/>
  <c r="U64" i="16"/>
  <c r="BA64" i="16" s="1"/>
  <c r="V63" i="16"/>
  <c r="AA63" i="16" s="1"/>
  <c r="U63" i="16"/>
  <c r="BA63" i="16" s="1"/>
  <c r="V62" i="16"/>
  <c r="AA62" i="16" s="1"/>
  <c r="U62" i="16"/>
  <c r="BA62" i="16" s="1"/>
  <c r="V61" i="16"/>
  <c r="AA61" i="16" s="1"/>
  <c r="U61" i="16"/>
  <c r="BA61" i="16" s="1"/>
  <c r="V60" i="16"/>
  <c r="AA60" i="16" s="1"/>
  <c r="U60" i="16"/>
  <c r="BA60" i="16" s="1"/>
  <c r="V59" i="16"/>
  <c r="AA59" i="16" s="1"/>
  <c r="U59" i="16"/>
  <c r="BA59" i="16" s="1"/>
  <c r="V58" i="16"/>
  <c r="AA58" i="16" s="1"/>
  <c r="U58" i="16"/>
  <c r="BA58" i="16" s="1"/>
  <c r="V57" i="16"/>
  <c r="AA57" i="16" s="1"/>
  <c r="U57" i="16"/>
  <c r="BA57" i="16" s="1"/>
  <c r="V56" i="16"/>
  <c r="AA56" i="16" s="1"/>
  <c r="U56" i="16"/>
  <c r="BA56" i="16" s="1"/>
  <c r="V55" i="16"/>
  <c r="AA55" i="16" s="1"/>
  <c r="U55" i="16"/>
  <c r="BA55" i="16" s="1"/>
  <c r="V54" i="16"/>
  <c r="AA54" i="16" s="1"/>
  <c r="U54" i="16"/>
  <c r="BA54" i="16" s="1"/>
  <c r="V53" i="16"/>
  <c r="AA53" i="16" s="1"/>
  <c r="U53" i="16"/>
  <c r="BA53" i="16" s="1"/>
  <c r="V52" i="16"/>
  <c r="AA52" i="16" s="1"/>
  <c r="U52" i="16"/>
  <c r="BA52" i="16" s="1"/>
  <c r="V51" i="16"/>
  <c r="AA51" i="16" s="1"/>
  <c r="U51" i="16"/>
  <c r="BA51" i="16" s="1"/>
  <c r="V50" i="16"/>
  <c r="AA50" i="16" s="1"/>
  <c r="U50" i="16"/>
  <c r="BA50" i="16" s="1"/>
  <c r="V49" i="16"/>
  <c r="AA49" i="16" s="1"/>
  <c r="U49" i="16"/>
  <c r="BA49" i="16" s="1"/>
  <c r="V48" i="16"/>
  <c r="AA48" i="16" s="1"/>
  <c r="U48" i="16"/>
  <c r="BA48" i="16" s="1"/>
  <c r="V47" i="16"/>
  <c r="AA47" i="16" s="1"/>
  <c r="U47" i="16"/>
  <c r="BA47" i="16" s="1"/>
  <c r="V46" i="16"/>
  <c r="AA46" i="16" s="1"/>
  <c r="U46" i="16"/>
  <c r="BA46" i="16" s="1"/>
  <c r="V45" i="16"/>
  <c r="AA45" i="16" s="1"/>
  <c r="U45" i="16"/>
  <c r="BA45" i="16" s="1"/>
  <c r="V44" i="16"/>
  <c r="AA44" i="16" s="1"/>
  <c r="U44" i="16"/>
  <c r="BA44" i="16" s="1"/>
  <c r="V43" i="16"/>
  <c r="AA43" i="16" s="1"/>
  <c r="U43" i="16"/>
  <c r="BA43" i="16" s="1"/>
  <c r="V42" i="16"/>
  <c r="AA42" i="16" s="1"/>
  <c r="U42" i="16"/>
  <c r="BA42" i="16" s="1"/>
  <c r="V41" i="16"/>
  <c r="AA41" i="16" s="1"/>
  <c r="U41" i="16"/>
  <c r="BA41" i="16" s="1"/>
  <c r="V40" i="16"/>
  <c r="AA40" i="16" s="1"/>
  <c r="U40" i="16"/>
  <c r="BA40" i="16" s="1"/>
  <c r="V39" i="16"/>
  <c r="AA39" i="16" s="1"/>
  <c r="U39" i="16"/>
  <c r="BA39" i="16" s="1"/>
  <c r="V38" i="16"/>
  <c r="AA38" i="16" s="1"/>
  <c r="U38" i="16"/>
  <c r="BA38" i="16" s="1"/>
  <c r="V37" i="16"/>
  <c r="AA37" i="16" s="1"/>
  <c r="U37" i="16"/>
  <c r="BA37" i="16" s="1"/>
  <c r="V36" i="16"/>
  <c r="AA36" i="16" s="1"/>
  <c r="U36" i="16"/>
  <c r="BA36" i="16" s="1"/>
  <c r="V35" i="16"/>
  <c r="AA35" i="16" s="1"/>
  <c r="U35" i="16"/>
  <c r="BA35" i="16" s="1"/>
  <c r="V34" i="16"/>
  <c r="AA34" i="16" s="1"/>
  <c r="U34" i="16"/>
  <c r="BA34" i="16" s="1"/>
  <c r="V33" i="16"/>
  <c r="AA33" i="16" s="1"/>
  <c r="U33" i="16"/>
  <c r="BA33" i="16" s="1"/>
  <c r="V32" i="16"/>
  <c r="AA32" i="16" s="1"/>
  <c r="U32" i="16"/>
  <c r="BA32" i="16" s="1"/>
  <c r="V31" i="16"/>
  <c r="AA31" i="16" s="1"/>
  <c r="U31" i="16"/>
  <c r="BA31" i="16" s="1"/>
  <c r="V30" i="16"/>
  <c r="AA30" i="16" s="1"/>
  <c r="U30" i="16"/>
  <c r="BA30" i="16" s="1"/>
  <c r="V29" i="16"/>
  <c r="AA29" i="16" s="1"/>
  <c r="U29" i="16"/>
  <c r="BA29" i="16" s="1"/>
  <c r="V28" i="16"/>
  <c r="AA28" i="16" s="1"/>
  <c r="U28" i="16"/>
  <c r="BA28" i="16" s="1"/>
  <c r="V27" i="16"/>
  <c r="AA27" i="16" s="1"/>
  <c r="U27" i="16"/>
  <c r="BA27" i="16" s="1"/>
  <c r="V26" i="16"/>
  <c r="AA26" i="16" s="1"/>
  <c r="U26" i="16"/>
  <c r="BA26" i="16" s="1"/>
  <c r="V25" i="16"/>
  <c r="AA25" i="16" s="1"/>
  <c r="U25" i="16"/>
  <c r="BA25" i="16" s="1"/>
  <c r="V24" i="16"/>
  <c r="AA24" i="16" s="1"/>
  <c r="U24" i="16"/>
  <c r="BA24" i="16" s="1"/>
  <c r="V23" i="16"/>
  <c r="AA23" i="16" s="1"/>
  <c r="U23" i="16"/>
  <c r="BA23" i="16" s="1"/>
  <c r="V22" i="16"/>
  <c r="AA22" i="16" s="1"/>
  <c r="U22" i="16"/>
  <c r="BA22" i="16" s="1"/>
  <c r="V21" i="16"/>
  <c r="AA21" i="16" s="1"/>
  <c r="U21" i="16"/>
  <c r="BA21" i="16" s="1"/>
  <c r="V20" i="16"/>
  <c r="AA20" i="16" s="1"/>
  <c r="U20" i="16"/>
  <c r="BA20" i="16" s="1"/>
  <c r="V19" i="16"/>
  <c r="AA19" i="16" s="1"/>
  <c r="U19" i="16"/>
  <c r="BA19" i="16" s="1"/>
  <c r="V18" i="16"/>
  <c r="U18" i="16"/>
  <c r="BB19" i="16" l="1"/>
  <c r="AB19" i="16"/>
  <c r="BB20" i="16"/>
  <c r="AB20" i="16"/>
  <c r="AF20" i="16" s="1"/>
  <c r="BB21" i="16"/>
  <c r="AB21" i="16"/>
  <c r="AF21" i="16" s="1"/>
  <c r="BB22" i="16"/>
  <c r="AB22" i="16"/>
  <c r="AF22" i="16" s="1"/>
  <c r="BB23" i="16"/>
  <c r="AB23" i="16"/>
  <c r="AF23" i="16" s="1"/>
  <c r="BB24" i="16"/>
  <c r="AB24" i="16"/>
  <c r="AF24" i="16" s="1"/>
  <c r="BB25" i="16"/>
  <c r="AB25" i="16"/>
  <c r="AF25" i="16" s="1"/>
  <c r="BB26" i="16"/>
  <c r="AB26" i="16"/>
  <c r="AF26" i="16" s="1"/>
  <c r="BB27" i="16"/>
  <c r="AB27" i="16"/>
  <c r="AF27" i="16" s="1"/>
  <c r="BB28" i="16"/>
  <c r="AB28" i="16"/>
  <c r="AF28" i="16" s="1"/>
  <c r="BB29" i="16"/>
  <c r="AB29" i="16"/>
  <c r="AF29" i="16" s="1"/>
  <c r="BB30" i="16"/>
  <c r="AB30" i="16"/>
  <c r="AF30" i="16" s="1"/>
  <c r="BB31" i="16"/>
  <c r="AB31" i="16"/>
  <c r="AF31" i="16" s="1"/>
  <c r="BB32" i="16"/>
  <c r="AB32" i="16"/>
  <c r="AF32" i="16" s="1"/>
  <c r="BB33" i="16"/>
  <c r="AB33" i="16"/>
  <c r="AF33" i="16" s="1"/>
  <c r="BB34" i="16"/>
  <c r="AB34" i="16"/>
  <c r="AF34" i="16" s="1"/>
  <c r="BB35" i="16"/>
  <c r="AB35" i="16"/>
  <c r="AF35" i="16" s="1"/>
  <c r="BB36" i="16"/>
  <c r="AB36" i="16"/>
  <c r="AF36" i="16" s="1"/>
  <c r="BB37" i="16"/>
  <c r="AB37" i="16"/>
  <c r="AF37" i="16" s="1"/>
  <c r="BB38" i="16"/>
  <c r="AB38" i="16"/>
  <c r="AF38" i="16" s="1"/>
  <c r="BB39" i="16"/>
  <c r="AB39" i="16"/>
  <c r="AF39" i="16" s="1"/>
  <c r="BB40" i="16"/>
  <c r="AB40" i="16"/>
  <c r="AF40" i="16" s="1"/>
  <c r="BB41" i="16"/>
  <c r="AB41" i="16"/>
  <c r="AF41" i="16" s="1"/>
  <c r="BB42" i="16"/>
  <c r="AB42" i="16"/>
  <c r="AF42" i="16" s="1"/>
  <c r="BB43" i="16"/>
  <c r="AB43" i="16"/>
  <c r="AF43" i="16" s="1"/>
  <c r="BB44" i="16"/>
  <c r="AB44" i="16"/>
  <c r="AF44" i="16" s="1"/>
  <c r="BB45" i="16"/>
  <c r="AB45" i="16"/>
  <c r="AF45" i="16" s="1"/>
  <c r="BB46" i="16"/>
  <c r="AB46" i="16"/>
  <c r="AF46" i="16" s="1"/>
  <c r="BB47" i="16"/>
  <c r="AB47" i="16"/>
  <c r="AF47" i="16" s="1"/>
  <c r="BB48" i="16"/>
  <c r="AB48" i="16"/>
  <c r="AF48" i="16" s="1"/>
  <c r="BB49" i="16"/>
  <c r="AB49" i="16"/>
  <c r="AF49" i="16" s="1"/>
  <c r="BB50" i="16"/>
  <c r="AB50" i="16"/>
  <c r="AF50" i="16" s="1"/>
  <c r="BB51" i="16"/>
  <c r="AB51" i="16"/>
  <c r="AF51" i="16" s="1"/>
  <c r="BB52" i="16"/>
  <c r="AB52" i="16"/>
  <c r="AF52" i="16" s="1"/>
  <c r="BB53" i="16"/>
  <c r="AB53" i="16"/>
  <c r="AF53" i="16" s="1"/>
  <c r="BB54" i="16"/>
  <c r="AB54" i="16"/>
  <c r="AF54" i="16" s="1"/>
  <c r="BB55" i="16"/>
  <c r="AB55" i="16"/>
  <c r="AF55" i="16" s="1"/>
  <c r="BB56" i="16"/>
  <c r="AB56" i="16"/>
  <c r="AF56" i="16" s="1"/>
  <c r="BB57" i="16"/>
  <c r="AB57" i="16"/>
  <c r="AF57" i="16" s="1"/>
  <c r="BB58" i="16"/>
  <c r="AB58" i="16"/>
  <c r="AF58" i="16" s="1"/>
  <c r="BB59" i="16"/>
  <c r="AB59" i="16"/>
  <c r="AF59" i="16" s="1"/>
  <c r="BB60" i="16"/>
  <c r="AB60" i="16"/>
  <c r="AF60" i="16" s="1"/>
  <c r="BB61" i="16"/>
  <c r="AB61" i="16"/>
  <c r="AF61" i="16" s="1"/>
  <c r="BB62" i="16"/>
  <c r="AB62" i="16"/>
  <c r="AF62" i="16" s="1"/>
  <c r="BB63" i="16"/>
  <c r="AB63" i="16"/>
  <c r="AF63" i="16" s="1"/>
  <c r="BB64" i="16"/>
  <c r="AB64" i="16"/>
  <c r="AF64" i="16" s="1"/>
  <c r="BB65" i="16"/>
  <c r="AB65" i="16"/>
  <c r="AF65" i="16" s="1"/>
  <c r="BB66" i="16"/>
  <c r="AB66" i="16"/>
  <c r="AF66" i="16" s="1"/>
  <c r="BB67" i="16"/>
  <c r="AB67" i="16"/>
  <c r="AF67" i="16" s="1"/>
  <c r="BB68" i="16"/>
  <c r="AB68" i="16"/>
  <c r="AF68" i="16" s="1"/>
  <c r="BB69" i="16"/>
  <c r="AB69" i="16"/>
  <c r="AF69" i="16" s="1"/>
  <c r="BB70" i="16"/>
  <c r="AB70" i="16"/>
  <c r="AF70" i="16" s="1"/>
  <c r="BB71" i="16"/>
  <c r="AB71" i="16"/>
  <c r="AF71" i="16" s="1"/>
  <c r="BB72" i="16"/>
  <c r="AB72" i="16"/>
  <c r="AF72" i="16" s="1"/>
  <c r="BB73" i="16"/>
  <c r="AB73" i="16"/>
  <c r="AF73" i="16" s="1"/>
  <c r="BB74" i="16"/>
  <c r="AB74" i="16"/>
  <c r="AF74" i="16" s="1"/>
  <c r="BB75" i="16"/>
  <c r="AB75" i="16"/>
  <c r="AF75" i="16" s="1"/>
  <c r="BB76" i="16"/>
  <c r="AB76" i="16"/>
  <c r="AF76" i="16" s="1"/>
  <c r="BB77" i="16"/>
  <c r="AB77" i="16"/>
  <c r="AF77" i="16" s="1"/>
  <c r="AF19" i="16" l="1"/>
  <c r="AB16" i="16"/>
</calcChain>
</file>

<file path=xl/comments1.xml><?xml version="1.0" encoding="utf-8"?>
<comments xmlns="http://schemas.openxmlformats.org/spreadsheetml/2006/main">
  <authors>
    <author>S506285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-1</t>
        </r>
      </text>
    </comment>
  </commentList>
</comments>
</file>

<file path=xl/comments2.xml><?xml version="1.0" encoding="utf-8"?>
<comments xmlns="http://schemas.openxmlformats.org/spreadsheetml/2006/main">
  <authors>
    <author>S506285</author>
  </authors>
  <commentList>
    <comment ref="BR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S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T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U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V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  <comment ref="BL19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</t>
        </r>
      </text>
    </comment>
  </commentList>
</comments>
</file>

<file path=xl/comments3.xml><?xml version="1.0" encoding="utf-8"?>
<comments xmlns="http://schemas.openxmlformats.org/spreadsheetml/2006/main">
  <authors>
    <author>S505648</author>
    <author>S506285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S505648:</t>
        </r>
        <r>
          <rPr>
            <sz val="9"/>
            <color indexed="81"/>
            <rFont val="Tahoma"/>
            <family val="2"/>
          </rPr>
          <t xml:space="preserve">
escluso il MOD_GEST 047 che viene riattribuito al RETAIL PF</t>
        </r>
      </text>
    </comment>
    <comment ref="BR18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S18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T18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U18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V18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  <comment ref="BL19" authorId="1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</t>
        </r>
      </text>
    </comment>
  </commentList>
</comments>
</file>

<file path=xl/comments4.xml><?xml version="1.0" encoding="utf-8"?>
<comments xmlns="http://schemas.openxmlformats.org/spreadsheetml/2006/main">
  <authors>
    <author>S506285</author>
  </authors>
  <commentList>
    <comment ref="BL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
</t>
        </r>
      </text>
    </comment>
    <comment ref="BR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S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T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U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V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</commentList>
</comments>
</file>

<file path=xl/comments5.xml><?xml version="1.0" encoding="utf-8"?>
<comments xmlns="http://schemas.openxmlformats.org/spreadsheetml/2006/main">
  <authors>
    <author>S506285</author>
  </authors>
  <commentList>
    <comment ref="BL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</t>
        </r>
      </text>
    </comment>
    <comment ref="BR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S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T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U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V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</commentList>
</comments>
</file>

<file path=xl/comments6.xml><?xml version="1.0" encoding="utf-8"?>
<comments xmlns="http://schemas.openxmlformats.org/spreadsheetml/2006/main">
  <authors>
    <author>S506285</author>
  </authors>
  <commentList>
    <comment ref="BM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</t>
        </r>
      </text>
    </comment>
    <comment ref="BS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T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U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V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W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</commentList>
</comments>
</file>

<file path=xl/comments7.xml><?xml version="1.0" encoding="utf-8"?>
<comments xmlns="http://schemas.openxmlformats.org/spreadsheetml/2006/main">
  <authors>
    <author>S506285</author>
  </authors>
  <commentList>
    <comment ref="BL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Formato cella Generale</t>
        </r>
      </text>
    </comment>
    <comment ref="BR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medio t-1</t>
        </r>
      </text>
    </comment>
    <comment ref="BS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tasso euribor t-1</t>
        </r>
      </text>
    </comment>
    <comment ref="BT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credit spread t-1</t>
        </r>
      </text>
    </comment>
    <comment ref="BU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spread</t>
        </r>
      </text>
    </comment>
    <comment ref="BV18" authorId="0">
      <text>
        <r>
          <rPr>
            <b/>
            <sz val="9"/>
            <color indexed="81"/>
            <rFont val="Tahoma"/>
            <family val="2"/>
          </rPr>
          <t>S506285:</t>
        </r>
        <r>
          <rPr>
            <sz val="9"/>
            <color indexed="81"/>
            <rFont val="Tahoma"/>
            <family val="2"/>
          </rPr>
          <t xml:space="preserve">
dummy</t>
        </r>
      </text>
    </comment>
  </commentList>
</comments>
</file>

<file path=xl/sharedStrings.xml><?xml version="1.0" encoding="utf-8"?>
<sst xmlns="http://schemas.openxmlformats.org/spreadsheetml/2006/main" count="930" uniqueCount="132">
  <si>
    <t>Data</t>
  </si>
  <si>
    <t>Complessivi mese</t>
  </si>
  <si>
    <t>Interessi complessivi mese</t>
  </si>
  <si>
    <t xml:space="preserve">CONTEGGIO </t>
  </si>
  <si>
    <t>Saldo medio mensile</t>
  </si>
  <si>
    <t>Saldo medio mensile unitario</t>
  </si>
  <si>
    <t>Interessi del mese</t>
  </si>
  <si>
    <t>Tasso Medio</t>
  </si>
  <si>
    <t>Euribor</t>
  </si>
  <si>
    <t>Spread+</t>
  </si>
  <si>
    <t>Spread-</t>
  </si>
  <si>
    <t>Spread</t>
  </si>
  <si>
    <t>LN(VOLUME)</t>
  </si>
  <si>
    <t>LN(VOL.UNI)</t>
  </si>
  <si>
    <t>Fwd</t>
  </si>
  <si>
    <t>CLUSTER DRILL DOWN</t>
  </si>
  <si>
    <t>CLUSTER 2ND SOLUZIONE</t>
  </si>
  <si>
    <t>TIPOTASSOAVERE_CORRETTO</t>
  </si>
  <si>
    <t>(Tutto)</t>
  </si>
  <si>
    <t>Servizio</t>
  </si>
  <si>
    <t>TipoConto</t>
  </si>
  <si>
    <t>CategoriaRapporto</t>
  </si>
  <si>
    <t>PERIMETRO FT</t>
  </si>
  <si>
    <t>Si</t>
  </si>
  <si>
    <t>PERIMETRO TIPO CONTO</t>
  </si>
  <si>
    <t>(elementi multipli)</t>
  </si>
  <si>
    <t>PERIMETRO CATEGORIA</t>
  </si>
  <si>
    <t>ModelloServizio</t>
  </si>
  <si>
    <t>Forma Tecnica</t>
  </si>
  <si>
    <t>TipoTassoAvere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</si>
  <si>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</si>
  <si>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</si>
  <si>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</si>
  <si>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</si>
  <si>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</si>
  <si>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</si>
  <si>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</si>
  <si>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</si>
  <si>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</si>
  <si>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</si>
  <si>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</si>
  <si>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</si>
  <si>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</si>
  <si>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</si>
  <si>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</si>
  <si>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</si>
  <si>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</si>
  <si>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</si>
  <si>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</si>
  <si>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</si>
  <si>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</si>
  <si>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</si>
  <si>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First Step</t>
  </si>
  <si>
    <t>y range</t>
  </si>
  <si>
    <t>x range</t>
  </si>
  <si>
    <t>Dummy II</t>
  </si>
  <si>
    <t>CORPORATE - PMI</t>
  </si>
  <si>
    <t>-</t>
  </si>
  <si>
    <t>PX_LAST</t>
  </si>
  <si>
    <t>Date</t>
  </si>
  <si>
    <t>anno</t>
  </si>
  <si>
    <t>mese</t>
  </si>
  <si>
    <t>AVG CDS</t>
  </si>
  <si>
    <t>Private</t>
  </si>
  <si>
    <t>Key Client</t>
  </si>
  <si>
    <t>Corporate PMI</t>
  </si>
  <si>
    <t>Corporate Enti</t>
  </si>
  <si>
    <t xml:space="preserve">Retail SME </t>
  </si>
  <si>
    <t>Alpha</t>
  </si>
  <si>
    <t>Beta</t>
  </si>
  <si>
    <t>Gamma Plus</t>
  </si>
  <si>
    <t>Gamma Minus</t>
  </si>
  <si>
    <t>Theta</t>
  </si>
  <si>
    <t>Phi</t>
  </si>
  <si>
    <t>PRIVATI - SMALL BUSINESS</t>
  </si>
  <si>
    <t>PRIVATE</t>
  </si>
  <si>
    <t>CORPORATE - ENTI</t>
  </si>
  <si>
    <t>PRIVATI - RETAIL</t>
  </si>
  <si>
    <t>FISSO</t>
  </si>
  <si>
    <t>t</t>
  </si>
  <si>
    <t>t-1</t>
  </si>
  <si>
    <t xml:space="preserve">Privati - Retail </t>
  </si>
  <si>
    <t>Gamma</t>
  </si>
  <si>
    <t>Impieghi</t>
  </si>
  <si>
    <t>n.a.</t>
  </si>
  <si>
    <t>Regressione Two Step</t>
  </si>
  <si>
    <t>Stima</t>
  </si>
  <si>
    <t>Residuo</t>
  </si>
  <si>
    <t>Delta R</t>
  </si>
  <si>
    <t>CDS</t>
  </si>
  <si>
    <t>MONTE CDS EUR SR 5Y Corp</t>
  </si>
  <si>
    <t xml:space="preserve">  Tasso Medio  </t>
  </si>
  <si>
    <t xml:space="preserve">   Beta   </t>
  </si>
  <si>
    <t xml:space="preserve">   GammaP   </t>
  </si>
  <si>
    <t xml:space="preserve">   GammaM   </t>
  </si>
  <si>
    <t xml:space="preserve">   GammaUnico   </t>
  </si>
  <si>
    <t xml:space="preserve"> Phi </t>
  </si>
  <si>
    <t>Delta</t>
  </si>
  <si>
    <t>Appoggio File Csv TS_PAV_Regressione_Modello_Multivariato</t>
  </si>
  <si>
    <t xml:space="preserve"> LogVol </t>
  </si>
  <si>
    <t xml:space="preserve"> NumRapp </t>
  </si>
  <si>
    <t>Appoggio File Csv Modello_Volumi</t>
  </si>
  <si>
    <t>X Variable 1</t>
  </si>
  <si>
    <t>Appoggio File Csv TS_PAV_Regressione_Modello_Multivariato_OneStep</t>
  </si>
  <si>
    <t>DATA</t>
  </si>
  <si>
    <t xml:space="preserve"> TASSOMEDIO </t>
  </si>
  <si>
    <t xml:space="preserve"> COEF1 </t>
  </si>
  <si>
    <t xml:space="preserve"> COEF2 </t>
  </si>
  <si>
    <t xml:space="preserve"> COEF3 </t>
  </si>
  <si>
    <t xml:space="preserve"> COEF4 </t>
  </si>
  <si>
    <t>COEFF5</t>
  </si>
  <si>
    <t>&lt;&gt; 'No</t>
  </si>
  <si>
    <t>&lt;&gt; like '%99%' and like '%97%'</t>
  </si>
  <si>
    <t>Second Step</t>
  </si>
  <si>
    <t>Delta Tasso Medio</t>
  </si>
  <si>
    <t>Residuo Primo step</t>
  </si>
  <si>
    <t>&lt;&gt; 'No'</t>
  </si>
  <si>
    <t>&lt;&gt; like '99', '97'</t>
  </si>
  <si>
    <t>X Variable 2</t>
  </si>
  <si>
    <t>Lower 99.0%</t>
  </si>
  <si>
    <t>Upper 99.0%</t>
  </si>
  <si>
    <t>ITEMUNES Equity</t>
  </si>
  <si>
    <t>DATA_OSS</t>
  </si>
  <si>
    <t>FAMIGLIE PRODUTTRICI</t>
  </si>
  <si>
    <t>SOCIETA' NON FINANZIARIE</t>
  </si>
  <si>
    <t>SOCIETA' FINANZIARIE DIVERSE DA ISTITUZIONI FINANZIARIE MONETARIE</t>
  </si>
  <si>
    <t>E’ il rapporto tra nuove sofferenze e il totale dei prestiti non in sofferenza all’inizio del periodo.</t>
  </si>
  <si>
    <t>dec_factor</t>
  </si>
  <si>
    <t>dec_fatc</t>
  </si>
  <si>
    <t>dec_facto</t>
  </si>
  <si>
    <t>gamma</t>
  </si>
  <si>
    <t>Decay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</si>
</sst>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0.000%"/>
    <numFmt numFmtId="168" formatCode="0.0000000"/>
    <numFmt numFmtId="169" formatCode="0.00000"/>
    <numFmt numFmtId="170" formatCode="_-* #,##0.00\ _B_E_F_-;\-* #,##0.00\ _B_E_F_-;_-* &quot;-&quot;??\ _B_E_F_-;_-@_-"/>
    <numFmt numFmtId="171" formatCode="0.0000%"/>
    <numFmt numFmtId="172" formatCode="0.0000000000000000"/>
    <numFmt numFmtId="173" formatCode="#,##0.000000"/>
    <numFmt numFmtId="174" formatCode="0.000000%"/>
    <numFmt numFmtId="175" formatCode="_(* #,##0.000_);_(* \(#,##0.00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6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9"/>
      <name val="Cambria"/>
      <family val="1"/>
      <scheme val="maj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Tahoma"/>
      <family val="2"/>
    </font>
    <font>
      <sz val="10"/>
      <name val="Trebuchet MS"/>
      <family val="2"/>
    </font>
    <font>
      <sz val="10"/>
      <name val="Verdana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sz val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89">
    <xf numFmtId="0" fontId="0" fillId="0" borderId="0"/>
    <xf numFmtId="9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0" fontId="19" fillId="0" borderId="0"/>
    <xf numFmtId="0" fontId="1" fillId="0" borderId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9" fillId="0" borderId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0"/>
    <xf numFmtId="0" fontId="19" fillId="0" borderId="0">
      <alignment wrapText="1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0" fontId="19" fillId="0" borderId="0"/>
    <xf numFmtId="41" fontId="23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2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>
      <alignment wrapText="1"/>
    </xf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3" fillId="0" borderId="0"/>
    <xf numFmtId="41" fontId="23" fillId="0" borderId="0" applyFont="0" applyFill="0" applyBorder="0" applyAlignment="0" applyProtection="0"/>
    <xf numFmtId="0" fontId="8" fillId="0" borderId="0"/>
    <xf numFmtId="0" fontId="19" fillId="0" borderId="0"/>
    <xf numFmtId="9" fontId="19" fillId="0" borderId="0" applyFont="0" applyFill="0" applyBorder="0" applyAlignment="0" applyProtection="0">
      <alignment wrapText="1"/>
    </xf>
    <xf numFmtId="43" fontId="22" fillId="0" borderId="0" applyFont="0" applyFill="0" applyBorder="0" applyAlignment="0" applyProtection="0"/>
    <xf numFmtId="0" fontId="23" fillId="0" borderId="0"/>
    <xf numFmtId="44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0" fontId="8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164" fontId="19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7" applyNumberFormat="0" applyFill="0" applyAlignment="0" applyProtection="0"/>
    <xf numFmtId="0" fontId="28" fillId="0" borderId="28" applyNumberFormat="0" applyFill="0" applyAlignment="0" applyProtection="0"/>
    <xf numFmtId="0" fontId="29" fillId="0" borderId="29" applyNumberFormat="0" applyFill="0" applyAlignment="0" applyProtection="0"/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30" applyNumberFormat="0" applyAlignment="0" applyProtection="0"/>
    <xf numFmtId="0" fontId="34" fillId="10" borderId="31" applyNumberFormat="0" applyAlignment="0" applyProtection="0"/>
    <xf numFmtId="0" fontId="35" fillId="10" borderId="30" applyNumberFormat="0" applyAlignment="0" applyProtection="0"/>
    <xf numFmtId="0" fontId="36" fillId="0" borderId="32" applyNumberFormat="0" applyFill="0" applyAlignment="0" applyProtection="0"/>
    <xf numFmtId="0" fontId="37" fillId="11" borderId="33" applyNumberFormat="0" applyAlignment="0" applyProtection="0"/>
    <xf numFmtId="0" fontId="38" fillId="0" borderId="0" applyNumberFormat="0" applyFill="0" applyBorder="0" applyAlignment="0" applyProtection="0"/>
    <xf numFmtId="0" fontId="1" fillId="12" borderId="34" applyNumberFormat="0" applyFont="0" applyAlignment="0" applyProtection="0"/>
    <xf numFmtId="0" fontId="39" fillId="0" borderId="0" applyNumberFormat="0" applyFill="0" applyBorder="0" applyAlignment="0" applyProtection="0"/>
    <xf numFmtId="0" fontId="10" fillId="0" borderId="35" applyNumberFormat="0" applyFill="0" applyAlignment="0" applyProtection="0"/>
    <xf numFmtId="0" fontId="4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0" fillId="36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43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3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</cellStyleXfs>
  <cellXfs count="317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0" fontId="6" fillId="0" borderId="0" xfId="0" applyFont="1"/>
    <xf numFmtId="0" fontId="5" fillId="0" borderId="13" xfId="0" applyFont="1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Continuous"/>
    </xf>
    <xf numFmtId="10" fontId="6" fillId="0" borderId="0" xfId="0" applyNumberFormat="1" applyFont="1"/>
    <xf numFmtId="167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165" fontId="6" fillId="0" borderId="0" xfId="0" applyNumberFormat="1" applyFont="1"/>
    <xf numFmtId="0" fontId="11" fillId="0" borderId="0" xfId="0" applyFont="1"/>
    <xf numFmtId="14" fontId="11" fillId="0" borderId="0" xfId="0" applyNumberFormat="1" applyFont="1"/>
    <xf numFmtId="0" fontId="9" fillId="0" borderId="0" xfId="0" applyFont="1"/>
    <xf numFmtId="4" fontId="0" fillId="0" borderId="0" xfId="0" applyNumberFormat="1"/>
    <xf numFmtId="0" fontId="10" fillId="4" borderId="19" xfId="0" applyFont="1" applyFill="1" applyBorder="1"/>
    <xf numFmtId="0" fontId="10" fillId="0" borderId="0" xfId="0" applyFont="1"/>
    <xf numFmtId="14" fontId="0" fillId="0" borderId="0" xfId="0" applyNumberFormat="1"/>
    <xf numFmtId="165" fontId="0" fillId="0" borderId="0" xfId="0" applyNumberFormat="1"/>
    <xf numFmtId="0" fontId="12" fillId="0" borderId="0" xfId="5" applyFont="1"/>
    <xf numFmtId="169" fontId="12" fillId="0" borderId="0" xfId="5" applyNumberFormat="1" applyFont="1"/>
    <xf numFmtId="0" fontId="12" fillId="0" borderId="0" xfId="5" applyFont="1" applyAlignment="1">
      <alignment horizontal="center"/>
    </xf>
    <xf numFmtId="0" fontId="13" fillId="0" borderId="0" xfId="5" applyFont="1"/>
    <xf numFmtId="0" fontId="12" fillId="0" borderId="0" xfId="2" applyFont="1"/>
    <xf numFmtId="0" fontId="13" fillId="0" borderId="18" xfId="2" applyFont="1" applyBorder="1" applyAlignment="1">
      <alignment horizontal="left"/>
    </xf>
    <xf numFmtId="0" fontId="15" fillId="0" borderId="0" xfId="0" applyFont="1"/>
    <xf numFmtId="0" fontId="16" fillId="0" borderId="0" xfId="0" applyFont="1"/>
    <xf numFmtId="167" fontId="6" fillId="0" borderId="0" xfId="1" applyNumberFormat="1" applyFont="1"/>
    <xf numFmtId="0" fontId="6" fillId="0" borderId="0" xfId="0" applyFont="1" applyAlignment="1">
      <alignment horizontal="center"/>
    </xf>
    <xf numFmtId="0" fontId="25" fillId="0" borderId="4" xfId="0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24" fillId="0" borderId="0" xfId="0" applyFont="1" applyFill="1"/>
    <xf numFmtId="0" fontId="0" fillId="0" borderId="0" xfId="0"/>
    <xf numFmtId="14" fontId="0" fillId="3" borderId="0" xfId="0" applyNumberFormat="1" applyFill="1"/>
    <xf numFmtId="0" fontId="0" fillId="3" borderId="0" xfId="0" applyFill="1"/>
    <xf numFmtId="14" fontId="11" fillId="3" borderId="0" xfId="0" applyNumberFormat="1" applyFont="1" applyFill="1"/>
    <xf numFmtId="0" fontId="11" fillId="3" borderId="0" xfId="0" applyFont="1" applyFill="1"/>
    <xf numFmtId="171" fontId="6" fillId="0" borderId="0" xfId="1" applyNumberFormat="1" applyFont="1"/>
    <xf numFmtId="0" fontId="9" fillId="0" borderId="12" xfId="0" applyFont="1" applyBorder="1" applyAlignment="1">
      <alignment horizontal="center"/>
    </xf>
    <xf numFmtId="0" fontId="10" fillId="0" borderId="12" xfId="0" applyNumberFormat="1" applyFont="1" applyBorder="1"/>
    <xf numFmtId="165" fontId="6" fillId="0" borderId="0" xfId="0" applyNumberFormat="1" applyFont="1" applyBorder="1"/>
    <xf numFmtId="0" fontId="6" fillId="0" borderId="0" xfId="0" applyNumberFormat="1" applyFont="1" applyBorder="1"/>
    <xf numFmtId="0" fontId="0" fillId="0" borderId="0" xfId="0" applyNumberFormat="1"/>
    <xf numFmtId="0" fontId="6" fillId="0" borderId="0" xfId="0" applyNumberFormat="1" applyFont="1"/>
    <xf numFmtId="0" fontId="10" fillId="0" borderId="12" xfId="0" applyFont="1" applyBorder="1"/>
    <xf numFmtId="0" fontId="6" fillId="0" borderId="12" xfId="0" applyFont="1" applyBorder="1"/>
    <xf numFmtId="168" fontId="6" fillId="0" borderId="0" xfId="0" applyNumberFormat="1" applyFont="1" applyBorder="1"/>
    <xf numFmtId="0" fontId="0" fillId="0" borderId="0" xfId="0"/>
    <xf numFmtId="172" fontId="6" fillId="0" borderId="0" xfId="13" applyNumberFormat="1" applyFont="1"/>
    <xf numFmtId="172" fontId="6" fillId="0" borderId="0" xfId="0" applyNumberFormat="1" applyFont="1"/>
    <xf numFmtId="11" fontId="15" fillId="0" borderId="0" xfId="0" applyNumberFormat="1" applyFont="1"/>
    <xf numFmtId="0" fontId="0" fillId="0" borderId="0" xfId="0" applyBorder="1"/>
    <xf numFmtId="0" fontId="0" fillId="0" borderId="36" xfId="0" applyBorder="1"/>
    <xf numFmtId="0" fontId="15" fillId="0" borderId="0" xfId="0" applyFont="1" applyBorder="1"/>
    <xf numFmtId="14" fontId="6" fillId="0" borderId="0" xfId="0" applyNumberFormat="1" applyFont="1"/>
    <xf numFmtId="3" fontId="6" fillId="0" borderId="0" xfId="0" applyNumberFormat="1" applyFont="1"/>
    <xf numFmtId="0" fontId="9" fillId="3" borderId="17" xfId="0" applyFont="1" applyFill="1" applyBorder="1" applyAlignment="1">
      <alignment horizontal="center"/>
    </xf>
    <xf numFmtId="10" fontId="9" fillId="3" borderId="37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5" fillId="37" borderId="13" xfId="0" applyFont="1" applyFill="1" applyBorder="1"/>
    <xf numFmtId="173" fontId="6" fillId="0" borderId="0" xfId="0" applyNumberFormat="1" applyFont="1"/>
    <xf numFmtId="0" fontId="13" fillId="38" borderId="20" xfId="2" applyFont="1" applyFill="1" applyBorder="1" applyAlignment="1">
      <alignment horizontal="center" vertical="center" wrapText="1"/>
    </xf>
    <xf numFmtId="174" fontId="5" fillId="0" borderId="0" xfId="0" applyNumberFormat="1" applyFont="1" applyBorder="1"/>
    <xf numFmtId="0" fontId="38" fillId="0" borderId="0" xfId="0" applyFont="1"/>
    <xf numFmtId="0" fontId="6" fillId="0" borderId="0" xfId="0" applyFont="1"/>
    <xf numFmtId="0" fontId="6" fillId="0" borderId="0" xfId="0" applyFont="1"/>
    <xf numFmtId="0" fontId="20" fillId="0" borderId="0" xfId="643" applyNumberFormat="1" applyFont="1" applyBorder="1"/>
    <xf numFmtId="0" fontId="20" fillId="0" borderId="0" xfId="643" applyNumberFormat="1" applyFont="1" applyBorder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3" fontId="41" fillId="0" borderId="0" xfId="5" applyNumberFormat="1" applyFont="1" applyAlignment="1">
      <alignment horizontal="center"/>
    </xf>
    <xf numFmtId="0" fontId="41" fillId="0" borderId="0" xfId="5" applyFont="1"/>
    <xf numFmtId="0" fontId="41" fillId="0" borderId="0" xfId="5" applyFont="1" applyAlignment="1">
      <alignment horizontal="center"/>
    </xf>
    <xf numFmtId="164" fontId="6" fillId="0" borderId="0" xfId="13" applyFont="1" applyBorder="1"/>
    <xf numFmtId="17" fontId="12" fillId="0" borderId="0" xfId="5" applyNumberFormat="1" applyFont="1"/>
    <xf numFmtId="17" fontId="42" fillId="0" borderId="0" xfId="2" applyNumberFormat="1" applyFont="1"/>
    <xf numFmtId="166" fontId="20" fillId="0" borderId="0" xfId="1428" applyNumberFormat="1" applyFont="1" applyFill="1" applyBorder="1" applyAlignment="1">
      <alignment horizontal="right"/>
    </xf>
    <xf numFmtId="14" fontId="20" fillId="0" borderId="7" xfId="1428" applyNumberFormat="1" applyFont="1" applyFill="1" applyBorder="1" applyAlignment="1">
      <alignment horizontal="right"/>
    </xf>
    <xf numFmtId="166" fontId="20" fillId="0" borderId="8" xfId="1428" applyNumberFormat="1" applyFont="1" applyFill="1" applyBorder="1" applyAlignment="1">
      <alignment horizontal="right"/>
    </xf>
    <xf numFmtId="166" fontId="20" fillId="0" borderId="4" xfId="1428" applyNumberFormat="1" applyFont="1" applyFill="1" applyBorder="1" applyAlignment="1">
      <alignment horizontal="right"/>
    </xf>
    <xf numFmtId="166" fontId="20" fillId="0" borderId="6" xfId="1428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1428" applyNumberFormat="1" applyFont="1" applyFill="1" applyBorder="1"/>
    <xf numFmtId="0" fontId="20" fillId="0" borderId="0" xfId="1428" applyNumberFormat="1" applyFont="1" applyFill="1" applyBorder="1"/>
    <xf numFmtId="10" fontId="20" fillId="0" borderId="6" xfId="17" applyNumberFormat="1" applyFont="1" applyFill="1" applyBorder="1"/>
    <xf numFmtId="14" fontId="20" fillId="0" borderId="9" xfId="1428" applyNumberFormat="1" applyFont="1" applyFill="1" applyBorder="1" applyAlignment="1">
      <alignment horizontal="right"/>
    </xf>
    <xf numFmtId="166" fontId="20" fillId="0" borderId="10" xfId="1428" applyNumberFormat="1" applyFont="1" applyFill="1" applyBorder="1" applyAlignment="1">
      <alignment horizontal="right"/>
    </xf>
    <xf numFmtId="166" fontId="20" fillId="0" borderId="0" xfId="1428" applyNumberFormat="1" applyFont="1" applyFill="1" applyBorder="1" applyAlignment="1">
      <alignment horizontal="right"/>
    </xf>
    <xf numFmtId="166" fontId="20" fillId="0" borderId="11" xfId="1428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1428" applyNumberFormat="1" applyFont="1" applyFill="1" applyBorder="1"/>
    <xf numFmtId="10" fontId="20" fillId="0" borderId="11" xfId="17" applyNumberFormat="1" applyFont="1" applyFill="1" applyBorder="1"/>
    <xf numFmtId="14" fontId="20" fillId="0" borderId="0" xfId="1428" applyNumberFormat="1" applyFont="1" applyFill="1" applyBorder="1" applyAlignment="1">
      <alignment horizontal="right"/>
    </xf>
    <xf numFmtId="14" fontId="20" fillId="0" borderId="26" xfId="1428" applyNumberFormat="1" applyFont="1" applyFill="1" applyBorder="1" applyAlignment="1">
      <alignment horizontal="right"/>
    </xf>
    <xf numFmtId="166" fontId="20" fillId="0" borderId="25" xfId="1428" applyNumberFormat="1" applyFont="1" applyFill="1" applyBorder="1" applyAlignment="1">
      <alignment horizontal="right"/>
    </xf>
    <xf numFmtId="166" fontId="20" fillId="0" borderId="12" xfId="1428" applyNumberFormat="1" applyFont="1" applyFill="1" applyBorder="1" applyAlignment="1">
      <alignment horizontal="right"/>
    </xf>
    <xf numFmtId="166" fontId="20" fillId="0" borderId="24" xfId="1428" applyNumberFormat="1" applyFont="1" applyFill="1" applyBorder="1" applyAlignment="1">
      <alignment horizontal="right"/>
    </xf>
    <xf numFmtId="4" fontId="20" fillId="0" borderId="4" xfId="1428" applyNumberFormat="1" applyFont="1" applyFill="1" applyBorder="1"/>
    <xf numFmtId="4" fontId="20" fillId="0" borderId="0" xfId="1428" applyNumberFormat="1" applyFont="1" applyFill="1" applyBorder="1"/>
    <xf numFmtId="14" fontId="20" fillId="0" borderId="7" xfId="1428" applyNumberFormat="1" applyFont="1" applyFill="1" applyBorder="1" applyAlignment="1">
      <alignment horizontal="right"/>
    </xf>
    <xf numFmtId="166" fontId="20" fillId="0" borderId="8" xfId="1428" applyNumberFormat="1" applyFont="1" applyFill="1" applyBorder="1" applyAlignment="1">
      <alignment horizontal="right"/>
    </xf>
    <xf numFmtId="166" fontId="20" fillId="0" borderId="4" xfId="1428" applyNumberFormat="1" applyFont="1" applyFill="1" applyBorder="1" applyAlignment="1">
      <alignment horizontal="right"/>
    </xf>
    <xf numFmtId="166" fontId="20" fillId="0" borderId="6" xfId="1428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1428" applyNumberFormat="1" applyFont="1" applyFill="1" applyBorder="1"/>
    <xf numFmtId="0" fontId="20" fillId="0" borderId="0" xfId="1428" applyNumberFormat="1" applyFont="1" applyFill="1" applyBorder="1"/>
    <xf numFmtId="14" fontId="20" fillId="0" borderId="9" xfId="1428" applyNumberFormat="1" applyFont="1" applyFill="1" applyBorder="1" applyAlignment="1">
      <alignment horizontal="right"/>
    </xf>
    <xf numFmtId="166" fontId="20" fillId="0" borderId="10" xfId="1428" applyNumberFormat="1" applyFont="1" applyFill="1" applyBorder="1" applyAlignment="1">
      <alignment horizontal="right"/>
    </xf>
    <xf numFmtId="166" fontId="20" fillId="0" borderId="0" xfId="1428" applyNumberFormat="1" applyFont="1" applyFill="1" applyBorder="1" applyAlignment="1">
      <alignment horizontal="right"/>
    </xf>
    <xf numFmtId="166" fontId="20" fillId="0" borderId="11" xfId="1428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1428" applyNumberFormat="1" applyFont="1" applyFill="1" applyBorder="1"/>
    <xf numFmtId="14" fontId="20" fillId="0" borderId="0" xfId="1428" applyNumberFormat="1" applyFont="1" applyFill="1" applyBorder="1" applyAlignment="1">
      <alignment horizontal="right"/>
    </xf>
    <xf numFmtId="14" fontId="20" fillId="0" borderId="26" xfId="1428" applyNumberFormat="1" applyFont="1" applyFill="1" applyBorder="1" applyAlignment="1">
      <alignment horizontal="right"/>
    </xf>
    <xf numFmtId="166" fontId="20" fillId="0" borderId="25" xfId="1428" applyNumberFormat="1" applyFont="1" applyFill="1" applyBorder="1" applyAlignment="1">
      <alignment horizontal="right"/>
    </xf>
    <xf numFmtId="166" fontId="20" fillId="0" borderId="12" xfId="1428" applyNumberFormat="1" applyFont="1" applyFill="1" applyBorder="1" applyAlignment="1">
      <alignment horizontal="right"/>
    </xf>
    <xf numFmtId="166" fontId="20" fillId="0" borderId="24" xfId="1428" applyNumberFormat="1" applyFont="1" applyFill="1" applyBorder="1" applyAlignment="1">
      <alignment horizontal="right"/>
    </xf>
    <xf numFmtId="4" fontId="20" fillId="0" borderId="4" xfId="1428" applyNumberFormat="1" applyFont="1" applyFill="1" applyBorder="1"/>
    <xf numFmtId="4" fontId="20" fillId="0" borderId="0" xfId="1428" applyNumberFormat="1" applyFont="1" applyFill="1" applyBorder="1"/>
    <xf numFmtId="0" fontId="45" fillId="0" borderId="1" xfId="1428" applyFont="1" applyBorder="1"/>
    <xf numFmtId="0" fontId="46" fillId="2" borderId="1" xfId="1428" applyFont="1" applyFill="1" applyBorder="1" applyAlignment="1">
      <alignment horizontal="right"/>
    </xf>
    <xf numFmtId="0" fontId="46" fillId="2" borderId="3" xfId="1428" applyFont="1" applyFill="1" applyBorder="1" applyAlignment="1">
      <alignment horizontal="right"/>
    </xf>
    <xf numFmtId="0" fontId="44" fillId="2" borderId="4" xfId="1428" applyFont="1" applyFill="1" applyBorder="1" applyAlignment="1">
      <alignment horizontal="right"/>
    </xf>
    <xf numFmtId="0" fontId="44" fillId="2" borderId="5" xfId="1428" applyFont="1" applyFill="1" applyBorder="1" applyAlignment="1">
      <alignment horizontal="right"/>
    </xf>
    <xf numFmtId="0" fontId="46" fillId="2" borderId="2" xfId="1428" applyFont="1" applyFill="1" applyBorder="1" applyAlignment="1">
      <alignment horizontal="right"/>
    </xf>
    <xf numFmtId="14" fontId="20" fillId="0" borderId="7" xfId="1428" applyNumberFormat="1" applyFont="1" applyFill="1" applyBorder="1" applyAlignment="1">
      <alignment horizontal="right"/>
    </xf>
    <xf numFmtId="166" fontId="20" fillId="0" borderId="8" xfId="1428" applyNumberFormat="1" applyFont="1" applyFill="1" applyBorder="1" applyAlignment="1">
      <alignment horizontal="right"/>
    </xf>
    <xf numFmtId="166" fontId="20" fillId="0" borderId="4" xfId="1428" applyNumberFormat="1" applyFont="1" applyFill="1" applyBorder="1" applyAlignment="1">
      <alignment horizontal="right"/>
    </xf>
    <xf numFmtId="166" fontId="20" fillId="0" borderId="6" xfId="1428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1428" applyNumberFormat="1" applyFont="1" applyFill="1" applyBorder="1"/>
    <xf numFmtId="14" fontId="20" fillId="0" borderId="9" xfId="1428" applyNumberFormat="1" applyFont="1" applyFill="1" applyBorder="1" applyAlignment="1">
      <alignment horizontal="right"/>
    </xf>
    <xf numFmtId="166" fontId="20" fillId="0" borderId="10" xfId="1428" applyNumberFormat="1" applyFont="1" applyFill="1" applyBorder="1" applyAlignment="1">
      <alignment horizontal="right"/>
    </xf>
    <xf numFmtId="166" fontId="20" fillId="0" borderId="0" xfId="1428" applyNumberFormat="1" applyFont="1" applyFill="1" applyBorder="1" applyAlignment="1">
      <alignment horizontal="right"/>
    </xf>
    <xf numFmtId="166" fontId="20" fillId="0" borderId="11" xfId="1428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1428" applyNumberFormat="1" applyFont="1" applyFill="1" applyBorder="1"/>
    <xf numFmtId="14" fontId="20" fillId="0" borderId="0" xfId="1428" applyNumberFormat="1" applyFont="1" applyFill="1" applyBorder="1" applyAlignment="1">
      <alignment horizontal="right"/>
    </xf>
    <xf numFmtId="14" fontId="20" fillId="0" borderId="26" xfId="1428" applyNumberFormat="1" applyFont="1" applyFill="1" applyBorder="1" applyAlignment="1">
      <alignment horizontal="right"/>
    </xf>
    <xf numFmtId="166" fontId="20" fillId="0" borderId="25" xfId="1428" applyNumberFormat="1" applyFont="1" applyFill="1" applyBorder="1" applyAlignment="1">
      <alignment horizontal="right"/>
    </xf>
    <xf numFmtId="166" fontId="20" fillId="0" borderId="12" xfId="1428" applyNumberFormat="1" applyFont="1" applyFill="1" applyBorder="1" applyAlignment="1">
      <alignment horizontal="right"/>
    </xf>
    <xf numFmtId="166" fontId="20" fillId="0" borderId="24" xfId="1428" applyNumberFormat="1" applyFont="1" applyFill="1" applyBorder="1" applyAlignment="1">
      <alignment horizontal="right"/>
    </xf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14" fontId="20" fillId="0" borderId="7" xfId="643" applyNumberFormat="1" applyFont="1" applyFill="1" applyBorder="1" applyAlignment="1">
      <alignment horizontal="right"/>
    </xf>
    <xf numFmtId="166" fontId="20" fillId="0" borderId="8" xfId="643" applyNumberFormat="1" applyFont="1" applyFill="1" applyBorder="1" applyAlignment="1">
      <alignment horizontal="right"/>
    </xf>
    <xf numFmtId="166" fontId="20" fillId="0" borderId="4" xfId="643" applyNumberFormat="1" applyFont="1" applyFill="1" applyBorder="1" applyAlignment="1">
      <alignment horizontal="right"/>
    </xf>
    <xf numFmtId="166" fontId="20" fillId="0" borderId="6" xfId="643" applyNumberFormat="1" applyFont="1" applyFill="1" applyBorder="1" applyAlignment="1">
      <alignment horizontal="right"/>
    </xf>
    <xf numFmtId="10" fontId="20" fillId="0" borderId="4" xfId="17" applyNumberFormat="1" applyFont="1" applyFill="1" applyBorder="1"/>
    <xf numFmtId="10" fontId="20" fillId="0" borderId="4" xfId="643" applyNumberFormat="1" applyFont="1" applyFill="1" applyBorder="1"/>
    <xf numFmtId="14" fontId="20" fillId="0" borderId="9" xfId="643" applyNumberFormat="1" applyFont="1" applyFill="1" applyBorder="1" applyAlignment="1">
      <alignment horizontal="right"/>
    </xf>
    <xf numFmtId="166" fontId="20" fillId="0" borderId="10" xfId="643" applyNumberFormat="1" applyFont="1" applyFill="1" applyBorder="1" applyAlignment="1">
      <alignment horizontal="right"/>
    </xf>
    <xf numFmtId="166" fontId="20" fillId="0" borderId="0" xfId="643" applyNumberFormat="1" applyFont="1" applyFill="1" applyBorder="1" applyAlignment="1">
      <alignment horizontal="right"/>
    </xf>
    <xf numFmtId="166" fontId="20" fillId="0" borderId="11" xfId="643" applyNumberFormat="1" applyFont="1" applyFill="1" applyBorder="1" applyAlignment="1">
      <alignment horizontal="right"/>
    </xf>
    <xf numFmtId="10" fontId="20" fillId="0" borderId="0" xfId="17" applyNumberFormat="1" applyFont="1" applyFill="1" applyBorder="1"/>
    <xf numFmtId="10" fontId="20" fillId="0" borderId="0" xfId="643" applyNumberFormat="1" applyFont="1" applyFill="1" applyBorder="1"/>
    <xf numFmtId="14" fontId="20" fillId="0" borderId="0" xfId="643" applyNumberFormat="1" applyFont="1" applyFill="1" applyBorder="1" applyAlignment="1">
      <alignment horizontal="right"/>
    </xf>
    <xf numFmtId="14" fontId="20" fillId="0" borderId="26" xfId="643" applyNumberFormat="1" applyFont="1" applyFill="1" applyBorder="1" applyAlignment="1">
      <alignment horizontal="right"/>
    </xf>
    <xf numFmtId="166" fontId="20" fillId="0" borderId="25" xfId="643" applyNumberFormat="1" applyFont="1" applyFill="1" applyBorder="1" applyAlignment="1">
      <alignment horizontal="right"/>
    </xf>
    <xf numFmtId="166" fontId="20" fillId="0" borderId="12" xfId="643" applyNumberFormat="1" applyFont="1" applyFill="1" applyBorder="1" applyAlignment="1">
      <alignment horizontal="right"/>
    </xf>
    <xf numFmtId="166" fontId="20" fillId="0" borderId="24" xfId="643" applyNumberFormat="1" applyFont="1" applyFill="1" applyBorder="1" applyAlignment="1">
      <alignment horizontal="right"/>
    </xf>
    <xf numFmtId="10" fontId="20" fillId="0" borderId="6" xfId="17" applyNumberFormat="1" applyFont="1" applyFill="1" applyBorder="1"/>
    <xf numFmtId="10" fontId="20" fillId="0" borderId="11" xfId="17" applyNumberFormat="1" applyFont="1" applyFill="1" applyBorder="1"/>
    <xf numFmtId="4" fontId="20" fillId="0" borderId="4" xfId="643" applyNumberFormat="1" applyFont="1" applyFill="1" applyBorder="1"/>
    <xf numFmtId="4" fontId="20" fillId="0" borderId="0" xfId="643" applyNumberFormat="1" applyFont="1" applyFill="1" applyBorder="1"/>
    <xf numFmtId="0" fontId="10" fillId="0" borderId="0" xfId="0" applyFont="1" applyAlignment="1">
      <alignment horizontal="justify" vertical="justify" wrapText="1"/>
    </xf>
    <xf numFmtId="10" fontId="0" fillId="0" borderId="0" xfId="1" applyNumberFormat="1" applyFont="1"/>
    <xf numFmtId="0" fontId="0" fillId="3" borderId="0" xfId="0" applyFill="1" applyBorder="1" applyAlignment="1"/>
    <xf numFmtId="175" fontId="12" fillId="0" borderId="16" xfId="13" applyNumberFormat="1" applyFont="1" applyFill="1" applyBorder="1" applyAlignment="1">
      <alignment horizontal="center"/>
    </xf>
    <xf numFmtId="175" fontId="12" fillId="0" borderId="17" xfId="13" applyNumberFormat="1" applyFont="1" applyFill="1" applyBorder="1" applyAlignment="1">
      <alignment horizontal="center"/>
    </xf>
    <xf numFmtId="0" fontId="14" fillId="5" borderId="21" xfId="2" applyFont="1" applyFill="1" applyBorder="1" applyAlignment="1">
      <alignment horizontal="center" vertical="center"/>
    </xf>
    <xf numFmtId="0" fontId="14" fillId="5" borderId="22" xfId="2" applyFont="1" applyFill="1" applyBorder="1" applyAlignment="1">
      <alignment horizontal="center" vertical="center"/>
    </xf>
    <xf numFmtId="0" fontId="14" fillId="5" borderId="23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3" borderId="0" xfId="0" applyFont="1" applyFill="1" applyAlignment="1">
      <alignment horizontal="center"/>
    </xf>
    <xf numFmtId="0" fontId="9" fillId="0" borderId="16" xfId="0" applyFont="1" applyBorder="1" applyAlignment="1">
      <alignment horizontal="center"/>
    </xf>
    <xf numFmtId="0" fontId="24" fillId="3" borderId="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0" fillId="0" borderId="14" xfId="0" applyBorder="1" applyAlignment="1">
      <alignment horizontal="center"/>
    </xf>
  </cellXfs>
  <cellStyles count="2589">
    <cellStyle name="20% - Colore 1" xfId="1076" builtinId="30" customBuiltin="1"/>
    <cellStyle name="20% - Colore 2" xfId="1080" builtinId="34" customBuiltin="1"/>
    <cellStyle name="20% - Colore 3" xfId="1084" builtinId="38" customBuiltin="1"/>
    <cellStyle name="20% - Colore 4" xfId="1088" builtinId="42" customBuiltin="1"/>
    <cellStyle name="20% - Colore 5" xfId="1092" builtinId="46" customBuiltin="1"/>
    <cellStyle name="20% - Colore 6" xfId="1096" builtinId="50" customBuiltin="1"/>
    <cellStyle name="40% - Colore 1" xfId="1077" builtinId="31" customBuiltin="1"/>
    <cellStyle name="40% - Colore 2" xfId="1081" builtinId="35" customBuiltin="1"/>
    <cellStyle name="40% - Colore 3" xfId="1085" builtinId="39" customBuiltin="1"/>
    <cellStyle name="40% - Colore 4" xfId="1089" builtinId="43" customBuiltin="1"/>
    <cellStyle name="40% - Colore 5" xfId="1093" builtinId="47" customBuiltin="1"/>
    <cellStyle name="40% - Colore 6" xfId="1097" builtinId="51" customBuiltin="1"/>
    <cellStyle name="60% - Colore 1" xfId="1078" builtinId="32" customBuiltin="1"/>
    <cellStyle name="60% - Colore 2" xfId="1082" builtinId="36" customBuiltin="1"/>
    <cellStyle name="60% - Colore 3" xfId="1086" builtinId="40" customBuiltin="1"/>
    <cellStyle name="60% - Colore 4" xfId="1090" builtinId="44" customBuiltin="1"/>
    <cellStyle name="60% - Colore 5" xfId="1094" builtinId="48" customBuiltin="1"/>
    <cellStyle name="60% - Colore 6" xfId="1098" builtinId="52" customBuiltin="1"/>
    <cellStyle name="Calcolo" xfId="1068" builtinId="22" customBuiltin="1"/>
    <cellStyle name="Cella collegata" xfId="1069" builtinId="24" customBuiltin="1"/>
    <cellStyle name="Cella da controllare" xfId="1070" builtinId="23" customBuiltin="1"/>
    <cellStyle name="Colore 1" xfId="1075" builtinId="29" customBuiltin="1"/>
    <cellStyle name="Colore 2" xfId="1079" builtinId="33" customBuiltin="1"/>
    <cellStyle name="Colore 3" xfId="1083" builtinId="37" customBuiltin="1"/>
    <cellStyle name="Colore 4" xfId="1087" builtinId="41" customBuiltin="1"/>
    <cellStyle name="Colore 5" xfId="1091" builtinId="45" customBuiltin="1"/>
    <cellStyle name="Colore 6" xfId="1095" builtinId="49" customBuiltin="1"/>
    <cellStyle name="Euro" xfId="204"/>
    <cellStyle name="Euro 2" xfId="142"/>
    <cellStyle name="Input" xfId="1066" builtinId="20" customBuiltin="1"/>
    <cellStyle name="Migliaia" xfId="13" builtinId="3"/>
    <cellStyle name="Migliaia (0)_gap bilancio" xfId="139"/>
    <cellStyle name="Migliaia [0] 2" xfId="207"/>
    <cellStyle name="Migliaia [0] 3" xfId="198"/>
    <cellStyle name="Migliaia [0] 4" xfId="158"/>
    <cellStyle name="Migliaia [0] 4 2" xfId="138"/>
    <cellStyle name="Migliaia 10" xfId="215"/>
    <cellStyle name="Migliaia 10 2" xfId="791"/>
    <cellStyle name="Migliaia 10 2 2" xfId="2039"/>
    <cellStyle name="Migliaia 10 3" xfId="1566"/>
    <cellStyle name="Migliaia 100" xfId="655"/>
    <cellStyle name="Migliaia 100 2" xfId="1360"/>
    <cellStyle name="Migliaia 100 3" xfId="1914"/>
    <cellStyle name="Migliaia 101" xfId="651"/>
    <cellStyle name="Migliaia 101 2" xfId="1359"/>
    <cellStyle name="Migliaia 101 3" xfId="1911"/>
    <cellStyle name="Migliaia 102" xfId="654"/>
    <cellStyle name="Migliaia 102 2" xfId="1397"/>
    <cellStyle name="Migliaia 102 3" xfId="1913"/>
    <cellStyle name="Migliaia 103" xfId="646"/>
    <cellStyle name="Migliaia 103 2" xfId="1398"/>
    <cellStyle name="Migliaia 103 3" xfId="1908"/>
    <cellStyle name="Migliaia 104" xfId="656"/>
    <cellStyle name="Migliaia 105" xfId="653"/>
    <cellStyle name="Migliaia 106" xfId="647"/>
    <cellStyle name="Migliaia 107" xfId="650"/>
    <cellStyle name="Migliaia 108" xfId="645"/>
    <cellStyle name="Migliaia 109" xfId="657"/>
    <cellStyle name="Migliaia 11" xfId="209"/>
    <cellStyle name="Migliaia 11 2" xfId="786"/>
    <cellStyle name="Migliaia 11 2 2" xfId="2034"/>
    <cellStyle name="Migliaia 11 3" xfId="1561"/>
    <cellStyle name="Migliaia 110" xfId="663"/>
    <cellStyle name="Migliaia 111" xfId="664"/>
    <cellStyle name="Migliaia 112" xfId="662"/>
    <cellStyle name="Migliaia 113" xfId="1056"/>
    <cellStyle name="Migliaia 114" xfId="666"/>
    <cellStyle name="Migliaia 115" xfId="658"/>
    <cellStyle name="Migliaia 116" xfId="661"/>
    <cellStyle name="Migliaia 117" xfId="660"/>
    <cellStyle name="Migliaia 118" xfId="665"/>
    <cellStyle name="Migliaia 119" xfId="659"/>
    <cellStyle name="Migliaia 12" xfId="217"/>
    <cellStyle name="Migliaia 12 2" xfId="793"/>
    <cellStyle name="Migliaia 12 2 2" xfId="2041"/>
    <cellStyle name="Migliaia 12 3" xfId="1568"/>
    <cellStyle name="Migliaia 120" xfId="1057"/>
    <cellStyle name="Migliaia 121" xfId="1055"/>
    <cellStyle name="Migliaia 122" xfId="1099"/>
    <cellStyle name="Migliaia 123" xfId="1110"/>
    <cellStyle name="Migliaia 124" xfId="1105"/>
    <cellStyle name="Migliaia 125" xfId="1100"/>
    <cellStyle name="Migliaia 126" xfId="1403"/>
    <cellStyle name="Migliaia 127" xfId="1108"/>
    <cellStyle name="Migliaia 128" xfId="1103"/>
    <cellStyle name="Migliaia 129" xfId="1400"/>
    <cellStyle name="Migliaia 13" xfId="214"/>
    <cellStyle name="Migliaia 13 2" xfId="790"/>
    <cellStyle name="Migliaia 13 2 2" xfId="2038"/>
    <cellStyle name="Migliaia 13 3" xfId="1565"/>
    <cellStyle name="Migliaia 130" xfId="1117"/>
    <cellStyle name="Migliaia 131" xfId="1106"/>
    <cellStyle name="Migliaia 132" xfId="1112"/>
    <cellStyle name="Migliaia 133" xfId="1113"/>
    <cellStyle name="Migliaia 134" xfId="1102"/>
    <cellStyle name="Migliaia 135" xfId="1109"/>
    <cellStyle name="Migliaia 136" xfId="1104"/>
    <cellStyle name="Migliaia 137" xfId="1401"/>
    <cellStyle name="Migliaia 138" xfId="1116"/>
    <cellStyle name="Migliaia 139" xfId="1402"/>
    <cellStyle name="Migliaia 14" xfId="160"/>
    <cellStyle name="Migliaia 14 2" xfId="751"/>
    <cellStyle name="Migliaia 14 2 2" xfId="1999"/>
    <cellStyle name="Migliaia 14 3" xfId="1526"/>
    <cellStyle name="Migliaia 140" xfId="1114"/>
    <cellStyle name="Migliaia 141" xfId="1399"/>
    <cellStyle name="Migliaia 142" xfId="1107"/>
    <cellStyle name="Migliaia 143" xfId="1118"/>
    <cellStyle name="Migliaia 144" xfId="1115"/>
    <cellStyle name="Migliaia 145" xfId="1111"/>
    <cellStyle name="Migliaia 146" xfId="1101"/>
    <cellStyle name="Migliaia 147" xfId="1404"/>
    <cellStyle name="Migliaia 148" xfId="1407"/>
    <cellStyle name="Migliaia 149" xfId="1409"/>
    <cellStyle name="Migliaia 15" xfId="213"/>
    <cellStyle name="Migliaia 15 2" xfId="789"/>
    <cellStyle name="Migliaia 15 2 2" xfId="2037"/>
    <cellStyle name="Migliaia 15 3" xfId="1564"/>
    <cellStyle name="Migliaia 150" xfId="1410"/>
    <cellStyle name="Migliaia 151" xfId="1405"/>
    <cellStyle name="Migliaia 152" xfId="1415"/>
    <cellStyle name="Migliaia 153" xfId="1408"/>
    <cellStyle name="Migliaia 154" xfId="1411"/>
    <cellStyle name="Migliaia 155" xfId="1418"/>
    <cellStyle name="Migliaia 156" xfId="1413"/>
    <cellStyle name="Migliaia 157" xfId="1406"/>
    <cellStyle name="Migliaia 158" xfId="1412"/>
    <cellStyle name="Migliaia 159" xfId="1414"/>
    <cellStyle name="Migliaia 16" xfId="218"/>
    <cellStyle name="Migliaia 160" xfId="1416"/>
    <cellStyle name="Migliaia 161" xfId="1417"/>
    <cellStyle name="Migliaia 162" xfId="1419"/>
    <cellStyle name="Migliaia 163" xfId="1423"/>
    <cellStyle name="Migliaia 164" xfId="1420"/>
    <cellStyle name="Migliaia 165" xfId="1422"/>
    <cellStyle name="Migliaia 166" xfId="1424"/>
    <cellStyle name="Migliaia 167" xfId="1425"/>
    <cellStyle name="Migliaia 168" xfId="1426"/>
    <cellStyle name="Migliaia 169" xfId="1421"/>
    <cellStyle name="Migliaia 17" xfId="224"/>
    <cellStyle name="Migliaia 170" xfId="1427"/>
    <cellStyle name="Migliaia 171" xfId="1437"/>
    <cellStyle name="Migliaia 172" xfId="1429"/>
    <cellStyle name="Migliaia 173" xfId="1431"/>
    <cellStyle name="Migliaia 174" xfId="2573"/>
    <cellStyle name="Migliaia 175" xfId="1430"/>
    <cellStyle name="Migliaia 176" xfId="2574"/>
    <cellStyle name="Migliaia 177" xfId="2575"/>
    <cellStyle name="Migliaia 178" xfId="2581"/>
    <cellStyle name="Migliaia 179" xfId="2577"/>
    <cellStyle name="Migliaia 18" xfId="226"/>
    <cellStyle name="Migliaia 180" xfId="2586"/>
    <cellStyle name="Migliaia 181" xfId="2584"/>
    <cellStyle name="Migliaia 182" xfId="2579"/>
    <cellStyle name="Migliaia 183" xfId="2583"/>
    <cellStyle name="Migliaia 184" xfId="2580"/>
    <cellStyle name="Migliaia 185" xfId="2588"/>
    <cellStyle name="Migliaia 186" xfId="2585"/>
    <cellStyle name="Migliaia 187" xfId="2576"/>
    <cellStyle name="Migliaia 188" xfId="2582"/>
    <cellStyle name="Migliaia 189" xfId="2587"/>
    <cellStyle name="Migliaia 19" xfId="220"/>
    <cellStyle name="Migliaia 190" xfId="2578"/>
    <cellStyle name="Migliaia 2" xfId="3"/>
    <cellStyle name="Migliaia 2 10" xfId="71"/>
    <cellStyle name="Migliaia 2 11" xfId="22"/>
    <cellStyle name="Migliaia 2 2" xfId="90"/>
    <cellStyle name="Migliaia 2 2 2" xfId="202"/>
    <cellStyle name="Migliaia 2 3" xfId="146"/>
    <cellStyle name="Migliaia 2 4" xfId="205"/>
    <cellStyle name="Migliaia 2 5" xfId="237"/>
    <cellStyle name="Migliaia 2 6" xfId="345"/>
    <cellStyle name="Migliaia 2 7" xfId="367"/>
    <cellStyle name="Migliaia 2 8" xfId="420"/>
    <cellStyle name="Migliaia 2 9" xfId="509"/>
    <cellStyle name="Migliaia 20" xfId="247"/>
    <cellStyle name="Migliaia 20 2" xfId="807"/>
    <cellStyle name="Migliaia 20 2 2" xfId="2055"/>
    <cellStyle name="Migliaia 20 3" xfId="1582"/>
    <cellStyle name="Migliaia 21" xfId="320"/>
    <cellStyle name="Migliaia 21 2" xfId="862"/>
    <cellStyle name="Migliaia 21 2 2" xfId="2110"/>
    <cellStyle name="Migliaia 21 3" xfId="1637"/>
    <cellStyle name="Migliaia 22" xfId="323"/>
    <cellStyle name="Migliaia 22 2" xfId="865"/>
    <cellStyle name="Migliaia 22 2 2" xfId="2113"/>
    <cellStyle name="Migliaia 22 3" xfId="1640"/>
    <cellStyle name="Migliaia 23" xfId="321"/>
    <cellStyle name="Migliaia 23 2" xfId="863"/>
    <cellStyle name="Migliaia 23 2 2" xfId="2111"/>
    <cellStyle name="Migliaia 23 3" xfId="1638"/>
    <cellStyle name="Migliaia 24" xfId="322"/>
    <cellStyle name="Migliaia 24 2" xfId="864"/>
    <cellStyle name="Migliaia 24 2 2" xfId="2112"/>
    <cellStyle name="Migliaia 24 3" xfId="1639"/>
    <cellStyle name="Migliaia 25" xfId="222"/>
    <cellStyle name="Migliaia 26" xfId="286"/>
    <cellStyle name="Migliaia 27" xfId="289"/>
    <cellStyle name="Migliaia 28" xfId="326"/>
    <cellStyle name="Migliaia 29" xfId="288"/>
    <cellStyle name="Migliaia 3" xfId="4"/>
    <cellStyle name="Migliaia 3 10" xfId="72"/>
    <cellStyle name="Migliaia 3 11" xfId="48"/>
    <cellStyle name="Migliaia 3 2" xfId="112"/>
    <cellStyle name="Migliaia 3 3" xfId="147"/>
    <cellStyle name="Migliaia 3 4" xfId="206"/>
    <cellStyle name="Migliaia 3 5" xfId="238"/>
    <cellStyle name="Migliaia 3 6" xfId="316"/>
    <cellStyle name="Migliaia 3 7" xfId="368"/>
    <cellStyle name="Migliaia 3 8" xfId="421"/>
    <cellStyle name="Migliaia 3 9" xfId="474"/>
    <cellStyle name="Migliaia 30" xfId="231"/>
    <cellStyle name="Migliaia 31" xfId="341"/>
    <cellStyle name="Migliaia 31 2" xfId="876"/>
    <cellStyle name="Migliaia 31 2 2" xfId="2124"/>
    <cellStyle name="Migliaia 31 3" xfId="1651"/>
    <cellStyle name="Migliaia 32" xfId="210"/>
    <cellStyle name="Migliaia 32 2" xfId="787"/>
    <cellStyle name="Migliaia 32 2 2" xfId="2035"/>
    <cellStyle name="Migliaia 32 3" xfId="1562"/>
    <cellStyle name="Migliaia 33" xfId="342"/>
    <cellStyle name="Migliaia 33 2" xfId="877"/>
    <cellStyle name="Migliaia 33 2 2" xfId="2125"/>
    <cellStyle name="Migliaia 33 3" xfId="1652"/>
    <cellStyle name="Migliaia 34" xfId="344"/>
    <cellStyle name="Migliaia 34 2" xfId="879"/>
    <cellStyle name="Migliaia 34 2 2" xfId="2127"/>
    <cellStyle name="Migliaia 34 3" xfId="1654"/>
    <cellStyle name="Migliaia 35" xfId="343"/>
    <cellStyle name="Migliaia 35 2" xfId="878"/>
    <cellStyle name="Migliaia 35 2 2" xfId="2126"/>
    <cellStyle name="Migliaia 35 3" xfId="1653"/>
    <cellStyle name="Migliaia 36" xfId="297"/>
    <cellStyle name="Migliaia 37" xfId="311"/>
    <cellStyle name="Migliaia 38" xfId="328"/>
    <cellStyle name="Migliaia 39" xfId="334"/>
    <cellStyle name="Migliaia 4" xfId="82"/>
    <cellStyle name="Migliaia 4 2" xfId="528"/>
    <cellStyle name="Migliaia 4 3" xfId="707"/>
    <cellStyle name="Migliaia 4 3 2" xfId="1955"/>
    <cellStyle name="Migliaia 4 4" xfId="1482"/>
    <cellStyle name="Migliaia 40" xfId="314"/>
    <cellStyle name="Migliaia 40 2" xfId="857"/>
    <cellStyle name="Migliaia 40 2 2" xfId="2105"/>
    <cellStyle name="Migliaia 40 3" xfId="1632"/>
    <cellStyle name="Migliaia 41" xfId="349"/>
    <cellStyle name="Migliaia 41 2" xfId="882"/>
    <cellStyle name="Migliaia 41 2 2" xfId="2130"/>
    <cellStyle name="Migliaia 41 3" xfId="1657"/>
    <cellStyle name="Migliaia 42" xfId="291"/>
    <cellStyle name="Migliaia 42 2" xfId="844"/>
    <cellStyle name="Migliaia 42 2 2" xfId="2092"/>
    <cellStyle name="Migliaia 42 3" xfId="1619"/>
    <cellStyle name="Migliaia 43" xfId="347"/>
    <cellStyle name="Migliaia 43 2" xfId="880"/>
    <cellStyle name="Migliaia 43 2 2" xfId="2128"/>
    <cellStyle name="Migliaia 43 3" xfId="1655"/>
    <cellStyle name="Migliaia 44" xfId="339"/>
    <cellStyle name="Migliaia 45" xfId="211"/>
    <cellStyle name="Migliaia 46" xfId="250"/>
    <cellStyle name="Migliaia 47" xfId="312"/>
    <cellStyle name="Migliaia 48" xfId="271"/>
    <cellStyle name="Migliaia 48 2" xfId="829"/>
    <cellStyle name="Migliaia 48 2 2" xfId="2077"/>
    <cellStyle name="Migliaia 48 3" xfId="1604"/>
    <cellStyle name="Migliaia 49" xfId="333"/>
    <cellStyle name="Migliaia 49 2" xfId="871"/>
    <cellStyle name="Migliaia 49 2 2" xfId="2119"/>
    <cellStyle name="Migliaia 49 3" xfId="1646"/>
    <cellStyle name="Migliaia 5" xfId="84"/>
    <cellStyle name="Migliaia 5 2" xfId="607"/>
    <cellStyle name="Migliaia 5 2 2" xfId="1872"/>
    <cellStyle name="Migliaia 5 3" xfId="1163"/>
    <cellStyle name="Migliaia 5 3 2" xfId="2345"/>
    <cellStyle name="Migliaia 5 4" xfId="1242"/>
    <cellStyle name="Migliaia 5 4 2" xfId="2423"/>
    <cellStyle name="Migliaia 5 5" xfId="1322"/>
    <cellStyle name="Migliaia 5 5 2" xfId="2501"/>
    <cellStyle name="Migliaia 50" xfId="353"/>
    <cellStyle name="Migliaia 50 2" xfId="885"/>
    <cellStyle name="Migliaia 50 2 2" xfId="2133"/>
    <cellStyle name="Migliaia 50 3" xfId="1660"/>
    <cellStyle name="Migliaia 51" xfId="354"/>
    <cellStyle name="Migliaia 51 2" xfId="886"/>
    <cellStyle name="Migliaia 51 2 2" xfId="2134"/>
    <cellStyle name="Migliaia 51 3" xfId="1661"/>
    <cellStyle name="Migliaia 52" xfId="355"/>
    <cellStyle name="Migliaia 52 2" xfId="887"/>
    <cellStyle name="Migliaia 52 2 2" xfId="2135"/>
    <cellStyle name="Migliaia 52 3" xfId="1662"/>
    <cellStyle name="Migliaia 53" xfId="295"/>
    <cellStyle name="Migliaia 54" xfId="228"/>
    <cellStyle name="Migliaia 55" xfId="301"/>
    <cellStyle name="Migliaia 56" xfId="229"/>
    <cellStyle name="Migliaia 57" xfId="318"/>
    <cellStyle name="Migliaia 57 2" xfId="860"/>
    <cellStyle name="Migliaia 57 2 2" xfId="2108"/>
    <cellStyle name="Migliaia 57 3" xfId="1635"/>
    <cellStyle name="Migliaia 58" xfId="308"/>
    <cellStyle name="Migliaia 58 2" xfId="854"/>
    <cellStyle name="Migliaia 58 2 2" xfId="2102"/>
    <cellStyle name="Migliaia 58 3" xfId="1629"/>
    <cellStyle name="Migliaia 59" xfId="329"/>
    <cellStyle name="Migliaia 59 2" xfId="868"/>
    <cellStyle name="Migliaia 59 2 2" xfId="2116"/>
    <cellStyle name="Migliaia 59 3" xfId="1643"/>
    <cellStyle name="Migliaia 6" xfId="156"/>
    <cellStyle name="Migliaia 6 2" xfId="748"/>
    <cellStyle name="Migliaia 6 2 2" xfId="1996"/>
    <cellStyle name="Migliaia 6 3" xfId="1396"/>
    <cellStyle name="Migliaia 6 3 2" xfId="2572"/>
    <cellStyle name="Migliaia 6 4" xfId="1523"/>
    <cellStyle name="Migliaia 60" xfId="252"/>
    <cellStyle name="Migliaia 60 2" xfId="810"/>
    <cellStyle name="Migliaia 60 2 2" xfId="2058"/>
    <cellStyle name="Migliaia 60 3" xfId="1585"/>
    <cellStyle name="Migliaia 61" xfId="223"/>
    <cellStyle name="Migliaia 61 2" xfId="795"/>
    <cellStyle name="Migliaia 61 2 2" xfId="2043"/>
    <cellStyle name="Migliaia 61 3" xfId="1570"/>
    <cellStyle name="Migliaia 62" xfId="306"/>
    <cellStyle name="Migliaia 63" xfId="335"/>
    <cellStyle name="Migliaia 64" xfId="346"/>
    <cellStyle name="Migliaia 65" xfId="352"/>
    <cellStyle name="Migliaia 66" xfId="302"/>
    <cellStyle name="Migliaia 67" xfId="227"/>
    <cellStyle name="Migliaia 67 2" xfId="797"/>
    <cellStyle name="Migliaia 67 2 2" xfId="2045"/>
    <cellStyle name="Migliaia 67 3" xfId="1572"/>
    <cellStyle name="Migliaia 68" xfId="361"/>
    <cellStyle name="Migliaia 68 2" xfId="893"/>
    <cellStyle name="Migliaia 68 2 2" xfId="2141"/>
    <cellStyle name="Migliaia 68 3" xfId="1668"/>
    <cellStyle name="Migliaia 69" xfId="362"/>
    <cellStyle name="Migliaia 69 2" xfId="894"/>
    <cellStyle name="Migliaia 69 2 2" xfId="2142"/>
    <cellStyle name="Migliaia 69 3" xfId="1669"/>
    <cellStyle name="Migliaia 7" xfId="208"/>
    <cellStyle name="Migliaia 7 2" xfId="785"/>
    <cellStyle name="Migliaia 7 2 2" xfId="2033"/>
    <cellStyle name="Migliaia 7 3" xfId="1560"/>
    <cellStyle name="Migliaia 70" xfId="290"/>
    <cellStyle name="Migliaia 71" xfId="331"/>
    <cellStyle name="Migliaia 72" xfId="287"/>
    <cellStyle name="Migliaia 73" xfId="363"/>
    <cellStyle name="Migliaia 74" xfId="377"/>
    <cellStyle name="Migliaia 74 2" xfId="900"/>
    <cellStyle name="Migliaia 74 2 2" xfId="2148"/>
    <cellStyle name="Migliaia 74 3" xfId="1675"/>
    <cellStyle name="Migliaia 75" xfId="412"/>
    <cellStyle name="Migliaia 75 2" xfId="934"/>
    <cellStyle name="Migliaia 75 2 2" xfId="2182"/>
    <cellStyle name="Migliaia 75 3" xfId="1709"/>
    <cellStyle name="Migliaia 76" xfId="413"/>
    <cellStyle name="Migliaia 76 2" xfId="935"/>
    <cellStyle name="Migliaia 76 2 2" xfId="2183"/>
    <cellStyle name="Migliaia 76 3" xfId="1710"/>
    <cellStyle name="Migliaia 77" xfId="364"/>
    <cellStyle name="Migliaia 78" xfId="430"/>
    <cellStyle name="Migliaia 78 2" xfId="944"/>
    <cellStyle name="Migliaia 78 2 2" xfId="2192"/>
    <cellStyle name="Migliaia 78 3" xfId="1719"/>
    <cellStyle name="Migliaia 79" xfId="414"/>
    <cellStyle name="Migliaia 8" xfId="141"/>
    <cellStyle name="Migliaia 8 2" xfId="742"/>
    <cellStyle name="Migliaia 8 2 2" xfId="1990"/>
    <cellStyle name="Migliaia 8 3" xfId="1517"/>
    <cellStyle name="Migliaia 80" xfId="501"/>
    <cellStyle name="Migliaia 81" xfId="489"/>
    <cellStyle name="Migliaia 81 2" xfId="996"/>
    <cellStyle name="Migliaia 81 2 2" xfId="2244"/>
    <cellStyle name="Migliaia 81 3" xfId="1771"/>
    <cellStyle name="Migliaia 82" xfId="502"/>
    <cellStyle name="Migliaia 82 2" xfId="470"/>
    <cellStyle name="Migliaia 82 2 2" xfId="982"/>
    <cellStyle name="Migliaia 82 2 2 2" xfId="2230"/>
    <cellStyle name="Migliaia 82 2 3" xfId="1757"/>
    <cellStyle name="Migliaia 82 3" xfId="523"/>
    <cellStyle name="Migliaia 83" xfId="505"/>
    <cellStyle name="Migliaia 83 2" xfId="475"/>
    <cellStyle name="Migliaia 83 2 2" xfId="984"/>
    <cellStyle name="Migliaia 83 2 2 2" xfId="2232"/>
    <cellStyle name="Migliaia 83 2 3" xfId="1759"/>
    <cellStyle name="Migliaia 83 3" xfId="524"/>
    <cellStyle name="Migliaia 84" xfId="473"/>
    <cellStyle name="Migliaia 84 2" xfId="516"/>
    <cellStyle name="Migliaia 84 2 2" xfId="1016"/>
    <cellStyle name="Migliaia 84 2 2 2" xfId="2264"/>
    <cellStyle name="Migliaia 84 2 3" xfId="1791"/>
    <cellStyle name="Migliaia 84 3" xfId="522"/>
    <cellStyle name="Migliaia 85" xfId="520"/>
    <cellStyle name="Migliaia 85 2" xfId="1017"/>
    <cellStyle name="Migliaia 85 2 2" xfId="2265"/>
    <cellStyle name="Migliaia 85 3" xfId="1792"/>
    <cellStyle name="Migliaia 86" xfId="519"/>
    <cellStyle name="Migliaia 87" xfId="517"/>
    <cellStyle name="Migliaia 88" xfId="496"/>
    <cellStyle name="Migliaia 89" xfId="521"/>
    <cellStyle name="Migliaia 89 2" xfId="1018"/>
    <cellStyle name="Migliaia 89 2 2" xfId="2266"/>
    <cellStyle name="Migliaia 89 3" xfId="1793"/>
    <cellStyle name="Migliaia 9" xfId="212"/>
    <cellStyle name="Migliaia 9 2" xfId="788"/>
    <cellStyle name="Migliaia 9 2 2" xfId="2036"/>
    <cellStyle name="Migliaia 9 3" xfId="1563"/>
    <cellStyle name="Migliaia 90" xfId="492"/>
    <cellStyle name="Migliaia 90 2" xfId="999"/>
    <cellStyle name="Migliaia 90 2 2" xfId="2247"/>
    <cellStyle name="Migliaia 90 3" xfId="1774"/>
    <cellStyle name="Migliaia 91" xfId="504"/>
    <cellStyle name="Migliaia 92" xfId="518"/>
    <cellStyle name="Migliaia 93" xfId="525"/>
    <cellStyle name="Migliaia 93 2" xfId="1019"/>
    <cellStyle name="Migliaia 93 2 2" xfId="2267"/>
    <cellStyle name="Migliaia 93 3" xfId="1794"/>
    <cellStyle name="Migliaia 94" xfId="81"/>
    <cellStyle name="Migliaia 94 2" xfId="706"/>
    <cellStyle name="Migliaia 94 2 2" xfId="1954"/>
    <cellStyle name="Migliaia 94 3" xfId="1481"/>
    <cellStyle name="Migliaia 95" xfId="15"/>
    <cellStyle name="Migliaia 95 2" xfId="1120"/>
    <cellStyle name="Migliaia 95 3" xfId="1439"/>
    <cellStyle name="Migliaia 96" xfId="20"/>
    <cellStyle name="Migliaia 96 2" xfId="1199"/>
    <cellStyle name="Migliaia 96 3" xfId="1443"/>
    <cellStyle name="Migliaia 97" xfId="652"/>
    <cellStyle name="Migliaia 97 2" xfId="1278"/>
    <cellStyle name="Migliaia 97 3" xfId="1912"/>
    <cellStyle name="Migliaia 98" xfId="649"/>
    <cellStyle name="Migliaia 98 2" xfId="1279"/>
    <cellStyle name="Migliaia 98 3" xfId="1910"/>
    <cellStyle name="Migliaia 99" xfId="648"/>
    <cellStyle name="Migliaia 99 2" xfId="1358"/>
    <cellStyle name="Migliaia 99 3" xfId="1909"/>
    <cellStyle name="Neutrale" xfId="1065" builtinId="28" customBuiltin="1"/>
    <cellStyle name="Normale" xfId="0" builtinId="0"/>
    <cellStyle name="Normale 10" xfId="68"/>
    <cellStyle name="Normale 10 2" xfId="195"/>
    <cellStyle name="Normale 10 2 2" xfId="641"/>
    <cellStyle name="Normale 10 2 2 2" xfId="1906"/>
    <cellStyle name="Normale 10 2 3" xfId="784"/>
    <cellStyle name="Normale 10 2 3 2" xfId="2032"/>
    <cellStyle name="Normale 10 2 4" xfId="1197"/>
    <cellStyle name="Normale 10 2 4 2" xfId="2379"/>
    <cellStyle name="Normale 10 2 5" xfId="1276"/>
    <cellStyle name="Normale 10 2 5 2" xfId="2457"/>
    <cellStyle name="Normale 10 2 6" xfId="1356"/>
    <cellStyle name="Normale 10 2 6 2" xfId="2535"/>
    <cellStyle name="Normale 10 2 7" xfId="1559"/>
    <cellStyle name="Normale 10 3" xfId="285"/>
    <cellStyle name="Normale 10 3 2" xfId="643"/>
    <cellStyle name="Normale 10 3 3" xfId="843"/>
    <cellStyle name="Normale 10 3 3 2" xfId="2091"/>
    <cellStyle name="Normale 10 3 4" xfId="1618"/>
    <cellStyle name="Normale 10 4" xfId="411"/>
    <cellStyle name="Normale 10 4 2" xfId="599"/>
    <cellStyle name="Normale 10 4 2 2" xfId="1865"/>
    <cellStyle name="Normale 10 4 3" xfId="933"/>
    <cellStyle name="Normale 10 4 3 2" xfId="2181"/>
    <cellStyle name="Normale 10 4 4" xfId="1156"/>
    <cellStyle name="Normale 10 4 4 2" xfId="2338"/>
    <cellStyle name="Normale 10 4 5" xfId="1235"/>
    <cellStyle name="Normale 10 4 5 2" xfId="2416"/>
    <cellStyle name="Normale 10 4 6" xfId="1315"/>
    <cellStyle name="Normale 10 4 6 2" xfId="2494"/>
    <cellStyle name="Normale 10 4 7" xfId="1708"/>
    <cellStyle name="Normale 10 5" xfId="465"/>
    <cellStyle name="Normale 10 5 2" xfId="978"/>
    <cellStyle name="Normale 10 5 2 2" xfId="2226"/>
    <cellStyle name="Normale 10 5 3" xfId="1753"/>
    <cellStyle name="Normale 10 6" xfId="127"/>
    <cellStyle name="Normale 10 6 2" xfId="741"/>
    <cellStyle name="Normale 10 6 2 2" xfId="1989"/>
    <cellStyle name="Normale 10 6 3" xfId="1516"/>
    <cellStyle name="Normale 10 7" xfId="527"/>
    <cellStyle name="Normale 10 8" xfId="700"/>
    <cellStyle name="Normale 10 8 2" xfId="1948"/>
    <cellStyle name="Normale 10 9" xfId="1475"/>
    <cellStyle name="Normale 11" xfId="83"/>
    <cellStyle name="Normale 11 2" xfId="232"/>
    <cellStyle name="Normale 11 2 2" xfId="642"/>
    <cellStyle name="Normale 11 2 2 2" xfId="1907"/>
    <cellStyle name="Normale 11 2 3" xfId="799"/>
    <cellStyle name="Normale 11 2 3 2" xfId="2047"/>
    <cellStyle name="Normale 11 2 4" xfId="1198"/>
    <cellStyle name="Normale 11 2 4 2" xfId="2380"/>
    <cellStyle name="Normale 11 2 5" xfId="1277"/>
    <cellStyle name="Normale 11 2 5 2" xfId="2458"/>
    <cellStyle name="Normale 11 2 6" xfId="1357"/>
    <cellStyle name="Normale 11 2 6 2" xfId="2536"/>
    <cellStyle name="Normale 11 2 7" xfId="1574"/>
    <cellStyle name="Normale 11 3" xfId="249"/>
    <cellStyle name="Normale 11 4" xfId="378"/>
    <cellStyle name="Normale 11 5" xfId="431"/>
    <cellStyle name="Normale 11 6" xfId="600"/>
    <cellStyle name="Normale 11 6 2" xfId="1866"/>
    <cellStyle name="Normale 11 7" xfId="1157"/>
    <cellStyle name="Normale 11 7 2" xfId="2339"/>
    <cellStyle name="Normale 11 8" xfId="1236"/>
    <cellStyle name="Normale 11 8 2" xfId="2417"/>
    <cellStyle name="Normale 11 9" xfId="1316"/>
    <cellStyle name="Normale 11 9 2" xfId="2495"/>
    <cellStyle name="Normale 12" xfId="136"/>
    <cellStyle name="Normale 12 2" xfId="196"/>
    <cellStyle name="Normale 13" xfId="144"/>
    <cellStyle name="Normale 13 2" xfId="601"/>
    <cellStyle name="Normale 13 2 2" xfId="1867"/>
    <cellStyle name="Normale 13 3" xfId="743"/>
    <cellStyle name="Normale 13 3 2" xfId="1991"/>
    <cellStyle name="Normale 13 4" xfId="1158"/>
    <cellStyle name="Normale 13 4 2" xfId="2340"/>
    <cellStyle name="Normale 13 5" xfId="1237"/>
    <cellStyle name="Normale 13 5 2" xfId="2418"/>
    <cellStyle name="Normale 13 6" xfId="1317"/>
    <cellStyle name="Normale 13 6 2" xfId="2496"/>
    <cellStyle name="Normale 13 7" xfId="1518"/>
    <cellStyle name="Normale 14" xfId="235"/>
    <cellStyle name="Normale 14 2" xfId="802"/>
    <cellStyle name="Normale 14 2 2" xfId="2050"/>
    <cellStyle name="Normale 14 3" xfId="1361"/>
    <cellStyle name="Normale 14 3 2" xfId="2537"/>
    <cellStyle name="Normale 14 4" xfId="1577"/>
    <cellStyle name="Normale 15" xfId="348"/>
    <cellStyle name="Normale 15 2" xfId="881"/>
    <cellStyle name="Normale 15 2 2" xfId="2129"/>
    <cellStyle name="Normale 15 3" xfId="1656"/>
    <cellStyle name="Normale 16" xfId="365"/>
    <cellStyle name="Normale 16 2" xfId="895"/>
    <cellStyle name="Normale 16 2 2" xfId="2143"/>
    <cellStyle name="Normale 16 3" xfId="1670"/>
    <cellStyle name="Normale 17" xfId="199"/>
    <cellStyle name="Normale 18" xfId="418"/>
    <cellStyle name="Normale 18 2" xfId="939"/>
    <cellStyle name="Normale 18 2 2" xfId="2187"/>
    <cellStyle name="Normale 18 3" xfId="1714"/>
    <cellStyle name="Normale 19" xfId="515"/>
    <cellStyle name="Normale 19 2" xfId="1015"/>
    <cellStyle name="Normale 19 2 2" xfId="2263"/>
    <cellStyle name="Normale 19 3" xfId="1790"/>
    <cellStyle name="Normale 2" xfId="5"/>
    <cellStyle name="Normale 2 10" xfId="137"/>
    <cellStyle name="Normale 2 10 2" xfId="1362"/>
    <cellStyle name="Normale 2 10 2 2" xfId="2538"/>
    <cellStyle name="Normale 2 11" xfId="239"/>
    <cellStyle name="Normale 2 12" xfId="298"/>
    <cellStyle name="Normale 2 13" xfId="369"/>
    <cellStyle name="Normale 2 14" xfId="422"/>
    <cellStyle name="Normale 2 15" xfId="484"/>
    <cellStyle name="Normale 2 16" xfId="73"/>
    <cellStyle name="Normale 2 17" xfId="529"/>
    <cellStyle name="Normale 2 17 2" xfId="1021"/>
    <cellStyle name="Normale 2 17 2 2" xfId="2269"/>
    <cellStyle name="Normale 2 17 3" xfId="1796"/>
    <cellStyle name="Normale 2 18" xfId="565"/>
    <cellStyle name="Normale 2 18 2" xfId="1831"/>
    <cellStyle name="Normale 2 19" xfId="16"/>
    <cellStyle name="Normale 2 19 2" xfId="1440"/>
    <cellStyle name="Normale 2 2" xfId="19"/>
    <cellStyle name="Normale 2 2 10" xfId="299"/>
    <cellStyle name="Normale 2 2 10 2" xfId="849"/>
    <cellStyle name="Normale 2 2 10 2 2" xfId="2097"/>
    <cellStyle name="Normale 2 2 10 3" xfId="1624"/>
    <cellStyle name="Normale 2 2 11" xfId="379"/>
    <cellStyle name="Normale 2 2 11 2" xfId="901"/>
    <cellStyle name="Normale 2 2 11 2 2" xfId="2149"/>
    <cellStyle name="Normale 2 2 11 3" xfId="1676"/>
    <cellStyle name="Normale 2 2 12" xfId="433"/>
    <cellStyle name="Normale 2 2 12 2" xfId="946"/>
    <cellStyle name="Normale 2 2 12 2 2" xfId="2194"/>
    <cellStyle name="Normale 2 2 12 3" xfId="1721"/>
    <cellStyle name="Normale 2 2 13" xfId="479"/>
    <cellStyle name="Normale 2 2 13 2" xfId="988"/>
    <cellStyle name="Normale 2 2 13 2 2" xfId="2236"/>
    <cellStyle name="Normale 2 2 13 3" xfId="1763"/>
    <cellStyle name="Normale 2 2 14" xfId="88"/>
    <cellStyle name="Normale 2 2 14 2" xfId="709"/>
    <cellStyle name="Normale 2 2 14 2 2" xfId="1957"/>
    <cellStyle name="Normale 2 2 14 3" xfId="1484"/>
    <cellStyle name="Normale 2 2 15" xfId="531"/>
    <cellStyle name="Normale 2 2 15 2" xfId="1022"/>
    <cellStyle name="Normale 2 2 15 2 2" xfId="2270"/>
    <cellStyle name="Normale 2 2 15 3" xfId="1797"/>
    <cellStyle name="Normale 2 2 16" xfId="566"/>
    <cellStyle name="Normale 2 2 16 2" xfId="1832"/>
    <cellStyle name="Normale 2 2 17" xfId="667"/>
    <cellStyle name="Normale 2 2 17 2" xfId="1915"/>
    <cellStyle name="Normale 2 2 18" xfId="1123"/>
    <cellStyle name="Normale 2 2 18 2" xfId="2305"/>
    <cellStyle name="Normale 2 2 19" xfId="1202"/>
    <cellStyle name="Normale 2 2 19 2" xfId="2383"/>
    <cellStyle name="Normale 2 2 2" xfId="29"/>
    <cellStyle name="Normale 2 2 2 10" xfId="97"/>
    <cellStyle name="Normale 2 2 2 10 2" xfId="713"/>
    <cellStyle name="Normale 2 2 2 10 2 2" xfId="1961"/>
    <cellStyle name="Normale 2 2 2 10 3" xfId="1488"/>
    <cellStyle name="Normale 2 2 2 11" xfId="536"/>
    <cellStyle name="Normale 2 2 2 11 2" xfId="1027"/>
    <cellStyle name="Normale 2 2 2 11 2 2" xfId="2275"/>
    <cellStyle name="Normale 2 2 2 11 3" xfId="1802"/>
    <cellStyle name="Normale 2 2 2 12" xfId="571"/>
    <cellStyle name="Normale 2 2 2 12 2" xfId="1837"/>
    <cellStyle name="Normale 2 2 2 13" xfId="672"/>
    <cellStyle name="Normale 2 2 2 13 2" xfId="1920"/>
    <cellStyle name="Normale 2 2 2 14" xfId="1128"/>
    <cellStyle name="Normale 2 2 2 14 2" xfId="2310"/>
    <cellStyle name="Normale 2 2 2 15" xfId="1207"/>
    <cellStyle name="Normale 2 2 2 15 2" xfId="2388"/>
    <cellStyle name="Normale 2 2 2 16" xfId="1287"/>
    <cellStyle name="Normale 2 2 2 16 2" xfId="2466"/>
    <cellStyle name="Normale 2 2 2 17" xfId="1447"/>
    <cellStyle name="Normale 2 2 2 2" xfId="58"/>
    <cellStyle name="Normale 2 2 2 2 10" xfId="590"/>
    <cellStyle name="Normale 2 2 2 2 10 2" xfId="1856"/>
    <cellStyle name="Normale 2 2 2 2 11" xfId="691"/>
    <cellStyle name="Normale 2 2 2 2 11 2" xfId="1939"/>
    <cellStyle name="Normale 2 2 2 2 12" xfId="1147"/>
    <cellStyle name="Normale 2 2 2 2 12 2" xfId="2329"/>
    <cellStyle name="Normale 2 2 2 2 13" xfId="1226"/>
    <cellStyle name="Normale 2 2 2 2 13 2" xfId="2407"/>
    <cellStyle name="Normale 2 2 2 2 14" xfId="1306"/>
    <cellStyle name="Normale 2 2 2 2 14 2" xfId="2485"/>
    <cellStyle name="Normale 2 2 2 2 15" xfId="1466"/>
    <cellStyle name="Normale 2 2 2 2 2" xfId="186"/>
    <cellStyle name="Normale 2 2 2 2 2 2" xfId="632"/>
    <cellStyle name="Normale 2 2 2 2 2 2 2" xfId="1897"/>
    <cellStyle name="Normale 2 2 2 2 2 3" xfId="775"/>
    <cellStyle name="Normale 2 2 2 2 2 3 2" xfId="2023"/>
    <cellStyle name="Normale 2 2 2 2 2 4" xfId="1188"/>
    <cellStyle name="Normale 2 2 2 2 2 4 2" xfId="2370"/>
    <cellStyle name="Normale 2 2 2 2 2 5" xfId="1267"/>
    <cellStyle name="Normale 2 2 2 2 2 5 2" xfId="2448"/>
    <cellStyle name="Normale 2 2 2 2 2 6" xfId="1347"/>
    <cellStyle name="Normale 2 2 2 2 2 6 2" xfId="2526"/>
    <cellStyle name="Normale 2 2 2 2 2 7" xfId="1550"/>
    <cellStyle name="Normale 2 2 2 2 3" xfId="276"/>
    <cellStyle name="Normale 2 2 2 2 3 2" xfId="834"/>
    <cellStyle name="Normale 2 2 2 2 3 2 2" xfId="2082"/>
    <cellStyle name="Normale 2 2 2 2 3 3" xfId="1365"/>
    <cellStyle name="Normale 2 2 2 2 3 3 2" xfId="2541"/>
    <cellStyle name="Normale 2 2 2 2 3 4" xfId="1609"/>
    <cellStyle name="Normale 2 2 2 2 4" xfId="340"/>
    <cellStyle name="Normale 2 2 2 2 4 2" xfId="875"/>
    <cellStyle name="Normale 2 2 2 2 4 2 2" xfId="2123"/>
    <cellStyle name="Normale 2 2 2 2 4 3" xfId="1650"/>
    <cellStyle name="Normale 2 2 2 2 5" xfId="402"/>
    <cellStyle name="Normale 2 2 2 2 5 2" xfId="924"/>
    <cellStyle name="Normale 2 2 2 2 5 2 2" xfId="2172"/>
    <cellStyle name="Normale 2 2 2 2 5 3" xfId="1699"/>
    <cellStyle name="Normale 2 2 2 2 6" xfId="456"/>
    <cellStyle name="Normale 2 2 2 2 6 2" xfId="969"/>
    <cellStyle name="Normale 2 2 2 2 6 2 2" xfId="2217"/>
    <cellStyle name="Normale 2 2 2 2 6 3" xfId="1744"/>
    <cellStyle name="Normale 2 2 2 2 7" xfId="471"/>
    <cellStyle name="Normale 2 2 2 2 7 2" xfId="983"/>
    <cellStyle name="Normale 2 2 2 2 7 2 2" xfId="2231"/>
    <cellStyle name="Normale 2 2 2 2 7 3" xfId="1758"/>
    <cellStyle name="Normale 2 2 2 2 8" xfId="118"/>
    <cellStyle name="Normale 2 2 2 2 8 2" xfId="732"/>
    <cellStyle name="Normale 2 2 2 2 8 2 2" xfId="1980"/>
    <cellStyle name="Normale 2 2 2 2 8 3" xfId="1507"/>
    <cellStyle name="Normale 2 2 2 2 9" xfId="555"/>
    <cellStyle name="Normale 2 2 2 2 9 2" xfId="1046"/>
    <cellStyle name="Normale 2 2 2 2 9 2 2" xfId="2294"/>
    <cellStyle name="Normale 2 2 2 2 9 3" xfId="1821"/>
    <cellStyle name="Normale 2 2 2 3" xfId="167"/>
    <cellStyle name="Normale 2 2 2 3 2" xfId="613"/>
    <cellStyle name="Normale 2 2 2 3 2 2" xfId="1878"/>
    <cellStyle name="Normale 2 2 2 3 3" xfId="756"/>
    <cellStyle name="Normale 2 2 2 3 3 2" xfId="2004"/>
    <cellStyle name="Normale 2 2 2 3 4" xfId="1169"/>
    <cellStyle name="Normale 2 2 2 3 4 2" xfId="2351"/>
    <cellStyle name="Normale 2 2 2 3 5" xfId="1248"/>
    <cellStyle name="Normale 2 2 2 3 5 2" xfId="2429"/>
    <cellStyle name="Normale 2 2 2 3 6" xfId="1328"/>
    <cellStyle name="Normale 2 2 2 3 6 2" xfId="2507"/>
    <cellStyle name="Normale 2 2 2 3 7" xfId="1531"/>
    <cellStyle name="Normale 2 2 2 4" xfId="162"/>
    <cellStyle name="Normale 2 2 2 4 2" xfId="1364"/>
    <cellStyle name="Normale 2 2 2 4 2 2" xfId="2540"/>
    <cellStyle name="Normale 2 2 2 5" xfId="256"/>
    <cellStyle name="Normale 2 2 2 5 2" xfId="814"/>
    <cellStyle name="Normale 2 2 2 5 2 2" xfId="2062"/>
    <cellStyle name="Normale 2 2 2 5 3" xfId="1589"/>
    <cellStyle name="Normale 2 2 2 6" xfId="338"/>
    <cellStyle name="Normale 2 2 2 6 2" xfId="874"/>
    <cellStyle name="Normale 2 2 2 6 2 2" xfId="2122"/>
    <cellStyle name="Normale 2 2 2 6 3" xfId="1649"/>
    <cellStyle name="Normale 2 2 2 7" xfId="383"/>
    <cellStyle name="Normale 2 2 2 7 2" xfId="905"/>
    <cellStyle name="Normale 2 2 2 7 2 2" xfId="2153"/>
    <cellStyle name="Normale 2 2 2 7 3" xfId="1680"/>
    <cellStyle name="Normale 2 2 2 8" xfId="437"/>
    <cellStyle name="Normale 2 2 2 8 2" xfId="950"/>
    <cellStyle name="Normale 2 2 2 8 2 2" xfId="2198"/>
    <cellStyle name="Normale 2 2 2 8 3" xfId="1725"/>
    <cellStyle name="Normale 2 2 2 9" xfId="491"/>
    <cellStyle name="Normale 2 2 2 9 2" xfId="998"/>
    <cellStyle name="Normale 2 2 2 9 2 2" xfId="2246"/>
    <cellStyle name="Normale 2 2 2 9 3" xfId="1773"/>
    <cellStyle name="Normale 2 2 20" xfId="1282"/>
    <cellStyle name="Normale 2 2 20 2" xfId="2461"/>
    <cellStyle name="Normale 2 2 21" xfId="1442"/>
    <cellStyle name="Normale 2 2 3" xfId="32"/>
    <cellStyle name="Normale 2 2 3 10" xfId="538"/>
    <cellStyle name="Normale 2 2 3 10 2" xfId="1029"/>
    <cellStyle name="Normale 2 2 3 10 2 2" xfId="2277"/>
    <cellStyle name="Normale 2 2 3 10 3" xfId="1804"/>
    <cellStyle name="Normale 2 2 3 11" xfId="573"/>
    <cellStyle name="Normale 2 2 3 11 2" xfId="1839"/>
    <cellStyle name="Normale 2 2 3 12" xfId="674"/>
    <cellStyle name="Normale 2 2 3 12 2" xfId="1922"/>
    <cellStyle name="Normale 2 2 3 13" xfId="1130"/>
    <cellStyle name="Normale 2 2 3 13 2" xfId="2312"/>
    <cellStyle name="Normale 2 2 3 14" xfId="1209"/>
    <cellStyle name="Normale 2 2 3 14 2" xfId="2390"/>
    <cellStyle name="Normale 2 2 3 15" xfId="1289"/>
    <cellStyle name="Normale 2 2 3 15 2" xfId="2468"/>
    <cellStyle name="Normale 2 2 3 16" xfId="1449"/>
    <cellStyle name="Normale 2 2 3 2" xfId="61"/>
    <cellStyle name="Normale 2 2 3 2 10" xfId="592"/>
    <cellStyle name="Normale 2 2 3 2 10 2" xfId="1858"/>
    <cellStyle name="Normale 2 2 3 2 11" xfId="693"/>
    <cellStyle name="Normale 2 2 3 2 11 2" xfId="1941"/>
    <cellStyle name="Normale 2 2 3 2 12" xfId="1149"/>
    <cellStyle name="Normale 2 2 3 2 12 2" xfId="2331"/>
    <cellStyle name="Normale 2 2 3 2 13" xfId="1228"/>
    <cellStyle name="Normale 2 2 3 2 13 2" xfId="2409"/>
    <cellStyle name="Normale 2 2 3 2 14" xfId="1308"/>
    <cellStyle name="Normale 2 2 3 2 14 2" xfId="2487"/>
    <cellStyle name="Normale 2 2 3 2 15" xfId="1468"/>
    <cellStyle name="Normale 2 2 3 2 2" xfId="188"/>
    <cellStyle name="Normale 2 2 3 2 2 2" xfId="634"/>
    <cellStyle name="Normale 2 2 3 2 2 2 2" xfId="1899"/>
    <cellStyle name="Normale 2 2 3 2 2 3" xfId="777"/>
    <cellStyle name="Normale 2 2 3 2 2 3 2" xfId="2025"/>
    <cellStyle name="Normale 2 2 3 2 2 4" xfId="1190"/>
    <cellStyle name="Normale 2 2 3 2 2 4 2" xfId="2372"/>
    <cellStyle name="Normale 2 2 3 2 2 5" xfId="1269"/>
    <cellStyle name="Normale 2 2 3 2 2 5 2" xfId="2450"/>
    <cellStyle name="Normale 2 2 3 2 2 6" xfId="1349"/>
    <cellStyle name="Normale 2 2 3 2 2 6 2" xfId="2528"/>
    <cellStyle name="Normale 2 2 3 2 2 7" xfId="1552"/>
    <cellStyle name="Normale 2 2 3 2 3" xfId="278"/>
    <cellStyle name="Normale 2 2 3 2 3 2" xfId="836"/>
    <cellStyle name="Normale 2 2 3 2 3 2 2" xfId="2084"/>
    <cellStyle name="Normale 2 2 3 2 3 3" xfId="1367"/>
    <cellStyle name="Normale 2 2 3 2 3 3 2" xfId="2543"/>
    <cellStyle name="Normale 2 2 3 2 3 4" xfId="1611"/>
    <cellStyle name="Normale 2 2 3 2 4" xfId="332"/>
    <cellStyle name="Normale 2 2 3 2 4 2" xfId="870"/>
    <cellStyle name="Normale 2 2 3 2 4 2 2" xfId="2118"/>
    <cellStyle name="Normale 2 2 3 2 4 3" xfId="1645"/>
    <cellStyle name="Normale 2 2 3 2 5" xfId="404"/>
    <cellStyle name="Normale 2 2 3 2 5 2" xfId="926"/>
    <cellStyle name="Normale 2 2 3 2 5 2 2" xfId="2174"/>
    <cellStyle name="Normale 2 2 3 2 5 3" xfId="1701"/>
    <cellStyle name="Normale 2 2 3 2 6" xfId="458"/>
    <cellStyle name="Normale 2 2 3 2 6 2" xfId="971"/>
    <cellStyle name="Normale 2 2 3 2 6 2 2" xfId="2219"/>
    <cellStyle name="Normale 2 2 3 2 6 3" xfId="1746"/>
    <cellStyle name="Normale 2 2 3 2 7" xfId="513"/>
    <cellStyle name="Normale 2 2 3 2 7 2" xfId="1013"/>
    <cellStyle name="Normale 2 2 3 2 7 2 2" xfId="2261"/>
    <cellStyle name="Normale 2 2 3 2 7 3" xfId="1788"/>
    <cellStyle name="Normale 2 2 3 2 8" xfId="120"/>
    <cellStyle name="Normale 2 2 3 2 8 2" xfId="734"/>
    <cellStyle name="Normale 2 2 3 2 8 2 2" xfId="1982"/>
    <cellStyle name="Normale 2 2 3 2 8 3" xfId="1509"/>
    <cellStyle name="Normale 2 2 3 2 9" xfId="557"/>
    <cellStyle name="Normale 2 2 3 2 9 2" xfId="1048"/>
    <cellStyle name="Normale 2 2 3 2 9 2 2" xfId="2296"/>
    <cellStyle name="Normale 2 2 3 2 9 3" xfId="1823"/>
    <cellStyle name="Normale 2 2 3 3" xfId="169"/>
    <cellStyle name="Normale 2 2 3 3 2" xfId="615"/>
    <cellStyle name="Normale 2 2 3 3 2 2" xfId="1880"/>
    <cellStyle name="Normale 2 2 3 3 3" xfId="758"/>
    <cellStyle name="Normale 2 2 3 3 3 2" xfId="2006"/>
    <cellStyle name="Normale 2 2 3 3 4" xfId="1171"/>
    <cellStyle name="Normale 2 2 3 3 4 2" xfId="2353"/>
    <cellStyle name="Normale 2 2 3 3 5" xfId="1250"/>
    <cellStyle name="Normale 2 2 3 3 5 2" xfId="2431"/>
    <cellStyle name="Normale 2 2 3 3 6" xfId="1330"/>
    <cellStyle name="Normale 2 2 3 3 6 2" xfId="2509"/>
    <cellStyle name="Normale 2 2 3 3 7" xfId="1533"/>
    <cellStyle name="Normale 2 2 3 4" xfId="258"/>
    <cellStyle name="Normale 2 2 3 4 2" xfId="816"/>
    <cellStyle name="Normale 2 2 3 4 2 2" xfId="2064"/>
    <cellStyle name="Normale 2 2 3 4 3" xfId="1366"/>
    <cellStyle name="Normale 2 2 3 4 3 2" xfId="2542"/>
    <cellStyle name="Normale 2 2 3 4 4" xfId="1591"/>
    <cellStyle name="Normale 2 2 3 5" xfId="358"/>
    <cellStyle name="Normale 2 2 3 5 2" xfId="890"/>
    <cellStyle name="Normale 2 2 3 5 2 2" xfId="2138"/>
    <cellStyle name="Normale 2 2 3 5 3" xfId="1665"/>
    <cellStyle name="Normale 2 2 3 6" xfId="385"/>
    <cellStyle name="Normale 2 2 3 6 2" xfId="907"/>
    <cellStyle name="Normale 2 2 3 6 2 2" xfId="2155"/>
    <cellStyle name="Normale 2 2 3 6 3" xfId="1682"/>
    <cellStyle name="Normale 2 2 3 7" xfId="439"/>
    <cellStyle name="Normale 2 2 3 7 2" xfId="952"/>
    <cellStyle name="Normale 2 2 3 7 2 2" xfId="2200"/>
    <cellStyle name="Normale 2 2 3 7 3" xfId="1727"/>
    <cellStyle name="Normale 2 2 3 8" xfId="514"/>
    <cellStyle name="Normale 2 2 3 8 2" xfId="1014"/>
    <cellStyle name="Normale 2 2 3 8 2 2" xfId="2262"/>
    <cellStyle name="Normale 2 2 3 8 3" xfId="1789"/>
    <cellStyle name="Normale 2 2 3 9" xfId="99"/>
    <cellStyle name="Normale 2 2 3 9 2" xfId="715"/>
    <cellStyle name="Normale 2 2 3 9 2 2" xfId="1963"/>
    <cellStyle name="Normale 2 2 3 9 3" xfId="1490"/>
    <cellStyle name="Normale 2 2 4" xfId="35"/>
    <cellStyle name="Normale 2 2 4 10" xfId="541"/>
    <cellStyle name="Normale 2 2 4 10 2" xfId="1032"/>
    <cellStyle name="Normale 2 2 4 10 2 2" xfId="2280"/>
    <cellStyle name="Normale 2 2 4 10 3" xfId="1807"/>
    <cellStyle name="Normale 2 2 4 11" xfId="576"/>
    <cellStyle name="Normale 2 2 4 11 2" xfId="1842"/>
    <cellStyle name="Normale 2 2 4 12" xfId="677"/>
    <cellStyle name="Normale 2 2 4 12 2" xfId="1925"/>
    <cellStyle name="Normale 2 2 4 13" xfId="1133"/>
    <cellStyle name="Normale 2 2 4 13 2" xfId="2315"/>
    <cellStyle name="Normale 2 2 4 14" xfId="1212"/>
    <cellStyle name="Normale 2 2 4 14 2" xfId="2393"/>
    <cellStyle name="Normale 2 2 4 15" xfId="1292"/>
    <cellStyle name="Normale 2 2 4 15 2" xfId="2471"/>
    <cellStyle name="Normale 2 2 4 16" xfId="1452"/>
    <cellStyle name="Normale 2 2 4 2" xfId="64"/>
    <cellStyle name="Normale 2 2 4 2 10" xfId="595"/>
    <cellStyle name="Normale 2 2 4 2 10 2" xfId="1861"/>
    <cellStyle name="Normale 2 2 4 2 11" xfId="696"/>
    <cellStyle name="Normale 2 2 4 2 11 2" xfId="1944"/>
    <cellStyle name="Normale 2 2 4 2 12" xfId="1152"/>
    <cellStyle name="Normale 2 2 4 2 12 2" xfId="2334"/>
    <cellStyle name="Normale 2 2 4 2 13" xfId="1231"/>
    <cellStyle name="Normale 2 2 4 2 13 2" xfId="2412"/>
    <cellStyle name="Normale 2 2 4 2 14" xfId="1311"/>
    <cellStyle name="Normale 2 2 4 2 14 2" xfId="2490"/>
    <cellStyle name="Normale 2 2 4 2 15" xfId="1471"/>
    <cellStyle name="Normale 2 2 4 2 2" xfId="191"/>
    <cellStyle name="Normale 2 2 4 2 2 2" xfId="637"/>
    <cellStyle name="Normale 2 2 4 2 2 2 2" xfId="1902"/>
    <cellStyle name="Normale 2 2 4 2 2 3" xfId="780"/>
    <cellStyle name="Normale 2 2 4 2 2 3 2" xfId="2028"/>
    <cellStyle name="Normale 2 2 4 2 2 4" xfId="1193"/>
    <cellStyle name="Normale 2 2 4 2 2 4 2" xfId="2375"/>
    <cellStyle name="Normale 2 2 4 2 2 5" xfId="1272"/>
    <cellStyle name="Normale 2 2 4 2 2 5 2" xfId="2453"/>
    <cellStyle name="Normale 2 2 4 2 2 6" xfId="1352"/>
    <cellStyle name="Normale 2 2 4 2 2 6 2" xfId="2531"/>
    <cellStyle name="Normale 2 2 4 2 2 7" xfId="1555"/>
    <cellStyle name="Normale 2 2 4 2 3" xfId="281"/>
    <cellStyle name="Normale 2 2 4 2 3 2" xfId="839"/>
    <cellStyle name="Normale 2 2 4 2 3 2 2" xfId="2087"/>
    <cellStyle name="Normale 2 2 4 2 3 3" xfId="1369"/>
    <cellStyle name="Normale 2 2 4 2 3 3 2" xfId="2545"/>
    <cellStyle name="Normale 2 2 4 2 3 4" xfId="1614"/>
    <cellStyle name="Normale 2 2 4 2 4" xfId="359"/>
    <cellStyle name="Normale 2 2 4 2 4 2" xfId="891"/>
    <cellStyle name="Normale 2 2 4 2 4 2 2" xfId="2139"/>
    <cellStyle name="Normale 2 2 4 2 4 3" xfId="1666"/>
    <cellStyle name="Normale 2 2 4 2 5" xfId="407"/>
    <cellStyle name="Normale 2 2 4 2 5 2" xfId="929"/>
    <cellStyle name="Normale 2 2 4 2 5 2 2" xfId="2177"/>
    <cellStyle name="Normale 2 2 4 2 5 3" xfId="1704"/>
    <cellStyle name="Normale 2 2 4 2 6" xfId="461"/>
    <cellStyle name="Normale 2 2 4 2 6 2" xfId="974"/>
    <cellStyle name="Normale 2 2 4 2 6 2 2" xfId="2222"/>
    <cellStyle name="Normale 2 2 4 2 6 3" xfId="1749"/>
    <cellStyle name="Normale 2 2 4 2 7" xfId="495"/>
    <cellStyle name="Normale 2 2 4 2 7 2" xfId="1002"/>
    <cellStyle name="Normale 2 2 4 2 7 2 2" xfId="2250"/>
    <cellStyle name="Normale 2 2 4 2 7 3" xfId="1777"/>
    <cellStyle name="Normale 2 2 4 2 8" xfId="123"/>
    <cellStyle name="Normale 2 2 4 2 8 2" xfId="737"/>
    <cellStyle name="Normale 2 2 4 2 8 2 2" xfId="1985"/>
    <cellStyle name="Normale 2 2 4 2 8 3" xfId="1512"/>
    <cellStyle name="Normale 2 2 4 2 9" xfId="560"/>
    <cellStyle name="Normale 2 2 4 2 9 2" xfId="1051"/>
    <cellStyle name="Normale 2 2 4 2 9 2 2" xfId="2299"/>
    <cellStyle name="Normale 2 2 4 2 9 3" xfId="1826"/>
    <cellStyle name="Normale 2 2 4 3" xfId="172"/>
    <cellStyle name="Normale 2 2 4 3 2" xfId="618"/>
    <cellStyle name="Normale 2 2 4 3 2 2" xfId="1883"/>
    <cellStyle name="Normale 2 2 4 3 3" xfId="761"/>
    <cellStyle name="Normale 2 2 4 3 3 2" xfId="2009"/>
    <cellStyle name="Normale 2 2 4 3 4" xfId="1174"/>
    <cellStyle name="Normale 2 2 4 3 4 2" xfId="2356"/>
    <cellStyle name="Normale 2 2 4 3 5" xfId="1253"/>
    <cellStyle name="Normale 2 2 4 3 5 2" xfId="2434"/>
    <cellStyle name="Normale 2 2 4 3 6" xfId="1333"/>
    <cellStyle name="Normale 2 2 4 3 6 2" xfId="2512"/>
    <cellStyle name="Normale 2 2 4 3 7" xfId="1536"/>
    <cellStyle name="Normale 2 2 4 4" xfId="261"/>
    <cellStyle name="Normale 2 2 4 4 2" xfId="819"/>
    <cellStyle name="Normale 2 2 4 4 2 2" xfId="2067"/>
    <cellStyle name="Normale 2 2 4 4 3" xfId="1368"/>
    <cellStyle name="Normale 2 2 4 4 3 2" xfId="2544"/>
    <cellStyle name="Normale 2 2 4 4 4" xfId="1594"/>
    <cellStyle name="Normale 2 2 4 5" xfId="225"/>
    <cellStyle name="Normale 2 2 4 5 2" xfId="796"/>
    <cellStyle name="Normale 2 2 4 5 2 2" xfId="2044"/>
    <cellStyle name="Normale 2 2 4 5 3" xfId="1571"/>
    <cellStyle name="Normale 2 2 4 6" xfId="388"/>
    <cellStyle name="Normale 2 2 4 6 2" xfId="910"/>
    <cellStyle name="Normale 2 2 4 6 2 2" xfId="2158"/>
    <cellStyle name="Normale 2 2 4 6 3" xfId="1685"/>
    <cellStyle name="Normale 2 2 4 7" xfId="442"/>
    <cellStyle name="Normale 2 2 4 7 2" xfId="955"/>
    <cellStyle name="Normale 2 2 4 7 2 2" xfId="2203"/>
    <cellStyle name="Normale 2 2 4 7 3" xfId="1730"/>
    <cellStyle name="Normale 2 2 4 8" xfId="476"/>
    <cellStyle name="Normale 2 2 4 8 2" xfId="985"/>
    <cellStyle name="Normale 2 2 4 8 2 2" xfId="2233"/>
    <cellStyle name="Normale 2 2 4 8 3" xfId="1760"/>
    <cellStyle name="Normale 2 2 4 9" xfId="102"/>
    <cellStyle name="Normale 2 2 4 9 2" xfId="718"/>
    <cellStyle name="Normale 2 2 4 9 2 2" xfId="1966"/>
    <cellStyle name="Normale 2 2 4 9 3" xfId="1493"/>
    <cellStyle name="Normale 2 2 5" xfId="38"/>
    <cellStyle name="Normale 2 2 5 10" xfId="544"/>
    <cellStyle name="Normale 2 2 5 10 2" xfId="1035"/>
    <cellStyle name="Normale 2 2 5 10 2 2" xfId="2283"/>
    <cellStyle name="Normale 2 2 5 10 3" xfId="1810"/>
    <cellStyle name="Normale 2 2 5 11" xfId="579"/>
    <cellStyle name="Normale 2 2 5 11 2" xfId="1845"/>
    <cellStyle name="Normale 2 2 5 12" xfId="680"/>
    <cellStyle name="Normale 2 2 5 12 2" xfId="1928"/>
    <cellStyle name="Normale 2 2 5 13" xfId="1136"/>
    <cellStyle name="Normale 2 2 5 13 2" xfId="2318"/>
    <cellStyle name="Normale 2 2 5 14" xfId="1215"/>
    <cellStyle name="Normale 2 2 5 14 2" xfId="2396"/>
    <cellStyle name="Normale 2 2 5 15" xfId="1295"/>
    <cellStyle name="Normale 2 2 5 15 2" xfId="2474"/>
    <cellStyle name="Normale 2 2 5 16" xfId="1455"/>
    <cellStyle name="Normale 2 2 5 2" xfId="67"/>
    <cellStyle name="Normale 2 2 5 2 10" xfId="598"/>
    <cellStyle name="Normale 2 2 5 2 10 2" xfId="1864"/>
    <cellStyle name="Normale 2 2 5 2 11" xfId="699"/>
    <cellStyle name="Normale 2 2 5 2 11 2" xfId="1947"/>
    <cellStyle name="Normale 2 2 5 2 12" xfId="1155"/>
    <cellStyle name="Normale 2 2 5 2 12 2" xfId="2337"/>
    <cellStyle name="Normale 2 2 5 2 13" xfId="1234"/>
    <cellStyle name="Normale 2 2 5 2 13 2" xfId="2415"/>
    <cellStyle name="Normale 2 2 5 2 14" xfId="1314"/>
    <cellStyle name="Normale 2 2 5 2 14 2" xfId="2493"/>
    <cellStyle name="Normale 2 2 5 2 15" xfId="1474"/>
    <cellStyle name="Normale 2 2 5 2 2" xfId="194"/>
    <cellStyle name="Normale 2 2 5 2 2 2" xfId="640"/>
    <cellStyle name="Normale 2 2 5 2 2 2 2" xfId="1905"/>
    <cellStyle name="Normale 2 2 5 2 2 3" xfId="783"/>
    <cellStyle name="Normale 2 2 5 2 2 3 2" xfId="2031"/>
    <cellStyle name="Normale 2 2 5 2 2 4" xfId="1196"/>
    <cellStyle name="Normale 2 2 5 2 2 4 2" xfId="2378"/>
    <cellStyle name="Normale 2 2 5 2 2 5" xfId="1275"/>
    <cellStyle name="Normale 2 2 5 2 2 5 2" xfId="2456"/>
    <cellStyle name="Normale 2 2 5 2 2 6" xfId="1355"/>
    <cellStyle name="Normale 2 2 5 2 2 6 2" xfId="2534"/>
    <cellStyle name="Normale 2 2 5 2 2 7" xfId="1558"/>
    <cellStyle name="Normale 2 2 5 2 3" xfId="284"/>
    <cellStyle name="Normale 2 2 5 2 3 2" xfId="842"/>
    <cellStyle name="Normale 2 2 5 2 3 2 2" xfId="2090"/>
    <cellStyle name="Normale 2 2 5 2 3 3" xfId="1371"/>
    <cellStyle name="Normale 2 2 5 2 3 3 2" xfId="2547"/>
    <cellStyle name="Normale 2 2 5 2 3 4" xfId="1617"/>
    <cellStyle name="Normale 2 2 5 2 4" xfId="337"/>
    <cellStyle name="Normale 2 2 5 2 4 2" xfId="873"/>
    <cellStyle name="Normale 2 2 5 2 4 2 2" xfId="2121"/>
    <cellStyle name="Normale 2 2 5 2 4 3" xfId="1648"/>
    <cellStyle name="Normale 2 2 5 2 5" xfId="410"/>
    <cellStyle name="Normale 2 2 5 2 5 2" xfId="932"/>
    <cellStyle name="Normale 2 2 5 2 5 2 2" xfId="2180"/>
    <cellStyle name="Normale 2 2 5 2 5 3" xfId="1707"/>
    <cellStyle name="Normale 2 2 5 2 6" xfId="464"/>
    <cellStyle name="Normale 2 2 5 2 6 2" xfId="977"/>
    <cellStyle name="Normale 2 2 5 2 6 2 2" xfId="2225"/>
    <cellStyle name="Normale 2 2 5 2 6 3" xfId="1752"/>
    <cellStyle name="Normale 2 2 5 2 7" xfId="512"/>
    <cellStyle name="Normale 2 2 5 2 7 2" xfId="1012"/>
    <cellStyle name="Normale 2 2 5 2 7 2 2" xfId="2260"/>
    <cellStyle name="Normale 2 2 5 2 7 3" xfId="1787"/>
    <cellStyle name="Normale 2 2 5 2 8" xfId="126"/>
    <cellStyle name="Normale 2 2 5 2 8 2" xfId="740"/>
    <cellStyle name="Normale 2 2 5 2 8 2 2" xfId="1988"/>
    <cellStyle name="Normale 2 2 5 2 8 3" xfId="1515"/>
    <cellStyle name="Normale 2 2 5 2 9" xfId="563"/>
    <cellStyle name="Normale 2 2 5 2 9 2" xfId="1054"/>
    <cellStyle name="Normale 2 2 5 2 9 2 2" xfId="2302"/>
    <cellStyle name="Normale 2 2 5 2 9 3" xfId="1829"/>
    <cellStyle name="Normale 2 2 5 3" xfId="175"/>
    <cellStyle name="Normale 2 2 5 3 2" xfId="621"/>
    <cellStyle name="Normale 2 2 5 3 2 2" xfId="1886"/>
    <cellStyle name="Normale 2 2 5 3 3" xfId="764"/>
    <cellStyle name="Normale 2 2 5 3 3 2" xfId="2012"/>
    <cellStyle name="Normale 2 2 5 3 4" xfId="1177"/>
    <cellStyle name="Normale 2 2 5 3 4 2" xfId="2359"/>
    <cellStyle name="Normale 2 2 5 3 5" xfId="1256"/>
    <cellStyle name="Normale 2 2 5 3 5 2" xfId="2437"/>
    <cellStyle name="Normale 2 2 5 3 6" xfId="1336"/>
    <cellStyle name="Normale 2 2 5 3 6 2" xfId="2515"/>
    <cellStyle name="Normale 2 2 5 3 7" xfId="1539"/>
    <cellStyle name="Normale 2 2 5 4" xfId="264"/>
    <cellStyle name="Normale 2 2 5 4 2" xfId="822"/>
    <cellStyle name="Normale 2 2 5 4 2 2" xfId="2070"/>
    <cellStyle name="Normale 2 2 5 4 3" xfId="1370"/>
    <cellStyle name="Normale 2 2 5 4 3 2" xfId="2546"/>
    <cellStyle name="Normale 2 2 5 4 4" xfId="1597"/>
    <cellStyle name="Normale 2 2 5 5" xfId="233"/>
    <cellStyle name="Normale 2 2 5 5 2" xfId="800"/>
    <cellStyle name="Normale 2 2 5 5 2 2" xfId="2048"/>
    <cellStyle name="Normale 2 2 5 5 3" xfId="1575"/>
    <cellStyle name="Normale 2 2 5 6" xfId="391"/>
    <cellStyle name="Normale 2 2 5 6 2" xfId="913"/>
    <cellStyle name="Normale 2 2 5 6 2 2" xfId="2161"/>
    <cellStyle name="Normale 2 2 5 6 3" xfId="1688"/>
    <cellStyle name="Normale 2 2 5 7" xfId="445"/>
    <cellStyle name="Normale 2 2 5 7 2" xfId="958"/>
    <cellStyle name="Normale 2 2 5 7 2 2" xfId="2206"/>
    <cellStyle name="Normale 2 2 5 7 3" xfId="1733"/>
    <cellStyle name="Normale 2 2 5 8" xfId="494"/>
    <cellStyle name="Normale 2 2 5 8 2" xfId="1001"/>
    <cellStyle name="Normale 2 2 5 8 2 2" xfId="2249"/>
    <cellStyle name="Normale 2 2 5 8 3" xfId="1776"/>
    <cellStyle name="Normale 2 2 5 9" xfId="105"/>
    <cellStyle name="Normale 2 2 5 9 2" xfId="721"/>
    <cellStyle name="Normale 2 2 5 9 2 2" xfId="1969"/>
    <cellStyle name="Normale 2 2 5 9 3" xfId="1496"/>
    <cellStyle name="Normale 2 2 6" xfId="51"/>
    <cellStyle name="Normale 2 2 6 10" xfId="586"/>
    <cellStyle name="Normale 2 2 6 10 2" xfId="1852"/>
    <cellStyle name="Normale 2 2 6 11" xfId="687"/>
    <cellStyle name="Normale 2 2 6 11 2" xfId="1935"/>
    <cellStyle name="Normale 2 2 6 12" xfId="1143"/>
    <cellStyle name="Normale 2 2 6 12 2" xfId="2325"/>
    <cellStyle name="Normale 2 2 6 13" xfId="1222"/>
    <cellStyle name="Normale 2 2 6 13 2" xfId="2403"/>
    <cellStyle name="Normale 2 2 6 14" xfId="1302"/>
    <cellStyle name="Normale 2 2 6 14 2" xfId="2481"/>
    <cellStyle name="Normale 2 2 6 15" xfId="1462"/>
    <cellStyle name="Normale 2 2 6 2" xfId="182"/>
    <cellStyle name="Normale 2 2 6 2 2" xfId="628"/>
    <cellStyle name="Normale 2 2 6 2 2 2" xfId="1893"/>
    <cellStyle name="Normale 2 2 6 2 3" xfId="771"/>
    <cellStyle name="Normale 2 2 6 2 3 2" xfId="2019"/>
    <cellStyle name="Normale 2 2 6 2 4" xfId="1184"/>
    <cellStyle name="Normale 2 2 6 2 4 2" xfId="2366"/>
    <cellStyle name="Normale 2 2 6 2 5" xfId="1263"/>
    <cellStyle name="Normale 2 2 6 2 5 2" xfId="2444"/>
    <cellStyle name="Normale 2 2 6 2 6" xfId="1343"/>
    <cellStyle name="Normale 2 2 6 2 6 2" xfId="2522"/>
    <cellStyle name="Normale 2 2 6 2 7" xfId="1546"/>
    <cellStyle name="Normale 2 2 6 3" xfId="272"/>
    <cellStyle name="Normale 2 2 6 3 2" xfId="830"/>
    <cellStyle name="Normale 2 2 6 3 2 2" xfId="2078"/>
    <cellStyle name="Normale 2 2 6 3 3" xfId="1372"/>
    <cellStyle name="Normale 2 2 6 3 3 2" xfId="2548"/>
    <cellStyle name="Normale 2 2 6 3 4" xfId="1605"/>
    <cellStyle name="Normale 2 2 6 4" xfId="356"/>
    <cellStyle name="Normale 2 2 6 4 2" xfId="888"/>
    <cellStyle name="Normale 2 2 6 4 2 2" xfId="2136"/>
    <cellStyle name="Normale 2 2 6 4 3" xfId="1663"/>
    <cellStyle name="Normale 2 2 6 5" xfId="398"/>
    <cellStyle name="Normale 2 2 6 5 2" xfId="920"/>
    <cellStyle name="Normale 2 2 6 5 2 2" xfId="2168"/>
    <cellStyle name="Normale 2 2 6 5 3" xfId="1695"/>
    <cellStyle name="Normale 2 2 6 6" xfId="452"/>
    <cellStyle name="Normale 2 2 6 6 2" xfId="965"/>
    <cellStyle name="Normale 2 2 6 6 2 2" xfId="2213"/>
    <cellStyle name="Normale 2 2 6 6 3" xfId="1740"/>
    <cellStyle name="Normale 2 2 6 7" xfId="432"/>
    <cellStyle name="Normale 2 2 6 7 2" xfId="945"/>
    <cellStyle name="Normale 2 2 6 7 2 2" xfId="2193"/>
    <cellStyle name="Normale 2 2 6 7 3" xfId="1720"/>
    <cellStyle name="Normale 2 2 6 8" xfId="114"/>
    <cellStyle name="Normale 2 2 6 8 2" xfId="728"/>
    <cellStyle name="Normale 2 2 6 8 2 2" xfId="1976"/>
    <cellStyle name="Normale 2 2 6 8 3" xfId="1503"/>
    <cellStyle name="Normale 2 2 6 9" xfId="551"/>
    <cellStyle name="Normale 2 2 6 9 2" xfId="1042"/>
    <cellStyle name="Normale 2 2 6 9 2 2" xfId="2290"/>
    <cellStyle name="Normale 2 2 6 9 3" xfId="1817"/>
    <cellStyle name="Normale 2 2 7" xfId="159"/>
    <cellStyle name="Normale 2 2 7 2" xfId="609"/>
    <cellStyle name="Normale 2 2 7 2 2" xfId="1874"/>
    <cellStyle name="Normale 2 2 7 3" xfId="750"/>
    <cellStyle name="Normale 2 2 7 3 2" xfId="1998"/>
    <cellStyle name="Normale 2 2 7 4" xfId="1165"/>
    <cellStyle name="Normale 2 2 7 4 2" xfId="2347"/>
    <cellStyle name="Normale 2 2 7 5" xfId="1244"/>
    <cellStyle name="Normale 2 2 7 5 2" xfId="2425"/>
    <cellStyle name="Normale 2 2 7 6" xfId="1324"/>
    <cellStyle name="Normale 2 2 7 6 2" xfId="2503"/>
    <cellStyle name="Normale 2 2 7 7" xfId="1525"/>
    <cellStyle name="Normale 2 2 8" xfId="129"/>
    <cellStyle name="Normale 2 2 8 2" xfId="1363"/>
    <cellStyle name="Normale 2 2 8 2 2" xfId="2539"/>
    <cellStyle name="Normale 2 2 9" xfId="251"/>
    <cellStyle name="Normale 2 2 9 2" xfId="809"/>
    <cellStyle name="Normale 2 2 9 2 2" xfId="2057"/>
    <cellStyle name="Normale 2 2 9 3" xfId="1584"/>
    <cellStyle name="Normale 2 20" xfId="1122"/>
    <cellStyle name="Normale 2 20 2" xfId="2304"/>
    <cellStyle name="Normale 2 21" xfId="1201"/>
    <cellStyle name="Normale 2 21 2" xfId="2382"/>
    <cellStyle name="Normale 2 22" xfId="1281"/>
    <cellStyle name="Normale 2 22 2" xfId="2460"/>
    <cellStyle name="Normale 2 3" xfId="26"/>
    <cellStyle name="Normale 2 3 10" xfId="533"/>
    <cellStyle name="Normale 2 3 10 2" xfId="1024"/>
    <cellStyle name="Normale 2 3 10 2 2" xfId="2272"/>
    <cellStyle name="Normale 2 3 10 3" xfId="1799"/>
    <cellStyle name="Normale 2 3 11" xfId="568"/>
    <cellStyle name="Normale 2 3 11 2" xfId="1834"/>
    <cellStyle name="Normale 2 3 12" xfId="669"/>
    <cellStyle name="Normale 2 3 12 2" xfId="1917"/>
    <cellStyle name="Normale 2 3 13" xfId="1125"/>
    <cellStyle name="Normale 2 3 13 2" xfId="2307"/>
    <cellStyle name="Normale 2 3 14" xfId="1204"/>
    <cellStyle name="Normale 2 3 14 2" xfId="2385"/>
    <cellStyle name="Normale 2 3 15" xfId="1284"/>
    <cellStyle name="Normale 2 3 15 2" xfId="2463"/>
    <cellStyle name="Normale 2 3 16" xfId="1444"/>
    <cellStyle name="Normale 2 3 2" xfId="55"/>
    <cellStyle name="Normale 2 3 2 10" xfId="587"/>
    <cellStyle name="Normale 2 3 2 10 2" xfId="1853"/>
    <cellStyle name="Normale 2 3 2 11" xfId="688"/>
    <cellStyle name="Normale 2 3 2 11 2" xfId="1936"/>
    <cellStyle name="Normale 2 3 2 12" xfId="1144"/>
    <cellStyle name="Normale 2 3 2 12 2" xfId="2326"/>
    <cellStyle name="Normale 2 3 2 13" xfId="1223"/>
    <cellStyle name="Normale 2 3 2 13 2" xfId="2404"/>
    <cellStyle name="Normale 2 3 2 14" xfId="1303"/>
    <cellStyle name="Normale 2 3 2 14 2" xfId="2482"/>
    <cellStyle name="Normale 2 3 2 15" xfId="1463"/>
    <cellStyle name="Normale 2 3 2 2" xfId="183"/>
    <cellStyle name="Normale 2 3 2 2 2" xfId="629"/>
    <cellStyle name="Normale 2 3 2 2 2 2" xfId="1894"/>
    <cellStyle name="Normale 2 3 2 2 3" xfId="772"/>
    <cellStyle name="Normale 2 3 2 2 3 2" xfId="2020"/>
    <cellStyle name="Normale 2 3 2 2 4" xfId="1185"/>
    <cellStyle name="Normale 2 3 2 2 4 2" xfId="2367"/>
    <cellStyle name="Normale 2 3 2 2 5" xfId="1264"/>
    <cellStyle name="Normale 2 3 2 2 5 2" xfId="2445"/>
    <cellStyle name="Normale 2 3 2 2 6" xfId="1344"/>
    <cellStyle name="Normale 2 3 2 2 6 2" xfId="2523"/>
    <cellStyle name="Normale 2 3 2 2 7" xfId="1547"/>
    <cellStyle name="Normale 2 3 2 3" xfId="273"/>
    <cellStyle name="Normale 2 3 2 3 2" xfId="831"/>
    <cellStyle name="Normale 2 3 2 3 2 2" xfId="2079"/>
    <cellStyle name="Normale 2 3 2 3 3" xfId="1374"/>
    <cellStyle name="Normale 2 3 2 3 3 2" xfId="2550"/>
    <cellStyle name="Normale 2 3 2 3 4" xfId="1606"/>
    <cellStyle name="Normale 2 3 2 4" xfId="309"/>
    <cellStyle name="Normale 2 3 2 4 2" xfId="855"/>
    <cellStyle name="Normale 2 3 2 4 2 2" xfId="2103"/>
    <cellStyle name="Normale 2 3 2 4 3" xfId="1630"/>
    <cellStyle name="Normale 2 3 2 5" xfId="399"/>
    <cellStyle name="Normale 2 3 2 5 2" xfId="921"/>
    <cellStyle name="Normale 2 3 2 5 2 2" xfId="2169"/>
    <cellStyle name="Normale 2 3 2 5 3" xfId="1696"/>
    <cellStyle name="Normale 2 3 2 6" xfId="453"/>
    <cellStyle name="Normale 2 3 2 6 2" xfId="966"/>
    <cellStyle name="Normale 2 3 2 6 2 2" xfId="2214"/>
    <cellStyle name="Normale 2 3 2 6 3" xfId="1741"/>
    <cellStyle name="Normale 2 3 2 7" xfId="485"/>
    <cellStyle name="Normale 2 3 2 7 2" xfId="992"/>
    <cellStyle name="Normale 2 3 2 7 2 2" xfId="2240"/>
    <cellStyle name="Normale 2 3 2 7 3" xfId="1767"/>
    <cellStyle name="Normale 2 3 2 8" xfId="115"/>
    <cellStyle name="Normale 2 3 2 8 2" xfId="729"/>
    <cellStyle name="Normale 2 3 2 8 2 2" xfId="1977"/>
    <cellStyle name="Normale 2 3 2 8 3" xfId="1504"/>
    <cellStyle name="Normale 2 3 2 9" xfId="552"/>
    <cellStyle name="Normale 2 3 2 9 2" xfId="1043"/>
    <cellStyle name="Normale 2 3 2 9 2 2" xfId="2291"/>
    <cellStyle name="Normale 2 3 2 9 3" xfId="1818"/>
    <cellStyle name="Normale 2 3 3" xfId="164"/>
    <cellStyle name="Normale 2 3 3 2" xfId="610"/>
    <cellStyle name="Normale 2 3 3 2 2" xfId="1875"/>
    <cellStyle name="Normale 2 3 3 3" xfId="753"/>
    <cellStyle name="Normale 2 3 3 3 2" xfId="2001"/>
    <cellStyle name="Normale 2 3 3 4" xfId="1166"/>
    <cellStyle name="Normale 2 3 3 4 2" xfId="2348"/>
    <cellStyle name="Normale 2 3 3 5" xfId="1245"/>
    <cellStyle name="Normale 2 3 3 5 2" xfId="2426"/>
    <cellStyle name="Normale 2 3 3 6" xfId="1325"/>
    <cellStyle name="Normale 2 3 3 6 2" xfId="2504"/>
    <cellStyle name="Normale 2 3 3 7" xfId="1528"/>
    <cellStyle name="Normale 2 3 4" xfId="253"/>
    <cellStyle name="Normale 2 3 4 2" xfId="811"/>
    <cellStyle name="Normale 2 3 4 2 2" xfId="2059"/>
    <cellStyle name="Normale 2 3 4 3" xfId="1373"/>
    <cellStyle name="Normale 2 3 4 3 2" xfId="2549"/>
    <cellStyle name="Normale 2 3 4 4" xfId="1586"/>
    <cellStyle name="Normale 2 3 5" xfId="317"/>
    <cellStyle name="Normale 2 3 5 2" xfId="859"/>
    <cellStyle name="Normale 2 3 5 2 2" xfId="2107"/>
    <cellStyle name="Normale 2 3 5 3" xfId="1634"/>
    <cellStyle name="Normale 2 3 6" xfId="380"/>
    <cellStyle name="Normale 2 3 6 2" xfId="902"/>
    <cellStyle name="Normale 2 3 6 2 2" xfId="2150"/>
    <cellStyle name="Normale 2 3 6 3" xfId="1677"/>
    <cellStyle name="Normale 2 3 7" xfId="434"/>
    <cellStyle name="Normale 2 3 7 2" xfId="947"/>
    <cellStyle name="Normale 2 3 7 2 2" xfId="2195"/>
    <cellStyle name="Normale 2 3 7 3" xfId="1722"/>
    <cellStyle name="Normale 2 3 8" xfId="416"/>
    <cellStyle name="Normale 2 3 8 2" xfId="937"/>
    <cellStyle name="Normale 2 3 8 2 2" xfId="2185"/>
    <cellStyle name="Normale 2 3 8 3" xfId="1712"/>
    <cellStyle name="Normale 2 3 9" xfId="94"/>
    <cellStyle name="Normale 2 3 9 2" xfId="710"/>
    <cellStyle name="Normale 2 3 9 2 2" xfId="1958"/>
    <cellStyle name="Normale 2 3 9 3" xfId="1485"/>
    <cellStyle name="Normale 2 4" xfId="31"/>
    <cellStyle name="Normale 2 4 10" xfId="98"/>
    <cellStyle name="Normale 2 4 10 2" xfId="714"/>
    <cellStyle name="Normale 2 4 10 2 2" xfId="1962"/>
    <cellStyle name="Normale 2 4 10 3" xfId="1489"/>
    <cellStyle name="Normale 2 4 11" xfId="537"/>
    <cellStyle name="Normale 2 4 11 2" xfId="1028"/>
    <cellStyle name="Normale 2 4 11 2 2" xfId="2276"/>
    <cellStyle name="Normale 2 4 11 3" xfId="1803"/>
    <cellStyle name="Normale 2 4 12" xfId="572"/>
    <cellStyle name="Normale 2 4 12 2" xfId="1838"/>
    <cellStyle name="Normale 2 4 13" xfId="673"/>
    <cellStyle name="Normale 2 4 13 2" xfId="1921"/>
    <cellStyle name="Normale 2 4 14" xfId="1129"/>
    <cellStyle name="Normale 2 4 14 2" xfId="2311"/>
    <cellStyle name="Normale 2 4 15" xfId="1208"/>
    <cellStyle name="Normale 2 4 15 2" xfId="2389"/>
    <cellStyle name="Normale 2 4 16" xfId="1288"/>
    <cellStyle name="Normale 2 4 16 2" xfId="2467"/>
    <cellStyle name="Normale 2 4 17" xfId="1448"/>
    <cellStyle name="Normale 2 4 2" xfId="60"/>
    <cellStyle name="Normale 2 4 2 10" xfId="591"/>
    <cellStyle name="Normale 2 4 2 10 2" xfId="1857"/>
    <cellStyle name="Normale 2 4 2 11" xfId="692"/>
    <cellStyle name="Normale 2 4 2 11 2" xfId="1940"/>
    <cellStyle name="Normale 2 4 2 12" xfId="1148"/>
    <cellStyle name="Normale 2 4 2 12 2" xfId="2330"/>
    <cellStyle name="Normale 2 4 2 13" xfId="1227"/>
    <cellStyle name="Normale 2 4 2 13 2" xfId="2408"/>
    <cellStyle name="Normale 2 4 2 14" xfId="1307"/>
    <cellStyle name="Normale 2 4 2 14 2" xfId="2486"/>
    <cellStyle name="Normale 2 4 2 15" xfId="1467"/>
    <cellStyle name="Normale 2 4 2 2" xfId="187"/>
    <cellStyle name="Normale 2 4 2 2 2" xfId="633"/>
    <cellStyle name="Normale 2 4 2 2 2 2" xfId="1898"/>
    <cellStyle name="Normale 2 4 2 2 3" xfId="776"/>
    <cellStyle name="Normale 2 4 2 2 3 2" xfId="2024"/>
    <cellStyle name="Normale 2 4 2 2 4" xfId="1189"/>
    <cellStyle name="Normale 2 4 2 2 4 2" xfId="2371"/>
    <cellStyle name="Normale 2 4 2 2 5" xfId="1268"/>
    <cellStyle name="Normale 2 4 2 2 5 2" xfId="2449"/>
    <cellStyle name="Normale 2 4 2 2 6" xfId="1348"/>
    <cellStyle name="Normale 2 4 2 2 6 2" xfId="2527"/>
    <cellStyle name="Normale 2 4 2 2 7" xfId="1551"/>
    <cellStyle name="Normale 2 4 2 3" xfId="277"/>
    <cellStyle name="Normale 2 4 2 3 2" xfId="835"/>
    <cellStyle name="Normale 2 4 2 3 2 2" xfId="2083"/>
    <cellStyle name="Normale 2 4 2 3 3" xfId="1376"/>
    <cellStyle name="Normale 2 4 2 3 3 2" xfId="2552"/>
    <cellStyle name="Normale 2 4 2 3 4" xfId="1610"/>
    <cellStyle name="Normale 2 4 2 4" xfId="336"/>
    <cellStyle name="Normale 2 4 2 4 2" xfId="872"/>
    <cellStyle name="Normale 2 4 2 4 2 2" xfId="2120"/>
    <cellStyle name="Normale 2 4 2 4 3" xfId="1647"/>
    <cellStyle name="Normale 2 4 2 5" xfId="403"/>
    <cellStyle name="Normale 2 4 2 5 2" xfId="925"/>
    <cellStyle name="Normale 2 4 2 5 2 2" xfId="2173"/>
    <cellStyle name="Normale 2 4 2 5 3" xfId="1700"/>
    <cellStyle name="Normale 2 4 2 6" xfId="457"/>
    <cellStyle name="Normale 2 4 2 6 2" xfId="970"/>
    <cellStyle name="Normale 2 4 2 6 2 2" xfId="2218"/>
    <cellStyle name="Normale 2 4 2 6 3" xfId="1745"/>
    <cellStyle name="Normale 2 4 2 7" xfId="481"/>
    <cellStyle name="Normale 2 4 2 7 2" xfId="990"/>
    <cellStyle name="Normale 2 4 2 7 2 2" xfId="2238"/>
    <cellStyle name="Normale 2 4 2 7 3" xfId="1765"/>
    <cellStyle name="Normale 2 4 2 8" xfId="119"/>
    <cellStyle name="Normale 2 4 2 8 2" xfId="733"/>
    <cellStyle name="Normale 2 4 2 8 2 2" xfId="1981"/>
    <cellStyle name="Normale 2 4 2 8 3" xfId="1508"/>
    <cellStyle name="Normale 2 4 2 9" xfId="556"/>
    <cellStyle name="Normale 2 4 2 9 2" xfId="1047"/>
    <cellStyle name="Normale 2 4 2 9 2 2" xfId="2295"/>
    <cellStyle name="Normale 2 4 2 9 3" xfId="1822"/>
    <cellStyle name="Normale 2 4 3" xfId="168"/>
    <cellStyle name="Normale 2 4 3 2" xfId="614"/>
    <cellStyle name="Normale 2 4 3 2 2" xfId="1879"/>
    <cellStyle name="Normale 2 4 3 3" xfId="757"/>
    <cellStyle name="Normale 2 4 3 3 2" xfId="2005"/>
    <cellStyle name="Normale 2 4 3 4" xfId="1170"/>
    <cellStyle name="Normale 2 4 3 4 2" xfId="2352"/>
    <cellStyle name="Normale 2 4 3 5" xfId="1249"/>
    <cellStyle name="Normale 2 4 3 5 2" xfId="2430"/>
    <cellStyle name="Normale 2 4 3 6" xfId="1329"/>
    <cellStyle name="Normale 2 4 3 6 2" xfId="2508"/>
    <cellStyle name="Normale 2 4 3 7" xfId="1532"/>
    <cellStyle name="Normale 2 4 4" xfId="200"/>
    <cellStyle name="Normale 2 4 4 2" xfId="1375"/>
    <cellStyle name="Normale 2 4 4 2 2" xfId="2551"/>
    <cellStyle name="Normale 2 4 5" xfId="257"/>
    <cellStyle name="Normale 2 4 5 2" xfId="815"/>
    <cellStyle name="Normale 2 4 5 2 2" xfId="2063"/>
    <cellStyle name="Normale 2 4 5 3" xfId="1590"/>
    <cellStyle name="Normale 2 4 6" xfId="315"/>
    <cellStyle name="Normale 2 4 6 2" xfId="858"/>
    <cellStyle name="Normale 2 4 6 2 2" xfId="2106"/>
    <cellStyle name="Normale 2 4 6 3" xfId="1633"/>
    <cellStyle name="Normale 2 4 7" xfId="384"/>
    <cellStyle name="Normale 2 4 7 2" xfId="906"/>
    <cellStyle name="Normale 2 4 7 2 2" xfId="2154"/>
    <cellStyle name="Normale 2 4 7 3" xfId="1681"/>
    <cellStyle name="Normale 2 4 8" xfId="438"/>
    <cellStyle name="Normale 2 4 8 2" xfId="951"/>
    <cellStyle name="Normale 2 4 8 2 2" xfId="2199"/>
    <cellStyle name="Normale 2 4 8 3" xfId="1726"/>
    <cellStyle name="Normale 2 4 9" xfId="488"/>
    <cellStyle name="Normale 2 4 9 2" xfId="995"/>
    <cellStyle name="Normale 2 4 9 2 2" xfId="2243"/>
    <cellStyle name="Normale 2 4 9 3" xfId="1770"/>
    <cellStyle name="Normale 2 5" xfId="33"/>
    <cellStyle name="Normale 2 5 10" xfId="539"/>
    <cellStyle name="Normale 2 5 10 2" xfId="1030"/>
    <cellStyle name="Normale 2 5 10 2 2" xfId="2278"/>
    <cellStyle name="Normale 2 5 10 3" xfId="1805"/>
    <cellStyle name="Normale 2 5 11" xfId="574"/>
    <cellStyle name="Normale 2 5 11 2" xfId="1840"/>
    <cellStyle name="Normale 2 5 12" xfId="675"/>
    <cellStyle name="Normale 2 5 12 2" xfId="1923"/>
    <cellStyle name="Normale 2 5 13" xfId="1131"/>
    <cellStyle name="Normale 2 5 13 2" xfId="2313"/>
    <cellStyle name="Normale 2 5 14" xfId="1210"/>
    <cellStyle name="Normale 2 5 14 2" xfId="2391"/>
    <cellStyle name="Normale 2 5 15" xfId="1290"/>
    <cellStyle name="Normale 2 5 15 2" xfId="2469"/>
    <cellStyle name="Normale 2 5 16" xfId="1450"/>
    <cellStyle name="Normale 2 5 2" xfId="62"/>
    <cellStyle name="Normale 2 5 2 10" xfId="593"/>
    <cellStyle name="Normale 2 5 2 10 2" xfId="1859"/>
    <cellStyle name="Normale 2 5 2 11" xfId="694"/>
    <cellStyle name="Normale 2 5 2 11 2" xfId="1942"/>
    <cellStyle name="Normale 2 5 2 12" xfId="1150"/>
    <cellStyle name="Normale 2 5 2 12 2" xfId="2332"/>
    <cellStyle name="Normale 2 5 2 13" xfId="1229"/>
    <cellStyle name="Normale 2 5 2 13 2" xfId="2410"/>
    <cellStyle name="Normale 2 5 2 14" xfId="1309"/>
    <cellStyle name="Normale 2 5 2 14 2" xfId="2488"/>
    <cellStyle name="Normale 2 5 2 15" xfId="1469"/>
    <cellStyle name="Normale 2 5 2 2" xfId="189"/>
    <cellStyle name="Normale 2 5 2 2 2" xfId="635"/>
    <cellStyle name="Normale 2 5 2 2 2 2" xfId="1900"/>
    <cellStyle name="Normale 2 5 2 2 3" xfId="778"/>
    <cellStyle name="Normale 2 5 2 2 3 2" xfId="2026"/>
    <cellStyle name="Normale 2 5 2 2 4" xfId="1191"/>
    <cellStyle name="Normale 2 5 2 2 4 2" xfId="2373"/>
    <cellStyle name="Normale 2 5 2 2 5" xfId="1270"/>
    <cellStyle name="Normale 2 5 2 2 5 2" xfId="2451"/>
    <cellStyle name="Normale 2 5 2 2 6" xfId="1350"/>
    <cellStyle name="Normale 2 5 2 2 6 2" xfId="2529"/>
    <cellStyle name="Normale 2 5 2 2 7" xfId="1553"/>
    <cellStyle name="Normale 2 5 2 3" xfId="279"/>
    <cellStyle name="Normale 2 5 2 3 2" xfId="837"/>
    <cellStyle name="Normale 2 5 2 3 2 2" xfId="2085"/>
    <cellStyle name="Normale 2 5 2 3 3" xfId="1378"/>
    <cellStyle name="Normale 2 5 2 3 3 2" xfId="2554"/>
    <cellStyle name="Normale 2 5 2 3 4" xfId="1612"/>
    <cellStyle name="Normale 2 5 2 4" xfId="230"/>
    <cellStyle name="Normale 2 5 2 4 2" xfId="798"/>
    <cellStyle name="Normale 2 5 2 4 2 2" xfId="2046"/>
    <cellStyle name="Normale 2 5 2 4 3" xfId="1573"/>
    <cellStyle name="Normale 2 5 2 5" xfId="405"/>
    <cellStyle name="Normale 2 5 2 5 2" xfId="927"/>
    <cellStyle name="Normale 2 5 2 5 2 2" xfId="2175"/>
    <cellStyle name="Normale 2 5 2 5 3" xfId="1702"/>
    <cellStyle name="Normale 2 5 2 6" xfId="459"/>
    <cellStyle name="Normale 2 5 2 6 2" xfId="972"/>
    <cellStyle name="Normale 2 5 2 6 2 2" xfId="2220"/>
    <cellStyle name="Normale 2 5 2 6 3" xfId="1747"/>
    <cellStyle name="Normale 2 5 2 7" xfId="497"/>
    <cellStyle name="Normale 2 5 2 7 2" xfId="1003"/>
    <cellStyle name="Normale 2 5 2 7 2 2" xfId="2251"/>
    <cellStyle name="Normale 2 5 2 7 3" xfId="1778"/>
    <cellStyle name="Normale 2 5 2 8" xfId="121"/>
    <cellStyle name="Normale 2 5 2 8 2" xfId="735"/>
    <cellStyle name="Normale 2 5 2 8 2 2" xfId="1983"/>
    <cellStyle name="Normale 2 5 2 8 3" xfId="1510"/>
    <cellStyle name="Normale 2 5 2 9" xfId="558"/>
    <cellStyle name="Normale 2 5 2 9 2" xfId="1049"/>
    <cellStyle name="Normale 2 5 2 9 2 2" xfId="2297"/>
    <cellStyle name="Normale 2 5 2 9 3" xfId="1824"/>
    <cellStyle name="Normale 2 5 3" xfId="170"/>
    <cellStyle name="Normale 2 5 3 2" xfId="616"/>
    <cellStyle name="Normale 2 5 3 2 2" xfId="1881"/>
    <cellStyle name="Normale 2 5 3 3" xfId="759"/>
    <cellStyle name="Normale 2 5 3 3 2" xfId="2007"/>
    <cellStyle name="Normale 2 5 3 4" xfId="1172"/>
    <cellStyle name="Normale 2 5 3 4 2" xfId="2354"/>
    <cellStyle name="Normale 2 5 3 5" xfId="1251"/>
    <cellStyle name="Normale 2 5 3 5 2" xfId="2432"/>
    <cellStyle name="Normale 2 5 3 6" xfId="1331"/>
    <cellStyle name="Normale 2 5 3 6 2" xfId="2510"/>
    <cellStyle name="Normale 2 5 3 7" xfId="1534"/>
    <cellStyle name="Normale 2 5 4" xfId="259"/>
    <cellStyle name="Normale 2 5 4 2" xfId="817"/>
    <cellStyle name="Normale 2 5 4 2 2" xfId="2065"/>
    <cellStyle name="Normale 2 5 4 3" xfId="1377"/>
    <cellStyle name="Normale 2 5 4 3 2" xfId="2553"/>
    <cellStyle name="Normale 2 5 4 4" xfId="1592"/>
    <cellStyle name="Normale 2 5 5" xfId="360"/>
    <cellStyle name="Normale 2 5 5 2" xfId="892"/>
    <cellStyle name="Normale 2 5 5 2 2" xfId="2140"/>
    <cellStyle name="Normale 2 5 5 3" xfId="1667"/>
    <cellStyle name="Normale 2 5 6" xfId="386"/>
    <cellStyle name="Normale 2 5 6 2" xfId="908"/>
    <cellStyle name="Normale 2 5 6 2 2" xfId="2156"/>
    <cellStyle name="Normale 2 5 6 3" xfId="1683"/>
    <cellStyle name="Normale 2 5 7" xfId="440"/>
    <cellStyle name="Normale 2 5 7 2" xfId="953"/>
    <cellStyle name="Normale 2 5 7 2 2" xfId="2201"/>
    <cellStyle name="Normale 2 5 7 3" xfId="1728"/>
    <cellStyle name="Normale 2 5 8" xfId="500"/>
    <cellStyle name="Normale 2 5 8 2" xfId="1006"/>
    <cellStyle name="Normale 2 5 8 2 2" xfId="2254"/>
    <cellStyle name="Normale 2 5 8 3" xfId="1781"/>
    <cellStyle name="Normale 2 5 9" xfId="100"/>
    <cellStyle name="Normale 2 5 9 2" xfId="716"/>
    <cellStyle name="Normale 2 5 9 2 2" xfId="1964"/>
    <cellStyle name="Normale 2 5 9 3" xfId="1491"/>
    <cellStyle name="Normale 2 6" xfId="36"/>
    <cellStyle name="Normale 2 6 10" xfId="542"/>
    <cellStyle name="Normale 2 6 10 2" xfId="1033"/>
    <cellStyle name="Normale 2 6 10 2 2" xfId="2281"/>
    <cellStyle name="Normale 2 6 10 3" xfId="1808"/>
    <cellStyle name="Normale 2 6 11" xfId="577"/>
    <cellStyle name="Normale 2 6 11 2" xfId="1843"/>
    <cellStyle name="Normale 2 6 12" xfId="678"/>
    <cellStyle name="Normale 2 6 12 2" xfId="1926"/>
    <cellStyle name="Normale 2 6 13" xfId="1134"/>
    <cellStyle name="Normale 2 6 13 2" xfId="2316"/>
    <cellStyle name="Normale 2 6 14" xfId="1213"/>
    <cellStyle name="Normale 2 6 14 2" xfId="2394"/>
    <cellStyle name="Normale 2 6 15" xfId="1293"/>
    <cellStyle name="Normale 2 6 15 2" xfId="2472"/>
    <cellStyle name="Normale 2 6 16" xfId="1453"/>
    <cellStyle name="Normale 2 6 2" xfId="65"/>
    <cellStyle name="Normale 2 6 2 10" xfId="596"/>
    <cellStyle name="Normale 2 6 2 10 2" xfId="1862"/>
    <cellStyle name="Normale 2 6 2 11" xfId="697"/>
    <cellStyle name="Normale 2 6 2 11 2" xfId="1945"/>
    <cellStyle name="Normale 2 6 2 12" xfId="1153"/>
    <cellStyle name="Normale 2 6 2 12 2" xfId="2335"/>
    <cellStyle name="Normale 2 6 2 13" xfId="1232"/>
    <cellStyle name="Normale 2 6 2 13 2" xfId="2413"/>
    <cellStyle name="Normale 2 6 2 14" xfId="1312"/>
    <cellStyle name="Normale 2 6 2 14 2" xfId="2491"/>
    <cellStyle name="Normale 2 6 2 15" xfId="1472"/>
    <cellStyle name="Normale 2 6 2 2" xfId="192"/>
    <cellStyle name="Normale 2 6 2 2 2" xfId="638"/>
    <cellStyle name="Normale 2 6 2 2 2 2" xfId="1903"/>
    <cellStyle name="Normale 2 6 2 2 3" xfId="781"/>
    <cellStyle name="Normale 2 6 2 2 3 2" xfId="2029"/>
    <cellStyle name="Normale 2 6 2 2 4" xfId="1194"/>
    <cellStyle name="Normale 2 6 2 2 4 2" xfId="2376"/>
    <cellStyle name="Normale 2 6 2 2 5" xfId="1273"/>
    <cellStyle name="Normale 2 6 2 2 5 2" xfId="2454"/>
    <cellStyle name="Normale 2 6 2 2 6" xfId="1353"/>
    <cellStyle name="Normale 2 6 2 2 6 2" xfId="2532"/>
    <cellStyle name="Normale 2 6 2 2 7" xfId="1556"/>
    <cellStyle name="Normale 2 6 2 3" xfId="282"/>
    <cellStyle name="Normale 2 6 2 3 2" xfId="840"/>
    <cellStyle name="Normale 2 6 2 3 2 2" xfId="2088"/>
    <cellStyle name="Normale 2 6 2 3 3" xfId="1380"/>
    <cellStyle name="Normale 2 6 2 3 3 2" xfId="2556"/>
    <cellStyle name="Normale 2 6 2 3 4" xfId="1615"/>
    <cellStyle name="Normale 2 6 2 4" xfId="325"/>
    <cellStyle name="Normale 2 6 2 4 2" xfId="866"/>
    <cellStyle name="Normale 2 6 2 4 2 2" xfId="2114"/>
    <cellStyle name="Normale 2 6 2 4 3" xfId="1641"/>
    <cellStyle name="Normale 2 6 2 5" xfId="408"/>
    <cellStyle name="Normale 2 6 2 5 2" xfId="930"/>
    <cellStyle name="Normale 2 6 2 5 2 2" xfId="2178"/>
    <cellStyle name="Normale 2 6 2 5 3" xfId="1705"/>
    <cellStyle name="Normale 2 6 2 6" xfId="462"/>
    <cellStyle name="Normale 2 6 2 6 2" xfId="975"/>
    <cellStyle name="Normale 2 6 2 6 2 2" xfId="2223"/>
    <cellStyle name="Normale 2 6 2 6 3" xfId="1750"/>
    <cellStyle name="Normale 2 6 2 7" xfId="506"/>
    <cellStyle name="Normale 2 6 2 7 2" xfId="1008"/>
    <cellStyle name="Normale 2 6 2 7 2 2" xfId="2256"/>
    <cellStyle name="Normale 2 6 2 7 3" xfId="1783"/>
    <cellStyle name="Normale 2 6 2 8" xfId="124"/>
    <cellStyle name="Normale 2 6 2 8 2" xfId="738"/>
    <cellStyle name="Normale 2 6 2 8 2 2" xfId="1986"/>
    <cellStyle name="Normale 2 6 2 8 3" xfId="1513"/>
    <cellStyle name="Normale 2 6 2 9" xfId="561"/>
    <cellStyle name="Normale 2 6 2 9 2" xfId="1052"/>
    <cellStyle name="Normale 2 6 2 9 2 2" xfId="2300"/>
    <cellStyle name="Normale 2 6 2 9 3" xfId="1827"/>
    <cellStyle name="Normale 2 6 3" xfId="173"/>
    <cellStyle name="Normale 2 6 3 2" xfId="619"/>
    <cellStyle name="Normale 2 6 3 2 2" xfId="1884"/>
    <cellStyle name="Normale 2 6 3 3" xfId="762"/>
    <cellStyle name="Normale 2 6 3 3 2" xfId="2010"/>
    <cellStyle name="Normale 2 6 3 4" xfId="1175"/>
    <cellStyle name="Normale 2 6 3 4 2" xfId="2357"/>
    <cellStyle name="Normale 2 6 3 5" xfId="1254"/>
    <cellStyle name="Normale 2 6 3 5 2" xfId="2435"/>
    <cellStyle name="Normale 2 6 3 6" xfId="1334"/>
    <cellStyle name="Normale 2 6 3 6 2" xfId="2513"/>
    <cellStyle name="Normale 2 6 3 7" xfId="1537"/>
    <cellStyle name="Normale 2 6 4" xfId="262"/>
    <cellStyle name="Normale 2 6 4 2" xfId="820"/>
    <cellStyle name="Normale 2 6 4 2 2" xfId="2068"/>
    <cellStyle name="Normale 2 6 4 3" xfId="1379"/>
    <cellStyle name="Normale 2 6 4 3 2" xfId="2555"/>
    <cellStyle name="Normale 2 6 4 4" xfId="1595"/>
    <cellStyle name="Normale 2 6 5" xfId="313"/>
    <cellStyle name="Normale 2 6 5 2" xfId="856"/>
    <cellStyle name="Normale 2 6 5 2 2" xfId="2104"/>
    <cellStyle name="Normale 2 6 5 3" xfId="1631"/>
    <cellStyle name="Normale 2 6 6" xfId="389"/>
    <cellStyle name="Normale 2 6 6 2" xfId="911"/>
    <cellStyle name="Normale 2 6 6 2 2" xfId="2159"/>
    <cellStyle name="Normale 2 6 6 3" xfId="1686"/>
    <cellStyle name="Normale 2 6 7" xfId="443"/>
    <cellStyle name="Normale 2 6 7 2" xfId="956"/>
    <cellStyle name="Normale 2 6 7 2 2" xfId="2204"/>
    <cellStyle name="Normale 2 6 7 3" xfId="1731"/>
    <cellStyle name="Normale 2 6 8" xfId="486"/>
    <cellStyle name="Normale 2 6 8 2" xfId="993"/>
    <cellStyle name="Normale 2 6 8 2 2" xfId="2241"/>
    <cellStyle name="Normale 2 6 8 3" xfId="1768"/>
    <cellStyle name="Normale 2 6 9" xfId="103"/>
    <cellStyle name="Normale 2 6 9 2" xfId="719"/>
    <cellStyle name="Normale 2 6 9 2 2" xfId="1967"/>
    <cellStyle name="Normale 2 6 9 3" xfId="1494"/>
    <cellStyle name="Normale 2 7" xfId="42"/>
    <cellStyle name="Normale 2 7 10" xfId="581"/>
    <cellStyle name="Normale 2 7 10 2" xfId="1847"/>
    <cellStyle name="Normale 2 7 11" xfId="682"/>
    <cellStyle name="Normale 2 7 11 2" xfId="1930"/>
    <cellStyle name="Normale 2 7 12" xfId="1138"/>
    <cellStyle name="Normale 2 7 12 2" xfId="2320"/>
    <cellStyle name="Normale 2 7 13" xfId="1217"/>
    <cellStyle name="Normale 2 7 13 2" xfId="2398"/>
    <cellStyle name="Normale 2 7 14" xfId="1297"/>
    <cellStyle name="Normale 2 7 14 2" xfId="2476"/>
    <cellStyle name="Normale 2 7 15" xfId="1457"/>
    <cellStyle name="Normale 2 7 2" xfId="177"/>
    <cellStyle name="Normale 2 7 2 2" xfId="623"/>
    <cellStyle name="Normale 2 7 2 2 2" xfId="1888"/>
    <cellStyle name="Normale 2 7 2 3" xfId="766"/>
    <cellStyle name="Normale 2 7 2 3 2" xfId="2014"/>
    <cellStyle name="Normale 2 7 2 4" xfId="1179"/>
    <cellStyle name="Normale 2 7 2 4 2" xfId="2361"/>
    <cellStyle name="Normale 2 7 2 5" xfId="1258"/>
    <cellStyle name="Normale 2 7 2 5 2" xfId="2439"/>
    <cellStyle name="Normale 2 7 2 6" xfId="1338"/>
    <cellStyle name="Normale 2 7 2 6 2" xfId="2517"/>
    <cellStyle name="Normale 2 7 2 7" xfId="1541"/>
    <cellStyle name="Normale 2 7 3" xfId="266"/>
    <cellStyle name="Normale 2 7 3 2" xfId="824"/>
    <cellStyle name="Normale 2 7 3 2 2" xfId="2072"/>
    <cellStyle name="Normale 2 7 3 3" xfId="1381"/>
    <cellStyle name="Normale 2 7 3 3 2" xfId="2557"/>
    <cellStyle name="Normale 2 7 3 4" xfId="1599"/>
    <cellStyle name="Normale 2 7 4" xfId="294"/>
    <cellStyle name="Normale 2 7 4 2" xfId="847"/>
    <cellStyle name="Normale 2 7 4 2 2" xfId="2095"/>
    <cellStyle name="Normale 2 7 4 3" xfId="1622"/>
    <cellStyle name="Normale 2 7 5" xfId="393"/>
    <cellStyle name="Normale 2 7 5 2" xfId="915"/>
    <cellStyle name="Normale 2 7 5 2 2" xfId="2163"/>
    <cellStyle name="Normale 2 7 5 3" xfId="1690"/>
    <cellStyle name="Normale 2 7 6" xfId="447"/>
    <cellStyle name="Normale 2 7 6 2" xfId="960"/>
    <cellStyle name="Normale 2 7 6 2 2" xfId="2208"/>
    <cellStyle name="Normale 2 7 6 3" xfId="1735"/>
    <cellStyle name="Normale 2 7 7" xfId="487"/>
    <cellStyle name="Normale 2 7 7 2" xfId="994"/>
    <cellStyle name="Normale 2 7 7 2 2" xfId="2242"/>
    <cellStyle name="Normale 2 7 7 3" xfId="1769"/>
    <cellStyle name="Normale 2 7 8" xfId="107"/>
    <cellStyle name="Normale 2 7 8 2" xfId="723"/>
    <cellStyle name="Normale 2 7 8 2 2" xfId="1971"/>
    <cellStyle name="Normale 2 7 8 3" xfId="1498"/>
    <cellStyle name="Normale 2 7 9" xfId="546"/>
    <cellStyle name="Normale 2 7 9 2" xfId="1037"/>
    <cellStyle name="Normale 2 7 9 2 2" xfId="2285"/>
    <cellStyle name="Normale 2 7 9 3" xfId="1812"/>
    <cellStyle name="Normale 2 8" xfId="85"/>
    <cellStyle name="Normale 2 8 2" xfId="608"/>
    <cellStyle name="Normale 2 8 2 2" xfId="1873"/>
    <cellStyle name="Normale 2 8 3" xfId="708"/>
    <cellStyle name="Normale 2 8 3 2" xfId="1956"/>
    <cellStyle name="Normale 2 8 4" xfId="1164"/>
    <cellStyle name="Normale 2 8 4 2" xfId="2346"/>
    <cellStyle name="Normale 2 8 5" xfId="1243"/>
    <cellStyle name="Normale 2 8 5 2" xfId="2424"/>
    <cellStyle name="Normale 2 8 6" xfId="1323"/>
    <cellStyle name="Normale 2 8 6 2" xfId="2502"/>
    <cellStyle name="Normale 2 8 7" xfId="1483"/>
    <cellStyle name="Normale 2 9" xfId="148"/>
    <cellStyle name="Normale 20" xfId="69"/>
    <cellStyle name="Normale 20 2" xfId="701"/>
    <cellStyle name="Normale 20 2 2" xfId="1949"/>
    <cellStyle name="Normale 20 3" xfId="1476"/>
    <cellStyle name="Normale 21" xfId="526"/>
    <cellStyle name="Normale 21 2" xfId="1020"/>
    <cellStyle name="Normale 21 2 2" xfId="2268"/>
    <cellStyle name="Normale 21 3" xfId="1795"/>
    <cellStyle name="Normale 22" xfId="564"/>
    <cellStyle name="Normale 22 2" xfId="1830"/>
    <cellStyle name="Normale 23" xfId="14"/>
    <cellStyle name="Normale 23 2" xfId="1119"/>
    <cellStyle name="Normale 23 3" xfId="1438"/>
    <cellStyle name="Normale 24" xfId="1200"/>
    <cellStyle name="Normale 24 2" xfId="2381"/>
    <cellStyle name="Normale 25" xfId="1280"/>
    <cellStyle name="Normale 25 2" xfId="2459"/>
    <cellStyle name="Normale 26" xfId="1432"/>
    <cellStyle name="Normale 27" xfId="1428"/>
    <cellStyle name="Normale 3" xfId="6"/>
    <cellStyle name="Normale 3 10" xfId="423"/>
    <cellStyle name="Normale 3 10 2" xfId="940"/>
    <cellStyle name="Normale 3 10 2 2" xfId="2188"/>
    <cellStyle name="Normale 3 10 3" xfId="1715"/>
    <cellStyle name="Normale 3 11" xfId="468"/>
    <cellStyle name="Normale 3 11 2" xfId="980"/>
    <cellStyle name="Normale 3 11 2 2" xfId="2228"/>
    <cellStyle name="Normale 3 11 3" xfId="1755"/>
    <cellStyle name="Normale 3 12" xfId="74"/>
    <cellStyle name="Normale 3 12 2" xfId="702"/>
    <cellStyle name="Normale 3 12 2 2" xfId="1950"/>
    <cellStyle name="Normale 3 12 3" xfId="1477"/>
    <cellStyle name="Normale 3 13" xfId="18"/>
    <cellStyle name="Normale 3 14" xfId="1434"/>
    <cellStyle name="Normale 3 2" xfId="7"/>
    <cellStyle name="Normale 3 2 10" xfId="75"/>
    <cellStyle name="Normale 3 2 10 2" xfId="703"/>
    <cellStyle name="Normale 3 2 10 2 2" xfId="1951"/>
    <cellStyle name="Normale 3 2 10 3" xfId="1478"/>
    <cellStyle name="Normale 3 2 11" xfId="21"/>
    <cellStyle name="Normale 3 2 12" xfId="1435"/>
    <cellStyle name="Normale 3 2 2" xfId="89"/>
    <cellStyle name="Normale 3 2 3" xfId="150"/>
    <cellStyle name="Normale 3 2 3 2" xfId="604"/>
    <cellStyle name="Normale 3 2 3 2 2" xfId="1870"/>
    <cellStyle name="Normale 3 2 3 3" xfId="745"/>
    <cellStyle name="Normale 3 2 3 3 2" xfId="1993"/>
    <cellStyle name="Normale 3 2 3 4" xfId="1161"/>
    <cellStyle name="Normale 3 2 3 4 2" xfId="2343"/>
    <cellStyle name="Normale 3 2 3 5" xfId="1240"/>
    <cellStyle name="Normale 3 2 3 5 2" xfId="2421"/>
    <cellStyle name="Normale 3 2 3 6" xfId="1320"/>
    <cellStyle name="Normale 3 2 3 6 2" xfId="2499"/>
    <cellStyle name="Normale 3 2 3 7" xfId="1520"/>
    <cellStyle name="Normale 3 2 4" xfId="140"/>
    <cellStyle name="Normale 3 2 5" xfId="241"/>
    <cellStyle name="Normale 3 2 5 2" xfId="804"/>
    <cellStyle name="Normale 3 2 5 2 2" xfId="2052"/>
    <cellStyle name="Normale 3 2 5 3" xfId="1579"/>
    <cellStyle name="Normale 3 2 6" xfId="303"/>
    <cellStyle name="Normale 3 2 6 2" xfId="850"/>
    <cellStyle name="Normale 3 2 6 2 2" xfId="2098"/>
    <cellStyle name="Normale 3 2 6 3" xfId="1625"/>
    <cellStyle name="Normale 3 2 7" xfId="371"/>
    <cellStyle name="Normale 3 2 7 2" xfId="897"/>
    <cellStyle name="Normale 3 2 7 2 2" xfId="2145"/>
    <cellStyle name="Normale 3 2 7 3" xfId="1672"/>
    <cellStyle name="Normale 3 2 8" xfId="424"/>
    <cellStyle name="Normale 3 2 8 2" xfId="941"/>
    <cellStyle name="Normale 3 2 8 2 2" xfId="2189"/>
    <cellStyle name="Normale 3 2 8 3" xfId="1716"/>
    <cellStyle name="Normale 3 2 9" xfId="508"/>
    <cellStyle name="Normale 3 2 9 2" xfId="1010"/>
    <cellStyle name="Normale 3 2 9 2 2" xfId="2258"/>
    <cellStyle name="Normale 3 2 9 3" xfId="1785"/>
    <cellStyle name="Normale 3 3" xfId="50"/>
    <cellStyle name="Normale 3 3 2" xfId="157"/>
    <cellStyle name="Normale 3 3 2 2" xfId="749"/>
    <cellStyle name="Normale 3 3 2 2 2" xfId="1997"/>
    <cellStyle name="Normale 3 3 2 3" xfId="1524"/>
    <cellStyle name="Normale 3 4" xfId="43"/>
    <cellStyle name="Normale 3 4 10" xfId="547"/>
    <cellStyle name="Normale 3 4 10 2" xfId="1038"/>
    <cellStyle name="Normale 3 4 10 2 2" xfId="2286"/>
    <cellStyle name="Normale 3 4 10 3" xfId="1813"/>
    <cellStyle name="Normale 3 4 11" xfId="582"/>
    <cellStyle name="Normale 3 4 11 2" xfId="1848"/>
    <cellStyle name="Normale 3 4 12" xfId="683"/>
    <cellStyle name="Normale 3 4 12 2" xfId="1931"/>
    <cellStyle name="Normale 3 4 13" xfId="1139"/>
    <cellStyle name="Normale 3 4 13 2" xfId="2321"/>
    <cellStyle name="Normale 3 4 14" xfId="1218"/>
    <cellStyle name="Normale 3 4 14 2" xfId="2399"/>
    <cellStyle name="Normale 3 4 15" xfId="1298"/>
    <cellStyle name="Normale 3 4 15 2" xfId="2477"/>
    <cellStyle name="Normale 3 4 16" xfId="1458"/>
    <cellStyle name="Normale 3 4 2" xfId="178"/>
    <cellStyle name="Normale 3 4 2 2" xfId="624"/>
    <cellStyle name="Normale 3 4 2 2 2" xfId="1889"/>
    <cellStyle name="Normale 3 4 2 3" xfId="767"/>
    <cellStyle name="Normale 3 4 2 3 2" xfId="2015"/>
    <cellStyle name="Normale 3 4 2 4" xfId="1180"/>
    <cellStyle name="Normale 3 4 2 4 2" xfId="2362"/>
    <cellStyle name="Normale 3 4 2 5" xfId="1259"/>
    <cellStyle name="Normale 3 4 2 5 2" xfId="2440"/>
    <cellStyle name="Normale 3 4 2 6" xfId="1339"/>
    <cellStyle name="Normale 3 4 2 6 2" xfId="2518"/>
    <cellStyle name="Normale 3 4 2 7" xfId="1542"/>
    <cellStyle name="Normale 3 4 3" xfId="163"/>
    <cellStyle name="Normale 3 4 3 2" xfId="1382"/>
    <cellStyle name="Normale 3 4 3 2 2" xfId="2558"/>
    <cellStyle name="Normale 3 4 4" xfId="267"/>
    <cellStyle name="Normale 3 4 4 2" xfId="825"/>
    <cellStyle name="Normale 3 4 4 2 2" xfId="2073"/>
    <cellStyle name="Normale 3 4 4 3" xfId="1600"/>
    <cellStyle name="Normale 3 4 5" xfId="319"/>
    <cellStyle name="Normale 3 4 5 2" xfId="861"/>
    <cellStyle name="Normale 3 4 5 2 2" xfId="2109"/>
    <cellStyle name="Normale 3 4 5 3" xfId="1636"/>
    <cellStyle name="Normale 3 4 6" xfId="394"/>
    <cellStyle name="Normale 3 4 6 2" xfId="916"/>
    <cellStyle name="Normale 3 4 6 2 2" xfId="2164"/>
    <cellStyle name="Normale 3 4 6 3" xfId="1691"/>
    <cellStyle name="Normale 3 4 7" xfId="448"/>
    <cellStyle name="Normale 3 4 7 2" xfId="961"/>
    <cellStyle name="Normale 3 4 7 2 2" xfId="2209"/>
    <cellStyle name="Normale 3 4 7 3" xfId="1736"/>
    <cellStyle name="Normale 3 4 8" xfId="510"/>
    <cellStyle name="Normale 3 4 8 2" xfId="1011"/>
    <cellStyle name="Normale 3 4 8 2 2" xfId="2259"/>
    <cellStyle name="Normale 3 4 8 3" xfId="1786"/>
    <cellStyle name="Normale 3 4 9" xfId="108"/>
    <cellStyle name="Normale 3 4 9 2" xfId="724"/>
    <cellStyle name="Normale 3 4 9 2 2" xfId="1972"/>
    <cellStyle name="Normale 3 4 9 3" xfId="1499"/>
    <cellStyle name="Normale 3 5" xfId="87"/>
    <cellStyle name="Normale 3 6" xfId="149"/>
    <cellStyle name="Normale 3 6 2" xfId="603"/>
    <cellStyle name="Normale 3 6 2 2" xfId="1869"/>
    <cellStyle name="Normale 3 6 3" xfId="744"/>
    <cellStyle name="Normale 3 6 3 2" xfId="1992"/>
    <cellStyle name="Normale 3 6 4" xfId="1160"/>
    <cellStyle name="Normale 3 6 4 2" xfId="2342"/>
    <cellStyle name="Normale 3 6 5" xfId="1239"/>
    <cellStyle name="Normale 3 6 5 2" xfId="2420"/>
    <cellStyle name="Normale 3 6 6" xfId="1319"/>
    <cellStyle name="Normale 3 6 6 2" xfId="2498"/>
    <cellStyle name="Normale 3 6 7" xfId="1519"/>
    <cellStyle name="Normale 3 7" xfId="240"/>
    <cellStyle name="Normale 3 7 2" xfId="803"/>
    <cellStyle name="Normale 3 7 2 2" xfId="2051"/>
    <cellStyle name="Normale 3 7 3" xfId="1578"/>
    <cellStyle name="Normale 3 8" xfId="234"/>
    <cellStyle name="Normale 3 8 2" xfId="801"/>
    <cellStyle name="Normale 3 8 2 2" xfId="2049"/>
    <cellStyle name="Normale 3 8 3" xfId="1576"/>
    <cellStyle name="Normale 3 9" xfId="370"/>
    <cellStyle name="Normale 3 9 2" xfId="896"/>
    <cellStyle name="Normale 3 9 2 2" xfId="2144"/>
    <cellStyle name="Normale 3 9 3" xfId="1671"/>
    <cellStyle name="Normale 4" xfId="8"/>
    <cellStyle name="Normale 4 10" xfId="511"/>
    <cellStyle name="Normale 4 11" xfId="76"/>
    <cellStyle name="Normale 4 12" xfId="24"/>
    <cellStyle name="Normale 4 2" xfId="53"/>
    <cellStyle name="Normale 4 2 2" xfId="133"/>
    <cellStyle name="Normale 4 3" xfId="44"/>
    <cellStyle name="Normale 4 3 10" xfId="583"/>
    <cellStyle name="Normale 4 3 10 2" xfId="1849"/>
    <cellStyle name="Normale 4 3 11" xfId="684"/>
    <cellStyle name="Normale 4 3 11 2" xfId="1932"/>
    <cellStyle name="Normale 4 3 12" xfId="1140"/>
    <cellStyle name="Normale 4 3 12 2" xfId="2322"/>
    <cellStyle name="Normale 4 3 13" xfId="1219"/>
    <cellStyle name="Normale 4 3 13 2" xfId="2400"/>
    <cellStyle name="Normale 4 3 14" xfId="1299"/>
    <cellStyle name="Normale 4 3 14 2" xfId="2478"/>
    <cellStyle name="Normale 4 3 15" xfId="1459"/>
    <cellStyle name="Normale 4 3 2" xfId="179"/>
    <cellStyle name="Normale 4 3 2 2" xfId="625"/>
    <cellStyle name="Normale 4 3 2 2 2" xfId="1890"/>
    <cellStyle name="Normale 4 3 2 3" xfId="768"/>
    <cellStyle name="Normale 4 3 2 3 2" xfId="2016"/>
    <cellStyle name="Normale 4 3 2 4" xfId="1181"/>
    <cellStyle name="Normale 4 3 2 4 2" xfId="2363"/>
    <cellStyle name="Normale 4 3 2 5" xfId="1260"/>
    <cellStyle name="Normale 4 3 2 5 2" xfId="2441"/>
    <cellStyle name="Normale 4 3 2 6" xfId="1340"/>
    <cellStyle name="Normale 4 3 2 6 2" xfId="2519"/>
    <cellStyle name="Normale 4 3 2 7" xfId="1543"/>
    <cellStyle name="Normale 4 3 3" xfId="268"/>
    <cellStyle name="Normale 4 3 3 2" xfId="826"/>
    <cellStyle name="Normale 4 3 3 2 2" xfId="2074"/>
    <cellStyle name="Normale 4 3 3 3" xfId="1383"/>
    <cellStyle name="Normale 4 3 3 3 2" xfId="2559"/>
    <cellStyle name="Normale 4 3 3 4" xfId="1601"/>
    <cellStyle name="Normale 4 3 4" xfId="330"/>
    <cellStyle name="Normale 4 3 4 2" xfId="869"/>
    <cellStyle name="Normale 4 3 4 2 2" xfId="2117"/>
    <cellStyle name="Normale 4 3 4 3" xfId="1644"/>
    <cellStyle name="Normale 4 3 5" xfId="395"/>
    <cellStyle name="Normale 4 3 5 2" xfId="917"/>
    <cellStyle name="Normale 4 3 5 2 2" xfId="2165"/>
    <cellStyle name="Normale 4 3 5 3" xfId="1692"/>
    <cellStyle name="Normale 4 3 6" xfId="449"/>
    <cellStyle name="Normale 4 3 6 2" xfId="962"/>
    <cellStyle name="Normale 4 3 6 2 2" xfId="2210"/>
    <cellStyle name="Normale 4 3 6 3" xfId="1737"/>
    <cellStyle name="Normale 4 3 7" xfId="498"/>
    <cellStyle name="Normale 4 3 7 2" xfId="1004"/>
    <cellStyle name="Normale 4 3 7 2 2" xfId="2252"/>
    <cellStyle name="Normale 4 3 7 3" xfId="1779"/>
    <cellStyle name="Normale 4 3 8" xfId="109"/>
    <cellStyle name="Normale 4 3 8 2" xfId="725"/>
    <cellStyle name="Normale 4 3 8 2 2" xfId="1973"/>
    <cellStyle name="Normale 4 3 8 3" xfId="1500"/>
    <cellStyle name="Normale 4 3 9" xfId="548"/>
    <cellStyle name="Normale 4 3 9 2" xfId="1039"/>
    <cellStyle name="Normale 4 3 9 2 2" xfId="2287"/>
    <cellStyle name="Normale 4 3 9 3" xfId="1814"/>
    <cellStyle name="Normale 4 4" xfId="92"/>
    <cellStyle name="Normale 4 5" xfId="151"/>
    <cellStyle name="Normale 4 6" xfId="242"/>
    <cellStyle name="Normale 4 7" xfId="324"/>
    <cellStyle name="Normale 4 8" xfId="372"/>
    <cellStyle name="Normale 4 9" xfId="425"/>
    <cellStyle name="Normale 5" xfId="9"/>
    <cellStyle name="Normale 5 10" xfId="327"/>
    <cellStyle name="Normale 5 10 2" xfId="867"/>
    <cellStyle name="Normale 5 10 2 2" xfId="2115"/>
    <cellStyle name="Normale 5 10 3" xfId="1642"/>
    <cellStyle name="Normale 5 11" xfId="373"/>
    <cellStyle name="Normale 5 11 2" xfId="898"/>
    <cellStyle name="Normale 5 11 2 2" xfId="2146"/>
    <cellStyle name="Normale 5 11 3" xfId="1673"/>
    <cellStyle name="Normale 5 12" xfId="426"/>
    <cellStyle name="Normale 5 12 2" xfId="942"/>
    <cellStyle name="Normale 5 12 2 2" xfId="2190"/>
    <cellStyle name="Normale 5 12 3" xfId="1717"/>
    <cellStyle name="Normale 5 13" xfId="480"/>
    <cellStyle name="Normale 5 13 2" xfId="989"/>
    <cellStyle name="Normale 5 13 2 2" xfId="2237"/>
    <cellStyle name="Normale 5 13 3" xfId="1764"/>
    <cellStyle name="Normale 5 14" xfId="77"/>
    <cellStyle name="Normale 5 14 2" xfId="704"/>
    <cellStyle name="Normale 5 14 2 2" xfId="1952"/>
    <cellStyle name="Normale 5 14 3" xfId="1479"/>
    <cellStyle name="Normale 5 15" xfId="532"/>
    <cellStyle name="Normale 5 15 2" xfId="1023"/>
    <cellStyle name="Normale 5 15 2 2" xfId="2271"/>
    <cellStyle name="Normale 5 15 3" xfId="1798"/>
    <cellStyle name="Normale 5 16" xfId="567"/>
    <cellStyle name="Normale 5 16 2" xfId="1833"/>
    <cellStyle name="Normale 5 17" xfId="668"/>
    <cellStyle name="Normale 5 17 2" xfId="1916"/>
    <cellStyle name="Normale 5 18" xfId="1124"/>
    <cellStyle name="Normale 5 18 2" xfId="2306"/>
    <cellStyle name="Normale 5 19" xfId="1203"/>
    <cellStyle name="Normale 5 19 2" xfId="2384"/>
    <cellStyle name="Normale 5 2" xfId="27"/>
    <cellStyle name="Normale 5 2 10" xfId="534"/>
    <cellStyle name="Normale 5 2 10 2" xfId="1025"/>
    <cellStyle name="Normale 5 2 10 2 2" xfId="2273"/>
    <cellStyle name="Normale 5 2 10 3" xfId="1800"/>
    <cellStyle name="Normale 5 2 11" xfId="569"/>
    <cellStyle name="Normale 5 2 11 2" xfId="1835"/>
    <cellStyle name="Normale 5 2 12" xfId="670"/>
    <cellStyle name="Normale 5 2 12 2" xfId="1918"/>
    <cellStyle name="Normale 5 2 13" xfId="1126"/>
    <cellStyle name="Normale 5 2 13 2" xfId="2308"/>
    <cellStyle name="Normale 5 2 14" xfId="1205"/>
    <cellStyle name="Normale 5 2 14 2" xfId="2386"/>
    <cellStyle name="Normale 5 2 15" xfId="1285"/>
    <cellStyle name="Normale 5 2 15 2" xfId="2464"/>
    <cellStyle name="Normale 5 2 16" xfId="1445"/>
    <cellStyle name="Normale 5 2 2" xfId="56"/>
    <cellStyle name="Normale 5 2 2 10" xfId="588"/>
    <cellStyle name="Normale 5 2 2 10 2" xfId="1854"/>
    <cellStyle name="Normale 5 2 2 11" xfId="689"/>
    <cellStyle name="Normale 5 2 2 11 2" xfId="1937"/>
    <cellStyle name="Normale 5 2 2 12" xfId="1145"/>
    <cellStyle name="Normale 5 2 2 12 2" xfId="2327"/>
    <cellStyle name="Normale 5 2 2 13" xfId="1224"/>
    <cellStyle name="Normale 5 2 2 13 2" xfId="2405"/>
    <cellStyle name="Normale 5 2 2 14" xfId="1304"/>
    <cellStyle name="Normale 5 2 2 14 2" xfId="2483"/>
    <cellStyle name="Normale 5 2 2 15" xfId="1464"/>
    <cellStyle name="Normale 5 2 2 2" xfId="184"/>
    <cellStyle name="Normale 5 2 2 2 2" xfId="630"/>
    <cellStyle name="Normale 5 2 2 2 2 2" xfId="1895"/>
    <cellStyle name="Normale 5 2 2 2 3" xfId="773"/>
    <cellStyle name="Normale 5 2 2 2 3 2" xfId="2021"/>
    <cellStyle name="Normale 5 2 2 2 4" xfId="1186"/>
    <cellStyle name="Normale 5 2 2 2 4 2" xfId="2368"/>
    <cellStyle name="Normale 5 2 2 2 5" xfId="1265"/>
    <cellStyle name="Normale 5 2 2 2 5 2" xfId="2446"/>
    <cellStyle name="Normale 5 2 2 2 6" xfId="1345"/>
    <cellStyle name="Normale 5 2 2 2 6 2" xfId="2524"/>
    <cellStyle name="Normale 5 2 2 2 7" xfId="1548"/>
    <cellStyle name="Normale 5 2 2 3" xfId="274"/>
    <cellStyle name="Normale 5 2 2 3 2" xfId="832"/>
    <cellStyle name="Normale 5 2 2 3 2 2" xfId="2080"/>
    <cellStyle name="Normale 5 2 2 3 3" xfId="1386"/>
    <cellStyle name="Normale 5 2 2 3 3 2" xfId="2562"/>
    <cellStyle name="Normale 5 2 2 3 4" xfId="1607"/>
    <cellStyle name="Normale 5 2 2 4" xfId="216"/>
    <cellStyle name="Normale 5 2 2 4 2" xfId="792"/>
    <cellStyle name="Normale 5 2 2 4 2 2" xfId="2040"/>
    <cellStyle name="Normale 5 2 2 4 3" xfId="1567"/>
    <cellStyle name="Normale 5 2 2 5" xfId="400"/>
    <cellStyle name="Normale 5 2 2 5 2" xfId="922"/>
    <cellStyle name="Normale 5 2 2 5 2 2" xfId="2170"/>
    <cellStyle name="Normale 5 2 2 5 3" xfId="1697"/>
    <cellStyle name="Normale 5 2 2 6" xfId="454"/>
    <cellStyle name="Normale 5 2 2 6 2" xfId="967"/>
    <cellStyle name="Normale 5 2 2 6 2 2" xfId="2215"/>
    <cellStyle name="Normale 5 2 2 6 3" xfId="1742"/>
    <cellStyle name="Normale 5 2 2 7" xfId="466"/>
    <cellStyle name="Normale 5 2 2 7 2" xfId="979"/>
    <cellStyle name="Normale 5 2 2 7 2 2" xfId="2227"/>
    <cellStyle name="Normale 5 2 2 7 3" xfId="1754"/>
    <cellStyle name="Normale 5 2 2 8" xfId="116"/>
    <cellStyle name="Normale 5 2 2 8 2" xfId="730"/>
    <cellStyle name="Normale 5 2 2 8 2 2" xfId="1978"/>
    <cellStyle name="Normale 5 2 2 8 3" xfId="1505"/>
    <cellStyle name="Normale 5 2 2 9" xfId="553"/>
    <cellStyle name="Normale 5 2 2 9 2" xfId="1044"/>
    <cellStyle name="Normale 5 2 2 9 2 2" xfId="2292"/>
    <cellStyle name="Normale 5 2 2 9 3" xfId="1819"/>
    <cellStyle name="Normale 5 2 3" xfId="165"/>
    <cellStyle name="Normale 5 2 3 2" xfId="611"/>
    <cellStyle name="Normale 5 2 3 2 2" xfId="1876"/>
    <cellStyle name="Normale 5 2 3 3" xfId="754"/>
    <cellStyle name="Normale 5 2 3 3 2" xfId="2002"/>
    <cellStyle name="Normale 5 2 3 4" xfId="1167"/>
    <cellStyle name="Normale 5 2 3 4 2" xfId="2349"/>
    <cellStyle name="Normale 5 2 3 5" xfId="1246"/>
    <cellStyle name="Normale 5 2 3 5 2" xfId="2427"/>
    <cellStyle name="Normale 5 2 3 6" xfId="1326"/>
    <cellStyle name="Normale 5 2 3 6 2" xfId="2505"/>
    <cellStyle name="Normale 5 2 3 7" xfId="1529"/>
    <cellStyle name="Normale 5 2 4" xfId="254"/>
    <cellStyle name="Normale 5 2 4 2" xfId="812"/>
    <cellStyle name="Normale 5 2 4 2 2" xfId="2060"/>
    <cellStyle name="Normale 5 2 4 3" xfId="1385"/>
    <cellStyle name="Normale 5 2 4 3 2" xfId="2561"/>
    <cellStyle name="Normale 5 2 4 4" xfId="1587"/>
    <cellStyle name="Normale 5 2 5" xfId="296"/>
    <cellStyle name="Normale 5 2 5 2" xfId="848"/>
    <cellStyle name="Normale 5 2 5 2 2" xfId="2096"/>
    <cellStyle name="Normale 5 2 5 3" xfId="1623"/>
    <cellStyle name="Normale 5 2 6" xfId="381"/>
    <cellStyle name="Normale 5 2 6 2" xfId="903"/>
    <cellStyle name="Normale 5 2 6 2 2" xfId="2151"/>
    <cellStyle name="Normale 5 2 6 3" xfId="1678"/>
    <cellStyle name="Normale 5 2 7" xfId="435"/>
    <cellStyle name="Normale 5 2 7 2" xfId="948"/>
    <cellStyle name="Normale 5 2 7 2 2" xfId="2196"/>
    <cellStyle name="Normale 5 2 7 3" xfId="1723"/>
    <cellStyle name="Normale 5 2 8" xfId="507"/>
    <cellStyle name="Normale 5 2 8 2" xfId="1009"/>
    <cellStyle name="Normale 5 2 8 2 2" xfId="2257"/>
    <cellStyle name="Normale 5 2 8 3" xfId="1784"/>
    <cellStyle name="Normale 5 2 9" xfId="95"/>
    <cellStyle name="Normale 5 2 9 2" xfId="711"/>
    <cellStyle name="Normale 5 2 9 2 2" xfId="1959"/>
    <cellStyle name="Normale 5 2 9 3" xfId="1486"/>
    <cellStyle name="Normale 5 20" xfId="1283"/>
    <cellStyle name="Normale 5 20 2" xfId="2462"/>
    <cellStyle name="Normale 5 21" xfId="1436"/>
    <cellStyle name="Normale 5 3" xfId="28"/>
    <cellStyle name="Normale 5 3 10" xfId="535"/>
    <cellStyle name="Normale 5 3 10 2" xfId="1026"/>
    <cellStyle name="Normale 5 3 10 2 2" xfId="2274"/>
    <cellStyle name="Normale 5 3 10 3" xfId="1801"/>
    <cellStyle name="Normale 5 3 11" xfId="570"/>
    <cellStyle name="Normale 5 3 11 2" xfId="1836"/>
    <cellStyle name="Normale 5 3 12" xfId="671"/>
    <cellStyle name="Normale 5 3 12 2" xfId="1919"/>
    <cellStyle name="Normale 5 3 13" xfId="1127"/>
    <cellStyle name="Normale 5 3 13 2" xfId="2309"/>
    <cellStyle name="Normale 5 3 14" xfId="1206"/>
    <cellStyle name="Normale 5 3 14 2" xfId="2387"/>
    <cellStyle name="Normale 5 3 15" xfId="1286"/>
    <cellStyle name="Normale 5 3 15 2" xfId="2465"/>
    <cellStyle name="Normale 5 3 16" xfId="1446"/>
    <cellStyle name="Normale 5 3 2" xfId="57"/>
    <cellStyle name="Normale 5 3 2 10" xfId="589"/>
    <cellStyle name="Normale 5 3 2 10 2" xfId="1855"/>
    <cellStyle name="Normale 5 3 2 11" xfId="690"/>
    <cellStyle name="Normale 5 3 2 11 2" xfId="1938"/>
    <cellStyle name="Normale 5 3 2 12" xfId="1146"/>
    <cellStyle name="Normale 5 3 2 12 2" xfId="2328"/>
    <cellStyle name="Normale 5 3 2 13" xfId="1225"/>
    <cellStyle name="Normale 5 3 2 13 2" xfId="2406"/>
    <cellStyle name="Normale 5 3 2 14" xfId="1305"/>
    <cellStyle name="Normale 5 3 2 14 2" xfId="2484"/>
    <cellStyle name="Normale 5 3 2 15" xfId="1465"/>
    <cellStyle name="Normale 5 3 2 2" xfId="185"/>
    <cellStyle name="Normale 5 3 2 2 2" xfId="631"/>
    <cellStyle name="Normale 5 3 2 2 2 2" xfId="1896"/>
    <cellStyle name="Normale 5 3 2 2 3" xfId="774"/>
    <cellStyle name="Normale 5 3 2 2 3 2" xfId="2022"/>
    <cellStyle name="Normale 5 3 2 2 4" xfId="1187"/>
    <cellStyle name="Normale 5 3 2 2 4 2" xfId="2369"/>
    <cellStyle name="Normale 5 3 2 2 5" xfId="1266"/>
    <cellStyle name="Normale 5 3 2 2 5 2" xfId="2447"/>
    <cellStyle name="Normale 5 3 2 2 6" xfId="1346"/>
    <cellStyle name="Normale 5 3 2 2 6 2" xfId="2525"/>
    <cellStyle name="Normale 5 3 2 2 7" xfId="1549"/>
    <cellStyle name="Normale 5 3 2 3" xfId="275"/>
    <cellStyle name="Normale 5 3 2 3 2" xfId="833"/>
    <cellStyle name="Normale 5 3 2 3 2 2" xfId="2081"/>
    <cellStyle name="Normale 5 3 2 3 3" xfId="1388"/>
    <cellStyle name="Normale 5 3 2 3 3 2" xfId="2564"/>
    <cellStyle name="Normale 5 3 2 3 4" xfId="1608"/>
    <cellStyle name="Normale 5 3 2 4" xfId="304"/>
    <cellStyle name="Normale 5 3 2 4 2" xfId="851"/>
    <cellStyle name="Normale 5 3 2 4 2 2" xfId="2099"/>
    <cellStyle name="Normale 5 3 2 4 3" xfId="1626"/>
    <cellStyle name="Normale 5 3 2 5" xfId="401"/>
    <cellStyle name="Normale 5 3 2 5 2" xfId="923"/>
    <cellStyle name="Normale 5 3 2 5 2 2" xfId="2171"/>
    <cellStyle name="Normale 5 3 2 5 3" xfId="1698"/>
    <cellStyle name="Normale 5 3 2 6" xfId="455"/>
    <cellStyle name="Normale 5 3 2 6 2" xfId="968"/>
    <cellStyle name="Normale 5 3 2 6 2 2" xfId="2216"/>
    <cellStyle name="Normale 5 3 2 6 3" xfId="1743"/>
    <cellStyle name="Normale 5 3 2 7" xfId="415"/>
    <cellStyle name="Normale 5 3 2 7 2" xfId="936"/>
    <cellStyle name="Normale 5 3 2 7 2 2" xfId="2184"/>
    <cellStyle name="Normale 5 3 2 7 3" xfId="1711"/>
    <cellStyle name="Normale 5 3 2 8" xfId="117"/>
    <cellStyle name="Normale 5 3 2 8 2" xfId="731"/>
    <cellStyle name="Normale 5 3 2 8 2 2" xfId="1979"/>
    <cellStyle name="Normale 5 3 2 8 3" xfId="1506"/>
    <cellStyle name="Normale 5 3 2 9" xfId="554"/>
    <cellStyle name="Normale 5 3 2 9 2" xfId="1045"/>
    <cellStyle name="Normale 5 3 2 9 2 2" xfId="2293"/>
    <cellStyle name="Normale 5 3 2 9 3" xfId="1820"/>
    <cellStyle name="Normale 5 3 3" xfId="166"/>
    <cellStyle name="Normale 5 3 3 2" xfId="612"/>
    <cellStyle name="Normale 5 3 3 2 2" xfId="1877"/>
    <cellStyle name="Normale 5 3 3 3" xfId="755"/>
    <cellStyle name="Normale 5 3 3 3 2" xfId="2003"/>
    <cellStyle name="Normale 5 3 3 4" xfId="1168"/>
    <cellStyle name="Normale 5 3 3 4 2" xfId="2350"/>
    <cellStyle name="Normale 5 3 3 5" xfId="1247"/>
    <cellStyle name="Normale 5 3 3 5 2" xfId="2428"/>
    <cellStyle name="Normale 5 3 3 6" xfId="1327"/>
    <cellStyle name="Normale 5 3 3 6 2" xfId="2506"/>
    <cellStyle name="Normale 5 3 3 7" xfId="1530"/>
    <cellStyle name="Normale 5 3 4" xfId="255"/>
    <cellStyle name="Normale 5 3 4 2" xfId="813"/>
    <cellStyle name="Normale 5 3 4 2 2" xfId="2061"/>
    <cellStyle name="Normale 5 3 4 3" xfId="1387"/>
    <cellStyle name="Normale 5 3 4 3 2" xfId="2563"/>
    <cellStyle name="Normale 5 3 4 4" xfId="1588"/>
    <cellStyle name="Normale 5 3 5" xfId="305"/>
    <cellStyle name="Normale 5 3 5 2" xfId="852"/>
    <cellStyle name="Normale 5 3 5 2 2" xfId="2100"/>
    <cellStyle name="Normale 5 3 5 3" xfId="1627"/>
    <cellStyle name="Normale 5 3 6" xfId="382"/>
    <cellStyle name="Normale 5 3 6 2" xfId="904"/>
    <cellStyle name="Normale 5 3 6 2 2" xfId="2152"/>
    <cellStyle name="Normale 5 3 6 3" xfId="1679"/>
    <cellStyle name="Normale 5 3 7" xfId="436"/>
    <cellStyle name="Normale 5 3 7 2" xfId="949"/>
    <cellStyle name="Normale 5 3 7 2 2" xfId="2197"/>
    <cellStyle name="Normale 5 3 7 3" xfId="1724"/>
    <cellStyle name="Normale 5 3 8" xfId="469"/>
    <cellStyle name="Normale 5 3 8 2" xfId="981"/>
    <cellStyle name="Normale 5 3 8 2 2" xfId="2229"/>
    <cellStyle name="Normale 5 3 8 3" xfId="1756"/>
    <cellStyle name="Normale 5 3 9" xfId="96"/>
    <cellStyle name="Normale 5 3 9 2" xfId="712"/>
    <cellStyle name="Normale 5 3 9 2 2" xfId="1960"/>
    <cellStyle name="Normale 5 3 9 3" xfId="1487"/>
    <cellStyle name="Normale 5 4" xfId="34"/>
    <cellStyle name="Normale 5 4 10" xfId="540"/>
    <cellStyle name="Normale 5 4 10 2" xfId="1031"/>
    <cellStyle name="Normale 5 4 10 2 2" xfId="2279"/>
    <cellStyle name="Normale 5 4 10 3" xfId="1806"/>
    <cellStyle name="Normale 5 4 11" xfId="575"/>
    <cellStyle name="Normale 5 4 11 2" xfId="1841"/>
    <cellStyle name="Normale 5 4 12" xfId="676"/>
    <cellStyle name="Normale 5 4 12 2" xfId="1924"/>
    <cellStyle name="Normale 5 4 13" xfId="1132"/>
    <cellStyle name="Normale 5 4 13 2" xfId="2314"/>
    <cellStyle name="Normale 5 4 14" xfId="1211"/>
    <cellStyle name="Normale 5 4 14 2" xfId="2392"/>
    <cellStyle name="Normale 5 4 15" xfId="1291"/>
    <cellStyle name="Normale 5 4 15 2" xfId="2470"/>
    <cellStyle name="Normale 5 4 16" xfId="1451"/>
    <cellStyle name="Normale 5 4 2" xfId="63"/>
    <cellStyle name="Normale 5 4 2 10" xfId="594"/>
    <cellStyle name="Normale 5 4 2 10 2" xfId="1860"/>
    <cellStyle name="Normale 5 4 2 11" xfId="695"/>
    <cellStyle name="Normale 5 4 2 11 2" xfId="1943"/>
    <cellStyle name="Normale 5 4 2 12" xfId="1151"/>
    <cellStyle name="Normale 5 4 2 12 2" xfId="2333"/>
    <cellStyle name="Normale 5 4 2 13" xfId="1230"/>
    <cellStyle name="Normale 5 4 2 13 2" xfId="2411"/>
    <cellStyle name="Normale 5 4 2 14" xfId="1310"/>
    <cellStyle name="Normale 5 4 2 14 2" xfId="2489"/>
    <cellStyle name="Normale 5 4 2 15" xfId="1470"/>
    <cellStyle name="Normale 5 4 2 2" xfId="190"/>
    <cellStyle name="Normale 5 4 2 2 2" xfId="636"/>
    <cellStyle name="Normale 5 4 2 2 2 2" xfId="1901"/>
    <cellStyle name="Normale 5 4 2 2 3" xfId="779"/>
    <cellStyle name="Normale 5 4 2 2 3 2" xfId="2027"/>
    <cellStyle name="Normale 5 4 2 2 4" xfId="1192"/>
    <cellStyle name="Normale 5 4 2 2 4 2" xfId="2374"/>
    <cellStyle name="Normale 5 4 2 2 5" xfId="1271"/>
    <cellStyle name="Normale 5 4 2 2 5 2" xfId="2452"/>
    <cellStyle name="Normale 5 4 2 2 6" xfId="1351"/>
    <cellStyle name="Normale 5 4 2 2 6 2" xfId="2530"/>
    <cellStyle name="Normale 5 4 2 2 7" xfId="1554"/>
    <cellStyle name="Normale 5 4 2 3" xfId="280"/>
    <cellStyle name="Normale 5 4 2 3 2" xfId="838"/>
    <cellStyle name="Normale 5 4 2 3 2 2" xfId="2086"/>
    <cellStyle name="Normale 5 4 2 3 3" xfId="1390"/>
    <cellStyle name="Normale 5 4 2 3 3 2" xfId="2566"/>
    <cellStyle name="Normale 5 4 2 3 4" xfId="1613"/>
    <cellStyle name="Normale 5 4 2 4" xfId="292"/>
    <cellStyle name="Normale 5 4 2 4 2" xfId="845"/>
    <cellStyle name="Normale 5 4 2 4 2 2" xfId="2093"/>
    <cellStyle name="Normale 5 4 2 4 3" xfId="1620"/>
    <cellStyle name="Normale 5 4 2 5" xfId="406"/>
    <cellStyle name="Normale 5 4 2 5 2" xfId="928"/>
    <cellStyle name="Normale 5 4 2 5 2 2" xfId="2176"/>
    <cellStyle name="Normale 5 4 2 5 3" xfId="1703"/>
    <cellStyle name="Normale 5 4 2 6" xfId="460"/>
    <cellStyle name="Normale 5 4 2 6 2" xfId="973"/>
    <cellStyle name="Normale 5 4 2 6 2 2" xfId="2221"/>
    <cellStyle name="Normale 5 4 2 6 3" xfId="1748"/>
    <cellStyle name="Normale 5 4 2 7" xfId="490"/>
    <cellStyle name="Normale 5 4 2 7 2" xfId="997"/>
    <cellStyle name="Normale 5 4 2 7 2 2" xfId="2245"/>
    <cellStyle name="Normale 5 4 2 7 3" xfId="1772"/>
    <cellStyle name="Normale 5 4 2 8" xfId="122"/>
    <cellStyle name="Normale 5 4 2 8 2" xfId="736"/>
    <cellStyle name="Normale 5 4 2 8 2 2" xfId="1984"/>
    <cellStyle name="Normale 5 4 2 8 3" xfId="1511"/>
    <cellStyle name="Normale 5 4 2 9" xfId="559"/>
    <cellStyle name="Normale 5 4 2 9 2" xfId="1050"/>
    <cellStyle name="Normale 5 4 2 9 2 2" xfId="2298"/>
    <cellStyle name="Normale 5 4 2 9 3" xfId="1825"/>
    <cellStyle name="Normale 5 4 3" xfId="171"/>
    <cellStyle name="Normale 5 4 3 2" xfId="617"/>
    <cellStyle name="Normale 5 4 3 2 2" xfId="1882"/>
    <cellStyle name="Normale 5 4 3 3" xfId="760"/>
    <cellStyle name="Normale 5 4 3 3 2" xfId="2008"/>
    <cellStyle name="Normale 5 4 3 4" xfId="1173"/>
    <cellStyle name="Normale 5 4 3 4 2" xfId="2355"/>
    <cellStyle name="Normale 5 4 3 5" xfId="1252"/>
    <cellStyle name="Normale 5 4 3 5 2" xfId="2433"/>
    <cellStyle name="Normale 5 4 3 6" xfId="1332"/>
    <cellStyle name="Normale 5 4 3 6 2" xfId="2511"/>
    <cellStyle name="Normale 5 4 3 7" xfId="1535"/>
    <cellStyle name="Normale 5 4 4" xfId="260"/>
    <cellStyle name="Normale 5 4 4 2" xfId="818"/>
    <cellStyle name="Normale 5 4 4 2 2" xfId="2066"/>
    <cellStyle name="Normale 5 4 4 3" xfId="1389"/>
    <cellStyle name="Normale 5 4 4 3 2" xfId="2565"/>
    <cellStyle name="Normale 5 4 4 4" xfId="1593"/>
    <cellStyle name="Normale 5 4 5" xfId="307"/>
    <cellStyle name="Normale 5 4 5 2" xfId="853"/>
    <cellStyle name="Normale 5 4 5 2 2" xfId="2101"/>
    <cellStyle name="Normale 5 4 5 3" xfId="1628"/>
    <cellStyle name="Normale 5 4 6" xfId="387"/>
    <cellStyle name="Normale 5 4 6 2" xfId="909"/>
    <cellStyle name="Normale 5 4 6 2 2" xfId="2157"/>
    <cellStyle name="Normale 5 4 6 3" xfId="1684"/>
    <cellStyle name="Normale 5 4 7" xfId="441"/>
    <cellStyle name="Normale 5 4 7 2" xfId="954"/>
    <cellStyle name="Normale 5 4 7 2 2" xfId="2202"/>
    <cellStyle name="Normale 5 4 7 3" xfId="1729"/>
    <cellStyle name="Normale 5 4 8" xfId="477"/>
    <cellStyle name="Normale 5 4 8 2" xfId="986"/>
    <cellStyle name="Normale 5 4 8 2 2" xfId="2234"/>
    <cellStyle name="Normale 5 4 8 3" xfId="1761"/>
    <cellStyle name="Normale 5 4 9" xfId="101"/>
    <cellStyle name="Normale 5 4 9 2" xfId="717"/>
    <cellStyle name="Normale 5 4 9 2 2" xfId="1965"/>
    <cellStyle name="Normale 5 4 9 3" xfId="1492"/>
    <cellStyle name="Normale 5 5" xfId="37"/>
    <cellStyle name="Normale 5 5 10" xfId="543"/>
    <cellStyle name="Normale 5 5 10 2" xfId="1034"/>
    <cellStyle name="Normale 5 5 10 2 2" xfId="2282"/>
    <cellStyle name="Normale 5 5 10 3" xfId="1809"/>
    <cellStyle name="Normale 5 5 11" xfId="578"/>
    <cellStyle name="Normale 5 5 11 2" xfId="1844"/>
    <cellStyle name="Normale 5 5 12" xfId="679"/>
    <cellStyle name="Normale 5 5 12 2" xfId="1927"/>
    <cellStyle name="Normale 5 5 13" xfId="1135"/>
    <cellStyle name="Normale 5 5 13 2" xfId="2317"/>
    <cellStyle name="Normale 5 5 14" xfId="1214"/>
    <cellStyle name="Normale 5 5 14 2" xfId="2395"/>
    <cellStyle name="Normale 5 5 15" xfId="1294"/>
    <cellStyle name="Normale 5 5 15 2" xfId="2473"/>
    <cellStyle name="Normale 5 5 16" xfId="1454"/>
    <cellStyle name="Normale 5 5 2" xfId="66"/>
    <cellStyle name="Normale 5 5 2 10" xfId="597"/>
    <cellStyle name="Normale 5 5 2 10 2" xfId="1863"/>
    <cellStyle name="Normale 5 5 2 11" xfId="698"/>
    <cellStyle name="Normale 5 5 2 11 2" xfId="1946"/>
    <cellStyle name="Normale 5 5 2 12" xfId="1154"/>
    <cellStyle name="Normale 5 5 2 12 2" xfId="2336"/>
    <cellStyle name="Normale 5 5 2 13" xfId="1233"/>
    <cellStyle name="Normale 5 5 2 13 2" xfId="2414"/>
    <cellStyle name="Normale 5 5 2 14" xfId="1313"/>
    <cellStyle name="Normale 5 5 2 14 2" xfId="2492"/>
    <cellStyle name="Normale 5 5 2 15" xfId="1473"/>
    <cellStyle name="Normale 5 5 2 2" xfId="193"/>
    <cellStyle name="Normale 5 5 2 2 2" xfId="639"/>
    <cellStyle name="Normale 5 5 2 2 2 2" xfId="1904"/>
    <cellStyle name="Normale 5 5 2 2 3" xfId="782"/>
    <cellStyle name="Normale 5 5 2 2 3 2" xfId="2030"/>
    <cellStyle name="Normale 5 5 2 2 4" xfId="1195"/>
    <cellStyle name="Normale 5 5 2 2 4 2" xfId="2377"/>
    <cellStyle name="Normale 5 5 2 2 5" xfId="1274"/>
    <cellStyle name="Normale 5 5 2 2 5 2" xfId="2455"/>
    <cellStyle name="Normale 5 5 2 2 6" xfId="1354"/>
    <cellStyle name="Normale 5 5 2 2 6 2" xfId="2533"/>
    <cellStyle name="Normale 5 5 2 2 7" xfId="1557"/>
    <cellStyle name="Normale 5 5 2 3" xfId="283"/>
    <cellStyle name="Normale 5 5 2 3 2" xfId="841"/>
    <cellStyle name="Normale 5 5 2 3 2 2" xfId="2089"/>
    <cellStyle name="Normale 5 5 2 3 3" xfId="1392"/>
    <cellStyle name="Normale 5 5 2 3 3 2" xfId="2568"/>
    <cellStyle name="Normale 5 5 2 3 4" xfId="1616"/>
    <cellStyle name="Normale 5 5 2 4" xfId="351"/>
    <cellStyle name="Normale 5 5 2 4 2" xfId="884"/>
    <cellStyle name="Normale 5 5 2 4 2 2" xfId="2132"/>
    <cellStyle name="Normale 5 5 2 4 3" xfId="1659"/>
    <cellStyle name="Normale 5 5 2 5" xfId="409"/>
    <cellStyle name="Normale 5 5 2 5 2" xfId="931"/>
    <cellStyle name="Normale 5 5 2 5 2 2" xfId="2179"/>
    <cellStyle name="Normale 5 5 2 5 3" xfId="1706"/>
    <cellStyle name="Normale 5 5 2 6" xfId="463"/>
    <cellStyle name="Normale 5 5 2 6 2" xfId="976"/>
    <cellStyle name="Normale 5 5 2 6 2 2" xfId="2224"/>
    <cellStyle name="Normale 5 5 2 6 3" xfId="1751"/>
    <cellStyle name="Normale 5 5 2 7" xfId="493"/>
    <cellStyle name="Normale 5 5 2 7 2" xfId="1000"/>
    <cellStyle name="Normale 5 5 2 7 2 2" xfId="2248"/>
    <cellStyle name="Normale 5 5 2 7 3" xfId="1775"/>
    <cellStyle name="Normale 5 5 2 8" xfId="125"/>
    <cellStyle name="Normale 5 5 2 8 2" xfId="739"/>
    <cellStyle name="Normale 5 5 2 8 2 2" xfId="1987"/>
    <cellStyle name="Normale 5 5 2 8 3" xfId="1514"/>
    <cellStyle name="Normale 5 5 2 9" xfId="562"/>
    <cellStyle name="Normale 5 5 2 9 2" xfId="1053"/>
    <cellStyle name="Normale 5 5 2 9 2 2" xfId="2301"/>
    <cellStyle name="Normale 5 5 2 9 3" xfId="1828"/>
    <cellStyle name="Normale 5 5 3" xfId="174"/>
    <cellStyle name="Normale 5 5 3 2" xfId="620"/>
    <cellStyle name="Normale 5 5 3 2 2" xfId="1885"/>
    <cellStyle name="Normale 5 5 3 3" xfId="763"/>
    <cellStyle name="Normale 5 5 3 3 2" xfId="2011"/>
    <cellStyle name="Normale 5 5 3 4" xfId="1176"/>
    <cellStyle name="Normale 5 5 3 4 2" xfId="2358"/>
    <cellStyle name="Normale 5 5 3 5" xfId="1255"/>
    <cellStyle name="Normale 5 5 3 5 2" xfId="2436"/>
    <cellStyle name="Normale 5 5 3 6" xfId="1335"/>
    <cellStyle name="Normale 5 5 3 6 2" xfId="2514"/>
    <cellStyle name="Normale 5 5 3 7" xfId="1538"/>
    <cellStyle name="Normale 5 5 4" xfId="263"/>
    <cellStyle name="Normale 5 5 4 2" xfId="821"/>
    <cellStyle name="Normale 5 5 4 2 2" xfId="2069"/>
    <cellStyle name="Normale 5 5 4 3" xfId="1391"/>
    <cellStyle name="Normale 5 5 4 3 2" xfId="2567"/>
    <cellStyle name="Normale 5 5 4 4" xfId="1596"/>
    <cellStyle name="Normale 5 5 5" xfId="248"/>
    <cellStyle name="Normale 5 5 5 2" xfId="808"/>
    <cellStyle name="Normale 5 5 5 2 2" xfId="2056"/>
    <cellStyle name="Normale 5 5 5 3" xfId="1583"/>
    <cellStyle name="Normale 5 5 6" xfId="390"/>
    <cellStyle name="Normale 5 5 6 2" xfId="912"/>
    <cellStyle name="Normale 5 5 6 2 2" xfId="2160"/>
    <cellStyle name="Normale 5 5 6 3" xfId="1687"/>
    <cellStyle name="Normale 5 5 7" xfId="444"/>
    <cellStyle name="Normale 5 5 7 2" xfId="957"/>
    <cellStyle name="Normale 5 5 7 2 2" xfId="2205"/>
    <cellStyle name="Normale 5 5 7 3" xfId="1732"/>
    <cellStyle name="Normale 5 5 8" xfId="482"/>
    <cellStyle name="Normale 5 5 8 2" xfId="991"/>
    <cellStyle name="Normale 5 5 8 2 2" xfId="2239"/>
    <cellStyle name="Normale 5 5 8 3" xfId="1766"/>
    <cellStyle name="Normale 5 5 9" xfId="104"/>
    <cellStyle name="Normale 5 5 9 2" xfId="720"/>
    <cellStyle name="Normale 5 5 9 2 2" xfId="1968"/>
    <cellStyle name="Normale 5 5 9 3" xfId="1495"/>
    <cellStyle name="Normale 5 6" xfId="45"/>
    <cellStyle name="Normale 5 6 10" xfId="584"/>
    <cellStyle name="Normale 5 6 10 2" xfId="1850"/>
    <cellStyle name="Normale 5 6 11" xfId="685"/>
    <cellStyle name="Normale 5 6 11 2" xfId="1933"/>
    <cellStyle name="Normale 5 6 12" xfId="1141"/>
    <cellStyle name="Normale 5 6 12 2" xfId="2323"/>
    <cellStyle name="Normale 5 6 13" xfId="1220"/>
    <cellStyle name="Normale 5 6 13 2" xfId="2401"/>
    <cellStyle name="Normale 5 6 14" xfId="1300"/>
    <cellStyle name="Normale 5 6 14 2" xfId="2479"/>
    <cellStyle name="Normale 5 6 15" xfId="1460"/>
    <cellStyle name="Normale 5 6 2" xfId="180"/>
    <cellStyle name="Normale 5 6 2 2" xfId="626"/>
    <cellStyle name="Normale 5 6 2 2 2" xfId="1891"/>
    <cellStyle name="Normale 5 6 2 3" xfId="769"/>
    <cellStyle name="Normale 5 6 2 3 2" xfId="2017"/>
    <cellStyle name="Normale 5 6 2 4" xfId="1182"/>
    <cellStyle name="Normale 5 6 2 4 2" xfId="2364"/>
    <cellStyle name="Normale 5 6 2 5" xfId="1261"/>
    <cellStyle name="Normale 5 6 2 5 2" xfId="2442"/>
    <cellStyle name="Normale 5 6 2 6" xfId="1341"/>
    <cellStyle name="Normale 5 6 2 6 2" xfId="2520"/>
    <cellStyle name="Normale 5 6 2 7" xfId="1544"/>
    <cellStyle name="Normale 5 6 3" xfId="269"/>
    <cellStyle name="Normale 5 6 3 2" xfId="827"/>
    <cellStyle name="Normale 5 6 3 2 2" xfId="2075"/>
    <cellStyle name="Normale 5 6 3 3" xfId="1393"/>
    <cellStyle name="Normale 5 6 3 3 2" xfId="2569"/>
    <cellStyle name="Normale 5 6 3 4" xfId="1602"/>
    <cellStyle name="Normale 5 6 4" xfId="357"/>
    <cellStyle name="Normale 5 6 4 2" xfId="889"/>
    <cellStyle name="Normale 5 6 4 2 2" xfId="2137"/>
    <cellStyle name="Normale 5 6 4 3" xfId="1664"/>
    <cellStyle name="Normale 5 6 5" xfId="396"/>
    <cellStyle name="Normale 5 6 5 2" xfId="918"/>
    <cellStyle name="Normale 5 6 5 2 2" xfId="2166"/>
    <cellStyle name="Normale 5 6 5 3" xfId="1693"/>
    <cellStyle name="Normale 5 6 6" xfId="450"/>
    <cellStyle name="Normale 5 6 6 2" xfId="963"/>
    <cellStyle name="Normale 5 6 6 2 2" xfId="2211"/>
    <cellStyle name="Normale 5 6 6 3" xfId="1738"/>
    <cellStyle name="Normale 5 6 7" xfId="499"/>
    <cellStyle name="Normale 5 6 7 2" xfId="1005"/>
    <cellStyle name="Normale 5 6 7 2 2" xfId="2253"/>
    <cellStyle name="Normale 5 6 7 3" xfId="1780"/>
    <cellStyle name="Normale 5 6 8" xfId="110"/>
    <cellStyle name="Normale 5 6 8 2" xfId="726"/>
    <cellStyle name="Normale 5 6 8 2 2" xfId="1974"/>
    <cellStyle name="Normale 5 6 8 3" xfId="1501"/>
    <cellStyle name="Normale 5 6 9" xfId="549"/>
    <cellStyle name="Normale 5 6 9 2" xfId="1040"/>
    <cellStyle name="Normale 5 6 9 2 2" xfId="2288"/>
    <cellStyle name="Normale 5 6 9 3" xfId="1815"/>
    <cellStyle name="Normale 5 7" xfId="152"/>
    <cellStyle name="Normale 5 7 2" xfId="605"/>
    <cellStyle name="Normale 5 7 2 2" xfId="1871"/>
    <cellStyle name="Normale 5 7 3" xfId="746"/>
    <cellStyle name="Normale 5 7 3 2" xfId="1994"/>
    <cellStyle name="Normale 5 7 4" xfId="1162"/>
    <cellStyle name="Normale 5 7 4 2" xfId="2344"/>
    <cellStyle name="Normale 5 7 5" xfId="1241"/>
    <cellStyle name="Normale 5 7 5 2" xfId="2422"/>
    <cellStyle name="Normale 5 7 6" xfId="1321"/>
    <cellStyle name="Normale 5 7 6 2" xfId="2500"/>
    <cellStyle name="Normale 5 7 7" xfId="1521"/>
    <cellStyle name="Normale 5 8" xfId="128"/>
    <cellStyle name="Normale 5 8 2" xfId="1384"/>
    <cellStyle name="Normale 5 8 2 2" xfId="2560"/>
    <cellStyle name="Normale 5 9" xfId="243"/>
    <cellStyle name="Normale 5 9 2" xfId="805"/>
    <cellStyle name="Normale 5 9 2 2" xfId="2053"/>
    <cellStyle name="Normale 5 9 3" xfId="1580"/>
    <cellStyle name="Normale 6" xfId="2"/>
    <cellStyle name="Normale 6 10" xfId="483"/>
    <cellStyle name="Normale 6 11" xfId="70"/>
    <cellStyle name="Normale 6 12" xfId="25"/>
    <cellStyle name="Normale 6 2" xfId="54"/>
    <cellStyle name="Normale 6 3" xfId="46"/>
    <cellStyle name="Normale 6 3 10" xfId="585"/>
    <cellStyle name="Normale 6 3 10 2" xfId="1851"/>
    <cellStyle name="Normale 6 3 11" xfId="686"/>
    <cellStyle name="Normale 6 3 11 2" xfId="1934"/>
    <cellStyle name="Normale 6 3 12" xfId="1142"/>
    <cellStyle name="Normale 6 3 12 2" xfId="2324"/>
    <cellStyle name="Normale 6 3 13" xfId="1221"/>
    <cellStyle name="Normale 6 3 13 2" xfId="2402"/>
    <cellStyle name="Normale 6 3 14" xfId="1301"/>
    <cellStyle name="Normale 6 3 14 2" xfId="2480"/>
    <cellStyle name="Normale 6 3 15" xfId="1461"/>
    <cellStyle name="Normale 6 3 2" xfId="181"/>
    <cellStyle name="Normale 6 3 2 2" xfId="627"/>
    <cellStyle name="Normale 6 3 2 2 2" xfId="1892"/>
    <cellStyle name="Normale 6 3 2 3" xfId="770"/>
    <cellStyle name="Normale 6 3 2 3 2" xfId="2018"/>
    <cellStyle name="Normale 6 3 2 4" xfId="1183"/>
    <cellStyle name="Normale 6 3 2 4 2" xfId="2365"/>
    <cellStyle name="Normale 6 3 2 5" xfId="1262"/>
    <cellStyle name="Normale 6 3 2 5 2" xfId="2443"/>
    <cellStyle name="Normale 6 3 2 6" xfId="1342"/>
    <cellStyle name="Normale 6 3 2 6 2" xfId="2521"/>
    <cellStyle name="Normale 6 3 2 7" xfId="1545"/>
    <cellStyle name="Normale 6 3 3" xfId="270"/>
    <cellStyle name="Normale 6 3 3 2" xfId="828"/>
    <cellStyle name="Normale 6 3 3 2 2" xfId="2076"/>
    <cellStyle name="Normale 6 3 3 3" xfId="1394"/>
    <cellStyle name="Normale 6 3 3 3 2" xfId="2570"/>
    <cellStyle name="Normale 6 3 3 4" xfId="1603"/>
    <cellStyle name="Normale 6 3 4" xfId="293"/>
    <cellStyle name="Normale 6 3 4 2" xfId="846"/>
    <cellStyle name="Normale 6 3 4 2 2" xfId="2094"/>
    <cellStyle name="Normale 6 3 4 3" xfId="1621"/>
    <cellStyle name="Normale 6 3 5" xfId="397"/>
    <cellStyle name="Normale 6 3 5 2" xfId="919"/>
    <cellStyle name="Normale 6 3 5 2 2" xfId="2167"/>
    <cellStyle name="Normale 6 3 5 3" xfId="1694"/>
    <cellStyle name="Normale 6 3 6" xfId="451"/>
    <cellStyle name="Normale 6 3 6 2" xfId="964"/>
    <cellStyle name="Normale 6 3 6 2 2" xfId="2212"/>
    <cellStyle name="Normale 6 3 6 3" xfId="1739"/>
    <cellStyle name="Normale 6 3 7" xfId="417"/>
    <cellStyle name="Normale 6 3 7 2" xfId="938"/>
    <cellStyle name="Normale 6 3 7 2 2" xfId="2186"/>
    <cellStyle name="Normale 6 3 7 3" xfId="1713"/>
    <cellStyle name="Normale 6 3 8" xfId="111"/>
    <cellStyle name="Normale 6 3 8 2" xfId="727"/>
    <cellStyle name="Normale 6 3 8 2 2" xfId="1975"/>
    <cellStyle name="Normale 6 3 8 3" xfId="1502"/>
    <cellStyle name="Normale 6 3 9" xfId="550"/>
    <cellStyle name="Normale 6 3 9 2" xfId="1041"/>
    <cellStyle name="Normale 6 3 9 2 2" xfId="2289"/>
    <cellStyle name="Normale 6 3 9 3" xfId="1816"/>
    <cellStyle name="Normale 6 4" xfId="93"/>
    <cellStyle name="Normale 6 5" xfId="145"/>
    <cellStyle name="Normale 6 6" xfId="236"/>
    <cellStyle name="Normale 6 7" xfId="221"/>
    <cellStyle name="Normale 6 8" xfId="366"/>
    <cellStyle name="Normale 6 9" xfId="419"/>
    <cellStyle name="Normale 7" xfId="30"/>
    <cellStyle name="Normale 7 2" xfId="59"/>
    <cellStyle name="Normale 7 3" xfId="40"/>
    <cellStyle name="Normale 7 4" xfId="197"/>
    <cellStyle name="Normale 8" xfId="47"/>
    <cellStyle name="Normale 8 2" xfId="203"/>
    <cellStyle name="Normale 8 3" xfId="132"/>
    <cellStyle name="Normale 9" xfId="39"/>
    <cellStyle name="Normale 9 10" xfId="580"/>
    <cellStyle name="Normale 9 10 2" xfId="1846"/>
    <cellStyle name="Normale 9 11" xfId="681"/>
    <cellStyle name="Normale 9 11 2" xfId="1929"/>
    <cellStyle name="Normale 9 12" xfId="1137"/>
    <cellStyle name="Normale 9 12 2" xfId="2319"/>
    <cellStyle name="Normale 9 13" xfId="1216"/>
    <cellStyle name="Normale 9 13 2" xfId="2397"/>
    <cellStyle name="Normale 9 14" xfId="1296"/>
    <cellStyle name="Normale 9 14 2" xfId="2475"/>
    <cellStyle name="Normale 9 15" xfId="1456"/>
    <cellStyle name="Normale 9 2" xfId="176"/>
    <cellStyle name="Normale 9 2 2" xfId="622"/>
    <cellStyle name="Normale 9 2 2 2" xfId="1887"/>
    <cellStyle name="Normale 9 2 3" xfId="765"/>
    <cellStyle name="Normale 9 2 3 2" xfId="2013"/>
    <cellStyle name="Normale 9 2 4" xfId="1178"/>
    <cellStyle name="Normale 9 2 4 2" xfId="2360"/>
    <cellStyle name="Normale 9 2 5" xfId="1257"/>
    <cellStyle name="Normale 9 2 5 2" xfId="2438"/>
    <cellStyle name="Normale 9 2 6" xfId="1337"/>
    <cellStyle name="Normale 9 2 6 2" xfId="2516"/>
    <cellStyle name="Normale 9 2 7" xfId="1540"/>
    <cellStyle name="Normale 9 3" xfId="265"/>
    <cellStyle name="Normale 9 3 2" xfId="823"/>
    <cellStyle name="Normale 9 3 2 2" xfId="2071"/>
    <cellStyle name="Normale 9 3 3" xfId="1395"/>
    <cellStyle name="Normale 9 3 3 2" xfId="2571"/>
    <cellStyle name="Normale 9 3 4" xfId="1598"/>
    <cellStyle name="Normale 9 4" xfId="219"/>
    <cellStyle name="Normale 9 4 2" xfId="794"/>
    <cellStyle name="Normale 9 4 2 2" xfId="2042"/>
    <cellStyle name="Normale 9 4 3" xfId="1569"/>
    <cellStyle name="Normale 9 5" xfId="392"/>
    <cellStyle name="Normale 9 5 2" xfId="914"/>
    <cellStyle name="Normale 9 5 2 2" xfId="2162"/>
    <cellStyle name="Normale 9 5 3" xfId="1689"/>
    <cellStyle name="Normale 9 6" xfId="446"/>
    <cellStyle name="Normale 9 6 2" xfId="959"/>
    <cellStyle name="Normale 9 6 2 2" xfId="2207"/>
    <cellStyle name="Normale 9 6 3" xfId="1734"/>
    <cellStyle name="Normale 9 7" xfId="478"/>
    <cellStyle name="Normale 9 7 2" xfId="987"/>
    <cellStyle name="Normale 9 7 2 2" xfId="2235"/>
    <cellStyle name="Normale 9 7 3" xfId="1762"/>
    <cellStyle name="Normale 9 8" xfId="106"/>
    <cellStyle name="Normale 9 8 2" xfId="722"/>
    <cellStyle name="Normale 9 8 2 2" xfId="1970"/>
    <cellStyle name="Normale 9 8 3" xfId="1497"/>
    <cellStyle name="Normale 9 9" xfId="545"/>
    <cellStyle name="Normale 9 9 2" xfId="1036"/>
    <cellStyle name="Normale 9 9 2 2" xfId="2284"/>
    <cellStyle name="Normale 9 9 3" xfId="1811"/>
    <cellStyle name="Nota" xfId="1072" builtinId="10" customBuiltin="1"/>
    <cellStyle name="Nota 2" xfId="2303"/>
    <cellStyle name="Output" xfId="1067" builtinId="21" customBuiltin="1"/>
    <cellStyle name="Percentuale" xfId="1" builtinId="5"/>
    <cellStyle name="Percentuale 10" xfId="429"/>
    <cellStyle name="Percentuale 10 2" xfId="943"/>
    <cellStyle name="Percentuale 10 2 2" xfId="2191"/>
    <cellStyle name="Percentuale 10 3" xfId="1718"/>
    <cellStyle name="Percentuale 11" xfId="503"/>
    <cellStyle name="Percentuale 11 2" xfId="1007"/>
    <cellStyle name="Percentuale 11 2 2" xfId="2255"/>
    <cellStyle name="Percentuale 11 3" xfId="1782"/>
    <cellStyle name="Percentuale 12" xfId="80"/>
    <cellStyle name="Percentuale 12 2" xfId="705"/>
    <cellStyle name="Percentuale 12 2 2" xfId="1953"/>
    <cellStyle name="Percentuale 12 3" xfId="1480"/>
    <cellStyle name="Percentuale 13" xfId="17"/>
    <cellStyle name="Percentuale 13 2" xfId="1121"/>
    <cellStyle name="Percentuale 13 3" xfId="1441"/>
    <cellStyle name="Percentuale 14" xfId="1433"/>
    <cellStyle name="Percentuale 2" xfId="10"/>
    <cellStyle name="Percentuale 2 10" xfId="467"/>
    <cellStyle name="Percentuale 2 11" xfId="78"/>
    <cellStyle name="Percentuale 2 12" xfId="23"/>
    <cellStyle name="Percentuale 2 2" xfId="52"/>
    <cellStyle name="Percentuale 2 3" xfId="41"/>
    <cellStyle name="Percentuale 2 4" xfId="91"/>
    <cellStyle name="Percentuale 2 5" xfId="153"/>
    <cellStyle name="Percentuale 2 6" xfId="244"/>
    <cellStyle name="Percentuale 2 7" xfId="300"/>
    <cellStyle name="Percentuale 2 8" xfId="374"/>
    <cellStyle name="Percentuale 2 9" xfId="427"/>
    <cellStyle name="Percentuale 3" xfId="11"/>
    <cellStyle name="Percentuale 3 10" xfId="79"/>
    <cellStyle name="Percentuale 3 11" xfId="49"/>
    <cellStyle name="Percentuale 3 2" xfId="113"/>
    <cellStyle name="Percentuale 3 2 2" xfId="131"/>
    <cellStyle name="Percentuale 3 3" xfId="154"/>
    <cellStyle name="Percentuale 3 3 2" xfId="201"/>
    <cellStyle name="Percentuale 3 4" xfId="143"/>
    <cellStyle name="Percentuale 3 5" xfId="245"/>
    <cellStyle name="Percentuale 3 6" xfId="310"/>
    <cellStyle name="Percentuale 3 7" xfId="375"/>
    <cellStyle name="Percentuale 3 8" xfId="428"/>
    <cellStyle name="Percentuale 3 9" xfId="472"/>
    <cellStyle name="Percentuale 4" xfId="12"/>
    <cellStyle name="Percentuale 4 2" xfId="161"/>
    <cellStyle name="Percentuale 4 2 2" xfId="644"/>
    <cellStyle name="Percentuale 4 2 3" xfId="752"/>
    <cellStyle name="Percentuale 4 2 3 2" xfId="2000"/>
    <cellStyle name="Percentuale 4 2 4" xfId="1527"/>
    <cellStyle name="Percentuale 4 3" xfId="530"/>
    <cellStyle name="Percentuale 4 3 2" xfId="606"/>
    <cellStyle name="Percentuale 5" xfId="86"/>
    <cellStyle name="Percentuale 5 2" xfId="135"/>
    <cellStyle name="Percentuale 6" xfId="155"/>
    <cellStyle name="Percentuale 6 2" xfId="130"/>
    <cellStyle name="Percentuale 6 3" xfId="134"/>
    <cellStyle name="Percentuale 6 4" xfId="602"/>
    <cellStyle name="Percentuale 6 4 2" xfId="1868"/>
    <cellStyle name="Percentuale 6 5" xfId="747"/>
    <cellStyle name="Percentuale 6 5 2" xfId="1995"/>
    <cellStyle name="Percentuale 6 6" xfId="1159"/>
    <cellStyle name="Percentuale 6 6 2" xfId="2341"/>
    <cellStyle name="Percentuale 6 7" xfId="1238"/>
    <cellStyle name="Percentuale 6 7 2" xfId="2419"/>
    <cellStyle name="Percentuale 6 8" xfId="1318"/>
    <cellStyle name="Percentuale 6 8 2" xfId="2497"/>
    <cellStyle name="Percentuale 6 9" xfId="1522"/>
    <cellStyle name="Percentuale 7" xfId="246"/>
    <cellStyle name="Percentuale 7 2" xfId="806"/>
    <cellStyle name="Percentuale 7 2 2" xfId="2054"/>
    <cellStyle name="Percentuale 7 3" xfId="1581"/>
    <cellStyle name="Percentuale 8" xfId="350"/>
    <cellStyle name="Percentuale 8 2" xfId="883"/>
    <cellStyle name="Percentuale 8 2 2" xfId="2131"/>
    <cellStyle name="Percentuale 8 3" xfId="1658"/>
    <cellStyle name="Percentuale 9" xfId="376"/>
    <cellStyle name="Percentuale 9 2" xfId="899"/>
    <cellStyle name="Percentuale 9 2 2" xfId="2147"/>
    <cellStyle name="Percentuale 9 3" xfId="1674"/>
    <cellStyle name="Testo avviso" xfId="1071" builtinId="11" customBuiltin="1"/>
    <cellStyle name="Testo descrittivo" xfId="1073" builtinId="53" customBuiltin="1"/>
    <cellStyle name="Titolo" xfId="1058" builtinId="15" customBuiltin="1"/>
    <cellStyle name="Titolo 1" xfId="1059" builtinId="16" customBuiltin="1"/>
    <cellStyle name="Titolo 2" xfId="1060" builtinId="17" customBuiltin="1"/>
    <cellStyle name="Titolo 3" xfId="1061" builtinId="18" customBuiltin="1"/>
    <cellStyle name="Titolo 4" xfId="1062" builtinId="19" customBuiltin="1"/>
    <cellStyle name="Totale" xfId="1074" builtinId="25" customBuiltin="1"/>
    <cellStyle name="Valore non valido" xfId="1064" builtinId="27" customBuiltin="1"/>
    <cellStyle name="Valore valido" xfId="106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Private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'e.2 impieghi private TWO STEP'!$T$18</c:f>
              <c:strCache>
                <c:ptCount val="1"/>
                <c:pt idx="0">
                  <c:v>Tasso Medio</c:v>
                </c:pt>
              </c:strCache>
            </c:strRef>
          </c:tx>
          <c:marker>
            <c:symbol val="none"/>
          </c:marker>
          <c:cat>
            <c:numRef>
              <c:f>'e.2 impieghi private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'e.2 impieghi private TWO STEP'!$T$19:$T$97</c:f>
              <c:numCache>
                <c:formatCode>0.00%</c:formatCode>
                <c:ptCount val="79"/>
                <c:pt idx="0">
                  <c:v>5.9600727757214408E-2</c:v>
                </c:pt>
                <c:pt idx="1">
                  <c:v>5.7907056039331717E-2</c:v>
                </c:pt>
                <c:pt idx="2">
                  <c:v>6.4951945842168013E-2</c:v>
                </c:pt>
                <c:pt idx="3">
                  <c:v>6.5068724651611676E-2</c:v>
                </c:pt>
                <c:pt idx="4">
                  <c:v>5.74190352555096E-2</c:v>
                </c:pt>
                <c:pt idx="5">
                  <c:v>6.4404926357578024E-2</c:v>
                </c:pt>
                <c:pt idx="6">
                  <c:v>6.0937756938970994E-2</c:v>
                </c:pt>
                <c:pt idx="7">
                  <c:v>5.7612795106754183E-2</c:v>
                </c:pt>
                <c:pt idx="8">
                  <c:v>6.9576660738151788E-2</c:v>
                </c:pt>
                <c:pt idx="9">
                  <c:v>6.7203441201849123E-2</c:v>
                </c:pt>
                <c:pt idx="10">
                  <c:v>6.7203441201849096E-2</c:v>
                </c:pt>
                <c:pt idx="11">
                  <c:v>5.0949858561145867E-2</c:v>
                </c:pt>
                <c:pt idx="12">
                  <c:v>3.8122713983078586E-2</c:v>
                </c:pt>
                <c:pt idx="13">
                  <c:v>3.2259388894643852E-2</c:v>
                </c:pt>
                <c:pt idx="14">
                  <c:v>3.633140167941086E-2</c:v>
                </c:pt>
                <c:pt idx="15">
                  <c:v>3.5162067643030329E-2</c:v>
                </c:pt>
                <c:pt idx="16">
                  <c:v>2.6215082025955325E-2</c:v>
                </c:pt>
                <c:pt idx="17">
                  <c:v>4.1053524987414027E-2</c:v>
                </c:pt>
                <c:pt idx="18">
                  <c:v>3.5877972794882182E-2</c:v>
                </c:pt>
                <c:pt idx="19">
                  <c:v>2.4253555971323427E-2</c:v>
                </c:pt>
                <c:pt idx="20">
                  <c:v>3.5870265929448447E-2</c:v>
                </c:pt>
                <c:pt idx="21">
                  <c:v>3.4142798455047793E-2</c:v>
                </c:pt>
                <c:pt idx="22">
                  <c:v>2.0518802464594425E-2</c:v>
                </c:pt>
                <c:pt idx="23">
                  <c:v>3.4235822723522359E-2</c:v>
                </c:pt>
                <c:pt idx="24">
                  <c:v>3.0351970316099638E-2</c:v>
                </c:pt>
                <c:pt idx="25">
                  <c:v>1.2767262021519664E-2</c:v>
                </c:pt>
                <c:pt idx="26">
                  <c:v>3.1106334849876679E-2</c:v>
                </c:pt>
                <c:pt idx="27">
                  <c:v>2.5504353805619537E-2</c:v>
                </c:pt>
                <c:pt idx="28">
                  <c:v>2.4625348868877215E-2</c:v>
                </c:pt>
                <c:pt idx="29">
                  <c:v>2.9345918704677457E-2</c:v>
                </c:pt>
                <c:pt idx="30">
                  <c:v>3.0456991526077181E-2</c:v>
                </c:pt>
                <c:pt idx="31">
                  <c:v>2.571236242621899E-2</c:v>
                </c:pt>
                <c:pt idx="32">
                  <c:v>3.4033178617616927E-2</c:v>
                </c:pt>
                <c:pt idx="33">
                  <c:v>3.1837031741270831E-2</c:v>
                </c:pt>
                <c:pt idx="34">
                  <c:v>2.6696291712074494E-2</c:v>
                </c:pt>
                <c:pt idx="35">
                  <c:v>3.9137882578576762E-2</c:v>
                </c:pt>
                <c:pt idx="36">
                  <c:v>3.6306751731819686E-2</c:v>
                </c:pt>
                <c:pt idx="37">
                  <c:v>2.1067741142849566E-2</c:v>
                </c:pt>
                <c:pt idx="38">
                  <c:v>3.578680922925357E-2</c:v>
                </c:pt>
                <c:pt idx="39">
                  <c:v>3.5520218544686878E-2</c:v>
                </c:pt>
                <c:pt idx="40">
                  <c:v>3.3375788675713294E-2</c:v>
                </c:pt>
                <c:pt idx="41">
                  <c:v>4.3274472179474353E-2</c:v>
                </c:pt>
                <c:pt idx="42">
                  <c:v>4.3416277924130914E-2</c:v>
                </c:pt>
                <c:pt idx="43">
                  <c:v>3.720427320792577E-2</c:v>
                </c:pt>
                <c:pt idx="44">
                  <c:v>4.536061044066509E-2</c:v>
                </c:pt>
                <c:pt idx="45">
                  <c:v>4.2659645520806568E-2</c:v>
                </c:pt>
                <c:pt idx="46">
                  <c:v>3.8698494149781056E-2</c:v>
                </c:pt>
                <c:pt idx="47">
                  <c:v>4.9394543163184021E-2</c:v>
                </c:pt>
                <c:pt idx="48">
                  <c:v>4.1983147726152636E-2</c:v>
                </c:pt>
                <c:pt idx="49">
                  <c:v>3.4905003813118535E-2</c:v>
                </c:pt>
                <c:pt idx="50">
                  <c:v>5.6895300355492444E-2</c:v>
                </c:pt>
                <c:pt idx="51">
                  <c:v>4.6184190419410492E-2</c:v>
                </c:pt>
                <c:pt idx="52">
                  <c:v>3.4914030834530943E-2</c:v>
                </c:pt>
                <c:pt idx="53">
                  <c:v>4.7624853576517405E-2</c:v>
                </c:pt>
                <c:pt idx="54">
                  <c:v>4.1696015866330462E-2</c:v>
                </c:pt>
                <c:pt idx="55">
                  <c:v>3.6962219896313597E-2</c:v>
                </c:pt>
                <c:pt idx="56">
                  <c:v>3.9264621503799065E-2</c:v>
                </c:pt>
                <c:pt idx="57">
                  <c:v>4.0110471445960375E-2</c:v>
                </c:pt>
                <c:pt idx="58">
                  <c:v>3.0764466529276575E-2</c:v>
                </c:pt>
                <c:pt idx="59">
                  <c:v>4.5718823612691861E-2</c:v>
                </c:pt>
                <c:pt idx="60">
                  <c:v>4.41712338205697E-2</c:v>
                </c:pt>
                <c:pt idx="61">
                  <c:v>3.3266979117979614E-2</c:v>
                </c:pt>
                <c:pt idx="62">
                  <c:v>5.0415389414010886E-2</c:v>
                </c:pt>
                <c:pt idx="63">
                  <c:v>5.0680464602527037E-2</c:v>
                </c:pt>
                <c:pt idx="64">
                  <c:v>3.7079561763169677E-2</c:v>
                </c:pt>
                <c:pt idx="65">
                  <c:v>4.8643711959924917E-2</c:v>
                </c:pt>
                <c:pt idx="66">
                  <c:v>4.5369225389937158E-2</c:v>
                </c:pt>
                <c:pt idx="67">
                  <c:v>2.5553714983916318E-2</c:v>
                </c:pt>
                <c:pt idx="68">
                  <c:v>4.6510252813299013E-2</c:v>
                </c:pt>
                <c:pt idx="69">
                  <c:v>4.1027090020402134E-2</c:v>
                </c:pt>
                <c:pt idx="70">
                  <c:v>4.0331849230299546E-2</c:v>
                </c:pt>
                <c:pt idx="71">
                  <c:v>4.6668567223241822E-2</c:v>
                </c:pt>
                <c:pt idx="72">
                  <c:v>4.4848353505068023E-2</c:v>
                </c:pt>
                <c:pt idx="73">
                  <c:v>4.5388517571887867E-2</c:v>
                </c:pt>
                <c:pt idx="74">
                  <c:v>4.9123845754875287E-2</c:v>
                </c:pt>
                <c:pt idx="75">
                  <c:v>4.4601717819224562E-2</c:v>
                </c:pt>
                <c:pt idx="76">
                  <c:v>3.8906097668804172E-2</c:v>
                </c:pt>
                <c:pt idx="77">
                  <c:v>4.1817947535999808E-2</c:v>
                </c:pt>
                <c:pt idx="78">
                  <c:v>4.2781656778547554E-2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'e.2 impieghi private TWO STEP'!$U$18</c:f>
              <c:strCache>
                <c:ptCount val="1"/>
                <c:pt idx="0">
                  <c:v>Euribor</c:v>
                </c:pt>
              </c:strCache>
            </c:strRef>
          </c:tx>
          <c:marker>
            <c:symbol val="none"/>
          </c:marker>
          <c:cat>
            <c:numRef>
              <c:f>'e.2 impieghi private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'e.2 impieghi private TWO STEP'!$U$19:$U$97</c:f>
              <c:numCache>
                <c:formatCode>0.00%</c:formatCode>
                <c:ptCount val="79"/>
                <c:pt idx="0">
                  <c:v>4.1820952380952389E-2</c:v>
                </c:pt>
                <c:pt idx="1">
                  <c:v>4.3046315789473689E-2</c:v>
                </c:pt>
                <c:pt idx="2">
                  <c:v>4.3690909090909086E-2</c:v>
                </c:pt>
                <c:pt idx="3">
                  <c:v>4.387380952380953E-2</c:v>
                </c:pt>
                <c:pt idx="4">
                  <c:v>4.4723809523809527E-2</c:v>
                </c:pt>
                <c:pt idx="5">
                  <c:v>4.4715652173913052E-2</c:v>
                </c:pt>
                <c:pt idx="6">
                  <c:v>4.4874761904761896E-2</c:v>
                </c:pt>
                <c:pt idx="7">
                  <c:v>4.6599090909090909E-2</c:v>
                </c:pt>
                <c:pt idx="8">
                  <c:v>4.8312608695652175E-2</c:v>
                </c:pt>
                <c:pt idx="9">
                  <c:v>3.8432500000000001E-2</c:v>
                </c:pt>
                <c:pt idx="10">
                  <c:v>2.9928571428571429E-2</c:v>
                </c:pt>
                <c:pt idx="11">
                  <c:v>2.1418095238095233E-2</c:v>
                </c:pt>
                <c:pt idx="12">
                  <c:v>1.6282500000000002E-2</c:v>
                </c:pt>
                <c:pt idx="13">
                  <c:v>1.2690909090909093E-2</c:v>
                </c:pt>
                <c:pt idx="14">
                  <c:v>1.0120499999999999E-2</c:v>
                </c:pt>
                <c:pt idx="15">
                  <c:v>8.8440000000000012E-3</c:v>
                </c:pt>
                <c:pt idx="16">
                  <c:v>9.1340909090909111E-3</c:v>
                </c:pt>
                <c:pt idx="17">
                  <c:v>6.0973913043478253E-3</c:v>
                </c:pt>
                <c:pt idx="18">
                  <c:v>5.0795238095238107E-3</c:v>
                </c:pt>
                <c:pt idx="19">
                  <c:v>4.5513636363636364E-3</c:v>
                </c:pt>
                <c:pt idx="20">
                  <c:v>4.2972727272727277E-3</c:v>
                </c:pt>
                <c:pt idx="21">
                  <c:v>4.3523809523809522E-3</c:v>
                </c:pt>
                <c:pt idx="22">
                  <c:v>4.7795454545454547E-3</c:v>
                </c:pt>
                <c:pt idx="23">
                  <c:v>4.3699999999999998E-3</c:v>
                </c:pt>
                <c:pt idx="24">
                  <c:v>4.2144999999999995E-3</c:v>
                </c:pt>
                <c:pt idx="25">
                  <c:v>4.0617391304347827E-3</c:v>
                </c:pt>
                <c:pt idx="26">
                  <c:v>4.0422727272727277E-3</c:v>
                </c:pt>
                <c:pt idx="27">
                  <c:v>4.2300000000000003E-3</c:v>
                </c:pt>
                <c:pt idx="28">
                  <c:v>4.4636363636363632E-3</c:v>
                </c:pt>
                <c:pt idx="29">
                  <c:v>5.8331818181818198E-3</c:v>
                </c:pt>
                <c:pt idx="30">
                  <c:v>6.3995454545454546E-3</c:v>
                </c:pt>
                <c:pt idx="31">
                  <c:v>6.1813636363636359E-3</c:v>
                </c:pt>
                <c:pt idx="32">
                  <c:v>7.8423809523809514E-3</c:v>
                </c:pt>
                <c:pt idx="33">
                  <c:v>8.338636363636364E-3</c:v>
                </c:pt>
                <c:pt idx="34">
                  <c:v>8.1060869565217405E-3</c:v>
                </c:pt>
                <c:pt idx="35">
                  <c:v>7.9280952380952393E-3</c:v>
                </c:pt>
                <c:pt idx="36">
                  <c:v>8.9365E-3</c:v>
                </c:pt>
                <c:pt idx="37">
                  <c:v>9.0313043478260878E-3</c:v>
                </c:pt>
                <c:pt idx="38">
                  <c:v>1.133190476190476E-2</c:v>
                </c:pt>
                <c:pt idx="39">
                  <c:v>1.2433636363636362E-2</c:v>
                </c:pt>
                <c:pt idx="40">
                  <c:v>1.2789999999999999E-2</c:v>
                </c:pt>
                <c:pt idx="41">
                  <c:v>1.4218095238095236E-2</c:v>
                </c:pt>
                <c:pt idx="42">
                  <c:v>1.3734347826086957E-2</c:v>
                </c:pt>
                <c:pt idx="43">
                  <c:v>1.3471818181818185E-2</c:v>
                </c:pt>
                <c:pt idx="44">
                  <c:v>1.3634761904761903E-2</c:v>
                </c:pt>
                <c:pt idx="45">
                  <c:v>1.2265909090909093E-2</c:v>
                </c:pt>
                <c:pt idx="46">
                  <c:v>1.141409090909091E-2</c:v>
                </c:pt>
                <c:pt idx="47">
                  <c:v>8.3618181818181838E-3</c:v>
                </c:pt>
                <c:pt idx="48">
                  <c:v>6.2599999999999999E-3</c:v>
                </c:pt>
                <c:pt idx="49">
                  <c:v>4.6740909090909107E-3</c:v>
                </c:pt>
                <c:pt idx="50">
                  <c:v>4.0884210526315797E-3</c:v>
                </c:pt>
                <c:pt idx="51">
                  <c:v>3.9381818181818181E-3</c:v>
                </c:pt>
                <c:pt idx="52">
                  <c:v>3.7995238095238099E-3</c:v>
                </c:pt>
                <c:pt idx="53">
                  <c:v>2.1940909090909086E-3</c:v>
                </c:pt>
                <c:pt idx="54">
                  <c:v>1.3156521739130433E-3</c:v>
                </c:pt>
                <c:pt idx="55">
                  <c:v>1.1875000000000004E-3</c:v>
                </c:pt>
                <c:pt idx="56">
                  <c:v>1.1121739130434782E-3</c:v>
                </c:pt>
                <c:pt idx="57">
                  <c:v>1.0850000000000002E-3</c:v>
                </c:pt>
                <c:pt idx="58">
                  <c:v>1.1052380952380958E-3</c:v>
                </c:pt>
                <c:pt idx="59">
                  <c:v>1.1239130434782612E-3</c:v>
                </c:pt>
                <c:pt idx="60">
                  <c:v>1.2025E-3</c:v>
                </c:pt>
                <c:pt idx="61">
                  <c:v>1.1794999999999996E-3</c:v>
                </c:pt>
                <c:pt idx="62">
                  <c:v>1.1790476190476188E-3</c:v>
                </c:pt>
                <c:pt idx="63">
                  <c:v>1.1231818181818185E-3</c:v>
                </c:pt>
                <c:pt idx="64">
                  <c:v>1.2055000000000002E-3</c:v>
                </c:pt>
                <c:pt idx="65">
                  <c:v>1.25E-3</c:v>
                </c:pt>
                <c:pt idx="66">
                  <c:v>1.2781818181818181E-3</c:v>
                </c:pt>
                <c:pt idx="67">
                  <c:v>1.2814285714285716E-3</c:v>
                </c:pt>
                <c:pt idx="68">
                  <c:v>1.2826086956521741E-3</c:v>
                </c:pt>
                <c:pt idx="69">
                  <c:v>1.3204761904761903E-3</c:v>
                </c:pt>
                <c:pt idx="70">
                  <c:v>2.1595454545454552E-3</c:v>
                </c:pt>
                <c:pt idx="71">
                  <c:v>2.2382608695652177E-3</c:v>
                </c:pt>
                <c:pt idx="72">
                  <c:v>2.2390000000000005E-3</c:v>
                </c:pt>
                <c:pt idx="73">
                  <c:v>2.3180952380952385E-3</c:v>
                </c:pt>
                <c:pt idx="74">
                  <c:v>2.5255E-3</c:v>
                </c:pt>
                <c:pt idx="75">
                  <c:v>2.5923809523809519E-3</c:v>
                </c:pt>
                <c:pt idx="76">
                  <c:v>1.5290476190476193E-3</c:v>
                </c:pt>
                <c:pt idx="77">
                  <c:v>9.5826086956521742E-4</c:v>
                </c:pt>
                <c:pt idx="78">
                  <c:v>8.5000000000000006E-4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3008"/>
        <c:axId val="88844544"/>
      </c:lineChart>
      <c:dateAx>
        <c:axId val="8884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88844544"/>
        <c:crosses val="autoZero"/>
        <c:auto val="1"/>
        <c:lblOffset val="100"/>
        <c:baseTimeUnit val="months"/>
      </c:dateAx>
      <c:valAx>
        <c:axId val="88844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8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ENTI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'f.2 impieghi enti TWO STEP'!$T$18</c:f>
              <c:strCache>
                <c:ptCount val="1"/>
                <c:pt idx="0">
                  <c:v>Tasso Medio</c:v>
                </c:pt>
              </c:strCache>
            </c:strRef>
          </c:tx>
          <c:marker>
            <c:symbol val="none"/>
          </c:marker>
          <c:cat>
            <c:numRef>
              <c:f>'f.2 impieghi enti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'f.2 impieghi enti TWO STEP'!$T$19:$T$97</c:f>
              <c:numCache>
                <c:formatCode>0.00%</c:formatCode>
                <c:ptCount val="79"/>
                <c:pt idx="0">
                  <c:v>6.1719755022726301E-2</c:v>
                </c:pt>
                <c:pt idx="1">
                  <c:v>6.0664789823619461E-2</c:v>
                </c:pt>
                <c:pt idx="2">
                  <c:v>6.05916896736736E-2</c:v>
                </c:pt>
                <c:pt idx="3">
                  <c:v>5.674782623507673E-2</c:v>
                </c:pt>
                <c:pt idx="4">
                  <c:v>6.0075321235089491E-2</c:v>
                </c:pt>
                <c:pt idx="5">
                  <c:v>5.6742123102044378E-2</c:v>
                </c:pt>
                <c:pt idx="6">
                  <c:v>6.409843952034662E-2</c:v>
                </c:pt>
                <c:pt idx="7">
                  <c:v>6.2456942402675387E-2</c:v>
                </c:pt>
                <c:pt idx="8">
                  <c:v>6.3430770210192111E-2</c:v>
                </c:pt>
                <c:pt idx="9">
                  <c:v>6.3682643309807496E-2</c:v>
                </c:pt>
                <c:pt idx="10">
                  <c:v>6.3682643309807496E-2</c:v>
                </c:pt>
                <c:pt idx="11">
                  <c:v>5.12513565198797E-2</c:v>
                </c:pt>
                <c:pt idx="12">
                  <c:v>4.316931325839974E-2</c:v>
                </c:pt>
                <c:pt idx="13">
                  <c:v>3.3769965237439609E-2</c:v>
                </c:pt>
                <c:pt idx="14">
                  <c:v>3.7352470485691604E-2</c:v>
                </c:pt>
                <c:pt idx="15">
                  <c:v>3.7258910625142777E-2</c:v>
                </c:pt>
                <c:pt idx="16">
                  <c:v>3.3139744800278807E-2</c:v>
                </c:pt>
                <c:pt idx="17">
                  <c:v>3.9448987816627958E-2</c:v>
                </c:pt>
                <c:pt idx="18">
                  <c:v>3.6284424663629994E-2</c:v>
                </c:pt>
                <c:pt idx="19">
                  <c:v>3.7576253497789584E-2</c:v>
                </c:pt>
                <c:pt idx="20">
                  <c:v>3.5290829020853884E-2</c:v>
                </c:pt>
                <c:pt idx="21">
                  <c:v>3.4252396096174011E-2</c:v>
                </c:pt>
                <c:pt idx="22">
                  <c:v>2.9239780005520917E-2</c:v>
                </c:pt>
                <c:pt idx="23">
                  <c:v>3.2823318070952685E-2</c:v>
                </c:pt>
                <c:pt idx="24">
                  <c:v>3.0976860076612156E-2</c:v>
                </c:pt>
                <c:pt idx="25">
                  <c:v>2.9999183390029986E-2</c:v>
                </c:pt>
                <c:pt idx="26">
                  <c:v>3.1411749720011456E-2</c:v>
                </c:pt>
                <c:pt idx="27">
                  <c:v>3.1215635091262173E-2</c:v>
                </c:pt>
                <c:pt idx="28">
                  <c:v>3.0455958941568353E-2</c:v>
                </c:pt>
                <c:pt idx="29">
                  <c:v>3.3599887602209902E-2</c:v>
                </c:pt>
                <c:pt idx="30">
                  <c:v>3.535110186343865E-2</c:v>
                </c:pt>
                <c:pt idx="31">
                  <c:v>3.6039857868189903E-2</c:v>
                </c:pt>
                <c:pt idx="32">
                  <c:v>3.6971485534399294E-2</c:v>
                </c:pt>
                <c:pt idx="33">
                  <c:v>3.6262600416852753E-2</c:v>
                </c:pt>
                <c:pt idx="34">
                  <c:v>3.5299834234135151E-2</c:v>
                </c:pt>
                <c:pt idx="35">
                  <c:v>3.8950789302715748E-2</c:v>
                </c:pt>
                <c:pt idx="36">
                  <c:v>3.8077101904405788E-2</c:v>
                </c:pt>
                <c:pt idx="37">
                  <c:v>3.5880064025552813E-2</c:v>
                </c:pt>
                <c:pt idx="38">
                  <c:v>4.1718088493194368E-2</c:v>
                </c:pt>
                <c:pt idx="39">
                  <c:v>4.2323868774726589E-2</c:v>
                </c:pt>
                <c:pt idx="40">
                  <c:v>4.3329198916714495E-2</c:v>
                </c:pt>
                <c:pt idx="41">
                  <c:v>4.8614339063134185E-2</c:v>
                </c:pt>
                <c:pt idx="42">
                  <c:v>4.6855488294221266E-2</c:v>
                </c:pt>
                <c:pt idx="43">
                  <c:v>4.655786421940307E-2</c:v>
                </c:pt>
                <c:pt idx="44">
                  <c:v>4.7924659218911252E-2</c:v>
                </c:pt>
                <c:pt idx="45">
                  <c:v>4.8304742344829087E-2</c:v>
                </c:pt>
                <c:pt idx="46">
                  <c:v>5.6863464587796626E-2</c:v>
                </c:pt>
                <c:pt idx="47">
                  <c:v>5.778396970240484E-2</c:v>
                </c:pt>
                <c:pt idx="48">
                  <c:v>5.6839381639022676E-2</c:v>
                </c:pt>
                <c:pt idx="49">
                  <c:v>5.5800778295726522E-2</c:v>
                </c:pt>
                <c:pt idx="50">
                  <c:v>5.5058996274700227E-2</c:v>
                </c:pt>
                <c:pt idx="51">
                  <c:v>5.3846300381779955E-2</c:v>
                </c:pt>
                <c:pt idx="52">
                  <c:v>4.970464111616861E-2</c:v>
                </c:pt>
                <c:pt idx="53">
                  <c:v>5.5406020600806551E-2</c:v>
                </c:pt>
                <c:pt idx="54">
                  <c:v>5.2804007201196559E-2</c:v>
                </c:pt>
                <c:pt idx="55">
                  <c:v>4.9782313760320489E-2</c:v>
                </c:pt>
                <c:pt idx="56">
                  <c:v>5.0816354055285361E-2</c:v>
                </c:pt>
                <c:pt idx="57">
                  <c:v>5.1457188751333517E-2</c:v>
                </c:pt>
                <c:pt idx="58">
                  <c:v>4.682257230512224E-2</c:v>
                </c:pt>
                <c:pt idx="59">
                  <c:v>6.1935094692190953E-2</c:v>
                </c:pt>
                <c:pt idx="60">
                  <c:v>5.9460730564144429E-2</c:v>
                </c:pt>
                <c:pt idx="61">
                  <c:v>5.7689587439825121E-2</c:v>
                </c:pt>
                <c:pt idx="62">
                  <c:v>5.9996797076035627E-2</c:v>
                </c:pt>
                <c:pt idx="63">
                  <c:v>6.1234746213454906E-2</c:v>
                </c:pt>
                <c:pt idx="64">
                  <c:v>6.1743032377040603E-2</c:v>
                </c:pt>
                <c:pt idx="65">
                  <c:v>6.3218434834418427E-2</c:v>
                </c:pt>
                <c:pt idx="66">
                  <c:v>6.2022161233035417E-2</c:v>
                </c:pt>
                <c:pt idx="67">
                  <c:v>6.0997002855331925E-2</c:v>
                </c:pt>
                <c:pt idx="68">
                  <c:v>6.107559561378717E-2</c:v>
                </c:pt>
                <c:pt idx="69">
                  <c:v>6.3061468021645514E-2</c:v>
                </c:pt>
                <c:pt idx="70">
                  <c:v>5.4784580775021456E-2</c:v>
                </c:pt>
                <c:pt idx="71">
                  <c:v>5.8524098646957519E-2</c:v>
                </c:pt>
                <c:pt idx="72">
                  <c:v>5.7137027295421819E-2</c:v>
                </c:pt>
                <c:pt idx="73">
                  <c:v>5.6798595233054257E-2</c:v>
                </c:pt>
                <c:pt idx="74">
                  <c:v>5.6218838800442046E-2</c:v>
                </c:pt>
                <c:pt idx="75">
                  <c:v>5.8371783043614664E-2</c:v>
                </c:pt>
                <c:pt idx="76">
                  <c:v>5.8367492715614859E-2</c:v>
                </c:pt>
                <c:pt idx="77">
                  <c:v>6.0177115187418632E-2</c:v>
                </c:pt>
                <c:pt idx="78">
                  <c:v>5.8387165727848606E-2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'f.2 impieghi enti TWO STEP'!$U$18</c:f>
              <c:strCache>
                <c:ptCount val="1"/>
                <c:pt idx="0">
                  <c:v>Euribor</c:v>
                </c:pt>
              </c:strCache>
            </c:strRef>
          </c:tx>
          <c:marker>
            <c:symbol val="none"/>
          </c:marker>
          <c:cat>
            <c:numRef>
              <c:f>'f.2 impieghi enti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'f.2 impieghi enti TWO STEP'!$U$19:$U$97</c:f>
              <c:numCache>
                <c:formatCode>0.00%</c:formatCode>
                <c:ptCount val="79"/>
                <c:pt idx="0">
                  <c:v>4.1820952380952389E-2</c:v>
                </c:pt>
                <c:pt idx="1">
                  <c:v>4.3046315789473689E-2</c:v>
                </c:pt>
                <c:pt idx="2">
                  <c:v>4.3690909090909086E-2</c:v>
                </c:pt>
                <c:pt idx="3">
                  <c:v>4.387380952380953E-2</c:v>
                </c:pt>
                <c:pt idx="4">
                  <c:v>4.4723809523809527E-2</c:v>
                </c:pt>
                <c:pt idx="5">
                  <c:v>4.4715652173913052E-2</c:v>
                </c:pt>
                <c:pt idx="6">
                  <c:v>4.4874761904761896E-2</c:v>
                </c:pt>
                <c:pt idx="7">
                  <c:v>4.6599090909090909E-2</c:v>
                </c:pt>
                <c:pt idx="8">
                  <c:v>4.8312608695652175E-2</c:v>
                </c:pt>
                <c:pt idx="9">
                  <c:v>3.8432500000000001E-2</c:v>
                </c:pt>
                <c:pt idx="10">
                  <c:v>2.9928571428571429E-2</c:v>
                </c:pt>
                <c:pt idx="11">
                  <c:v>2.1418095238095233E-2</c:v>
                </c:pt>
                <c:pt idx="12">
                  <c:v>1.6282500000000002E-2</c:v>
                </c:pt>
                <c:pt idx="13">
                  <c:v>1.2690909090909093E-2</c:v>
                </c:pt>
                <c:pt idx="14">
                  <c:v>1.0120499999999999E-2</c:v>
                </c:pt>
                <c:pt idx="15">
                  <c:v>8.8440000000000012E-3</c:v>
                </c:pt>
                <c:pt idx="16">
                  <c:v>9.1340909090909111E-3</c:v>
                </c:pt>
                <c:pt idx="17">
                  <c:v>6.0973913043478253E-3</c:v>
                </c:pt>
                <c:pt idx="18">
                  <c:v>5.0795238095238107E-3</c:v>
                </c:pt>
                <c:pt idx="19">
                  <c:v>4.5513636363636364E-3</c:v>
                </c:pt>
                <c:pt idx="20">
                  <c:v>4.2972727272727277E-3</c:v>
                </c:pt>
                <c:pt idx="21">
                  <c:v>4.3523809523809522E-3</c:v>
                </c:pt>
                <c:pt idx="22">
                  <c:v>4.7795454545454547E-3</c:v>
                </c:pt>
                <c:pt idx="23">
                  <c:v>4.3699999999999998E-3</c:v>
                </c:pt>
                <c:pt idx="24">
                  <c:v>4.2144999999999995E-3</c:v>
                </c:pt>
                <c:pt idx="25">
                  <c:v>4.0617391304347827E-3</c:v>
                </c:pt>
                <c:pt idx="26">
                  <c:v>4.0422727272727277E-3</c:v>
                </c:pt>
                <c:pt idx="27">
                  <c:v>4.2300000000000003E-3</c:v>
                </c:pt>
                <c:pt idx="28">
                  <c:v>4.4636363636363632E-3</c:v>
                </c:pt>
                <c:pt idx="29">
                  <c:v>5.8331818181818198E-3</c:v>
                </c:pt>
                <c:pt idx="30">
                  <c:v>6.3995454545454546E-3</c:v>
                </c:pt>
                <c:pt idx="31">
                  <c:v>6.1813636363636359E-3</c:v>
                </c:pt>
                <c:pt idx="32">
                  <c:v>7.8423809523809514E-3</c:v>
                </c:pt>
                <c:pt idx="33">
                  <c:v>8.338636363636364E-3</c:v>
                </c:pt>
                <c:pt idx="34">
                  <c:v>8.1060869565217405E-3</c:v>
                </c:pt>
                <c:pt idx="35">
                  <c:v>7.9280952380952393E-3</c:v>
                </c:pt>
                <c:pt idx="36">
                  <c:v>8.9365E-3</c:v>
                </c:pt>
                <c:pt idx="37">
                  <c:v>9.0313043478260878E-3</c:v>
                </c:pt>
                <c:pt idx="38">
                  <c:v>1.133190476190476E-2</c:v>
                </c:pt>
                <c:pt idx="39">
                  <c:v>1.2433636363636362E-2</c:v>
                </c:pt>
                <c:pt idx="40">
                  <c:v>1.2789999999999999E-2</c:v>
                </c:pt>
                <c:pt idx="41">
                  <c:v>1.4218095238095236E-2</c:v>
                </c:pt>
                <c:pt idx="42">
                  <c:v>1.3734347826086957E-2</c:v>
                </c:pt>
                <c:pt idx="43">
                  <c:v>1.3471818181818185E-2</c:v>
                </c:pt>
                <c:pt idx="44">
                  <c:v>1.3634761904761903E-2</c:v>
                </c:pt>
                <c:pt idx="45">
                  <c:v>1.2265909090909093E-2</c:v>
                </c:pt>
                <c:pt idx="46">
                  <c:v>1.141409090909091E-2</c:v>
                </c:pt>
                <c:pt idx="47">
                  <c:v>8.3618181818181838E-3</c:v>
                </c:pt>
                <c:pt idx="48">
                  <c:v>6.2599999999999999E-3</c:v>
                </c:pt>
                <c:pt idx="49">
                  <c:v>4.6740909090909107E-3</c:v>
                </c:pt>
                <c:pt idx="50">
                  <c:v>4.0884210526315797E-3</c:v>
                </c:pt>
                <c:pt idx="51">
                  <c:v>3.9381818181818181E-3</c:v>
                </c:pt>
                <c:pt idx="52">
                  <c:v>3.7995238095238099E-3</c:v>
                </c:pt>
                <c:pt idx="53">
                  <c:v>2.1940909090909086E-3</c:v>
                </c:pt>
                <c:pt idx="54">
                  <c:v>1.3156521739130433E-3</c:v>
                </c:pt>
                <c:pt idx="55">
                  <c:v>1.1875000000000004E-3</c:v>
                </c:pt>
                <c:pt idx="56">
                  <c:v>1.1121739130434782E-3</c:v>
                </c:pt>
                <c:pt idx="57">
                  <c:v>1.0850000000000002E-3</c:v>
                </c:pt>
                <c:pt idx="58">
                  <c:v>1.1052380952380958E-3</c:v>
                </c:pt>
                <c:pt idx="59">
                  <c:v>1.1239130434782612E-3</c:v>
                </c:pt>
                <c:pt idx="60">
                  <c:v>1.2025E-3</c:v>
                </c:pt>
                <c:pt idx="61">
                  <c:v>1.1794999999999996E-3</c:v>
                </c:pt>
                <c:pt idx="62">
                  <c:v>1.1790476190476188E-3</c:v>
                </c:pt>
                <c:pt idx="63">
                  <c:v>1.1231818181818185E-3</c:v>
                </c:pt>
                <c:pt idx="64">
                  <c:v>1.2055000000000002E-3</c:v>
                </c:pt>
                <c:pt idx="65">
                  <c:v>1.25E-3</c:v>
                </c:pt>
                <c:pt idx="66">
                  <c:v>1.2781818181818181E-3</c:v>
                </c:pt>
                <c:pt idx="67">
                  <c:v>1.2814285714285716E-3</c:v>
                </c:pt>
                <c:pt idx="68">
                  <c:v>1.2826086956521741E-3</c:v>
                </c:pt>
                <c:pt idx="69">
                  <c:v>1.3204761904761903E-3</c:v>
                </c:pt>
                <c:pt idx="70">
                  <c:v>2.1595454545454552E-3</c:v>
                </c:pt>
                <c:pt idx="71">
                  <c:v>2.2382608695652177E-3</c:v>
                </c:pt>
                <c:pt idx="72">
                  <c:v>2.2390000000000005E-3</c:v>
                </c:pt>
                <c:pt idx="73">
                  <c:v>2.3180952380952385E-3</c:v>
                </c:pt>
                <c:pt idx="74">
                  <c:v>2.5255E-3</c:v>
                </c:pt>
                <c:pt idx="75">
                  <c:v>2.5923809523809519E-3</c:v>
                </c:pt>
                <c:pt idx="76">
                  <c:v>1.5290476190476193E-3</c:v>
                </c:pt>
                <c:pt idx="77">
                  <c:v>9.5826086956521742E-4</c:v>
                </c:pt>
                <c:pt idx="78">
                  <c:v>8.5000000000000006E-4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07392"/>
        <c:axId val="110908928"/>
      </c:lineChart>
      <c:dateAx>
        <c:axId val="110907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10908928"/>
        <c:crosses val="autoZero"/>
        <c:auto val="1"/>
        <c:lblOffset val="100"/>
        <c:baseTimeUnit val="months"/>
      </c:dateAx>
      <c:valAx>
        <c:axId val="110908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09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PMI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'a.2 impieghi pmi TWO STEP'!$U$18</c:f>
              <c:strCache>
                <c:ptCount val="1"/>
                <c:pt idx="0">
                  <c:v>Tasso Medio</c:v>
                </c:pt>
              </c:strCache>
            </c:strRef>
          </c:tx>
          <c:marker>
            <c:symbol val="none"/>
          </c:marker>
          <c:cat>
            <c:numRef>
              <c:f>'a.2 impieghi pmi TWO STEP'!$T$19:$T$97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'a.2 impieghi pmi TWO STEP'!$U$19:$U$97</c:f>
              <c:numCache>
                <c:formatCode>0.00%</c:formatCode>
                <c:ptCount val="79"/>
                <c:pt idx="0">
                  <c:v>7.2411732812727531E-2</c:v>
                </c:pt>
                <c:pt idx="1">
                  <c:v>7.3276047241440392E-2</c:v>
                </c:pt>
                <c:pt idx="2">
                  <c:v>7.6200140744735648E-2</c:v>
                </c:pt>
                <c:pt idx="3">
                  <c:v>7.4766118792202171E-2</c:v>
                </c:pt>
                <c:pt idx="4">
                  <c:v>7.5789063161289597E-2</c:v>
                </c:pt>
                <c:pt idx="5">
                  <c:v>7.8068057215613815E-2</c:v>
                </c:pt>
                <c:pt idx="6">
                  <c:v>7.6880182452793253E-2</c:v>
                </c:pt>
                <c:pt idx="7">
                  <c:v>7.4187411873911355E-2</c:v>
                </c:pt>
                <c:pt idx="8">
                  <c:v>7.5334662765920365E-2</c:v>
                </c:pt>
                <c:pt idx="9">
                  <c:v>7.1982797309041835E-2</c:v>
                </c:pt>
                <c:pt idx="10">
                  <c:v>7.2036474609170467E-2</c:v>
                </c:pt>
                <c:pt idx="11">
                  <c:v>6.1584021081126011E-2</c:v>
                </c:pt>
                <c:pt idx="12">
                  <c:v>5.4913393609709094E-2</c:v>
                </c:pt>
                <c:pt idx="13">
                  <c:v>5.1330202576778228E-2</c:v>
                </c:pt>
                <c:pt idx="14">
                  <c:v>5.2158329758800179E-2</c:v>
                </c:pt>
                <c:pt idx="15">
                  <c:v>5.0593130379900909E-2</c:v>
                </c:pt>
                <c:pt idx="16">
                  <c:v>4.9301491615813688E-2</c:v>
                </c:pt>
                <c:pt idx="17">
                  <c:v>5.6860268728912242E-2</c:v>
                </c:pt>
                <c:pt idx="18">
                  <c:v>5.331475301191492E-2</c:v>
                </c:pt>
                <c:pt idx="19">
                  <c:v>5.0287998751441902E-2</c:v>
                </c:pt>
                <c:pt idx="20">
                  <c:v>5.9994225340692368E-2</c:v>
                </c:pt>
                <c:pt idx="21">
                  <c:v>5.0401382258559189E-2</c:v>
                </c:pt>
                <c:pt idx="22">
                  <c:v>4.7660004843200952E-2</c:v>
                </c:pt>
                <c:pt idx="23">
                  <c:v>5.7218878673571144E-2</c:v>
                </c:pt>
                <c:pt idx="24">
                  <c:v>5.437847024672024E-2</c:v>
                </c:pt>
                <c:pt idx="25">
                  <c:v>4.8503613469658056E-2</c:v>
                </c:pt>
                <c:pt idx="26">
                  <c:v>5.512599186688788E-2</c:v>
                </c:pt>
                <c:pt idx="27">
                  <c:v>5.2431342260779688E-2</c:v>
                </c:pt>
                <c:pt idx="28">
                  <c:v>5.1536021850384389E-2</c:v>
                </c:pt>
                <c:pt idx="29">
                  <c:v>5.5470634777316077E-2</c:v>
                </c:pt>
                <c:pt idx="30">
                  <c:v>5.7871803894258222E-2</c:v>
                </c:pt>
                <c:pt idx="31">
                  <c:v>5.605095357360701E-2</c:v>
                </c:pt>
                <c:pt idx="32">
                  <c:v>6.1210936067313849E-2</c:v>
                </c:pt>
                <c:pt idx="33">
                  <c:v>5.8577829022017025E-2</c:v>
                </c:pt>
                <c:pt idx="34">
                  <c:v>5.549059780032338E-2</c:v>
                </c:pt>
                <c:pt idx="35">
                  <c:v>6.1188594677841962E-2</c:v>
                </c:pt>
                <c:pt idx="36">
                  <c:v>5.9389333779893985E-2</c:v>
                </c:pt>
                <c:pt idx="37">
                  <c:v>5.6625816395179551E-2</c:v>
                </c:pt>
                <c:pt idx="38">
                  <c:v>6.3208575984915957E-2</c:v>
                </c:pt>
                <c:pt idx="39">
                  <c:v>6.2959682203238776E-2</c:v>
                </c:pt>
                <c:pt idx="40">
                  <c:v>6.4387029472983554E-2</c:v>
                </c:pt>
                <c:pt idx="41">
                  <c:v>6.9910294937118617E-2</c:v>
                </c:pt>
                <c:pt idx="42">
                  <c:v>6.6655036790760153E-2</c:v>
                </c:pt>
                <c:pt idx="43">
                  <c:v>6.3174093050059513E-2</c:v>
                </c:pt>
                <c:pt idx="44">
                  <c:v>6.9094217274126693E-2</c:v>
                </c:pt>
                <c:pt idx="45">
                  <c:v>6.8627020840655834E-2</c:v>
                </c:pt>
                <c:pt idx="46">
                  <c:v>7.3562289921137516E-2</c:v>
                </c:pt>
                <c:pt idx="47">
                  <c:v>7.8527846666766321E-2</c:v>
                </c:pt>
                <c:pt idx="48">
                  <c:v>7.4675339338708013E-2</c:v>
                </c:pt>
                <c:pt idx="49">
                  <c:v>7.0379942931252257E-2</c:v>
                </c:pt>
                <c:pt idx="50">
                  <c:v>7.4905109427622019E-2</c:v>
                </c:pt>
                <c:pt idx="51">
                  <c:v>7.2220880552524999E-2</c:v>
                </c:pt>
                <c:pt idx="52">
                  <c:v>6.9724727145207735E-2</c:v>
                </c:pt>
                <c:pt idx="53">
                  <c:v>7.3919007702535608E-2</c:v>
                </c:pt>
                <c:pt idx="54">
                  <c:v>6.9740414682958454E-2</c:v>
                </c:pt>
                <c:pt idx="55">
                  <c:v>6.8630119424009178E-2</c:v>
                </c:pt>
                <c:pt idx="56">
                  <c:v>6.6814224294031013E-2</c:v>
                </c:pt>
                <c:pt idx="57">
                  <c:v>6.5699087454204413E-2</c:v>
                </c:pt>
                <c:pt idx="58">
                  <c:v>6.4885253260778902E-2</c:v>
                </c:pt>
                <c:pt idx="59">
                  <c:v>7.7304299770173543E-2</c:v>
                </c:pt>
                <c:pt idx="60">
                  <c:v>7.5170302704048717E-2</c:v>
                </c:pt>
                <c:pt idx="61">
                  <c:v>7.3481072381727991E-2</c:v>
                </c:pt>
                <c:pt idx="62">
                  <c:v>7.583101688915643E-2</c:v>
                </c:pt>
                <c:pt idx="63">
                  <c:v>7.4827851828888847E-2</c:v>
                </c:pt>
                <c:pt idx="64">
                  <c:v>7.2915703749021704E-2</c:v>
                </c:pt>
                <c:pt idx="65">
                  <c:v>7.5709203692997121E-2</c:v>
                </c:pt>
                <c:pt idx="66">
                  <c:v>7.5581389053348519E-2</c:v>
                </c:pt>
                <c:pt idx="67">
                  <c:v>7.4021277139079841E-2</c:v>
                </c:pt>
                <c:pt idx="68">
                  <c:v>7.8259368954385539E-2</c:v>
                </c:pt>
                <c:pt idx="69">
                  <c:v>7.5894973815622643E-2</c:v>
                </c:pt>
                <c:pt idx="70">
                  <c:v>7.1100837988245069E-2</c:v>
                </c:pt>
                <c:pt idx="71">
                  <c:v>7.8272248391090565E-2</c:v>
                </c:pt>
                <c:pt idx="72">
                  <c:v>7.763172345537514E-2</c:v>
                </c:pt>
                <c:pt idx="73">
                  <c:v>7.4405124796662128E-2</c:v>
                </c:pt>
                <c:pt idx="74">
                  <c:v>7.7425731448364954E-2</c:v>
                </c:pt>
                <c:pt idx="75">
                  <c:v>7.5907423521229214E-2</c:v>
                </c:pt>
                <c:pt idx="76">
                  <c:v>7.3458059291562822E-2</c:v>
                </c:pt>
                <c:pt idx="77">
                  <c:v>7.5434518503132486E-2</c:v>
                </c:pt>
                <c:pt idx="78">
                  <c:v>7.3963282330400421E-2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'a.2 impieghi pmi TWO STEP'!$V$18</c:f>
              <c:strCache>
                <c:ptCount val="1"/>
                <c:pt idx="0">
                  <c:v>Euribor</c:v>
                </c:pt>
              </c:strCache>
            </c:strRef>
          </c:tx>
          <c:marker>
            <c:symbol val="none"/>
          </c:marker>
          <c:cat>
            <c:numRef>
              <c:f>'a.2 impieghi pmi TWO STEP'!$T$19:$T$97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'a.2 impieghi pmi TWO STEP'!$V$19:$V$97</c:f>
              <c:numCache>
                <c:formatCode>0.00%</c:formatCode>
                <c:ptCount val="79"/>
                <c:pt idx="0">
                  <c:v>4.1820952380952389E-2</c:v>
                </c:pt>
                <c:pt idx="1">
                  <c:v>4.3046315789473689E-2</c:v>
                </c:pt>
                <c:pt idx="2">
                  <c:v>4.3690909090909086E-2</c:v>
                </c:pt>
                <c:pt idx="3">
                  <c:v>4.387380952380953E-2</c:v>
                </c:pt>
                <c:pt idx="4">
                  <c:v>4.4723809523809527E-2</c:v>
                </c:pt>
                <c:pt idx="5">
                  <c:v>4.4715652173913052E-2</c:v>
                </c:pt>
                <c:pt idx="6">
                  <c:v>4.4874761904761896E-2</c:v>
                </c:pt>
                <c:pt idx="7">
                  <c:v>4.6599090909090909E-2</c:v>
                </c:pt>
                <c:pt idx="8">
                  <c:v>4.8312608695652175E-2</c:v>
                </c:pt>
                <c:pt idx="9">
                  <c:v>3.8432500000000001E-2</c:v>
                </c:pt>
                <c:pt idx="10">
                  <c:v>2.9928571428571429E-2</c:v>
                </c:pt>
                <c:pt idx="11">
                  <c:v>2.1418095238095233E-2</c:v>
                </c:pt>
                <c:pt idx="12">
                  <c:v>1.6282500000000002E-2</c:v>
                </c:pt>
                <c:pt idx="13">
                  <c:v>1.2690909090909093E-2</c:v>
                </c:pt>
                <c:pt idx="14">
                  <c:v>1.0120499999999999E-2</c:v>
                </c:pt>
                <c:pt idx="15">
                  <c:v>8.8440000000000012E-3</c:v>
                </c:pt>
                <c:pt idx="16">
                  <c:v>9.1340909090909111E-3</c:v>
                </c:pt>
                <c:pt idx="17">
                  <c:v>6.0973913043478253E-3</c:v>
                </c:pt>
                <c:pt idx="18">
                  <c:v>5.0795238095238107E-3</c:v>
                </c:pt>
                <c:pt idx="19">
                  <c:v>4.5513636363636364E-3</c:v>
                </c:pt>
                <c:pt idx="20">
                  <c:v>4.2972727272727277E-3</c:v>
                </c:pt>
                <c:pt idx="21">
                  <c:v>4.3523809523809522E-3</c:v>
                </c:pt>
                <c:pt idx="22">
                  <c:v>4.7795454545454547E-3</c:v>
                </c:pt>
                <c:pt idx="23">
                  <c:v>4.3699999999999998E-3</c:v>
                </c:pt>
                <c:pt idx="24">
                  <c:v>4.2144999999999995E-3</c:v>
                </c:pt>
                <c:pt idx="25">
                  <c:v>4.0617391304347827E-3</c:v>
                </c:pt>
                <c:pt idx="26">
                  <c:v>4.0422727272727277E-3</c:v>
                </c:pt>
                <c:pt idx="27">
                  <c:v>4.2300000000000003E-3</c:v>
                </c:pt>
                <c:pt idx="28">
                  <c:v>4.4636363636363632E-3</c:v>
                </c:pt>
                <c:pt idx="29">
                  <c:v>5.8331818181818198E-3</c:v>
                </c:pt>
                <c:pt idx="30">
                  <c:v>6.3995454545454546E-3</c:v>
                </c:pt>
                <c:pt idx="31">
                  <c:v>6.1813636363636359E-3</c:v>
                </c:pt>
                <c:pt idx="32">
                  <c:v>7.8423809523809514E-3</c:v>
                </c:pt>
                <c:pt idx="33">
                  <c:v>8.338636363636364E-3</c:v>
                </c:pt>
                <c:pt idx="34">
                  <c:v>8.1060869565217405E-3</c:v>
                </c:pt>
                <c:pt idx="35">
                  <c:v>7.9280952380952393E-3</c:v>
                </c:pt>
                <c:pt idx="36">
                  <c:v>8.9365E-3</c:v>
                </c:pt>
                <c:pt idx="37">
                  <c:v>9.0313043478260878E-3</c:v>
                </c:pt>
                <c:pt idx="38">
                  <c:v>1.133190476190476E-2</c:v>
                </c:pt>
                <c:pt idx="39">
                  <c:v>1.2433636363636362E-2</c:v>
                </c:pt>
                <c:pt idx="40">
                  <c:v>1.2789999999999999E-2</c:v>
                </c:pt>
                <c:pt idx="41">
                  <c:v>1.4218095238095236E-2</c:v>
                </c:pt>
                <c:pt idx="42">
                  <c:v>1.3734347826086957E-2</c:v>
                </c:pt>
                <c:pt idx="43">
                  <c:v>1.3471818181818185E-2</c:v>
                </c:pt>
                <c:pt idx="44">
                  <c:v>1.3634761904761903E-2</c:v>
                </c:pt>
                <c:pt idx="45">
                  <c:v>1.2265909090909093E-2</c:v>
                </c:pt>
                <c:pt idx="46">
                  <c:v>1.141409090909091E-2</c:v>
                </c:pt>
                <c:pt idx="47">
                  <c:v>8.3618181818181838E-3</c:v>
                </c:pt>
                <c:pt idx="48">
                  <c:v>6.2599999999999999E-3</c:v>
                </c:pt>
                <c:pt idx="49">
                  <c:v>4.6740909090909107E-3</c:v>
                </c:pt>
                <c:pt idx="50">
                  <c:v>4.0884210526315797E-3</c:v>
                </c:pt>
                <c:pt idx="51">
                  <c:v>3.9381818181818181E-3</c:v>
                </c:pt>
                <c:pt idx="52">
                  <c:v>3.7995238095238099E-3</c:v>
                </c:pt>
                <c:pt idx="53">
                  <c:v>2.1940909090909086E-3</c:v>
                </c:pt>
                <c:pt idx="54">
                  <c:v>1.3156521739130433E-3</c:v>
                </c:pt>
                <c:pt idx="55">
                  <c:v>1.1875000000000004E-3</c:v>
                </c:pt>
                <c:pt idx="56">
                  <c:v>1.1121739130434782E-3</c:v>
                </c:pt>
                <c:pt idx="57">
                  <c:v>1.0850000000000002E-3</c:v>
                </c:pt>
                <c:pt idx="58">
                  <c:v>1.1052380952380958E-3</c:v>
                </c:pt>
                <c:pt idx="59">
                  <c:v>1.1239130434782612E-3</c:v>
                </c:pt>
                <c:pt idx="60">
                  <c:v>1.2025E-3</c:v>
                </c:pt>
                <c:pt idx="61">
                  <c:v>1.1794999999999996E-3</c:v>
                </c:pt>
                <c:pt idx="62">
                  <c:v>1.1790476190476188E-3</c:v>
                </c:pt>
                <c:pt idx="63">
                  <c:v>1.1231818181818185E-3</c:v>
                </c:pt>
                <c:pt idx="64">
                  <c:v>1.2055000000000002E-3</c:v>
                </c:pt>
                <c:pt idx="65">
                  <c:v>1.25E-3</c:v>
                </c:pt>
                <c:pt idx="66">
                  <c:v>1.2781818181818181E-3</c:v>
                </c:pt>
                <c:pt idx="67">
                  <c:v>1.2814285714285716E-3</c:v>
                </c:pt>
                <c:pt idx="68">
                  <c:v>1.2826086956521741E-3</c:v>
                </c:pt>
                <c:pt idx="69">
                  <c:v>1.3204761904761903E-3</c:v>
                </c:pt>
                <c:pt idx="70">
                  <c:v>2.1595454545454552E-3</c:v>
                </c:pt>
                <c:pt idx="71">
                  <c:v>2.2382608695652177E-3</c:v>
                </c:pt>
                <c:pt idx="72">
                  <c:v>2.2390000000000005E-3</c:v>
                </c:pt>
                <c:pt idx="73">
                  <c:v>2.3180952380952385E-3</c:v>
                </c:pt>
                <c:pt idx="74">
                  <c:v>2.5255E-3</c:v>
                </c:pt>
                <c:pt idx="75">
                  <c:v>2.5923809523809519E-3</c:v>
                </c:pt>
                <c:pt idx="76">
                  <c:v>1.5290476190476193E-3</c:v>
                </c:pt>
                <c:pt idx="77">
                  <c:v>9.5826086956521742E-4</c:v>
                </c:pt>
                <c:pt idx="78">
                  <c:v>8.5000000000000006E-4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0768"/>
        <c:axId val="141842304"/>
      </c:lineChart>
      <c:dateAx>
        <c:axId val="141840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41842304"/>
        <c:crosses val="autoZero"/>
        <c:auto val="1"/>
        <c:lblOffset val="100"/>
        <c:baseTimeUnit val="months"/>
      </c:dateAx>
      <c:valAx>
        <c:axId val="141842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8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PF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'd.2 impieghi retail pf TWO STEP'!$T$18</c:f>
              <c:strCache>
                <c:ptCount val="1"/>
                <c:pt idx="0">
                  <c:v>Tasso Medio</c:v>
                </c:pt>
              </c:strCache>
            </c:strRef>
          </c:tx>
          <c:marker>
            <c:symbol val="none"/>
          </c:marker>
          <c:cat>
            <c:numRef>
              <c:f>'d.2 impieghi retail pf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'd.2 impieghi retail pf TWO STEP'!$T$19:$T$97</c:f>
              <c:numCache>
                <c:formatCode>0.00%</c:formatCode>
                <c:ptCount val="79"/>
                <c:pt idx="0">
                  <c:v>9.8125961047495255E-2</c:v>
                </c:pt>
                <c:pt idx="1">
                  <c:v>9.9446701769152213E-2</c:v>
                </c:pt>
                <c:pt idx="2">
                  <c:v>0.10235990432656493</c:v>
                </c:pt>
                <c:pt idx="3">
                  <c:v>0.10024066512280344</c:v>
                </c:pt>
                <c:pt idx="4">
                  <c:v>0.10022452205864646</c:v>
                </c:pt>
                <c:pt idx="5">
                  <c:v>0.1022196042927184</c:v>
                </c:pt>
                <c:pt idx="6">
                  <c:v>0.10121730615902418</c:v>
                </c:pt>
                <c:pt idx="7">
                  <c:v>9.8047302884794463E-2</c:v>
                </c:pt>
                <c:pt idx="8">
                  <c:v>9.9878898101028207E-2</c:v>
                </c:pt>
                <c:pt idx="9">
                  <c:v>9.8372277270915368E-2</c:v>
                </c:pt>
                <c:pt idx="10">
                  <c:v>9.8372277270915034E-2</c:v>
                </c:pt>
                <c:pt idx="11">
                  <c:v>8.9383935165005826E-2</c:v>
                </c:pt>
                <c:pt idx="12">
                  <c:v>8.7771811557358234E-2</c:v>
                </c:pt>
                <c:pt idx="13">
                  <c:v>8.6715309952317049E-2</c:v>
                </c:pt>
                <c:pt idx="14">
                  <c:v>8.4481668581148139E-2</c:v>
                </c:pt>
                <c:pt idx="15">
                  <c:v>8.3779523003653128E-2</c:v>
                </c:pt>
                <c:pt idx="16">
                  <c:v>8.2154847243009643E-2</c:v>
                </c:pt>
                <c:pt idx="17">
                  <c:v>8.7900083752344441E-2</c:v>
                </c:pt>
                <c:pt idx="18">
                  <c:v>8.5744749245426619E-2</c:v>
                </c:pt>
                <c:pt idx="19">
                  <c:v>8.3162786475964548E-2</c:v>
                </c:pt>
                <c:pt idx="20">
                  <c:v>8.9168488213569222E-2</c:v>
                </c:pt>
                <c:pt idx="21">
                  <c:v>8.5133545637143912E-2</c:v>
                </c:pt>
                <c:pt idx="22">
                  <c:v>8.3503859400820571E-2</c:v>
                </c:pt>
                <c:pt idx="23">
                  <c:v>8.8029513391733941E-2</c:v>
                </c:pt>
                <c:pt idx="24">
                  <c:v>8.5183957951304914E-2</c:v>
                </c:pt>
                <c:pt idx="25">
                  <c:v>8.2865862783547711E-2</c:v>
                </c:pt>
                <c:pt idx="26">
                  <c:v>8.7466978862466682E-2</c:v>
                </c:pt>
                <c:pt idx="27">
                  <c:v>8.4456756282465018E-2</c:v>
                </c:pt>
                <c:pt idx="28">
                  <c:v>8.3392110033028335E-2</c:v>
                </c:pt>
                <c:pt idx="29">
                  <c:v>8.3364408951820401E-2</c:v>
                </c:pt>
                <c:pt idx="30">
                  <c:v>8.6187366648195887E-2</c:v>
                </c:pt>
                <c:pt idx="31">
                  <c:v>8.5059046428631491E-2</c:v>
                </c:pt>
                <c:pt idx="32">
                  <c:v>9.0915581290323719E-2</c:v>
                </c:pt>
                <c:pt idx="33">
                  <c:v>8.8794960484483917E-2</c:v>
                </c:pt>
                <c:pt idx="34">
                  <c:v>8.6416301904762738E-2</c:v>
                </c:pt>
                <c:pt idx="35">
                  <c:v>9.063913713792493E-2</c:v>
                </c:pt>
                <c:pt idx="36">
                  <c:v>8.9090177739722498E-2</c:v>
                </c:pt>
                <c:pt idx="37">
                  <c:v>8.800685151082567E-2</c:v>
                </c:pt>
                <c:pt idx="38">
                  <c:v>9.1459612532841322E-2</c:v>
                </c:pt>
                <c:pt idx="39">
                  <c:v>8.9992042695092783E-2</c:v>
                </c:pt>
                <c:pt idx="40">
                  <c:v>8.9141782524239863E-2</c:v>
                </c:pt>
                <c:pt idx="41">
                  <c:v>9.3219580065822483E-2</c:v>
                </c:pt>
                <c:pt idx="42">
                  <c:v>9.2068497468139443E-2</c:v>
                </c:pt>
                <c:pt idx="43">
                  <c:v>9.1206022893816144E-2</c:v>
                </c:pt>
                <c:pt idx="44">
                  <c:v>9.3571415604333033E-2</c:v>
                </c:pt>
                <c:pt idx="45">
                  <c:v>9.1388357964680034E-2</c:v>
                </c:pt>
                <c:pt idx="46">
                  <c:v>9.0584521952235125E-2</c:v>
                </c:pt>
                <c:pt idx="47">
                  <c:v>9.429331708015605E-2</c:v>
                </c:pt>
                <c:pt idx="48">
                  <c:v>9.1574418305285926E-2</c:v>
                </c:pt>
                <c:pt idx="49">
                  <c:v>9.0669444868656801E-2</c:v>
                </c:pt>
                <c:pt idx="50">
                  <c:v>9.7572944122260183E-2</c:v>
                </c:pt>
                <c:pt idx="51">
                  <c:v>9.5304836144115404E-2</c:v>
                </c:pt>
                <c:pt idx="52">
                  <c:v>9.3171912145680491E-2</c:v>
                </c:pt>
                <c:pt idx="53">
                  <c:v>9.6807710837439498E-2</c:v>
                </c:pt>
                <c:pt idx="54">
                  <c:v>9.3949634602021562E-2</c:v>
                </c:pt>
                <c:pt idx="55">
                  <c:v>9.2194796813924118E-2</c:v>
                </c:pt>
                <c:pt idx="56">
                  <c:v>8.9034055840349791E-2</c:v>
                </c:pt>
                <c:pt idx="57">
                  <c:v>8.8275128392863597E-2</c:v>
                </c:pt>
                <c:pt idx="58">
                  <c:v>8.9180107713809603E-2</c:v>
                </c:pt>
                <c:pt idx="59">
                  <c:v>9.6297985844947503E-2</c:v>
                </c:pt>
                <c:pt idx="60">
                  <c:v>9.5461581903891382E-2</c:v>
                </c:pt>
                <c:pt idx="61">
                  <c:v>9.3651328926215791E-2</c:v>
                </c:pt>
                <c:pt idx="62">
                  <c:v>9.615333366515158E-2</c:v>
                </c:pt>
                <c:pt idx="63">
                  <c:v>9.5928809448374744E-2</c:v>
                </c:pt>
                <c:pt idx="64">
                  <c:v>9.4960723819516826E-2</c:v>
                </c:pt>
                <c:pt idx="65">
                  <c:v>9.6123780715673096E-2</c:v>
                </c:pt>
                <c:pt idx="66">
                  <c:v>9.6002101642942511E-2</c:v>
                </c:pt>
                <c:pt idx="67">
                  <c:v>9.5628450320216676E-2</c:v>
                </c:pt>
                <c:pt idx="68">
                  <c:v>9.6687963814752267E-2</c:v>
                </c:pt>
                <c:pt idx="69">
                  <c:v>9.599351995680698E-2</c:v>
                </c:pt>
                <c:pt idx="70">
                  <c:v>9.7287476698202799E-2</c:v>
                </c:pt>
                <c:pt idx="71">
                  <c:v>9.8036483117056691E-2</c:v>
                </c:pt>
                <c:pt idx="72">
                  <c:v>9.7026731096427773E-2</c:v>
                </c:pt>
                <c:pt idx="73">
                  <c:v>9.6683107118174752E-2</c:v>
                </c:pt>
                <c:pt idx="74">
                  <c:v>9.817620578553872E-2</c:v>
                </c:pt>
                <c:pt idx="75">
                  <c:v>9.7317983099841673E-2</c:v>
                </c:pt>
                <c:pt idx="76">
                  <c:v>9.720274015453724E-2</c:v>
                </c:pt>
                <c:pt idx="77">
                  <c:v>9.7735675397013985E-2</c:v>
                </c:pt>
                <c:pt idx="78">
                  <c:v>9.7075813925157489E-2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'd.2 impieghi retail pf TWO STEP'!$U$18</c:f>
              <c:strCache>
                <c:ptCount val="1"/>
                <c:pt idx="0">
                  <c:v>Euribor</c:v>
                </c:pt>
              </c:strCache>
            </c:strRef>
          </c:tx>
          <c:marker>
            <c:symbol val="none"/>
          </c:marker>
          <c:cat>
            <c:numRef>
              <c:f>'d.2 impieghi retail pf TWO STEP'!$S$19:$S$97</c:f>
              <c:numCache>
                <c:formatCode>[$-409]d\-mmm\-yy;@</c:formatCode>
                <c:ptCount val="79"/>
                <c:pt idx="0">
                  <c:v>39507</c:v>
                </c:pt>
                <c:pt idx="1">
                  <c:v>39538</c:v>
                </c:pt>
                <c:pt idx="2">
                  <c:v>39568</c:v>
                </c:pt>
                <c:pt idx="3">
                  <c:v>39599</c:v>
                </c:pt>
                <c:pt idx="4">
                  <c:v>39629</c:v>
                </c:pt>
                <c:pt idx="5">
                  <c:v>39660</c:v>
                </c:pt>
                <c:pt idx="6">
                  <c:v>39691</c:v>
                </c:pt>
                <c:pt idx="7">
                  <c:v>39721</c:v>
                </c:pt>
                <c:pt idx="8">
                  <c:v>39752</c:v>
                </c:pt>
                <c:pt idx="9">
                  <c:v>39782</c:v>
                </c:pt>
                <c:pt idx="10">
                  <c:v>39813</c:v>
                </c:pt>
                <c:pt idx="11">
                  <c:v>39844</c:v>
                </c:pt>
                <c:pt idx="12">
                  <c:v>39872</c:v>
                </c:pt>
                <c:pt idx="13">
                  <c:v>39903</c:v>
                </c:pt>
                <c:pt idx="14">
                  <c:v>39933</c:v>
                </c:pt>
                <c:pt idx="15">
                  <c:v>39964</c:v>
                </c:pt>
                <c:pt idx="16">
                  <c:v>39994</c:v>
                </c:pt>
                <c:pt idx="17">
                  <c:v>40025</c:v>
                </c:pt>
                <c:pt idx="18">
                  <c:v>40056</c:v>
                </c:pt>
                <c:pt idx="19">
                  <c:v>40086</c:v>
                </c:pt>
                <c:pt idx="20">
                  <c:v>40117</c:v>
                </c:pt>
                <c:pt idx="21">
                  <c:v>40147</c:v>
                </c:pt>
                <c:pt idx="22">
                  <c:v>40178</c:v>
                </c:pt>
                <c:pt idx="23">
                  <c:v>40209</c:v>
                </c:pt>
                <c:pt idx="24">
                  <c:v>40237</c:v>
                </c:pt>
                <c:pt idx="25">
                  <c:v>40268</c:v>
                </c:pt>
                <c:pt idx="26">
                  <c:v>40298</c:v>
                </c:pt>
                <c:pt idx="27">
                  <c:v>40329</c:v>
                </c:pt>
                <c:pt idx="28">
                  <c:v>40359</c:v>
                </c:pt>
                <c:pt idx="29">
                  <c:v>40390</c:v>
                </c:pt>
                <c:pt idx="30">
                  <c:v>40421</c:v>
                </c:pt>
                <c:pt idx="31">
                  <c:v>40451</c:v>
                </c:pt>
                <c:pt idx="32">
                  <c:v>40482</c:v>
                </c:pt>
                <c:pt idx="33">
                  <c:v>40512</c:v>
                </c:pt>
                <c:pt idx="34">
                  <c:v>40543</c:v>
                </c:pt>
                <c:pt idx="35">
                  <c:v>40574</c:v>
                </c:pt>
                <c:pt idx="36">
                  <c:v>40602</c:v>
                </c:pt>
                <c:pt idx="37">
                  <c:v>40633</c:v>
                </c:pt>
                <c:pt idx="38">
                  <c:v>40663</c:v>
                </c:pt>
                <c:pt idx="39">
                  <c:v>40694</c:v>
                </c:pt>
                <c:pt idx="40">
                  <c:v>40724</c:v>
                </c:pt>
                <c:pt idx="41">
                  <c:v>40755</c:v>
                </c:pt>
                <c:pt idx="42">
                  <c:v>40786</c:v>
                </c:pt>
                <c:pt idx="43">
                  <c:v>40816</c:v>
                </c:pt>
                <c:pt idx="44">
                  <c:v>40847</c:v>
                </c:pt>
                <c:pt idx="45">
                  <c:v>40877</c:v>
                </c:pt>
                <c:pt idx="46">
                  <c:v>40908</c:v>
                </c:pt>
                <c:pt idx="47">
                  <c:v>40939</c:v>
                </c:pt>
                <c:pt idx="48">
                  <c:v>40968</c:v>
                </c:pt>
                <c:pt idx="49">
                  <c:v>40999</c:v>
                </c:pt>
                <c:pt idx="50">
                  <c:v>41029</c:v>
                </c:pt>
                <c:pt idx="51">
                  <c:v>41060</c:v>
                </c:pt>
                <c:pt idx="52">
                  <c:v>41090</c:v>
                </c:pt>
                <c:pt idx="53">
                  <c:v>41121</c:v>
                </c:pt>
                <c:pt idx="54">
                  <c:v>41152</c:v>
                </c:pt>
                <c:pt idx="55">
                  <c:v>41182</c:v>
                </c:pt>
                <c:pt idx="56">
                  <c:v>41213</c:v>
                </c:pt>
                <c:pt idx="57">
                  <c:v>41243</c:v>
                </c:pt>
                <c:pt idx="58">
                  <c:v>41274</c:v>
                </c:pt>
                <c:pt idx="59">
                  <c:v>41305</c:v>
                </c:pt>
                <c:pt idx="60">
                  <c:v>41333</c:v>
                </c:pt>
                <c:pt idx="61">
                  <c:v>41364</c:v>
                </c:pt>
                <c:pt idx="62">
                  <c:v>41394</c:v>
                </c:pt>
                <c:pt idx="63">
                  <c:v>41425</c:v>
                </c:pt>
                <c:pt idx="64">
                  <c:v>41455</c:v>
                </c:pt>
                <c:pt idx="65">
                  <c:v>41486</c:v>
                </c:pt>
                <c:pt idx="66">
                  <c:v>41517</c:v>
                </c:pt>
                <c:pt idx="67">
                  <c:v>41547</c:v>
                </c:pt>
                <c:pt idx="68">
                  <c:v>41578</c:v>
                </c:pt>
                <c:pt idx="69">
                  <c:v>41608</c:v>
                </c:pt>
                <c:pt idx="70">
                  <c:v>41639</c:v>
                </c:pt>
                <c:pt idx="71">
                  <c:v>41670</c:v>
                </c:pt>
                <c:pt idx="72">
                  <c:v>41698</c:v>
                </c:pt>
                <c:pt idx="73">
                  <c:v>41729</c:v>
                </c:pt>
                <c:pt idx="74">
                  <c:v>41759</c:v>
                </c:pt>
                <c:pt idx="75">
                  <c:v>41790</c:v>
                </c:pt>
                <c:pt idx="76">
                  <c:v>41820</c:v>
                </c:pt>
                <c:pt idx="77">
                  <c:v>41851</c:v>
                </c:pt>
                <c:pt idx="78">
                  <c:v>41882</c:v>
                </c:pt>
              </c:numCache>
            </c:numRef>
          </c:cat>
          <c:val>
            <c:numRef>
              <c:f>'d.2 impieghi retail pf TWO STEP'!$U$19:$U$97</c:f>
              <c:numCache>
                <c:formatCode>0.00%</c:formatCode>
                <c:ptCount val="79"/>
                <c:pt idx="0">
                  <c:v>4.1820952380952389E-2</c:v>
                </c:pt>
                <c:pt idx="1">
                  <c:v>4.3046315789473689E-2</c:v>
                </c:pt>
                <c:pt idx="2">
                  <c:v>4.3690909090909086E-2</c:v>
                </c:pt>
                <c:pt idx="3">
                  <c:v>4.387380952380953E-2</c:v>
                </c:pt>
                <c:pt idx="4">
                  <c:v>4.4723809523809527E-2</c:v>
                </c:pt>
                <c:pt idx="5">
                  <c:v>4.4715652173913052E-2</c:v>
                </c:pt>
                <c:pt idx="6">
                  <c:v>4.4874761904761896E-2</c:v>
                </c:pt>
                <c:pt idx="7">
                  <c:v>4.6599090909090909E-2</c:v>
                </c:pt>
                <c:pt idx="8">
                  <c:v>4.8312608695652175E-2</c:v>
                </c:pt>
                <c:pt idx="9">
                  <c:v>3.8432500000000001E-2</c:v>
                </c:pt>
                <c:pt idx="10">
                  <c:v>2.9928571428571429E-2</c:v>
                </c:pt>
                <c:pt idx="11">
                  <c:v>2.1418095238095233E-2</c:v>
                </c:pt>
                <c:pt idx="12">
                  <c:v>1.6282500000000002E-2</c:v>
                </c:pt>
                <c:pt idx="13">
                  <c:v>1.2690909090909093E-2</c:v>
                </c:pt>
                <c:pt idx="14">
                  <c:v>1.0120499999999999E-2</c:v>
                </c:pt>
                <c:pt idx="15">
                  <c:v>8.8440000000000012E-3</c:v>
                </c:pt>
                <c:pt idx="16">
                  <c:v>9.1340909090909111E-3</c:v>
                </c:pt>
                <c:pt idx="17">
                  <c:v>6.0973913043478253E-3</c:v>
                </c:pt>
                <c:pt idx="18">
                  <c:v>5.0795238095238107E-3</c:v>
                </c:pt>
                <c:pt idx="19">
                  <c:v>4.5513636363636364E-3</c:v>
                </c:pt>
                <c:pt idx="20">
                  <c:v>4.2972727272727277E-3</c:v>
                </c:pt>
                <c:pt idx="21">
                  <c:v>4.3523809523809522E-3</c:v>
                </c:pt>
                <c:pt idx="22">
                  <c:v>4.7795454545454547E-3</c:v>
                </c:pt>
                <c:pt idx="23">
                  <c:v>4.3699999999999998E-3</c:v>
                </c:pt>
                <c:pt idx="24">
                  <c:v>4.2144999999999995E-3</c:v>
                </c:pt>
                <c:pt idx="25">
                  <c:v>4.0617391304347827E-3</c:v>
                </c:pt>
                <c:pt idx="26">
                  <c:v>4.0422727272727277E-3</c:v>
                </c:pt>
                <c:pt idx="27">
                  <c:v>4.2300000000000003E-3</c:v>
                </c:pt>
                <c:pt idx="28">
                  <c:v>4.4636363636363632E-3</c:v>
                </c:pt>
                <c:pt idx="29">
                  <c:v>5.8331818181818198E-3</c:v>
                </c:pt>
                <c:pt idx="30">
                  <c:v>6.3995454545454546E-3</c:v>
                </c:pt>
                <c:pt idx="31">
                  <c:v>6.1813636363636359E-3</c:v>
                </c:pt>
                <c:pt idx="32">
                  <c:v>7.8423809523809514E-3</c:v>
                </c:pt>
                <c:pt idx="33">
                  <c:v>8.338636363636364E-3</c:v>
                </c:pt>
                <c:pt idx="34">
                  <c:v>8.1060869565217405E-3</c:v>
                </c:pt>
                <c:pt idx="35">
                  <c:v>7.9280952380952393E-3</c:v>
                </c:pt>
                <c:pt idx="36">
                  <c:v>8.9365E-3</c:v>
                </c:pt>
                <c:pt idx="37">
                  <c:v>9.0313043478260878E-3</c:v>
                </c:pt>
                <c:pt idx="38">
                  <c:v>1.133190476190476E-2</c:v>
                </c:pt>
                <c:pt idx="39">
                  <c:v>1.2433636363636362E-2</c:v>
                </c:pt>
                <c:pt idx="40">
                  <c:v>1.2789999999999999E-2</c:v>
                </c:pt>
                <c:pt idx="41">
                  <c:v>1.4218095238095236E-2</c:v>
                </c:pt>
                <c:pt idx="42">
                  <c:v>1.3734347826086957E-2</c:v>
                </c:pt>
                <c:pt idx="43">
                  <c:v>1.3471818181818185E-2</c:v>
                </c:pt>
                <c:pt idx="44">
                  <c:v>1.3634761904761903E-2</c:v>
                </c:pt>
                <c:pt idx="45">
                  <c:v>1.2265909090909093E-2</c:v>
                </c:pt>
                <c:pt idx="46">
                  <c:v>1.141409090909091E-2</c:v>
                </c:pt>
                <c:pt idx="47">
                  <c:v>8.3618181818181838E-3</c:v>
                </c:pt>
                <c:pt idx="48">
                  <c:v>6.2599999999999999E-3</c:v>
                </c:pt>
                <c:pt idx="49">
                  <c:v>4.6740909090909107E-3</c:v>
                </c:pt>
                <c:pt idx="50">
                  <c:v>4.0884210526315797E-3</c:v>
                </c:pt>
                <c:pt idx="51">
                  <c:v>3.9381818181818181E-3</c:v>
                </c:pt>
                <c:pt idx="52">
                  <c:v>3.7995238095238099E-3</c:v>
                </c:pt>
                <c:pt idx="53">
                  <c:v>2.1940909090909086E-3</c:v>
                </c:pt>
                <c:pt idx="54">
                  <c:v>1.3156521739130433E-3</c:v>
                </c:pt>
                <c:pt idx="55">
                  <c:v>1.1875000000000004E-3</c:v>
                </c:pt>
                <c:pt idx="56">
                  <c:v>1.1121739130434782E-3</c:v>
                </c:pt>
                <c:pt idx="57">
                  <c:v>1.0850000000000002E-3</c:v>
                </c:pt>
                <c:pt idx="58">
                  <c:v>1.1052380952380958E-3</c:v>
                </c:pt>
                <c:pt idx="59">
                  <c:v>1.1239130434782612E-3</c:v>
                </c:pt>
                <c:pt idx="60">
                  <c:v>1.2025E-3</c:v>
                </c:pt>
                <c:pt idx="61">
                  <c:v>1.1794999999999996E-3</c:v>
                </c:pt>
                <c:pt idx="62">
                  <c:v>1.1790476190476188E-3</c:v>
                </c:pt>
                <c:pt idx="63">
                  <c:v>1.1231818181818185E-3</c:v>
                </c:pt>
                <c:pt idx="64">
                  <c:v>1.2055000000000002E-3</c:v>
                </c:pt>
                <c:pt idx="65">
                  <c:v>1.25E-3</c:v>
                </c:pt>
                <c:pt idx="66">
                  <c:v>1.2781818181818181E-3</c:v>
                </c:pt>
                <c:pt idx="67">
                  <c:v>1.2814285714285716E-3</c:v>
                </c:pt>
                <c:pt idx="68">
                  <c:v>1.2826086956521741E-3</c:v>
                </c:pt>
                <c:pt idx="69">
                  <c:v>1.3204761904761903E-3</c:v>
                </c:pt>
                <c:pt idx="70">
                  <c:v>2.1595454545454552E-3</c:v>
                </c:pt>
                <c:pt idx="71">
                  <c:v>2.2382608695652177E-3</c:v>
                </c:pt>
                <c:pt idx="72">
                  <c:v>2.2390000000000005E-3</c:v>
                </c:pt>
                <c:pt idx="73">
                  <c:v>2.3180952380952385E-3</c:v>
                </c:pt>
                <c:pt idx="74">
                  <c:v>2.5255E-3</c:v>
                </c:pt>
                <c:pt idx="75">
                  <c:v>2.5923809523809519E-3</c:v>
                </c:pt>
                <c:pt idx="76">
                  <c:v>1.5290476190476193E-3</c:v>
                </c:pt>
                <c:pt idx="77">
                  <c:v>9.5826086956521742E-4</c:v>
                </c:pt>
                <c:pt idx="78">
                  <c:v>8.5000000000000006E-4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86816"/>
        <c:axId val="147188352"/>
      </c:lineChart>
      <c:dateAx>
        <c:axId val="147186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147188352"/>
        <c:crosses val="autoZero"/>
        <c:auto val="1"/>
        <c:lblOffset val="100"/>
        <c:baseTimeUnit val="months"/>
      </c:dateAx>
      <c:valAx>
        <c:axId val="147188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71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chart" Target="../charts/chart3.xml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181</xdr:row>
      <xdr:rowOff>0</xdr:rowOff>
    </xdr:from>
    <xdr:to>
      <xdr:col>25</xdr:col>
      <xdr:colOff>476810</xdr:colOff>
      <xdr:row>213</xdr:row>
      <xdr:rowOff>47625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53975" y="31727775"/>
          <a:ext cx="498157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179</xdr:row>
      <xdr:rowOff>0</xdr:rowOff>
    </xdr:from>
    <xdr:to>
      <xdr:col>25</xdr:col>
      <xdr:colOff>476810</xdr:colOff>
      <xdr:row>211</xdr:row>
      <xdr:rowOff>47626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859144" y="31298029"/>
          <a:ext cx="4981575" cy="50678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221</xdr:row>
      <xdr:rowOff>0</xdr:rowOff>
    </xdr:from>
    <xdr:to>
      <xdr:col>24</xdr:col>
      <xdr:colOff>453278</xdr:colOff>
      <xdr:row>253</xdr:row>
      <xdr:rowOff>47625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834675" y="37804725"/>
          <a:ext cx="435292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223</xdr:row>
      <xdr:rowOff>0</xdr:rowOff>
    </xdr:from>
    <xdr:to>
      <xdr:col>24</xdr:col>
      <xdr:colOff>453278</xdr:colOff>
      <xdr:row>255</xdr:row>
      <xdr:rowOff>47626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9131200" y="38061900"/>
          <a:ext cx="435292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169</xdr:row>
      <xdr:rowOff>123265</xdr:rowOff>
    </xdr:from>
    <xdr:to>
      <xdr:col>25</xdr:col>
      <xdr:colOff>263898</xdr:colOff>
      <xdr:row>202</xdr:row>
      <xdr:rowOff>14008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383250" y="26812315"/>
          <a:ext cx="4990540" cy="4919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166</xdr:row>
      <xdr:rowOff>11206</xdr:rowOff>
    </xdr:from>
    <xdr:to>
      <xdr:col>25</xdr:col>
      <xdr:colOff>263898</xdr:colOff>
      <xdr:row>198</xdr:row>
      <xdr:rowOff>58831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383250" y="26243056"/>
          <a:ext cx="499054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207</xdr:row>
      <xdr:rowOff>0</xdr:rowOff>
    </xdr:from>
    <xdr:to>
      <xdr:col>24</xdr:col>
      <xdr:colOff>240366</xdr:colOff>
      <xdr:row>239</xdr:row>
      <xdr:rowOff>47624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8383250" y="32480250"/>
          <a:ext cx="4357407" cy="4924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207</xdr:row>
      <xdr:rowOff>0</xdr:rowOff>
    </xdr:from>
    <xdr:to>
      <xdr:col>24</xdr:col>
      <xdr:colOff>240366</xdr:colOff>
      <xdr:row>239</xdr:row>
      <xdr:rowOff>47624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8383250" y="32480250"/>
          <a:ext cx="4357407" cy="4924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27454</xdr:colOff>
      <xdr:row>227</xdr:row>
      <xdr:rowOff>116541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0729891"/>
          <a:ext cx="4144495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169</xdr:row>
      <xdr:rowOff>123265</xdr:rowOff>
    </xdr:from>
    <xdr:to>
      <xdr:col>25</xdr:col>
      <xdr:colOff>207868</xdr:colOff>
      <xdr:row>202</xdr:row>
      <xdr:rowOff>14008</xdr:rowOff>
    </xdr:to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383250" y="27669565"/>
          <a:ext cx="4982135" cy="49199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166</xdr:row>
      <xdr:rowOff>11206</xdr:rowOff>
    </xdr:from>
    <xdr:to>
      <xdr:col>25</xdr:col>
      <xdr:colOff>207868</xdr:colOff>
      <xdr:row>198</xdr:row>
      <xdr:rowOff>58831</xdr:rowOff>
    </xdr:to>
    <xdr:pic>
      <xdr:nvPicPr>
        <xdr:cNvPr id="1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383250" y="27100306"/>
          <a:ext cx="498213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207</xdr:row>
      <xdr:rowOff>0</xdr:rowOff>
    </xdr:from>
    <xdr:to>
      <xdr:col>24</xdr:col>
      <xdr:colOff>184337</xdr:colOff>
      <xdr:row>239</xdr:row>
      <xdr:rowOff>47625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8383250" y="33337500"/>
          <a:ext cx="4349003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207</xdr:row>
      <xdr:rowOff>0</xdr:rowOff>
    </xdr:from>
    <xdr:to>
      <xdr:col>24</xdr:col>
      <xdr:colOff>184337</xdr:colOff>
      <xdr:row>239</xdr:row>
      <xdr:rowOff>47625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8383250" y="33337500"/>
          <a:ext cx="4349003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23</xdr:col>
      <xdr:colOff>610160</xdr:colOff>
      <xdr:row>227</xdr:row>
      <xdr:rowOff>116541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1587141"/>
          <a:ext cx="4136091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128308</xdr:colOff>
      <xdr:row>227</xdr:row>
      <xdr:rowOff>116541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1587141"/>
          <a:ext cx="4292974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72279</xdr:colOff>
      <xdr:row>227</xdr:row>
      <xdr:rowOff>116542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1587141"/>
          <a:ext cx="4236945" cy="4914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72279</xdr:colOff>
      <xdr:row>227</xdr:row>
      <xdr:rowOff>116542</xdr:rowOff>
    </xdr:to>
    <xdr:pic>
      <xdr:nvPicPr>
        <xdr:cNvPr id="2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1587141"/>
          <a:ext cx="4236945" cy="4914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158</xdr:row>
      <xdr:rowOff>44823</xdr:rowOff>
    </xdr:from>
    <xdr:to>
      <xdr:col>25</xdr:col>
      <xdr:colOff>39778</xdr:colOff>
      <xdr:row>190</xdr:row>
      <xdr:rowOff>92449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8383250" y="25914723"/>
          <a:ext cx="4814045" cy="4924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161</xdr:row>
      <xdr:rowOff>11205</xdr:rowOff>
    </xdr:from>
    <xdr:to>
      <xdr:col>25</xdr:col>
      <xdr:colOff>39778</xdr:colOff>
      <xdr:row>193</xdr:row>
      <xdr:rowOff>58831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8383250" y="26338305"/>
          <a:ext cx="4814045" cy="4924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16250</xdr:colOff>
      <xdr:row>227</xdr:row>
      <xdr:rowOff>116542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83250" y="31587141"/>
          <a:ext cx="4180916" cy="4914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212912</xdr:colOff>
      <xdr:row>67</xdr:row>
      <xdr:rowOff>156883</xdr:rowOff>
    </xdr:from>
    <xdr:to>
      <xdr:col>25</xdr:col>
      <xdr:colOff>123265</xdr:colOff>
      <xdr:row>82</xdr:row>
      <xdr:rowOff>44824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515471</xdr:colOff>
      <xdr:row>67</xdr:row>
      <xdr:rowOff>156882</xdr:rowOff>
    </xdr:from>
    <xdr:to>
      <xdr:col>30</xdr:col>
      <xdr:colOff>145677</xdr:colOff>
      <xdr:row>82</xdr:row>
      <xdr:rowOff>44823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176</xdr:row>
      <xdr:rowOff>0</xdr:rowOff>
    </xdr:from>
    <xdr:to>
      <xdr:col>41</xdr:col>
      <xdr:colOff>219075</xdr:colOff>
      <xdr:row>202</xdr:row>
      <xdr:rowOff>114860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83800" y="31403925"/>
          <a:ext cx="498157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215</xdr:row>
      <xdr:rowOff>44824</xdr:rowOff>
    </xdr:from>
    <xdr:to>
      <xdr:col>41</xdr:col>
      <xdr:colOff>221316</xdr:colOff>
      <xdr:row>240</xdr:row>
      <xdr:rowOff>161365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152677" y="37438853"/>
          <a:ext cx="4983816" cy="48790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176</xdr:row>
      <xdr:rowOff>0</xdr:rowOff>
    </xdr:from>
    <xdr:to>
      <xdr:col>41</xdr:col>
      <xdr:colOff>212912</xdr:colOff>
      <xdr:row>202</xdr:row>
      <xdr:rowOff>114860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274941" y="30704118"/>
          <a:ext cx="4975412" cy="50678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0</xdr:colOff>
      <xdr:row>214</xdr:row>
      <xdr:rowOff>0</xdr:rowOff>
    </xdr:from>
    <xdr:to>
      <xdr:col>39</xdr:col>
      <xdr:colOff>114860</xdr:colOff>
      <xdr:row>240</xdr:row>
      <xdr:rowOff>114860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9177575" y="36604575"/>
          <a:ext cx="366712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18</xdr:col>
      <xdr:colOff>201706</xdr:colOff>
      <xdr:row>67</xdr:row>
      <xdr:rowOff>168089</xdr:rowOff>
    </xdr:from>
    <xdr:to>
      <xdr:col>25</xdr:col>
      <xdr:colOff>145676</xdr:colOff>
      <xdr:row>82</xdr:row>
      <xdr:rowOff>44824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142</xdr:row>
      <xdr:rowOff>0</xdr:rowOff>
    </xdr:from>
    <xdr:to>
      <xdr:col>49</xdr:col>
      <xdr:colOff>360509</xdr:colOff>
      <xdr:row>154</xdr:row>
      <xdr:rowOff>83483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63963176" y="25269265"/>
          <a:ext cx="7106451" cy="20669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it-IT" sz="1000" b="0" i="0" u="none" strike="noStrike" baseline="0">
              <a:solidFill>
                <a:srgbClr val="0000FF"/>
              </a:solidFill>
              <a:latin typeface="Lucida Console"/>
            </a:rPr>
            <a:t>&gt; box_test=vector(mode="numeric")</a:t>
          </a:r>
        </a:p>
        <a:p>
          <a:pPr algn="l" rtl="0">
            <a:defRPr sz="1000"/>
          </a:pPr>
          <a:r>
            <a:rPr lang="it-IT" sz="1000" b="0" i="0" u="none" strike="noStrike" baseline="0">
              <a:solidFill>
                <a:srgbClr val="0000FF"/>
              </a:solidFill>
              <a:latin typeface="Lucida Console"/>
            </a:rPr>
            <a:t>&gt; for (i in 1:20){box_test[i]&lt;-Box.test(residui_PAV_2_Reg_BP_0G,lag=i,type="Ljung-Box")$p.value}</a:t>
          </a:r>
        </a:p>
        <a:p>
          <a:pPr algn="l" rtl="0">
            <a:defRPr sz="1000"/>
          </a:pPr>
          <a:r>
            <a:rPr lang="it-IT" sz="1000" b="0" i="0" u="none" strike="noStrike" baseline="0">
              <a:solidFill>
                <a:srgbClr val="0000FF"/>
              </a:solidFill>
              <a:latin typeface="Lucida Console"/>
            </a:rPr>
            <a:t>&gt; box_test</a:t>
          </a:r>
          <a:endParaRPr lang="it-IT" sz="1000" b="0" i="0" u="none" strike="noStrike" baseline="0">
            <a:solidFill>
              <a:srgbClr val="000000"/>
            </a:solidFill>
            <a:latin typeface="Lucida Console"/>
          </a:endParaRPr>
        </a:p>
        <a:p>
          <a:pPr algn="l" rtl="0">
            <a:defRPr sz="1000"/>
          </a:pPr>
          <a:endParaRPr lang="it-IT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it-IT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397249</xdr:colOff>
      <xdr:row>221</xdr:row>
      <xdr:rowOff>183777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73725" y="30729891"/>
          <a:ext cx="4357407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397249</xdr:colOff>
      <xdr:row>221</xdr:row>
      <xdr:rowOff>183777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73725" y="30729891"/>
          <a:ext cx="4357407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158</xdr:row>
      <xdr:rowOff>44823</xdr:rowOff>
    </xdr:from>
    <xdr:to>
      <xdr:col>25</xdr:col>
      <xdr:colOff>364751</xdr:colOff>
      <xdr:row>184</xdr:row>
      <xdr:rowOff>159685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373725" y="25914723"/>
          <a:ext cx="4982135" cy="4924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161</xdr:row>
      <xdr:rowOff>11205</xdr:rowOff>
    </xdr:from>
    <xdr:to>
      <xdr:col>25</xdr:col>
      <xdr:colOff>364751</xdr:colOff>
      <xdr:row>187</xdr:row>
      <xdr:rowOff>126066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373725" y="26338305"/>
          <a:ext cx="498213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195</xdr:row>
      <xdr:rowOff>78441</xdr:rowOff>
    </xdr:from>
    <xdr:to>
      <xdr:col>24</xdr:col>
      <xdr:colOff>341220</xdr:colOff>
      <xdr:row>221</xdr:row>
      <xdr:rowOff>183777</xdr:rowOff>
    </xdr:to>
    <xdr:pic>
      <xdr:nvPicPr>
        <xdr:cNvPr id="1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73725" y="31587141"/>
          <a:ext cx="4349003" cy="491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717176</xdr:colOff>
      <xdr:row>67</xdr:row>
      <xdr:rowOff>168089</xdr:rowOff>
    </xdr:from>
    <xdr:to>
      <xdr:col>29</xdr:col>
      <xdr:colOff>437029</xdr:colOff>
      <xdr:row>82</xdr:row>
      <xdr:rowOff>44824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000000012022\GDL_ALM\Progetto%20PAV\Controllo%20Serie%20Storiche\IMPLEMENTAZIONE%20IT\Documentazione%20Metodologica\MATERIALE%20APPR.TO%20AFTCM\20120930%20-%20Set%20Stime%20-%20Poste_Vista_v5_ufficia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Curve&amp;Euribor"/>
      <sheetName val="DB"/>
      <sheetName val="PivotTable"/>
      <sheetName val="dati"/>
      <sheetName val="Modello"/>
      <sheetName val="note"/>
    </sheetNames>
    <sheetDataSet>
      <sheetData sheetId="0">
        <row r="4">
          <cell r="F4">
            <v>36525</v>
          </cell>
          <cell r="G4">
            <v>36525</v>
          </cell>
          <cell r="H4">
            <v>3.1709999999999998</v>
          </cell>
        </row>
        <row r="5">
          <cell r="F5">
            <v>36556</v>
          </cell>
          <cell r="G5">
            <v>36556</v>
          </cell>
          <cell r="H5">
            <v>3.306</v>
          </cell>
        </row>
        <row r="6">
          <cell r="F6">
            <v>36585</v>
          </cell>
          <cell r="G6">
            <v>36585</v>
          </cell>
          <cell r="H6">
            <v>3.4580000000000002</v>
          </cell>
        </row>
        <row r="7">
          <cell r="F7">
            <v>36616</v>
          </cell>
          <cell r="G7">
            <v>36616</v>
          </cell>
          <cell r="H7">
            <v>3.6920000000000002</v>
          </cell>
        </row>
        <row r="8">
          <cell r="F8">
            <v>36646</v>
          </cell>
          <cell r="G8">
            <v>36644</v>
          </cell>
          <cell r="H8">
            <v>3.9329999999999998</v>
          </cell>
        </row>
        <row r="9">
          <cell r="F9">
            <v>36677</v>
          </cell>
          <cell r="G9">
            <v>36677</v>
          </cell>
          <cell r="H9">
            <v>4.2530000000000001</v>
          </cell>
        </row>
        <row r="10">
          <cell r="F10">
            <v>36707</v>
          </cell>
          <cell r="G10">
            <v>36707</v>
          </cell>
          <cell r="H10">
            <v>4.4169999999999998</v>
          </cell>
        </row>
        <row r="11">
          <cell r="F11">
            <v>36738</v>
          </cell>
          <cell r="G11">
            <v>36738</v>
          </cell>
          <cell r="H11">
            <v>4.4169999999999998</v>
          </cell>
        </row>
        <row r="12">
          <cell r="F12">
            <v>36769</v>
          </cell>
          <cell r="G12">
            <v>36769</v>
          </cell>
          <cell r="H12">
            <v>4.7409999999999997</v>
          </cell>
        </row>
        <row r="13">
          <cell r="F13">
            <v>36799</v>
          </cell>
          <cell r="G13">
            <v>36798</v>
          </cell>
          <cell r="H13">
            <v>4.7910000000000004</v>
          </cell>
        </row>
        <row r="14">
          <cell r="F14">
            <v>36830</v>
          </cell>
          <cell r="G14">
            <v>36830</v>
          </cell>
          <cell r="H14">
            <v>4.9569999999999999</v>
          </cell>
        </row>
        <row r="15">
          <cell r="F15">
            <v>36860</v>
          </cell>
          <cell r="G15">
            <v>36860</v>
          </cell>
          <cell r="H15">
            <v>5.0309999999999997</v>
          </cell>
        </row>
        <row r="16">
          <cell r="F16">
            <v>36891</v>
          </cell>
          <cell r="G16">
            <v>36889</v>
          </cell>
          <cell r="H16">
            <v>4.8570000000000002</v>
          </cell>
        </row>
        <row r="17">
          <cell r="F17">
            <v>36922</v>
          </cell>
          <cell r="G17">
            <v>36922</v>
          </cell>
          <cell r="H17">
            <v>4.7889999999999997</v>
          </cell>
        </row>
        <row r="18">
          <cell r="F18">
            <v>36950</v>
          </cell>
          <cell r="G18">
            <v>36950</v>
          </cell>
          <cell r="H18">
            <v>4.8079999999999998</v>
          </cell>
        </row>
        <row r="19">
          <cell r="F19">
            <v>36981</v>
          </cell>
          <cell r="G19">
            <v>36980</v>
          </cell>
          <cell r="H19">
            <v>4.6980000000000004</v>
          </cell>
        </row>
        <row r="20">
          <cell r="F20">
            <v>37011</v>
          </cell>
          <cell r="G20">
            <v>37011</v>
          </cell>
          <cell r="H20">
            <v>4.8220000000000001</v>
          </cell>
        </row>
        <row r="21">
          <cell r="F21">
            <v>37042</v>
          </cell>
          <cell r="G21">
            <v>37042</v>
          </cell>
          <cell r="H21">
            <v>4.5739999999999998</v>
          </cell>
        </row>
        <row r="22">
          <cell r="F22">
            <v>37072</v>
          </cell>
          <cell r="G22">
            <v>37071</v>
          </cell>
          <cell r="H22">
            <v>4.5229999999999997</v>
          </cell>
        </row>
        <row r="23">
          <cell r="F23">
            <v>37103</v>
          </cell>
          <cell r="G23">
            <v>37103</v>
          </cell>
          <cell r="H23">
            <v>4.5140000000000002</v>
          </cell>
        </row>
        <row r="24">
          <cell r="F24">
            <v>37134</v>
          </cell>
          <cell r="G24">
            <v>37134</v>
          </cell>
          <cell r="H24">
            <v>4.3150000000000004</v>
          </cell>
        </row>
        <row r="25">
          <cell r="F25">
            <v>37164</v>
          </cell>
          <cell r="G25">
            <v>37162</v>
          </cell>
          <cell r="H25">
            <v>3.7269999999999999</v>
          </cell>
        </row>
        <row r="26">
          <cell r="F26">
            <v>37195</v>
          </cell>
          <cell r="G26">
            <v>37195</v>
          </cell>
          <cell r="H26">
            <v>3.6419999999999999</v>
          </cell>
        </row>
        <row r="27">
          <cell r="F27">
            <v>37225</v>
          </cell>
          <cell r="G27">
            <v>37225</v>
          </cell>
          <cell r="H27">
            <v>3.4249999999999998</v>
          </cell>
        </row>
        <row r="28">
          <cell r="F28">
            <v>37256</v>
          </cell>
          <cell r="G28">
            <v>37256</v>
          </cell>
          <cell r="H28">
            <v>3.33</v>
          </cell>
        </row>
        <row r="29">
          <cell r="F29">
            <v>37287</v>
          </cell>
          <cell r="G29">
            <v>37287</v>
          </cell>
          <cell r="H29">
            <v>3.3530000000000002</v>
          </cell>
        </row>
        <row r="30">
          <cell r="F30">
            <v>37315</v>
          </cell>
          <cell r="G30">
            <v>37315</v>
          </cell>
          <cell r="H30">
            <v>3.3420000000000001</v>
          </cell>
        </row>
        <row r="31">
          <cell r="F31">
            <v>37346</v>
          </cell>
          <cell r="G31">
            <v>37344</v>
          </cell>
          <cell r="H31">
            <v>3.3620000000000001</v>
          </cell>
        </row>
        <row r="32">
          <cell r="F32">
            <v>37376</v>
          </cell>
          <cell r="G32">
            <v>37376</v>
          </cell>
          <cell r="H32">
            <v>3.3330000000000002</v>
          </cell>
        </row>
        <row r="33">
          <cell r="F33">
            <v>37407</v>
          </cell>
          <cell r="G33">
            <v>37407</v>
          </cell>
          <cell r="H33">
            <v>3.3879999999999999</v>
          </cell>
        </row>
        <row r="34">
          <cell r="F34">
            <v>37437</v>
          </cell>
          <cell r="G34">
            <v>37435</v>
          </cell>
          <cell r="H34">
            <v>3.3919999999999999</v>
          </cell>
        </row>
        <row r="35">
          <cell r="F35">
            <v>37468</v>
          </cell>
          <cell r="G35">
            <v>37468</v>
          </cell>
          <cell r="H35">
            <v>3.3450000000000002</v>
          </cell>
        </row>
        <row r="36">
          <cell r="F36">
            <v>37499</v>
          </cell>
          <cell r="G36">
            <v>37498</v>
          </cell>
          <cell r="H36">
            <v>3.3370000000000002</v>
          </cell>
        </row>
        <row r="37">
          <cell r="F37">
            <v>37529</v>
          </cell>
          <cell r="G37">
            <v>37529</v>
          </cell>
          <cell r="H37">
            <v>3.319</v>
          </cell>
        </row>
        <row r="38">
          <cell r="F38">
            <v>37560</v>
          </cell>
          <cell r="G38">
            <v>37560</v>
          </cell>
          <cell r="H38">
            <v>3.2970000000000002</v>
          </cell>
        </row>
        <row r="39">
          <cell r="F39">
            <v>37590</v>
          </cell>
          <cell r="G39">
            <v>37589</v>
          </cell>
          <cell r="H39">
            <v>3.1829999999999998</v>
          </cell>
        </row>
        <row r="40">
          <cell r="F40">
            <v>37621</v>
          </cell>
          <cell r="G40">
            <v>37621</v>
          </cell>
          <cell r="H40">
            <v>2.8980000000000001</v>
          </cell>
        </row>
        <row r="41">
          <cell r="F41">
            <v>37652</v>
          </cell>
          <cell r="G41">
            <v>37652</v>
          </cell>
          <cell r="H41">
            <v>2.8330000000000002</v>
          </cell>
        </row>
        <row r="42">
          <cell r="F42">
            <v>37680</v>
          </cell>
          <cell r="G42">
            <v>37680</v>
          </cell>
          <cell r="H42">
            <v>2.6509999999999998</v>
          </cell>
        </row>
        <row r="43">
          <cell r="F43">
            <v>37711</v>
          </cell>
          <cell r="G43">
            <v>37711</v>
          </cell>
          <cell r="H43">
            <v>2.5720000000000001</v>
          </cell>
        </row>
        <row r="44">
          <cell r="F44">
            <v>37741</v>
          </cell>
          <cell r="G44">
            <v>37741</v>
          </cell>
          <cell r="H44">
            <v>2.5739999999999998</v>
          </cell>
        </row>
        <row r="45">
          <cell r="F45">
            <v>37772</v>
          </cell>
          <cell r="G45">
            <v>37771</v>
          </cell>
          <cell r="H45">
            <v>2.3860000000000001</v>
          </cell>
        </row>
        <row r="46">
          <cell r="F46">
            <v>37802</v>
          </cell>
          <cell r="G46">
            <v>37802</v>
          </cell>
          <cell r="H46">
            <v>2.1560000000000001</v>
          </cell>
        </row>
        <row r="47">
          <cell r="F47">
            <v>37833</v>
          </cell>
          <cell r="G47">
            <v>37833</v>
          </cell>
          <cell r="H47">
            <v>2.1179999999999999</v>
          </cell>
        </row>
        <row r="48">
          <cell r="F48">
            <v>37864</v>
          </cell>
          <cell r="G48">
            <v>37862</v>
          </cell>
          <cell r="H48">
            <v>2.133</v>
          </cell>
        </row>
        <row r="49">
          <cell r="F49">
            <v>37894</v>
          </cell>
          <cell r="G49">
            <v>37894</v>
          </cell>
          <cell r="H49">
            <v>2.1110000000000002</v>
          </cell>
        </row>
        <row r="50">
          <cell r="F50">
            <v>37925</v>
          </cell>
          <cell r="G50">
            <v>37925</v>
          </cell>
          <cell r="H50">
            <v>2.0950000000000002</v>
          </cell>
        </row>
        <row r="51">
          <cell r="F51">
            <v>37955</v>
          </cell>
          <cell r="G51">
            <v>37953</v>
          </cell>
          <cell r="H51">
            <v>2.1539999999999999</v>
          </cell>
        </row>
        <row r="52">
          <cell r="F52">
            <v>37986</v>
          </cell>
          <cell r="G52">
            <v>37986</v>
          </cell>
          <cell r="H52">
            <v>2.101</v>
          </cell>
        </row>
        <row r="53">
          <cell r="F53">
            <v>38017</v>
          </cell>
          <cell r="G53">
            <v>38016</v>
          </cell>
          <cell r="H53">
            <v>2.0739999999999998</v>
          </cell>
        </row>
        <row r="54">
          <cell r="F54">
            <v>38046</v>
          </cell>
          <cell r="G54">
            <v>38044</v>
          </cell>
          <cell r="H54">
            <v>2.0529999999999999</v>
          </cell>
        </row>
        <row r="55">
          <cell r="F55">
            <v>38077</v>
          </cell>
          <cell r="G55">
            <v>38077</v>
          </cell>
          <cell r="H55">
            <v>2.024</v>
          </cell>
        </row>
        <row r="56">
          <cell r="F56">
            <v>38107</v>
          </cell>
          <cell r="G56">
            <v>38107</v>
          </cell>
          <cell r="H56">
            <v>2.056</v>
          </cell>
        </row>
        <row r="57">
          <cell r="F57">
            <v>38138</v>
          </cell>
          <cell r="G57">
            <v>38138</v>
          </cell>
          <cell r="H57">
            <v>2.0630000000000002</v>
          </cell>
        </row>
        <row r="58">
          <cell r="F58">
            <v>38168</v>
          </cell>
          <cell r="G58">
            <v>38168</v>
          </cell>
          <cell r="H58">
            <v>2.0750000000000002</v>
          </cell>
        </row>
        <row r="59">
          <cell r="F59">
            <v>38199</v>
          </cell>
          <cell r="G59">
            <v>38198</v>
          </cell>
          <cell r="H59">
            <v>2.0760000000000001</v>
          </cell>
        </row>
        <row r="60">
          <cell r="F60">
            <v>38230</v>
          </cell>
          <cell r="G60">
            <v>38230</v>
          </cell>
          <cell r="H60">
            <v>2.0760000000000001</v>
          </cell>
        </row>
        <row r="61">
          <cell r="F61">
            <v>38260</v>
          </cell>
          <cell r="G61">
            <v>38260</v>
          </cell>
          <cell r="H61">
            <v>2.08</v>
          </cell>
        </row>
        <row r="62">
          <cell r="F62">
            <v>38291</v>
          </cell>
          <cell r="G62">
            <v>38289</v>
          </cell>
          <cell r="H62">
            <v>2.0920000000000001</v>
          </cell>
        </row>
        <row r="63">
          <cell r="F63">
            <v>38321</v>
          </cell>
          <cell r="G63">
            <v>38321</v>
          </cell>
          <cell r="H63">
            <v>2.1739999999999999</v>
          </cell>
        </row>
        <row r="64">
          <cell r="F64">
            <v>38352</v>
          </cell>
          <cell r="G64">
            <v>38352</v>
          </cell>
          <cell r="H64">
            <v>2.1280000000000001</v>
          </cell>
        </row>
        <row r="65">
          <cell r="F65">
            <v>38383</v>
          </cell>
          <cell r="G65">
            <v>38383</v>
          </cell>
          <cell r="H65">
            <v>2.1070000000000002</v>
          </cell>
        </row>
        <row r="66">
          <cell r="F66">
            <v>38411</v>
          </cell>
          <cell r="G66">
            <v>38411</v>
          </cell>
          <cell r="H66">
            <v>2.1040000000000001</v>
          </cell>
        </row>
        <row r="67">
          <cell r="F67">
            <v>38442</v>
          </cell>
          <cell r="G67">
            <v>38442</v>
          </cell>
          <cell r="H67">
            <v>2.105</v>
          </cell>
        </row>
        <row r="68">
          <cell r="F68">
            <v>38472</v>
          </cell>
          <cell r="G68">
            <v>38471</v>
          </cell>
          <cell r="H68">
            <v>2.1040000000000001</v>
          </cell>
        </row>
        <row r="69">
          <cell r="F69">
            <v>38503</v>
          </cell>
          <cell r="G69">
            <v>38503</v>
          </cell>
          <cell r="H69">
            <v>2.105</v>
          </cell>
        </row>
        <row r="70">
          <cell r="F70">
            <v>38533</v>
          </cell>
          <cell r="G70">
            <v>38533</v>
          </cell>
          <cell r="H70">
            <v>2.1040000000000001</v>
          </cell>
        </row>
        <row r="71">
          <cell r="F71">
            <v>38564</v>
          </cell>
          <cell r="G71">
            <v>38562</v>
          </cell>
          <cell r="H71">
            <v>2.1120000000000001</v>
          </cell>
        </row>
        <row r="72">
          <cell r="F72">
            <v>38595</v>
          </cell>
          <cell r="G72">
            <v>38595</v>
          </cell>
          <cell r="H72">
            <v>2.1120000000000001</v>
          </cell>
        </row>
        <row r="73">
          <cell r="F73">
            <v>38625</v>
          </cell>
          <cell r="G73">
            <v>38625</v>
          </cell>
          <cell r="H73">
            <v>2.1219999999999999</v>
          </cell>
        </row>
        <row r="74">
          <cell r="F74">
            <v>38656</v>
          </cell>
          <cell r="G74">
            <v>38656</v>
          </cell>
          <cell r="H74">
            <v>2.125</v>
          </cell>
        </row>
        <row r="75">
          <cell r="F75">
            <v>38686</v>
          </cell>
          <cell r="G75">
            <v>38686</v>
          </cell>
          <cell r="H75">
            <v>2.3889999999999998</v>
          </cell>
        </row>
        <row r="76">
          <cell r="F76">
            <v>38717</v>
          </cell>
          <cell r="G76">
            <v>38716</v>
          </cell>
          <cell r="H76">
            <v>2.4009999999999998</v>
          </cell>
        </row>
        <row r="77">
          <cell r="F77">
            <v>38748</v>
          </cell>
          <cell r="G77">
            <v>38748</v>
          </cell>
          <cell r="H77">
            <v>2.387</v>
          </cell>
        </row>
        <row r="78">
          <cell r="F78">
            <v>38776</v>
          </cell>
          <cell r="G78">
            <v>38776</v>
          </cell>
          <cell r="H78">
            <v>2.589</v>
          </cell>
        </row>
        <row r="79">
          <cell r="F79">
            <v>38807</v>
          </cell>
          <cell r="G79">
            <v>38807</v>
          </cell>
          <cell r="H79">
            <v>2.6469999999999998</v>
          </cell>
        </row>
        <row r="80">
          <cell r="F80">
            <v>38837</v>
          </cell>
          <cell r="G80">
            <v>38835</v>
          </cell>
          <cell r="H80">
            <v>2.6659999999999999</v>
          </cell>
        </row>
        <row r="81">
          <cell r="F81">
            <v>38868</v>
          </cell>
          <cell r="G81">
            <v>38868</v>
          </cell>
          <cell r="H81">
            <v>2.7919999999999998</v>
          </cell>
        </row>
        <row r="82">
          <cell r="F82">
            <v>38898</v>
          </cell>
          <cell r="G82">
            <v>38898</v>
          </cell>
          <cell r="H82">
            <v>2.8969999999999998</v>
          </cell>
        </row>
        <row r="83">
          <cell r="F83">
            <v>38929</v>
          </cell>
          <cell r="G83">
            <v>38929</v>
          </cell>
          <cell r="H83">
            <v>3.03</v>
          </cell>
        </row>
        <row r="84">
          <cell r="F84">
            <v>38960</v>
          </cell>
          <cell r="G84">
            <v>38960</v>
          </cell>
          <cell r="H84">
            <v>3.0939999999999999</v>
          </cell>
        </row>
        <row r="85">
          <cell r="F85">
            <v>38990</v>
          </cell>
          <cell r="G85">
            <v>38989</v>
          </cell>
          <cell r="H85">
            <v>3.2719999999999998</v>
          </cell>
        </row>
        <row r="86">
          <cell r="F86">
            <v>39021</v>
          </cell>
          <cell r="G86">
            <v>39021</v>
          </cell>
          <cell r="H86">
            <v>3.383</v>
          </cell>
        </row>
        <row r="87">
          <cell r="F87">
            <v>39051</v>
          </cell>
          <cell r="G87">
            <v>39051</v>
          </cell>
          <cell r="H87">
            <v>3.5739999999999998</v>
          </cell>
        </row>
        <row r="88">
          <cell r="F88">
            <v>39082</v>
          </cell>
          <cell r="G88">
            <v>39080</v>
          </cell>
          <cell r="H88">
            <v>3.633</v>
          </cell>
        </row>
        <row r="89">
          <cell r="F89">
            <v>39113</v>
          </cell>
          <cell r="G89">
            <v>39113</v>
          </cell>
          <cell r="H89">
            <v>3.613</v>
          </cell>
        </row>
        <row r="90">
          <cell r="F90">
            <v>39141</v>
          </cell>
          <cell r="G90">
            <v>39141</v>
          </cell>
          <cell r="H90">
            <v>3.75</v>
          </cell>
        </row>
        <row r="91">
          <cell r="F91">
            <v>39172</v>
          </cell>
          <cell r="G91">
            <v>39171</v>
          </cell>
          <cell r="H91">
            <v>3.8639999999999999</v>
          </cell>
        </row>
        <row r="92">
          <cell r="F92">
            <v>39202</v>
          </cell>
          <cell r="G92">
            <v>39202</v>
          </cell>
          <cell r="H92">
            <v>3.8610000000000002</v>
          </cell>
        </row>
        <row r="93">
          <cell r="F93">
            <v>39233</v>
          </cell>
          <cell r="G93">
            <v>39233</v>
          </cell>
          <cell r="H93">
            <v>4.03</v>
          </cell>
        </row>
        <row r="94">
          <cell r="F94">
            <v>39263</v>
          </cell>
          <cell r="G94">
            <v>39262</v>
          </cell>
          <cell r="H94">
            <v>4.1150000000000002</v>
          </cell>
        </row>
        <row r="95">
          <cell r="F95">
            <v>39294</v>
          </cell>
          <cell r="G95">
            <v>39294</v>
          </cell>
          <cell r="H95">
            <v>4.1040000000000001</v>
          </cell>
        </row>
        <row r="96">
          <cell r="F96">
            <v>39325</v>
          </cell>
          <cell r="G96">
            <v>39325</v>
          </cell>
          <cell r="H96">
            <v>4.4589999999999996</v>
          </cell>
        </row>
        <row r="97">
          <cell r="F97">
            <v>39355</v>
          </cell>
          <cell r="G97">
            <v>39353</v>
          </cell>
          <cell r="H97">
            <v>4.4050000000000002</v>
          </cell>
        </row>
        <row r="98">
          <cell r="F98">
            <v>39386</v>
          </cell>
          <cell r="G98">
            <v>39386</v>
          </cell>
          <cell r="H98">
            <v>4.1550000000000002</v>
          </cell>
        </row>
        <row r="99">
          <cell r="F99">
            <v>39416</v>
          </cell>
          <cell r="G99">
            <v>39416</v>
          </cell>
          <cell r="H99">
            <v>4.8220000000000001</v>
          </cell>
        </row>
        <row r="100">
          <cell r="F100">
            <v>39447</v>
          </cell>
          <cell r="G100">
            <v>39447</v>
          </cell>
          <cell r="H100">
            <v>4.2880000000000003</v>
          </cell>
        </row>
        <row r="101">
          <cell r="F101">
            <v>39478</v>
          </cell>
          <cell r="G101">
            <v>39478</v>
          </cell>
          <cell r="H101">
            <v>4.1973181818181819</v>
          </cell>
        </row>
        <row r="102">
          <cell r="F102">
            <v>39507</v>
          </cell>
          <cell r="G102">
            <v>39507</v>
          </cell>
          <cell r="H102">
            <v>4.182095238095239</v>
          </cell>
        </row>
        <row r="103">
          <cell r="F103">
            <v>39538</v>
          </cell>
          <cell r="G103">
            <v>39538</v>
          </cell>
          <cell r="H103">
            <v>4.3046315789473688</v>
          </cell>
        </row>
        <row r="104">
          <cell r="F104">
            <v>39568</v>
          </cell>
          <cell r="G104">
            <v>39568</v>
          </cell>
          <cell r="H104">
            <v>4.3690909090909082</v>
          </cell>
        </row>
        <row r="105">
          <cell r="F105">
            <v>39599</v>
          </cell>
          <cell r="G105">
            <v>39598</v>
          </cell>
          <cell r="H105">
            <v>4.387380952380953</v>
          </cell>
        </row>
        <row r="106">
          <cell r="F106">
            <v>39629</v>
          </cell>
          <cell r="G106">
            <v>39629</v>
          </cell>
          <cell r="H106">
            <v>4.472380952380953</v>
          </cell>
        </row>
        <row r="107">
          <cell r="F107">
            <v>39660</v>
          </cell>
          <cell r="G107">
            <v>39660</v>
          </cell>
          <cell r="H107">
            <v>4.471565217391305</v>
          </cell>
        </row>
        <row r="108">
          <cell r="F108">
            <v>39691</v>
          </cell>
          <cell r="G108">
            <v>39689</v>
          </cell>
          <cell r="H108">
            <v>4.4874761904761895</v>
          </cell>
        </row>
        <row r="109">
          <cell r="F109">
            <v>39721</v>
          </cell>
          <cell r="G109">
            <v>39721</v>
          </cell>
          <cell r="H109">
            <v>4.6599090909090908</v>
          </cell>
        </row>
        <row r="110">
          <cell r="F110">
            <v>39752</v>
          </cell>
          <cell r="G110">
            <v>39752</v>
          </cell>
          <cell r="H110">
            <v>4.8312608695652175</v>
          </cell>
        </row>
        <row r="111">
          <cell r="F111">
            <v>39782</v>
          </cell>
          <cell r="G111">
            <v>39780</v>
          </cell>
          <cell r="H111">
            <v>3.8432500000000003</v>
          </cell>
        </row>
        <row r="112">
          <cell r="F112">
            <v>39813</v>
          </cell>
          <cell r="G112">
            <v>39813</v>
          </cell>
          <cell r="H112">
            <v>2.9928571428571429</v>
          </cell>
        </row>
        <row r="113">
          <cell r="F113">
            <v>39844</v>
          </cell>
          <cell r="G113">
            <v>39844</v>
          </cell>
          <cell r="H113">
            <v>2.1418095238095232</v>
          </cell>
        </row>
        <row r="114">
          <cell r="F114">
            <v>39872</v>
          </cell>
          <cell r="G114">
            <v>39872</v>
          </cell>
          <cell r="H114">
            <v>1.6282500000000002</v>
          </cell>
        </row>
        <row r="115">
          <cell r="F115">
            <v>39903</v>
          </cell>
          <cell r="G115">
            <v>39903</v>
          </cell>
          <cell r="H115">
            <v>1.2690909090909093</v>
          </cell>
        </row>
        <row r="116">
          <cell r="F116">
            <v>39933</v>
          </cell>
          <cell r="G116">
            <v>39933</v>
          </cell>
          <cell r="H116">
            <v>1.0120499999999999</v>
          </cell>
        </row>
        <row r="117">
          <cell r="F117">
            <v>39964</v>
          </cell>
          <cell r="G117">
            <v>39964</v>
          </cell>
          <cell r="H117">
            <v>0.88440000000000007</v>
          </cell>
        </row>
        <row r="118">
          <cell r="F118">
            <v>39994</v>
          </cell>
          <cell r="G118">
            <v>39994</v>
          </cell>
          <cell r="H118">
            <v>0.91340909090909106</v>
          </cell>
        </row>
        <row r="119">
          <cell r="F119">
            <v>40025</v>
          </cell>
          <cell r="G119">
            <v>40025</v>
          </cell>
          <cell r="H119">
            <v>0.60973913043478256</v>
          </cell>
        </row>
        <row r="120">
          <cell r="F120">
            <v>40056</v>
          </cell>
          <cell r="G120">
            <v>40056</v>
          </cell>
          <cell r="H120">
            <v>0.50795238095238104</v>
          </cell>
        </row>
        <row r="121">
          <cell r="F121">
            <v>40086</v>
          </cell>
          <cell r="G121">
            <v>40086</v>
          </cell>
          <cell r="H121">
            <v>0.45513636363636362</v>
          </cell>
        </row>
        <row r="122">
          <cell r="F122">
            <v>40117</v>
          </cell>
          <cell r="G122">
            <v>40117</v>
          </cell>
          <cell r="H122">
            <v>0.42972727272727274</v>
          </cell>
        </row>
        <row r="123">
          <cell r="F123">
            <v>40147</v>
          </cell>
          <cell r="G123">
            <v>40147</v>
          </cell>
          <cell r="H123">
            <v>0.4352380952380952</v>
          </cell>
        </row>
        <row r="124">
          <cell r="F124">
            <v>40178</v>
          </cell>
          <cell r="G124">
            <v>40178</v>
          </cell>
          <cell r="H124">
            <v>0.47795454545454547</v>
          </cell>
        </row>
        <row r="125">
          <cell r="F125">
            <v>40209</v>
          </cell>
          <cell r="G125">
            <v>40209</v>
          </cell>
          <cell r="H125">
            <v>0.43699999999999994</v>
          </cell>
        </row>
        <row r="126">
          <cell r="F126">
            <v>40237</v>
          </cell>
          <cell r="G126">
            <v>40237</v>
          </cell>
          <cell r="H126">
            <v>0.42144999999999994</v>
          </cell>
        </row>
        <row r="127">
          <cell r="F127">
            <v>40268</v>
          </cell>
          <cell r="G127">
            <v>40268</v>
          </cell>
          <cell r="H127">
            <v>0.40617391304347827</v>
          </cell>
        </row>
        <row r="128">
          <cell r="F128">
            <v>40298</v>
          </cell>
          <cell r="G128">
            <v>40298</v>
          </cell>
          <cell r="H128">
            <v>0.40422727272727277</v>
          </cell>
        </row>
        <row r="129">
          <cell r="F129">
            <v>40329</v>
          </cell>
          <cell r="G129">
            <v>40329</v>
          </cell>
          <cell r="H129">
            <v>0.42300000000000004</v>
          </cell>
        </row>
        <row r="130">
          <cell r="F130">
            <v>40359</v>
          </cell>
          <cell r="G130">
            <v>40359</v>
          </cell>
          <cell r="H130">
            <v>0.4463636363636363</v>
          </cell>
        </row>
        <row r="131">
          <cell r="F131">
            <v>40390</v>
          </cell>
          <cell r="G131">
            <v>40390</v>
          </cell>
          <cell r="H131">
            <v>0.58331818181818196</v>
          </cell>
        </row>
        <row r="132">
          <cell r="F132">
            <v>40421</v>
          </cell>
          <cell r="G132">
            <v>40421</v>
          </cell>
          <cell r="H132">
            <v>0.63995454545454544</v>
          </cell>
        </row>
        <row r="133">
          <cell r="F133">
            <v>40451</v>
          </cell>
          <cell r="G133">
            <v>40451</v>
          </cell>
          <cell r="H133">
            <v>0.61813636363636359</v>
          </cell>
        </row>
        <row r="134">
          <cell r="F134">
            <v>40482</v>
          </cell>
          <cell r="G134">
            <v>40482</v>
          </cell>
          <cell r="H134">
            <v>0.78423809523809518</v>
          </cell>
        </row>
        <row r="135">
          <cell r="F135">
            <v>40512</v>
          </cell>
          <cell r="G135">
            <v>40512</v>
          </cell>
          <cell r="H135">
            <v>0.83386363636363636</v>
          </cell>
        </row>
        <row r="136">
          <cell r="F136">
            <v>40543</v>
          </cell>
          <cell r="G136">
            <v>40543</v>
          </cell>
          <cell r="H136">
            <v>0.81060869565217397</v>
          </cell>
        </row>
        <row r="137">
          <cell r="F137">
            <v>40574</v>
          </cell>
          <cell r="G137">
            <v>40574</v>
          </cell>
          <cell r="H137">
            <v>0.79280952380952385</v>
          </cell>
        </row>
        <row r="138">
          <cell r="F138">
            <v>40602</v>
          </cell>
          <cell r="G138">
            <v>40602</v>
          </cell>
          <cell r="H138">
            <v>0.89365000000000006</v>
          </cell>
        </row>
        <row r="139">
          <cell r="F139">
            <v>40633</v>
          </cell>
          <cell r="G139">
            <v>40633</v>
          </cell>
          <cell r="H139">
            <v>0.90313043478260879</v>
          </cell>
        </row>
        <row r="140">
          <cell r="F140">
            <v>40663</v>
          </cell>
          <cell r="G140">
            <v>40663</v>
          </cell>
          <cell r="H140">
            <v>1.1331904761904761</v>
          </cell>
        </row>
        <row r="141">
          <cell r="F141">
            <v>40694</v>
          </cell>
          <cell r="G141">
            <v>40694</v>
          </cell>
          <cell r="H141">
            <v>1.2433636363636362</v>
          </cell>
        </row>
        <row r="142">
          <cell r="F142">
            <v>40724</v>
          </cell>
          <cell r="G142">
            <v>40724</v>
          </cell>
          <cell r="H142">
            <v>1.2789999999999999</v>
          </cell>
        </row>
        <row r="143">
          <cell r="F143">
            <v>40755</v>
          </cell>
          <cell r="G143">
            <v>40755</v>
          </cell>
          <cell r="H143">
            <v>1.4218095238095236</v>
          </cell>
        </row>
        <row r="144">
          <cell r="F144">
            <v>40786</v>
          </cell>
          <cell r="G144">
            <v>40786</v>
          </cell>
          <cell r="H144">
            <v>1.3734347826086957</v>
          </cell>
        </row>
        <row r="145">
          <cell r="F145">
            <v>40816</v>
          </cell>
          <cell r="G145">
            <v>40816</v>
          </cell>
          <cell r="H145">
            <v>1.3471818181818185</v>
          </cell>
        </row>
        <row r="146">
          <cell r="F146">
            <v>40847</v>
          </cell>
          <cell r="G146">
            <v>40847</v>
          </cell>
          <cell r="H146">
            <v>1.3634761904761903</v>
          </cell>
        </row>
        <row r="147">
          <cell r="F147">
            <v>40877</v>
          </cell>
          <cell r="G147">
            <v>40877</v>
          </cell>
          <cell r="H147">
            <v>1.2265909090909093</v>
          </cell>
        </row>
        <row r="148">
          <cell r="F148">
            <v>40908</v>
          </cell>
          <cell r="G148">
            <v>40908</v>
          </cell>
          <cell r="H148">
            <v>1.141409090909091</v>
          </cell>
        </row>
        <row r="149">
          <cell r="F149">
            <v>40939</v>
          </cell>
          <cell r="G149">
            <v>40939</v>
          </cell>
          <cell r="H149">
            <v>0.83618181818181836</v>
          </cell>
        </row>
        <row r="150">
          <cell r="F150">
            <v>40968</v>
          </cell>
          <cell r="G150">
            <v>40968</v>
          </cell>
          <cell r="H150">
            <v>0.626</v>
          </cell>
        </row>
        <row r="151">
          <cell r="F151">
            <v>40999</v>
          </cell>
          <cell r="G151">
            <v>40999</v>
          </cell>
          <cell r="H151">
            <v>0.46740909090909105</v>
          </cell>
        </row>
        <row r="152">
          <cell r="F152">
            <v>41029</v>
          </cell>
          <cell r="G152">
            <v>41029</v>
          </cell>
          <cell r="H152">
            <v>0.40884210526315795</v>
          </cell>
        </row>
        <row r="153">
          <cell r="F153">
            <v>41060</v>
          </cell>
          <cell r="G153">
            <v>41060</v>
          </cell>
          <cell r="H153">
            <v>0.39381818181818179</v>
          </cell>
        </row>
        <row r="154">
          <cell r="F154">
            <v>41090</v>
          </cell>
          <cell r="G154">
            <v>41090</v>
          </cell>
          <cell r="H154">
            <v>0.37995238095238099</v>
          </cell>
        </row>
        <row r="155">
          <cell r="F155">
            <v>41121</v>
          </cell>
          <cell r="G155">
            <v>41121</v>
          </cell>
          <cell r="H155">
            <v>0</v>
          </cell>
        </row>
        <row r="156">
          <cell r="F156">
            <v>41152</v>
          </cell>
          <cell r="G156">
            <v>41152</v>
          </cell>
          <cell r="H156">
            <v>0</v>
          </cell>
        </row>
        <row r="157">
          <cell r="F157">
            <v>41182</v>
          </cell>
          <cell r="G157">
            <v>41182</v>
          </cell>
          <cell r="H157">
            <v>0</v>
          </cell>
        </row>
        <row r="158">
          <cell r="F158">
            <v>41213</v>
          </cell>
          <cell r="G158">
            <v>41213</v>
          </cell>
          <cell r="H158">
            <v>0</v>
          </cell>
        </row>
        <row r="159">
          <cell r="F159">
            <v>41243</v>
          </cell>
          <cell r="G159">
            <v>41243</v>
          </cell>
          <cell r="H159">
            <v>0</v>
          </cell>
        </row>
        <row r="160">
          <cell r="F160">
            <v>41274</v>
          </cell>
          <cell r="G160">
            <v>41274</v>
          </cell>
          <cell r="H160">
            <v>0</v>
          </cell>
        </row>
        <row r="161">
          <cell r="F161">
            <v>41305</v>
          </cell>
          <cell r="G161">
            <v>41305</v>
          </cell>
          <cell r="H161">
            <v>0</v>
          </cell>
        </row>
        <row r="162">
          <cell r="F162">
            <v>41333</v>
          </cell>
          <cell r="G162">
            <v>41333</v>
          </cell>
          <cell r="H162">
            <v>0</v>
          </cell>
        </row>
        <row r="163">
          <cell r="F163">
            <v>41364</v>
          </cell>
          <cell r="G163">
            <v>41364</v>
          </cell>
          <cell r="H163">
            <v>0</v>
          </cell>
        </row>
        <row r="164">
          <cell r="F164">
            <v>41394</v>
          </cell>
          <cell r="G164">
            <v>41394</v>
          </cell>
          <cell r="H164">
            <v>0</v>
          </cell>
        </row>
        <row r="165">
          <cell r="F165">
            <v>41425</v>
          </cell>
          <cell r="G165">
            <v>41425</v>
          </cell>
          <cell r="H165">
            <v>0</v>
          </cell>
        </row>
        <row r="166">
          <cell r="F166">
            <v>41455</v>
          </cell>
          <cell r="G166">
            <v>41455</v>
          </cell>
          <cell r="H166">
            <v>0</v>
          </cell>
        </row>
        <row r="167">
          <cell r="F167">
            <v>41486</v>
          </cell>
          <cell r="G167">
            <v>41486</v>
          </cell>
          <cell r="H167">
            <v>0</v>
          </cell>
        </row>
        <row r="168">
          <cell r="F168">
            <v>41517</v>
          </cell>
          <cell r="G168">
            <v>41517</v>
          </cell>
          <cell r="H168">
            <v>0</v>
          </cell>
        </row>
        <row r="169">
          <cell r="F169">
            <v>41547</v>
          </cell>
          <cell r="G169">
            <v>41547</v>
          </cell>
          <cell r="H16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>
    <pageSetUpPr fitToPage="1"/>
  </sheetPr>
  <dimension ref="A1:J16"/>
  <sheetViews>
    <sheetView showGridLines="0" zoomScale="80" zoomScaleNormal="80" workbookViewId="0">
      <selection activeCell="I29" sqref="I29"/>
    </sheetView>
  </sheetViews>
  <sheetFormatPr defaultRowHeight="12" x14ac:dyDescent="0.2"/>
  <cols>
    <col min="1" max="1" width="9.140625" style="30"/>
    <col min="2" max="2" width="19.85546875" style="30" customWidth="1"/>
    <col min="3" max="3" width="10.5703125" style="85" customWidth="1"/>
    <col min="4" max="4" width="11.42578125" style="85" customWidth="1"/>
    <col min="5" max="5" width="12.7109375" style="85" bestFit="1" customWidth="1"/>
    <col min="6" max="6" width="10.7109375" style="85" customWidth="1"/>
    <col min="7" max="7" width="9.85546875" style="30" bestFit="1" customWidth="1"/>
    <col min="8" max="8" width="10.85546875" style="85" bestFit="1" customWidth="1"/>
    <col min="9" max="9" width="9.140625" style="30"/>
    <col min="10" max="11" width="1.85546875" style="30" customWidth="1"/>
    <col min="12" max="12" width="9.85546875" style="30" bestFit="1" customWidth="1"/>
    <col min="13" max="16384" width="9.140625" style="30"/>
  </cols>
  <sheetData>
    <row r="1" spans="1:10" x14ac:dyDescent="0.2">
      <c r="B1" s="30" t="s">
        <v>85</v>
      </c>
      <c r="C1" s="84"/>
      <c r="D1" s="86"/>
      <c r="E1" s="86"/>
      <c r="F1" s="86"/>
      <c r="G1" s="32"/>
      <c r="H1" s="86"/>
    </row>
    <row r="2" spans="1:10" ht="24.75" customHeight="1" thickBot="1" x14ac:dyDescent="0.25">
      <c r="B2" s="88">
        <v>41852</v>
      </c>
      <c r="C2" s="31"/>
      <c r="D2" s="31"/>
      <c r="E2" s="31"/>
      <c r="F2" s="31"/>
      <c r="G2" s="31"/>
      <c r="H2" s="31"/>
    </row>
    <row r="3" spans="1:10" ht="12.75" thickBot="1" x14ac:dyDescent="0.25">
      <c r="A3" s="34"/>
      <c r="B3" s="33" t="s">
        <v>83</v>
      </c>
      <c r="C3" s="308"/>
      <c r="D3" s="309"/>
      <c r="E3" s="309"/>
      <c r="F3" s="309"/>
      <c r="G3" s="309"/>
      <c r="H3" s="310"/>
    </row>
    <row r="4" spans="1:10" ht="30" x14ac:dyDescent="0.4">
      <c r="A4" s="34"/>
      <c r="B4" s="89">
        <v>41852</v>
      </c>
      <c r="C4" s="73" t="s">
        <v>81</v>
      </c>
      <c r="D4" s="73" t="s">
        <v>65</v>
      </c>
      <c r="E4" s="73" t="s">
        <v>66</v>
      </c>
      <c r="F4" s="73" t="s">
        <v>63</v>
      </c>
      <c r="G4" s="73" t="s">
        <v>64</v>
      </c>
      <c r="H4" s="73" t="s">
        <v>67</v>
      </c>
    </row>
    <row r="5" spans="1:10" x14ac:dyDescent="0.2">
      <c r="A5" s="34"/>
      <c r="B5" s="35" t="s">
        <v>68</v>
      </c>
      <c r="C5" s="306">
        <f>+'d.2 impieghi retail pf TWO STEP'!AL37</f>
        <v>7.976261950794436E-2</v>
      </c>
      <c r="D5" s="306">
        <f>+'a.2 impieghi pmi TWO STEP'!AM37</f>
        <v>3.1204893712517518E-2</v>
      </c>
      <c r="E5" s="306">
        <f>+'f.2 impieghi enti TWO STEP'!AL32</f>
        <v>4.9016477929587597E-3</v>
      </c>
      <c r="F5" s="306">
        <f>+'e.2 impieghi private TWO STEP'!AL32</f>
        <v>1.9310050914110435E-2</v>
      </c>
      <c r="G5" s="306">
        <f>+'g.2 impieghi kc TWO STEP'!AL37</f>
        <v>-5.7836235362676118E-3</v>
      </c>
      <c r="H5" s="306">
        <f>+'c.2 impieghi sme TWO STEP'!AL32</f>
        <v>6.2467245849764041E-2</v>
      </c>
    </row>
    <row r="6" spans="1:10" ht="13.5" customHeight="1" x14ac:dyDescent="0.25">
      <c r="A6" s="34"/>
      <c r="B6" s="35" t="s">
        <v>69</v>
      </c>
      <c r="C6" s="306">
        <f>+'d.2 impieghi retail pf TWO STEP'!AL38</f>
        <v>0.2727594538841247</v>
      </c>
      <c r="D6" s="306">
        <f>+'a.2 impieghi pmi TWO STEP'!AM38</f>
        <v>0.52768451981735165</v>
      </c>
      <c r="E6" s="306">
        <f>+'f.2 impieghi enti TWO STEP'!AL33</f>
        <v>0.69628277296201679</v>
      </c>
      <c r="F6" s="306">
        <f>+'e.2 impieghi private TWO STEP'!AL33</f>
        <v>0.74024787755394883</v>
      </c>
      <c r="G6" s="306">
        <f>+'g.2 impieghi kc TWO STEP'!AL38</f>
        <v>0.78834784944188219</v>
      </c>
      <c r="H6" s="306">
        <f>+'c.2 impieghi sme TWO STEP'!AL33</f>
        <v>0.36690219768944443</v>
      </c>
      <c r="J6" s="10">
        <v>8.1323768351075285E-2</v>
      </c>
    </row>
    <row r="7" spans="1:10" ht="15" x14ac:dyDescent="0.25">
      <c r="A7" s="34"/>
      <c r="B7" s="35" t="s">
        <v>73</v>
      </c>
      <c r="C7" s="306">
        <f>+'d.2 impieghi retail pf TWO STEP'!AL39</f>
        <v>9.966691511991721E-2</v>
      </c>
      <c r="D7" s="306">
        <f>+'a.2 impieghi pmi TWO STEP'!AM39</f>
        <v>0.29137492883761296</v>
      </c>
      <c r="E7" s="306">
        <f>+'f.2 impieghi enti TWO STEP'!AL34</f>
        <v>0.33079954323971178</v>
      </c>
      <c r="F7" s="306">
        <f>+'e.2 impieghi private TWO STEP'!AL34</f>
        <v>0.16252996844761289</v>
      </c>
      <c r="G7" s="306">
        <f>+'g.2 impieghi kc TWO STEP'!AL39</f>
        <v>0.2676571165149888</v>
      </c>
      <c r="H7" s="306">
        <f>+'c.2 impieghi sme TWO STEP'!AL34</f>
        <v>0.25273175804527354</v>
      </c>
      <c r="J7" s="10">
        <v>0.24480136445814937</v>
      </c>
    </row>
    <row r="8" spans="1:10" ht="13.5" customHeight="1" x14ac:dyDescent="0.2">
      <c r="A8" s="34"/>
      <c r="B8" s="35" t="s">
        <v>131</v>
      </c>
      <c r="C8" s="306">
        <f>+'d.2 impieghi retail pf TWO STEP'!AL40</f>
        <v>0.73838988816407747</v>
      </c>
      <c r="D8" s="306">
        <f>+'a.2 impieghi pmi TWO STEP'!AM40</f>
        <v>1.6960194287586166</v>
      </c>
      <c r="E8" s="306">
        <f>+'f.2 impieghi enti TWO STEP'!AL35</f>
        <v>2.1751823315873358</v>
      </c>
      <c r="F8" s="306">
        <f>+'e.2 impieghi private TWO STEP'!AL35</f>
        <v>1.0082255485487728</v>
      </c>
      <c r="G8" s="306">
        <f>+'g.2 impieghi kc TWO STEP'!AL40</f>
        <v>1.8280371263165252</v>
      </c>
      <c r="H8" s="306">
        <f>+'c.2 impieghi sme TWO STEP'!AL35</f>
        <v>1.4852318424331299</v>
      </c>
    </row>
    <row r="9" spans="1:10" ht="13.5" customHeight="1" x14ac:dyDescent="0.2">
      <c r="A9" s="34"/>
      <c r="C9" s="30"/>
      <c r="D9" s="30"/>
      <c r="E9" s="30"/>
      <c r="F9" s="30"/>
      <c r="H9" s="30"/>
    </row>
    <row r="10" spans="1:10" ht="12.75" thickBot="1" x14ac:dyDescent="0.25">
      <c r="A10" s="34"/>
      <c r="C10" s="30"/>
      <c r="D10" s="30"/>
      <c r="E10" s="30"/>
      <c r="F10" s="30"/>
      <c r="H10" s="30"/>
    </row>
    <row r="11" spans="1:10" ht="12.75" thickBot="1" x14ac:dyDescent="0.25">
      <c r="A11" s="34"/>
      <c r="B11" s="33" t="s">
        <v>83</v>
      </c>
      <c r="C11" s="308"/>
      <c r="D11" s="309"/>
      <c r="E11" s="309"/>
      <c r="F11" s="309"/>
      <c r="G11" s="309"/>
      <c r="H11" s="310"/>
    </row>
    <row r="12" spans="1:10" ht="24" x14ac:dyDescent="0.2">
      <c r="A12" s="34"/>
      <c r="B12" s="34"/>
      <c r="C12" s="73" t="s">
        <v>81</v>
      </c>
      <c r="D12" s="73" t="s">
        <v>65</v>
      </c>
      <c r="E12" s="73" t="s">
        <v>66</v>
      </c>
      <c r="F12" s="73" t="s">
        <v>63</v>
      </c>
      <c r="G12" s="73" t="s">
        <v>64</v>
      </c>
      <c r="H12" s="73" t="s">
        <v>67</v>
      </c>
    </row>
    <row r="13" spans="1:10" ht="17.25" customHeight="1" x14ac:dyDescent="0.2">
      <c r="A13" s="34"/>
      <c r="B13" s="35" t="s">
        <v>72</v>
      </c>
      <c r="C13" s="307">
        <f>+'d.2 impieghi retail pf TWO STEP'!AL67</f>
        <v>-0.38359697204256993</v>
      </c>
      <c r="D13" s="307">
        <f>+'a.2 impieghi pmi TWO STEP'!AM67</f>
        <v>-0.28846563810145931</v>
      </c>
      <c r="E13" s="307">
        <f>+'f.2 impieghi enti TWO STEP'!AL67</f>
        <v>-0.22615223277489352</v>
      </c>
      <c r="F13" s="307">
        <f>+'e.2 impieghi private TWO STEP'!AL67</f>
        <v>-0.95220855315029818</v>
      </c>
      <c r="G13" s="307">
        <f>+'g.2 impieghi kc TWO STEP'!AL67</f>
        <v>-0.1994886283368287</v>
      </c>
      <c r="H13" s="307">
        <f>+'c.2 impieghi sme TWO STEP'!AL67</f>
        <v>-0.18873320561033693</v>
      </c>
    </row>
    <row r="14" spans="1:10" ht="13.5" customHeight="1" x14ac:dyDescent="0.2">
      <c r="A14" s="34"/>
      <c r="B14" s="35" t="s">
        <v>70</v>
      </c>
      <c r="C14" s="306" t="s">
        <v>84</v>
      </c>
      <c r="D14" s="307">
        <f>+'a.2 impieghi pmi TWO STEP'!AM68</f>
        <v>0.47408785605710035</v>
      </c>
      <c r="E14" s="306" t="s">
        <v>84</v>
      </c>
      <c r="F14" s="306" t="s">
        <v>84</v>
      </c>
      <c r="G14" s="307">
        <f>+'g.2 impieghi kc TWO STEP'!AL68</f>
        <v>0.66782429787297259</v>
      </c>
      <c r="H14" s="306" t="s">
        <v>84</v>
      </c>
    </row>
    <row r="15" spans="1:10" ht="13.5" customHeight="1" x14ac:dyDescent="0.2">
      <c r="A15" s="34"/>
      <c r="B15" s="35" t="s">
        <v>71</v>
      </c>
      <c r="C15" s="306" t="s">
        <v>84</v>
      </c>
      <c r="D15" s="306" t="s">
        <v>84</v>
      </c>
      <c r="E15" s="306" t="s">
        <v>84</v>
      </c>
      <c r="F15" s="306" t="s">
        <v>84</v>
      </c>
      <c r="G15" s="306" t="s">
        <v>84</v>
      </c>
      <c r="H15" s="306" t="s">
        <v>84</v>
      </c>
    </row>
    <row r="16" spans="1:10" ht="13.5" customHeight="1" x14ac:dyDescent="0.2">
      <c r="A16" s="34"/>
      <c r="C16" s="30"/>
      <c r="D16" s="30"/>
      <c r="E16" s="30"/>
      <c r="F16" s="30"/>
      <c r="H16" s="30"/>
    </row>
  </sheetData>
  <mergeCells count="2">
    <mergeCell ref="C3:H3"/>
    <mergeCell ref="C11:H11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B38" sqref="B38"/>
    </sheetView>
  </sheetViews>
  <sheetFormatPr defaultRowHeight="15" x14ac:dyDescent="0.25"/>
  <cols>
    <col min="1" max="1" width="10.7109375" style="28" bestFit="1" customWidth="1"/>
    <col min="2" max="2" width="9.28515625" bestFit="1" customWidth="1"/>
    <col min="5" max="5" width="10.140625" bestFit="1" customWidth="1"/>
    <col min="7" max="7" width="0" hidden="1" customWidth="1"/>
    <col min="8" max="8" width="12.85546875" bestFit="1" customWidth="1"/>
    <col min="12" max="13" width="9.140625" style="59"/>
    <col min="14" max="14" width="10.7109375" bestFit="1" customWidth="1"/>
  </cols>
  <sheetData>
    <row r="1" spans="1:17" x14ac:dyDescent="0.25">
      <c r="A1" s="28" t="s">
        <v>121</v>
      </c>
      <c r="H1" s="311" t="s">
        <v>126</v>
      </c>
      <c r="I1" s="311"/>
      <c r="J1" s="311"/>
    </row>
    <row r="2" spans="1:17" ht="30" customHeight="1" x14ac:dyDescent="0.25">
      <c r="A2" s="28" t="s">
        <v>59</v>
      </c>
      <c r="B2" t="s">
        <v>58</v>
      </c>
      <c r="E2" s="50" t="s">
        <v>0</v>
      </c>
      <c r="F2" s="28" t="s">
        <v>121</v>
      </c>
      <c r="G2" s="28" t="s">
        <v>121</v>
      </c>
      <c r="H2" s="303" t="s">
        <v>123</v>
      </c>
      <c r="I2" s="303" t="s">
        <v>124</v>
      </c>
      <c r="J2" s="303" t="s">
        <v>125</v>
      </c>
      <c r="N2" s="303" t="s">
        <v>122</v>
      </c>
      <c r="O2" s="303" t="s">
        <v>123</v>
      </c>
      <c r="P2" s="303" t="s">
        <v>124</v>
      </c>
      <c r="Q2" s="303" t="s">
        <v>125</v>
      </c>
    </row>
    <row r="3" spans="1:17" x14ac:dyDescent="0.25">
      <c r="A3" s="28">
        <v>33969</v>
      </c>
      <c r="B3">
        <v>8.9</v>
      </c>
      <c r="E3" s="29">
        <v>39507</v>
      </c>
      <c r="F3" s="59">
        <v>6.3</v>
      </c>
      <c r="G3">
        <f>+F3/100</f>
        <v>6.3E-2</v>
      </c>
      <c r="H3" s="59">
        <v>0.48299999999999998</v>
      </c>
      <c r="I3" s="59">
        <v>0.438</v>
      </c>
      <c r="J3" s="59">
        <v>0.26800000000000002</v>
      </c>
      <c r="K3" s="304">
        <f>+H3/100</f>
        <v>4.8300000000000001E-3</v>
      </c>
      <c r="N3" s="28">
        <v>41820</v>
      </c>
      <c r="O3" s="59">
        <v>0.71199999999999997</v>
      </c>
      <c r="P3" s="59">
        <v>0.99099999999999999</v>
      </c>
      <c r="Q3" s="59">
        <v>0.80100000000000005</v>
      </c>
    </row>
    <row r="4" spans="1:17" x14ac:dyDescent="0.25">
      <c r="A4" s="28">
        <v>34059</v>
      </c>
      <c r="B4">
        <v>8.8000000000000007</v>
      </c>
      <c r="E4" s="29">
        <v>39538</v>
      </c>
      <c r="F4" s="59">
        <f t="shared" ref="F4:F67" si="0">+VLOOKUP(E4,A:B,2,FALSE)</f>
        <v>6.53</v>
      </c>
      <c r="G4" s="59">
        <f t="shared" ref="G4:G67" si="1">+F4/100</f>
        <v>6.5299999999999997E-2</v>
      </c>
      <c r="H4" s="59">
        <v>0.371</v>
      </c>
      <c r="I4" s="59">
        <v>0.36699999999999999</v>
      </c>
      <c r="J4" s="59">
        <v>0.29899999999999999</v>
      </c>
      <c r="K4" s="304">
        <f t="shared" ref="K4:K67" si="2">+H4/100</f>
        <v>3.7099999999999998E-3</v>
      </c>
      <c r="N4" s="28">
        <v>41729</v>
      </c>
      <c r="O4" s="59">
        <v>0.56200000000000006</v>
      </c>
      <c r="P4" s="59">
        <v>0.82799999999999996</v>
      </c>
      <c r="Q4" s="59">
        <v>0.57099999999999995</v>
      </c>
    </row>
    <row r="5" spans="1:17" x14ac:dyDescent="0.25">
      <c r="A5" s="28">
        <v>34150</v>
      </c>
      <c r="B5">
        <v>9.6999999999999993</v>
      </c>
      <c r="E5" s="29">
        <v>39568</v>
      </c>
      <c r="F5" s="59">
        <f>+F4</f>
        <v>6.53</v>
      </c>
      <c r="G5" s="59">
        <f t="shared" si="1"/>
        <v>6.5299999999999997E-2</v>
      </c>
      <c r="H5" s="59">
        <v>0.371</v>
      </c>
      <c r="I5" s="59">
        <v>0.36699999999999999</v>
      </c>
      <c r="J5" s="59">
        <v>0.29899999999999999</v>
      </c>
      <c r="K5" s="304">
        <f t="shared" si="2"/>
        <v>3.7099999999999998E-3</v>
      </c>
      <c r="N5" s="28">
        <v>41639</v>
      </c>
      <c r="O5" s="59">
        <v>0.63900000000000001</v>
      </c>
      <c r="P5" s="59">
        <v>1.0189999999999999</v>
      </c>
      <c r="Q5" s="59">
        <v>0.74199999999999999</v>
      </c>
    </row>
    <row r="6" spans="1:17" x14ac:dyDescent="0.25">
      <c r="A6" s="28">
        <v>34242</v>
      </c>
      <c r="B6">
        <v>10</v>
      </c>
      <c r="E6" s="29">
        <v>39599</v>
      </c>
      <c r="F6" s="59">
        <f>+F5</f>
        <v>6.53</v>
      </c>
      <c r="G6" s="59">
        <f t="shared" si="1"/>
        <v>6.5299999999999997E-2</v>
      </c>
      <c r="H6" s="59">
        <v>0.371</v>
      </c>
      <c r="I6" s="59">
        <v>0.36699999999999999</v>
      </c>
      <c r="J6" s="59">
        <v>0.29899999999999999</v>
      </c>
      <c r="K6" s="304">
        <f t="shared" si="2"/>
        <v>3.7099999999999998E-3</v>
      </c>
      <c r="N6" s="28">
        <v>41547</v>
      </c>
      <c r="O6" s="59">
        <v>0.59899999999999998</v>
      </c>
      <c r="P6" s="59">
        <v>0.84699999999999998</v>
      </c>
      <c r="Q6" s="59">
        <v>0.59599999999999997</v>
      </c>
    </row>
    <row r="7" spans="1:17" x14ac:dyDescent="0.25">
      <c r="A7" s="28">
        <v>34334</v>
      </c>
      <c r="B7">
        <v>10.3</v>
      </c>
      <c r="E7" s="29">
        <v>39629</v>
      </c>
      <c r="F7" s="59">
        <f t="shared" si="0"/>
        <v>6.78</v>
      </c>
      <c r="G7" s="59">
        <f t="shared" si="1"/>
        <v>6.7799999999999999E-2</v>
      </c>
      <c r="H7" s="59">
        <v>0.40600000000000003</v>
      </c>
      <c r="I7" s="59">
        <v>0.38600000000000001</v>
      </c>
      <c r="J7" s="59">
        <v>0.19900000000000001</v>
      </c>
      <c r="K7" s="304">
        <f t="shared" si="2"/>
        <v>4.0600000000000002E-3</v>
      </c>
      <c r="N7" s="28">
        <v>41455</v>
      </c>
      <c r="O7" s="59">
        <v>0.61199999999999999</v>
      </c>
      <c r="P7" s="59">
        <v>0.90700000000000003</v>
      </c>
      <c r="Q7" s="59">
        <v>0.57199999999999995</v>
      </c>
    </row>
    <row r="8" spans="1:17" x14ac:dyDescent="0.25">
      <c r="A8" s="28">
        <v>34424</v>
      </c>
      <c r="B8">
        <v>10.4</v>
      </c>
      <c r="E8" s="29">
        <v>39660</v>
      </c>
      <c r="F8" s="59">
        <f>+F7</f>
        <v>6.78</v>
      </c>
      <c r="G8" s="59">
        <f t="shared" si="1"/>
        <v>6.7799999999999999E-2</v>
      </c>
      <c r="H8" s="59">
        <v>0.40600000000000003</v>
      </c>
      <c r="I8" s="59">
        <v>0.38600000000000001</v>
      </c>
      <c r="J8" s="59">
        <v>0.19900000000000001</v>
      </c>
      <c r="K8" s="304">
        <f t="shared" si="2"/>
        <v>4.0600000000000002E-3</v>
      </c>
      <c r="N8" s="28">
        <v>41364</v>
      </c>
      <c r="O8" s="59">
        <v>0.61499999999999999</v>
      </c>
      <c r="P8" s="59">
        <v>0.81</v>
      </c>
      <c r="Q8" s="59">
        <v>0.53700000000000003</v>
      </c>
    </row>
    <row r="9" spans="1:17" x14ac:dyDescent="0.25">
      <c r="A9" s="28">
        <v>34515</v>
      </c>
      <c r="B9">
        <v>10.6</v>
      </c>
      <c r="E9" s="29">
        <v>39691</v>
      </c>
      <c r="F9" s="59">
        <f>+F8</f>
        <v>6.78</v>
      </c>
      <c r="G9" s="59">
        <f t="shared" si="1"/>
        <v>6.7799999999999999E-2</v>
      </c>
      <c r="H9" s="59">
        <v>0.40600000000000003</v>
      </c>
      <c r="I9" s="59">
        <v>0.38600000000000001</v>
      </c>
      <c r="J9" s="59">
        <v>0.19900000000000001</v>
      </c>
      <c r="K9" s="304">
        <f t="shared" si="2"/>
        <v>4.0600000000000002E-3</v>
      </c>
      <c r="N9" s="28">
        <v>41274</v>
      </c>
      <c r="O9" s="59">
        <v>0.68700000000000006</v>
      </c>
      <c r="P9" s="59">
        <v>0.93300000000000005</v>
      </c>
      <c r="Q9" s="59">
        <v>0.58899999999999997</v>
      </c>
    </row>
    <row r="10" spans="1:17" x14ac:dyDescent="0.25">
      <c r="A10" s="28">
        <v>34607</v>
      </c>
      <c r="B10">
        <v>10.6</v>
      </c>
      <c r="E10" s="29">
        <v>39721</v>
      </c>
      <c r="F10" s="59">
        <f t="shared" si="0"/>
        <v>6.73</v>
      </c>
      <c r="G10" s="59">
        <f t="shared" si="1"/>
        <v>6.7299999999999999E-2</v>
      </c>
      <c r="H10" s="59">
        <v>0.34200000000000003</v>
      </c>
      <c r="I10" s="59">
        <v>0.37</v>
      </c>
      <c r="J10" s="59">
        <v>0.218</v>
      </c>
      <c r="K10" s="304">
        <f t="shared" si="2"/>
        <v>3.4200000000000003E-3</v>
      </c>
      <c r="N10" s="28">
        <v>41182</v>
      </c>
      <c r="O10" s="59">
        <v>0.57099999999999995</v>
      </c>
      <c r="P10" s="59">
        <v>0.71399999999999997</v>
      </c>
      <c r="Q10" s="59">
        <v>0.64500000000000002</v>
      </c>
    </row>
    <row r="11" spans="1:17" x14ac:dyDescent="0.25">
      <c r="A11" s="28">
        <v>34699</v>
      </c>
      <c r="B11">
        <v>11</v>
      </c>
      <c r="E11" s="29">
        <v>39752</v>
      </c>
      <c r="F11" s="59">
        <f>+F10</f>
        <v>6.73</v>
      </c>
      <c r="G11" s="59">
        <f t="shared" si="1"/>
        <v>6.7299999999999999E-2</v>
      </c>
      <c r="H11" s="59">
        <v>0.34200000000000003</v>
      </c>
      <c r="I11" s="59">
        <v>0.37</v>
      </c>
      <c r="J11" s="59">
        <v>0.218</v>
      </c>
      <c r="K11" s="304">
        <f t="shared" si="2"/>
        <v>3.4200000000000003E-3</v>
      </c>
      <c r="N11" s="28">
        <v>41090</v>
      </c>
      <c r="O11" s="59">
        <v>0.56200000000000006</v>
      </c>
      <c r="P11" s="59">
        <v>0.73799999999999999</v>
      </c>
      <c r="Q11" s="59">
        <v>0.42</v>
      </c>
    </row>
    <row r="12" spans="1:17" x14ac:dyDescent="0.25">
      <c r="A12" s="28">
        <v>34789</v>
      </c>
      <c r="B12">
        <v>11.2</v>
      </c>
      <c r="E12" s="29">
        <v>39782</v>
      </c>
      <c r="F12" s="59">
        <f>+F11</f>
        <v>6.73</v>
      </c>
      <c r="G12" s="59">
        <f t="shared" si="1"/>
        <v>6.7299999999999999E-2</v>
      </c>
      <c r="H12" s="59">
        <v>0.34200000000000003</v>
      </c>
      <c r="I12" s="59">
        <v>0.37</v>
      </c>
      <c r="J12" s="59">
        <v>0.218</v>
      </c>
      <c r="K12" s="304">
        <f t="shared" si="2"/>
        <v>3.4200000000000003E-3</v>
      </c>
      <c r="N12" s="28">
        <v>40999</v>
      </c>
      <c r="O12" s="59">
        <v>0.52800000000000002</v>
      </c>
      <c r="P12" s="59">
        <v>0.68700000000000006</v>
      </c>
      <c r="Q12" s="59">
        <v>0.316</v>
      </c>
    </row>
    <row r="13" spans="1:17" x14ac:dyDescent="0.25">
      <c r="A13" s="28">
        <v>34880</v>
      </c>
      <c r="B13">
        <v>11.03</v>
      </c>
      <c r="E13" s="29">
        <v>39813</v>
      </c>
      <c r="F13" s="59">
        <f t="shared" si="0"/>
        <v>6.9399999999999995</v>
      </c>
      <c r="G13" s="59">
        <f t="shared" si="1"/>
        <v>6.9399999999999989E-2</v>
      </c>
      <c r="H13" s="59">
        <v>0.48099999999999998</v>
      </c>
      <c r="I13" s="59">
        <v>0.52900000000000003</v>
      </c>
      <c r="J13" s="59">
        <v>0.41299999999999998</v>
      </c>
      <c r="K13" s="304">
        <f t="shared" si="2"/>
        <v>4.81E-3</v>
      </c>
      <c r="N13" s="28">
        <v>40908</v>
      </c>
      <c r="O13" s="59">
        <v>0.59199999999999997</v>
      </c>
      <c r="P13" s="59">
        <v>0.78400000000000003</v>
      </c>
      <c r="Q13" s="59">
        <v>0.56000000000000005</v>
      </c>
    </row>
    <row r="14" spans="1:17" x14ac:dyDescent="0.25">
      <c r="A14" s="28">
        <v>34972</v>
      </c>
      <c r="B14">
        <v>11.31</v>
      </c>
      <c r="E14" s="29">
        <v>39844</v>
      </c>
      <c r="F14" s="59">
        <f>+F13</f>
        <v>6.9399999999999995</v>
      </c>
      <c r="G14" s="59">
        <f t="shared" si="1"/>
        <v>6.9399999999999989E-2</v>
      </c>
      <c r="H14" s="59">
        <v>0.48099999999999998</v>
      </c>
      <c r="I14" s="59">
        <v>0.52900000000000003</v>
      </c>
      <c r="J14" s="59">
        <v>0.41299999999999998</v>
      </c>
      <c r="K14" s="304">
        <f t="shared" si="2"/>
        <v>4.81E-3</v>
      </c>
      <c r="N14" s="28">
        <v>40816</v>
      </c>
      <c r="O14" s="59">
        <v>0.49</v>
      </c>
      <c r="P14" s="59">
        <v>0.57399999999999995</v>
      </c>
      <c r="Q14" s="59">
        <v>0.316</v>
      </c>
    </row>
    <row r="15" spans="1:17" x14ac:dyDescent="0.25">
      <c r="A15" s="28">
        <v>35064</v>
      </c>
      <c r="B15">
        <v>11.09</v>
      </c>
      <c r="E15" s="29">
        <v>39872</v>
      </c>
      <c r="F15" s="59">
        <f>+F14</f>
        <v>6.9399999999999995</v>
      </c>
      <c r="G15" s="59">
        <f t="shared" si="1"/>
        <v>6.9399999999999989E-2</v>
      </c>
      <c r="H15" s="59">
        <v>0.48099999999999998</v>
      </c>
      <c r="I15" s="59">
        <v>0.52900000000000003</v>
      </c>
      <c r="J15" s="59">
        <v>0.41299999999999998</v>
      </c>
      <c r="K15" s="304">
        <f t="shared" si="2"/>
        <v>4.81E-3</v>
      </c>
      <c r="N15" s="28">
        <v>40724</v>
      </c>
      <c r="O15" s="59">
        <v>0.52100000000000002</v>
      </c>
      <c r="P15" s="59">
        <v>0.64400000000000002</v>
      </c>
      <c r="Q15" s="59">
        <v>0.40100000000000002</v>
      </c>
    </row>
    <row r="16" spans="1:17" x14ac:dyDescent="0.25">
      <c r="A16" s="28">
        <v>35155</v>
      </c>
      <c r="B16">
        <v>11.09</v>
      </c>
      <c r="E16" s="29">
        <v>39903</v>
      </c>
      <c r="F16" s="59">
        <f t="shared" si="0"/>
        <v>7.35</v>
      </c>
      <c r="G16" s="59">
        <f t="shared" si="1"/>
        <v>7.3499999999999996E-2</v>
      </c>
      <c r="H16" s="59">
        <v>0.435</v>
      </c>
      <c r="I16" s="59">
        <v>0.503</v>
      </c>
      <c r="J16" s="59">
        <v>0.29099999999999998</v>
      </c>
      <c r="K16" s="304">
        <f t="shared" si="2"/>
        <v>4.3499999999999997E-3</v>
      </c>
      <c r="N16" s="28">
        <v>40633</v>
      </c>
      <c r="O16" s="59">
        <v>0.49099999999999999</v>
      </c>
      <c r="P16" s="59">
        <v>0.59799999999999998</v>
      </c>
      <c r="Q16" s="59">
        <v>0.312</v>
      </c>
    </row>
    <row r="17" spans="1:17" x14ac:dyDescent="0.25">
      <c r="A17" s="28">
        <v>35246</v>
      </c>
      <c r="B17">
        <v>11.2</v>
      </c>
      <c r="E17" s="29">
        <v>39933</v>
      </c>
      <c r="F17" s="59">
        <f>+F16</f>
        <v>7.35</v>
      </c>
      <c r="G17" s="59">
        <f t="shared" si="1"/>
        <v>7.3499999999999996E-2</v>
      </c>
      <c r="H17" s="59">
        <v>0.435</v>
      </c>
      <c r="I17" s="59">
        <v>0.503</v>
      </c>
      <c r="J17" s="59">
        <v>0.29099999999999998</v>
      </c>
      <c r="K17" s="304">
        <f t="shared" si="2"/>
        <v>4.3499999999999997E-3</v>
      </c>
      <c r="N17" s="28">
        <v>40543</v>
      </c>
      <c r="O17" s="59">
        <v>0.57799999999999996</v>
      </c>
      <c r="P17" s="59">
        <v>0.74</v>
      </c>
      <c r="Q17" s="59">
        <v>0.41699999999999998</v>
      </c>
    </row>
    <row r="18" spans="1:17" x14ac:dyDescent="0.25">
      <c r="A18" s="28">
        <v>35338</v>
      </c>
      <c r="B18">
        <v>11.19</v>
      </c>
      <c r="E18" s="29">
        <v>39964</v>
      </c>
      <c r="F18" s="59">
        <f>+F17</f>
        <v>7.35</v>
      </c>
      <c r="G18" s="59">
        <f t="shared" si="1"/>
        <v>7.3499999999999996E-2</v>
      </c>
      <c r="H18" s="59">
        <v>0.435</v>
      </c>
      <c r="I18" s="59">
        <v>0.503</v>
      </c>
      <c r="J18" s="59">
        <v>0.29099999999999998</v>
      </c>
      <c r="K18" s="304">
        <f t="shared" si="2"/>
        <v>4.3499999999999997E-3</v>
      </c>
      <c r="N18" s="28">
        <v>40451</v>
      </c>
      <c r="O18" s="59">
        <v>0.53400000000000003</v>
      </c>
      <c r="P18" s="59">
        <v>0.61599999999999999</v>
      </c>
      <c r="Q18" s="59">
        <v>0.39600000000000002</v>
      </c>
    </row>
    <row r="19" spans="1:17" x14ac:dyDescent="0.25">
      <c r="A19" s="28">
        <v>35430</v>
      </c>
      <c r="B19">
        <v>11.16</v>
      </c>
      <c r="E19" s="29">
        <v>39994</v>
      </c>
      <c r="F19" s="59">
        <f t="shared" si="0"/>
        <v>7.5600000000000005</v>
      </c>
      <c r="G19" s="59">
        <f t="shared" si="1"/>
        <v>7.5600000000000001E-2</v>
      </c>
      <c r="H19" s="59">
        <v>0.53300000000000003</v>
      </c>
      <c r="I19" s="59">
        <v>0.63</v>
      </c>
      <c r="J19" s="59">
        <v>0.41399999999999998</v>
      </c>
      <c r="K19" s="304">
        <f t="shared" si="2"/>
        <v>5.3300000000000005E-3</v>
      </c>
      <c r="N19" s="28">
        <v>40359</v>
      </c>
      <c r="O19" s="59">
        <v>0.57999999999999996</v>
      </c>
      <c r="P19" s="59">
        <v>0.69899999999999995</v>
      </c>
      <c r="Q19" s="59">
        <v>0.39300000000000002</v>
      </c>
    </row>
    <row r="20" spans="1:17" x14ac:dyDescent="0.25">
      <c r="A20" s="28">
        <v>35520</v>
      </c>
      <c r="B20">
        <v>11.32</v>
      </c>
      <c r="E20" s="29">
        <v>40025</v>
      </c>
      <c r="F20" s="59">
        <f>+F19</f>
        <v>7.5600000000000005</v>
      </c>
      <c r="G20" s="59">
        <f t="shared" si="1"/>
        <v>7.5600000000000001E-2</v>
      </c>
      <c r="H20" s="59">
        <v>0.53300000000000003</v>
      </c>
      <c r="I20" s="59">
        <v>0.63</v>
      </c>
      <c r="J20" s="59">
        <v>0.41399999999999998</v>
      </c>
      <c r="K20" s="304">
        <f t="shared" si="2"/>
        <v>5.3300000000000005E-3</v>
      </c>
      <c r="N20" s="28">
        <v>40268</v>
      </c>
      <c r="O20" s="59">
        <v>0.54200000000000004</v>
      </c>
      <c r="P20" s="59">
        <v>0.64500000000000002</v>
      </c>
      <c r="Q20" s="59">
        <v>0.376</v>
      </c>
    </row>
    <row r="21" spans="1:17" x14ac:dyDescent="0.25">
      <c r="A21" s="28">
        <v>35611</v>
      </c>
      <c r="B21">
        <v>11.24</v>
      </c>
      <c r="E21" s="29">
        <v>40056</v>
      </c>
      <c r="F21" s="59">
        <f>+F20</f>
        <v>7.5600000000000005</v>
      </c>
      <c r="G21" s="59">
        <f t="shared" si="1"/>
        <v>7.5600000000000001E-2</v>
      </c>
      <c r="H21" s="59">
        <v>0.53300000000000003</v>
      </c>
      <c r="I21" s="59">
        <v>0.63</v>
      </c>
      <c r="J21" s="59">
        <v>0.41399999999999998</v>
      </c>
      <c r="K21" s="304">
        <f t="shared" si="2"/>
        <v>5.3300000000000005E-3</v>
      </c>
      <c r="N21" s="28">
        <v>40178</v>
      </c>
      <c r="O21" s="59">
        <v>0.59299999999999997</v>
      </c>
      <c r="P21" s="59">
        <v>0.72099999999999997</v>
      </c>
      <c r="Q21" s="59">
        <v>0.54600000000000004</v>
      </c>
    </row>
    <row r="22" spans="1:17" x14ac:dyDescent="0.25">
      <c r="A22" s="28">
        <v>35703</v>
      </c>
      <c r="B22">
        <v>11.16</v>
      </c>
      <c r="E22" s="29">
        <v>40086</v>
      </c>
      <c r="F22" s="59">
        <f t="shared" si="0"/>
        <v>8.0500000000000007</v>
      </c>
      <c r="G22" s="59">
        <f t="shared" si="1"/>
        <v>8.0500000000000002E-2</v>
      </c>
      <c r="H22" s="59">
        <v>0.49299999999999999</v>
      </c>
      <c r="I22" s="59">
        <v>0.58699999999999997</v>
      </c>
      <c r="J22" s="59">
        <v>0.42899999999999999</v>
      </c>
      <c r="K22" s="304">
        <f t="shared" si="2"/>
        <v>4.9300000000000004E-3</v>
      </c>
      <c r="N22" s="28">
        <v>40086</v>
      </c>
      <c r="O22" s="59">
        <v>0.49299999999999999</v>
      </c>
      <c r="P22" s="59">
        <v>0.58699999999999997</v>
      </c>
      <c r="Q22" s="59">
        <v>0.42899999999999999</v>
      </c>
    </row>
    <row r="23" spans="1:17" x14ac:dyDescent="0.25">
      <c r="A23" s="28">
        <v>35795</v>
      </c>
      <c r="B23">
        <v>11.3</v>
      </c>
      <c r="E23" s="29">
        <v>40117</v>
      </c>
      <c r="F23" s="59">
        <f>+F22</f>
        <v>8.0500000000000007</v>
      </c>
      <c r="G23" s="59">
        <f t="shared" si="1"/>
        <v>8.0500000000000002E-2</v>
      </c>
      <c r="H23" s="59">
        <v>0.49299999999999999</v>
      </c>
      <c r="I23" s="59">
        <v>0.58699999999999997</v>
      </c>
      <c r="J23" s="59">
        <v>0.42899999999999999</v>
      </c>
      <c r="K23" s="304">
        <f t="shared" si="2"/>
        <v>4.9300000000000004E-3</v>
      </c>
      <c r="N23" s="28">
        <v>39994</v>
      </c>
      <c r="O23" s="59">
        <v>0.53300000000000003</v>
      </c>
      <c r="P23" s="59">
        <v>0.63</v>
      </c>
      <c r="Q23" s="59">
        <v>0.41399999999999998</v>
      </c>
    </row>
    <row r="24" spans="1:17" x14ac:dyDescent="0.25">
      <c r="A24" s="28">
        <v>35885</v>
      </c>
      <c r="B24">
        <v>11.25</v>
      </c>
      <c r="E24" s="29">
        <v>40147</v>
      </c>
      <c r="F24" s="59">
        <f>+F23</f>
        <v>8.0500000000000007</v>
      </c>
      <c r="G24" s="59">
        <f t="shared" si="1"/>
        <v>8.0500000000000002E-2</v>
      </c>
      <c r="H24" s="59">
        <v>0.49299999999999999</v>
      </c>
      <c r="I24" s="59">
        <v>0.58699999999999997</v>
      </c>
      <c r="J24" s="59">
        <v>0.42899999999999999</v>
      </c>
      <c r="K24" s="304">
        <f t="shared" si="2"/>
        <v>4.9300000000000004E-3</v>
      </c>
      <c r="N24" s="28">
        <v>39903</v>
      </c>
      <c r="O24" s="59">
        <v>0.435</v>
      </c>
      <c r="P24" s="59">
        <v>0.503</v>
      </c>
      <c r="Q24" s="59">
        <v>0.29099999999999998</v>
      </c>
    </row>
    <row r="25" spans="1:17" x14ac:dyDescent="0.25">
      <c r="A25" s="28">
        <v>35976</v>
      </c>
      <c r="B25">
        <v>11.4</v>
      </c>
      <c r="E25" s="29">
        <v>40178</v>
      </c>
      <c r="F25" s="59">
        <f t="shared" si="0"/>
        <v>8.26</v>
      </c>
      <c r="G25" s="59">
        <f t="shared" si="1"/>
        <v>8.2599999999999993E-2</v>
      </c>
      <c r="H25" s="59">
        <v>0.59299999999999997</v>
      </c>
      <c r="I25" s="59">
        <v>0.72099999999999997</v>
      </c>
      <c r="J25" s="59">
        <v>0.54600000000000004</v>
      </c>
      <c r="K25" s="304">
        <f t="shared" si="2"/>
        <v>5.9299999999999995E-3</v>
      </c>
      <c r="N25" s="28">
        <v>39813</v>
      </c>
      <c r="O25" s="59">
        <v>0.48099999999999998</v>
      </c>
      <c r="P25" s="59">
        <v>0.52900000000000003</v>
      </c>
      <c r="Q25" s="59">
        <v>0.41299999999999998</v>
      </c>
    </row>
    <row r="26" spans="1:17" x14ac:dyDescent="0.25">
      <c r="A26" s="28">
        <v>36068</v>
      </c>
      <c r="B26">
        <v>11.33</v>
      </c>
      <c r="E26" s="29">
        <v>40209</v>
      </c>
      <c r="F26" s="59">
        <f>+F25</f>
        <v>8.26</v>
      </c>
      <c r="G26" s="59">
        <f t="shared" si="1"/>
        <v>8.2599999999999993E-2</v>
      </c>
      <c r="H26" s="59">
        <v>0.59299999999999997</v>
      </c>
      <c r="I26" s="59">
        <v>0.72099999999999997</v>
      </c>
      <c r="J26" s="59">
        <v>0.54600000000000004</v>
      </c>
      <c r="K26" s="304">
        <f t="shared" si="2"/>
        <v>5.9299999999999995E-3</v>
      </c>
      <c r="N26" s="28">
        <v>39721</v>
      </c>
      <c r="O26" s="59">
        <v>0.34200000000000003</v>
      </c>
      <c r="P26" s="59">
        <v>0.37</v>
      </c>
      <c r="Q26" s="59">
        <v>0.218</v>
      </c>
    </row>
    <row r="27" spans="1:17" x14ac:dyDescent="0.25">
      <c r="A27" s="28">
        <v>36160</v>
      </c>
      <c r="B27">
        <v>11.37</v>
      </c>
      <c r="E27" s="29">
        <v>40237</v>
      </c>
      <c r="F27" s="59">
        <f>+F26</f>
        <v>8.26</v>
      </c>
      <c r="G27" s="59">
        <f t="shared" si="1"/>
        <v>8.2599999999999993E-2</v>
      </c>
      <c r="H27" s="59">
        <v>0.59299999999999997</v>
      </c>
      <c r="I27" s="59">
        <v>0.72099999999999997</v>
      </c>
      <c r="J27" s="59">
        <v>0.54600000000000004</v>
      </c>
      <c r="K27" s="304">
        <f t="shared" si="2"/>
        <v>5.9299999999999995E-3</v>
      </c>
      <c r="N27" s="28">
        <v>39629</v>
      </c>
      <c r="O27" s="59">
        <v>0.40600000000000003</v>
      </c>
      <c r="P27" s="59">
        <v>0.38600000000000001</v>
      </c>
      <c r="Q27" s="59">
        <v>0.19900000000000001</v>
      </c>
    </row>
    <row r="28" spans="1:17" x14ac:dyDescent="0.25">
      <c r="A28" s="28">
        <v>36250</v>
      </c>
      <c r="B28">
        <v>11.16</v>
      </c>
      <c r="E28" s="29">
        <v>40268</v>
      </c>
      <c r="F28" s="59">
        <f t="shared" si="0"/>
        <v>8.52</v>
      </c>
      <c r="G28" s="59">
        <f t="shared" si="1"/>
        <v>8.5199999999999998E-2</v>
      </c>
      <c r="H28" s="59">
        <v>0.54200000000000004</v>
      </c>
      <c r="I28" s="59">
        <v>0.64500000000000002</v>
      </c>
      <c r="J28" s="59">
        <v>0.376</v>
      </c>
      <c r="K28" s="304">
        <f t="shared" si="2"/>
        <v>5.4200000000000003E-3</v>
      </c>
      <c r="N28" s="28">
        <v>39538</v>
      </c>
      <c r="O28" s="59">
        <v>0.371</v>
      </c>
      <c r="P28" s="59">
        <v>0.36699999999999999</v>
      </c>
      <c r="Q28" s="59">
        <v>0.29899999999999999</v>
      </c>
    </row>
    <row r="29" spans="1:17" x14ac:dyDescent="0.25">
      <c r="A29" s="28">
        <v>36341</v>
      </c>
      <c r="B29">
        <v>11.09</v>
      </c>
      <c r="E29" s="29">
        <v>40298</v>
      </c>
      <c r="F29" s="59">
        <f>+F28</f>
        <v>8.52</v>
      </c>
      <c r="G29" s="59">
        <f t="shared" si="1"/>
        <v>8.5199999999999998E-2</v>
      </c>
      <c r="H29" s="59">
        <v>0.54200000000000004</v>
      </c>
      <c r="I29" s="59">
        <v>0.64500000000000002</v>
      </c>
      <c r="J29" s="59">
        <v>0.376</v>
      </c>
      <c r="K29" s="304">
        <f t="shared" si="2"/>
        <v>5.4200000000000003E-3</v>
      </c>
      <c r="N29" s="28">
        <v>39447</v>
      </c>
      <c r="O29" s="59">
        <v>0.48299999999999998</v>
      </c>
      <c r="P29" s="59">
        <v>0.438</v>
      </c>
      <c r="Q29" s="59">
        <v>0.26800000000000002</v>
      </c>
    </row>
    <row r="30" spans="1:17" x14ac:dyDescent="0.25">
      <c r="A30" s="28">
        <v>36433</v>
      </c>
      <c r="B30">
        <v>10.91</v>
      </c>
      <c r="E30" s="29">
        <v>40329</v>
      </c>
      <c r="F30" s="59">
        <f>+F29</f>
        <v>8.52</v>
      </c>
      <c r="G30" s="59">
        <f t="shared" si="1"/>
        <v>8.5199999999999998E-2</v>
      </c>
      <c r="H30" s="59">
        <v>0.54200000000000004</v>
      </c>
      <c r="I30" s="59">
        <v>0.64500000000000002</v>
      </c>
      <c r="J30" s="59">
        <v>0.376</v>
      </c>
      <c r="K30" s="304">
        <f t="shared" si="2"/>
        <v>5.4200000000000003E-3</v>
      </c>
    </row>
    <row r="31" spans="1:17" x14ac:dyDescent="0.25">
      <c r="A31" s="28">
        <v>36525</v>
      </c>
      <c r="B31">
        <v>10.69</v>
      </c>
      <c r="E31" s="29">
        <v>40359</v>
      </c>
      <c r="F31" s="59">
        <f t="shared" si="0"/>
        <v>8.6199999999999992</v>
      </c>
      <c r="G31" s="59">
        <f t="shared" si="1"/>
        <v>8.6199999999999999E-2</v>
      </c>
      <c r="H31" s="59">
        <v>0.57999999999999996</v>
      </c>
      <c r="I31" s="59">
        <v>0.69899999999999995</v>
      </c>
      <c r="J31" s="59">
        <v>0.39300000000000002</v>
      </c>
      <c r="K31" s="304">
        <f t="shared" si="2"/>
        <v>5.7999999999999996E-3</v>
      </c>
    </row>
    <row r="32" spans="1:17" x14ac:dyDescent="0.25">
      <c r="A32" s="28">
        <v>36616</v>
      </c>
      <c r="B32">
        <v>10.58</v>
      </c>
      <c r="E32" s="29">
        <v>40390</v>
      </c>
      <c r="F32" s="59">
        <f>+F31</f>
        <v>8.6199999999999992</v>
      </c>
      <c r="G32" s="59">
        <f t="shared" si="1"/>
        <v>8.6199999999999999E-2</v>
      </c>
      <c r="H32" s="59">
        <v>0.57999999999999996</v>
      </c>
      <c r="I32" s="59">
        <v>0.69899999999999995</v>
      </c>
      <c r="J32" s="59">
        <v>0.39300000000000002</v>
      </c>
      <c r="K32" s="304">
        <f t="shared" si="2"/>
        <v>5.7999999999999996E-3</v>
      </c>
    </row>
    <row r="33" spans="1:11" x14ac:dyDescent="0.25">
      <c r="A33" s="28">
        <v>36707</v>
      </c>
      <c r="B33">
        <v>10.26</v>
      </c>
      <c r="E33" s="29">
        <v>40421</v>
      </c>
      <c r="F33" s="59">
        <f>+F32</f>
        <v>8.6199999999999992</v>
      </c>
      <c r="G33" s="59">
        <f t="shared" si="1"/>
        <v>8.6199999999999999E-2</v>
      </c>
      <c r="H33" s="59">
        <v>0.57999999999999996</v>
      </c>
      <c r="I33" s="59">
        <v>0.69899999999999995</v>
      </c>
      <c r="J33" s="59">
        <v>0.39300000000000002</v>
      </c>
      <c r="K33" s="304">
        <f t="shared" si="2"/>
        <v>5.7999999999999996E-3</v>
      </c>
    </row>
    <row r="34" spans="1:11" x14ac:dyDescent="0.25">
      <c r="A34" s="28">
        <v>36799</v>
      </c>
      <c r="B34">
        <v>9.75</v>
      </c>
      <c r="E34" s="29">
        <v>40451</v>
      </c>
      <c r="F34" s="59">
        <f t="shared" si="0"/>
        <v>8.31</v>
      </c>
      <c r="G34" s="59">
        <f t="shared" si="1"/>
        <v>8.3100000000000007E-2</v>
      </c>
      <c r="H34" s="59">
        <v>0.53400000000000003</v>
      </c>
      <c r="I34" s="59">
        <v>0.61599999999999999</v>
      </c>
      <c r="J34" s="59">
        <v>0.39600000000000002</v>
      </c>
      <c r="K34" s="304">
        <f t="shared" si="2"/>
        <v>5.3400000000000001E-3</v>
      </c>
    </row>
    <row r="35" spans="1:11" x14ac:dyDescent="0.25">
      <c r="A35" s="28">
        <v>36891</v>
      </c>
      <c r="B35">
        <v>9.6199999999999992</v>
      </c>
      <c r="E35" s="29">
        <v>40482</v>
      </c>
      <c r="F35" s="59">
        <f>+F34</f>
        <v>8.31</v>
      </c>
      <c r="G35" s="59">
        <f t="shared" si="1"/>
        <v>8.3100000000000007E-2</v>
      </c>
      <c r="H35" s="59">
        <v>0.53400000000000003</v>
      </c>
      <c r="I35" s="59">
        <v>0.61599999999999999</v>
      </c>
      <c r="J35" s="59">
        <v>0.39600000000000002</v>
      </c>
      <c r="K35" s="304">
        <f t="shared" si="2"/>
        <v>5.3400000000000001E-3</v>
      </c>
    </row>
    <row r="36" spans="1:11" x14ac:dyDescent="0.25">
      <c r="A36" s="28">
        <v>36981</v>
      </c>
      <c r="B36">
        <v>9.42</v>
      </c>
      <c r="E36" s="29">
        <v>40512</v>
      </c>
      <c r="F36" s="59">
        <f>+F35</f>
        <v>8.31</v>
      </c>
      <c r="G36" s="59">
        <f t="shared" si="1"/>
        <v>8.3100000000000007E-2</v>
      </c>
      <c r="H36" s="59">
        <v>0.53400000000000003</v>
      </c>
      <c r="I36" s="59">
        <v>0.61599999999999999</v>
      </c>
      <c r="J36" s="59">
        <v>0.39600000000000002</v>
      </c>
      <c r="K36" s="304">
        <f t="shared" si="2"/>
        <v>5.3400000000000001E-3</v>
      </c>
    </row>
    <row r="37" spans="1:11" x14ac:dyDescent="0.25">
      <c r="A37" s="28">
        <v>37072</v>
      </c>
      <c r="B37">
        <v>9.14</v>
      </c>
      <c r="E37" s="29">
        <v>40543</v>
      </c>
      <c r="F37" s="59">
        <f t="shared" si="0"/>
        <v>8.32</v>
      </c>
      <c r="G37" s="59">
        <f t="shared" si="1"/>
        <v>8.3199999999999996E-2</v>
      </c>
      <c r="H37" s="59">
        <v>0.57799999999999996</v>
      </c>
      <c r="I37" s="59">
        <v>0.74</v>
      </c>
      <c r="J37" s="59">
        <v>0.41699999999999998</v>
      </c>
      <c r="K37" s="304">
        <f t="shared" si="2"/>
        <v>5.7799999999999995E-3</v>
      </c>
    </row>
    <row r="38" spans="1:11" x14ac:dyDescent="0.25">
      <c r="A38" s="28">
        <v>37164</v>
      </c>
      <c r="B38">
        <v>8.9700000000000006</v>
      </c>
      <c r="E38" s="29">
        <v>40574</v>
      </c>
      <c r="F38" s="59">
        <f>+F37</f>
        <v>8.32</v>
      </c>
      <c r="G38" s="59">
        <f t="shared" si="1"/>
        <v>8.3199999999999996E-2</v>
      </c>
      <c r="H38" s="59">
        <v>0.57799999999999996</v>
      </c>
      <c r="I38" s="59">
        <v>0.74</v>
      </c>
      <c r="J38" s="59">
        <v>0.41699999999999998</v>
      </c>
      <c r="K38" s="304">
        <f t="shared" si="2"/>
        <v>5.7799999999999995E-3</v>
      </c>
    </row>
    <row r="39" spans="1:11" x14ac:dyDescent="0.25">
      <c r="A39" s="28">
        <v>37256</v>
      </c>
      <c r="B39">
        <v>8.8699999999999992</v>
      </c>
      <c r="E39" s="29">
        <v>40602</v>
      </c>
      <c r="F39" s="59">
        <f>+F38</f>
        <v>8.32</v>
      </c>
      <c r="G39" s="59">
        <f t="shared" si="1"/>
        <v>8.3199999999999996E-2</v>
      </c>
      <c r="H39" s="59">
        <v>0.57799999999999996</v>
      </c>
      <c r="I39" s="59">
        <v>0.74</v>
      </c>
      <c r="J39" s="59">
        <v>0.41699999999999998</v>
      </c>
      <c r="K39" s="304">
        <f t="shared" si="2"/>
        <v>5.7799999999999995E-3</v>
      </c>
    </row>
    <row r="40" spans="1:11" x14ac:dyDescent="0.25">
      <c r="A40" s="28">
        <v>37346</v>
      </c>
      <c r="B40">
        <v>8.6300000000000008</v>
      </c>
      <c r="E40" s="29">
        <v>40633</v>
      </c>
      <c r="F40" s="59">
        <f t="shared" si="0"/>
        <v>7.99</v>
      </c>
      <c r="G40" s="59">
        <f t="shared" si="1"/>
        <v>7.9899999999999999E-2</v>
      </c>
      <c r="H40" s="59">
        <v>0.49099999999999999</v>
      </c>
      <c r="I40" s="59">
        <v>0.59799999999999998</v>
      </c>
      <c r="J40" s="59">
        <v>0.312</v>
      </c>
      <c r="K40" s="304">
        <f t="shared" si="2"/>
        <v>4.9100000000000003E-3</v>
      </c>
    </row>
    <row r="41" spans="1:11" x14ac:dyDescent="0.25">
      <c r="A41" s="28">
        <v>37437</v>
      </c>
      <c r="B41">
        <v>8.69</v>
      </c>
      <c r="E41" s="29">
        <v>40663</v>
      </c>
      <c r="F41" s="59">
        <f>+F40</f>
        <v>7.99</v>
      </c>
      <c r="G41" s="59">
        <f t="shared" si="1"/>
        <v>7.9899999999999999E-2</v>
      </c>
      <c r="H41" s="59">
        <v>0.49099999999999999</v>
      </c>
      <c r="I41" s="59">
        <v>0.59799999999999998</v>
      </c>
      <c r="J41" s="59">
        <v>0.312</v>
      </c>
      <c r="K41" s="304">
        <f t="shared" si="2"/>
        <v>4.9100000000000003E-3</v>
      </c>
    </row>
    <row r="42" spans="1:11" x14ac:dyDescent="0.25">
      <c r="A42" s="28">
        <v>37529</v>
      </c>
      <c r="B42">
        <v>8.6</v>
      </c>
      <c r="E42" s="29">
        <v>40694</v>
      </c>
      <c r="F42" s="59">
        <f>+F41</f>
        <v>7.99</v>
      </c>
      <c r="G42" s="59">
        <f t="shared" si="1"/>
        <v>7.9899999999999999E-2</v>
      </c>
      <c r="H42" s="59">
        <v>0.49099999999999999</v>
      </c>
      <c r="I42" s="59">
        <v>0.59799999999999998</v>
      </c>
      <c r="J42" s="59">
        <v>0.312</v>
      </c>
      <c r="K42" s="304">
        <f t="shared" si="2"/>
        <v>4.9100000000000003E-3</v>
      </c>
    </row>
    <row r="43" spans="1:11" x14ac:dyDescent="0.25">
      <c r="A43" s="28">
        <v>37621</v>
      </c>
      <c r="B43">
        <v>8.61</v>
      </c>
      <c r="E43" s="29">
        <v>40724</v>
      </c>
      <c r="F43" s="59">
        <f t="shared" si="0"/>
        <v>8</v>
      </c>
      <c r="G43" s="59">
        <f t="shared" si="1"/>
        <v>0.08</v>
      </c>
      <c r="H43" s="59">
        <v>0.52100000000000002</v>
      </c>
      <c r="I43" s="59">
        <v>0.64400000000000002</v>
      </c>
      <c r="J43" s="59">
        <v>0.40100000000000002</v>
      </c>
      <c r="K43" s="304">
        <f t="shared" si="2"/>
        <v>5.2100000000000002E-3</v>
      </c>
    </row>
    <row r="44" spans="1:11" x14ac:dyDescent="0.25">
      <c r="A44" s="28">
        <v>37711</v>
      </c>
      <c r="B44">
        <v>8.65</v>
      </c>
      <c r="E44" s="29">
        <v>40755</v>
      </c>
      <c r="F44" s="59">
        <f>+F43</f>
        <v>8</v>
      </c>
      <c r="G44" s="59">
        <f t="shared" si="1"/>
        <v>0.08</v>
      </c>
      <c r="H44" s="59">
        <v>0.52100000000000002</v>
      </c>
      <c r="I44" s="59">
        <v>0.64400000000000002</v>
      </c>
      <c r="J44" s="59">
        <v>0.40100000000000002</v>
      </c>
      <c r="K44" s="304">
        <f t="shared" si="2"/>
        <v>5.2100000000000002E-3</v>
      </c>
    </row>
    <row r="45" spans="1:11" x14ac:dyDescent="0.25">
      <c r="A45" s="28">
        <v>37802</v>
      </c>
      <c r="B45">
        <v>8.3800000000000008</v>
      </c>
      <c r="E45" s="29">
        <v>40786</v>
      </c>
      <c r="F45" s="59">
        <f>+F44</f>
        <v>8</v>
      </c>
      <c r="G45" s="59">
        <f t="shared" si="1"/>
        <v>0.08</v>
      </c>
      <c r="H45" s="59">
        <v>0.52100000000000002</v>
      </c>
      <c r="I45" s="59">
        <v>0.64400000000000002</v>
      </c>
      <c r="J45" s="59">
        <v>0.40100000000000002</v>
      </c>
      <c r="K45" s="304">
        <f t="shared" si="2"/>
        <v>5.2100000000000002E-3</v>
      </c>
    </row>
    <row r="46" spans="1:11" x14ac:dyDescent="0.25">
      <c r="A46" s="28">
        <v>37894</v>
      </c>
      <c r="B46">
        <v>8.44</v>
      </c>
      <c r="E46" s="29">
        <v>40816</v>
      </c>
      <c r="F46" s="59">
        <f t="shared" si="0"/>
        <v>8.6</v>
      </c>
      <c r="G46" s="59">
        <f t="shared" si="1"/>
        <v>8.5999999999999993E-2</v>
      </c>
      <c r="H46" s="59">
        <v>0.49</v>
      </c>
      <c r="I46" s="59">
        <v>0.57399999999999995</v>
      </c>
      <c r="J46" s="59">
        <v>0.316</v>
      </c>
      <c r="K46" s="304">
        <f t="shared" si="2"/>
        <v>4.8999999999999998E-3</v>
      </c>
    </row>
    <row r="47" spans="1:11" x14ac:dyDescent="0.25">
      <c r="A47" s="28">
        <v>37986</v>
      </c>
      <c r="B47">
        <v>8.1999999999999993</v>
      </c>
      <c r="E47" s="29">
        <v>40847</v>
      </c>
      <c r="F47" s="59">
        <f>+F46</f>
        <v>8.6</v>
      </c>
      <c r="G47" s="59">
        <f t="shared" si="1"/>
        <v>8.5999999999999993E-2</v>
      </c>
      <c r="H47" s="59">
        <v>0.49</v>
      </c>
      <c r="I47" s="59">
        <v>0.57399999999999995</v>
      </c>
      <c r="J47" s="59">
        <v>0.316</v>
      </c>
      <c r="K47" s="304">
        <f t="shared" si="2"/>
        <v>4.8999999999999998E-3</v>
      </c>
    </row>
    <row r="48" spans="1:11" x14ac:dyDescent="0.25">
      <c r="A48" s="28">
        <v>38077</v>
      </c>
      <c r="B48">
        <v>8.25</v>
      </c>
      <c r="E48" s="29">
        <v>40877</v>
      </c>
      <c r="F48" s="59">
        <f>+F47</f>
        <v>8.6</v>
      </c>
      <c r="G48" s="59">
        <f t="shared" si="1"/>
        <v>8.5999999999999993E-2</v>
      </c>
      <c r="H48" s="59">
        <v>0.49</v>
      </c>
      <c r="I48" s="59">
        <v>0.57399999999999995</v>
      </c>
      <c r="J48" s="59">
        <v>0.316</v>
      </c>
      <c r="K48" s="304">
        <f t="shared" si="2"/>
        <v>4.8999999999999998E-3</v>
      </c>
    </row>
    <row r="49" spans="1:11" x14ac:dyDescent="0.25">
      <c r="A49" s="28">
        <v>38168</v>
      </c>
      <c r="B49">
        <v>8.0399999999999991</v>
      </c>
      <c r="E49" s="29">
        <v>40908</v>
      </c>
      <c r="F49" s="59">
        <f t="shared" si="0"/>
        <v>9.1999999999999993</v>
      </c>
      <c r="G49" s="59">
        <f t="shared" si="1"/>
        <v>9.1999999999999998E-2</v>
      </c>
      <c r="H49" s="59">
        <v>0.59199999999999997</v>
      </c>
      <c r="I49" s="59">
        <v>0.78400000000000003</v>
      </c>
      <c r="J49" s="59">
        <v>0.56000000000000005</v>
      </c>
      <c r="K49" s="304">
        <f t="shared" si="2"/>
        <v>5.9199999999999999E-3</v>
      </c>
    </row>
    <row r="50" spans="1:11" x14ac:dyDescent="0.25">
      <c r="A50" s="28">
        <v>38260</v>
      </c>
      <c r="B50">
        <v>7.95</v>
      </c>
      <c r="E50" s="29">
        <v>40939</v>
      </c>
      <c r="F50" s="59">
        <f>+F49</f>
        <v>9.1999999999999993</v>
      </c>
      <c r="G50" s="59">
        <f t="shared" si="1"/>
        <v>9.1999999999999998E-2</v>
      </c>
      <c r="H50" s="59">
        <v>0.59199999999999997</v>
      </c>
      <c r="I50" s="59">
        <v>0.78400000000000003</v>
      </c>
      <c r="J50" s="59">
        <v>0.56000000000000005</v>
      </c>
      <c r="K50" s="304">
        <f t="shared" si="2"/>
        <v>5.9199999999999999E-3</v>
      </c>
    </row>
    <row r="51" spans="1:11" x14ac:dyDescent="0.25">
      <c r="A51" s="28">
        <v>38352</v>
      </c>
      <c r="B51">
        <v>7.92</v>
      </c>
      <c r="E51" s="29">
        <v>40968</v>
      </c>
      <c r="F51" s="59">
        <f>+F50</f>
        <v>9.1999999999999993</v>
      </c>
      <c r="G51" s="59">
        <f t="shared" si="1"/>
        <v>9.1999999999999998E-2</v>
      </c>
      <c r="H51" s="59">
        <v>0.59199999999999997</v>
      </c>
      <c r="I51" s="59">
        <v>0.78400000000000003</v>
      </c>
      <c r="J51" s="59">
        <v>0.56000000000000005</v>
      </c>
      <c r="K51" s="304">
        <f t="shared" si="2"/>
        <v>5.9199999999999999E-3</v>
      </c>
    </row>
    <row r="52" spans="1:11" x14ac:dyDescent="0.25">
      <c r="A52" s="28">
        <v>38442</v>
      </c>
      <c r="B52">
        <v>7.84</v>
      </c>
      <c r="E52" s="29">
        <v>40999</v>
      </c>
      <c r="F52" s="59">
        <f t="shared" si="0"/>
        <v>10</v>
      </c>
      <c r="G52" s="59">
        <f t="shared" si="1"/>
        <v>0.1</v>
      </c>
      <c r="H52" s="59">
        <v>0.52800000000000002</v>
      </c>
      <c r="I52" s="59">
        <v>0.68700000000000006</v>
      </c>
      <c r="J52" s="59">
        <v>0.316</v>
      </c>
      <c r="K52" s="304">
        <f t="shared" si="2"/>
        <v>5.28E-3</v>
      </c>
    </row>
    <row r="53" spans="1:11" x14ac:dyDescent="0.25">
      <c r="A53" s="28">
        <v>38533</v>
      </c>
      <c r="B53">
        <v>7.77</v>
      </c>
      <c r="E53" s="29">
        <v>41029</v>
      </c>
      <c r="F53" s="59">
        <f>+F52</f>
        <v>10</v>
      </c>
      <c r="G53" s="59">
        <f t="shared" si="1"/>
        <v>0.1</v>
      </c>
      <c r="H53" s="59">
        <v>0.52800000000000002</v>
      </c>
      <c r="I53" s="59">
        <v>0.68700000000000006</v>
      </c>
      <c r="J53" s="59">
        <v>0.316</v>
      </c>
      <c r="K53" s="304">
        <f t="shared" si="2"/>
        <v>5.28E-3</v>
      </c>
    </row>
    <row r="54" spans="1:11" x14ac:dyDescent="0.25">
      <c r="A54" s="28">
        <v>38625</v>
      </c>
      <c r="B54">
        <v>7.65</v>
      </c>
      <c r="E54" s="29">
        <v>41060</v>
      </c>
      <c r="F54" s="59">
        <f>+F53</f>
        <v>10</v>
      </c>
      <c r="G54" s="59">
        <f t="shared" si="1"/>
        <v>0.1</v>
      </c>
      <c r="H54" s="59">
        <v>0.52800000000000002</v>
      </c>
      <c r="I54" s="59">
        <v>0.68700000000000006</v>
      </c>
      <c r="J54" s="59">
        <v>0.316</v>
      </c>
      <c r="K54" s="304">
        <f t="shared" si="2"/>
        <v>5.28E-3</v>
      </c>
    </row>
    <row r="55" spans="1:11" x14ac:dyDescent="0.25">
      <c r="A55" s="28">
        <v>38717</v>
      </c>
      <c r="B55">
        <v>7.54</v>
      </c>
      <c r="E55" s="29">
        <v>41090</v>
      </c>
      <c r="F55" s="59">
        <f t="shared" si="0"/>
        <v>10.6</v>
      </c>
      <c r="G55" s="59">
        <f t="shared" si="1"/>
        <v>0.106</v>
      </c>
      <c r="H55" s="59">
        <v>0.56200000000000006</v>
      </c>
      <c r="I55" s="59">
        <v>0.73799999999999999</v>
      </c>
      <c r="J55" s="59">
        <v>0.42</v>
      </c>
      <c r="K55" s="304">
        <f t="shared" si="2"/>
        <v>5.6200000000000009E-3</v>
      </c>
    </row>
    <row r="56" spans="1:11" x14ac:dyDescent="0.25">
      <c r="A56" s="28">
        <v>38807</v>
      </c>
      <c r="B56">
        <v>7.22</v>
      </c>
      <c r="E56" s="29">
        <v>41121</v>
      </c>
      <c r="F56" s="59">
        <f>+F55</f>
        <v>10.6</v>
      </c>
      <c r="G56" s="59">
        <f t="shared" si="1"/>
        <v>0.106</v>
      </c>
      <c r="H56" s="59">
        <v>0.56200000000000006</v>
      </c>
      <c r="I56" s="59">
        <v>0.73799999999999999</v>
      </c>
      <c r="J56" s="59">
        <v>0.42</v>
      </c>
      <c r="K56" s="304">
        <f t="shared" si="2"/>
        <v>5.6200000000000009E-3</v>
      </c>
    </row>
    <row r="57" spans="1:11" x14ac:dyDescent="0.25">
      <c r="A57" s="28">
        <v>38898</v>
      </c>
      <c r="B57">
        <v>6.86</v>
      </c>
      <c r="E57" s="29">
        <v>41152</v>
      </c>
      <c r="F57" s="59">
        <f>+F56</f>
        <v>10.6</v>
      </c>
      <c r="G57" s="59">
        <f t="shared" si="1"/>
        <v>0.106</v>
      </c>
      <c r="H57" s="59">
        <v>0.56200000000000006</v>
      </c>
      <c r="I57" s="59">
        <v>0.73799999999999999</v>
      </c>
      <c r="J57" s="59">
        <v>0.42</v>
      </c>
      <c r="K57" s="304">
        <f t="shared" si="2"/>
        <v>5.6200000000000009E-3</v>
      </c>
    </row>
    <row r="58" spans="1:11" x14ac:dyDescent="0.25">
      <c r="A58" s="28">
        <v>38990</v>
      </c>
      <c r="B58">
        <v>6.6</v>
      </c>
      <c r="E58" s="29">
        <v>41182</v>
      </c>
      <c r="F58" s="59">
        <f t="shared" si="0"/>
        <v>10.8</v>
      </c>
      <c r="G58" s="59">
        <f t="shared" si="1"/>
        <v>0.10800000000000001</v>
      </c>
      <c r="H58" s="59">
        <v>0.57099999999999995</v>
      </c>
      <c r="I58" s="59">
        <v>0.71399999999999997</v>
      </c>
      <c r="J58" s="59">
        <v>0.64500000000000002</v>
      </c>
      <c r="K58" s="304">
        <f t="shared" si="2"/>
        <v>5.7099999999999998E-3</v>
      </c>
    </row>
    <row r="59" spans="1:11" x14ac:dyDescent="0.25">
      <c r="A59" s="28">
        <v>39082</v>
      </c>
      <c r="B59">
        <v>6.43</v>
      </c>
      <c r="E59" s="29">
        <v>41213</v>
      </c>
      <c r="F59" s="59">
        <f>+F58</f>
        <v>10.8</v>
      </c>
      <c r="G59" s="59">
        <f t="shared" si="1"/>
        <v>0.10800000000000001</v>
      </c>
      <c r="H59" s="59">
        <v>0.57099999999999995</v>
      </c>
      <c r="I59" s="59">
        <v>0.71399999999999997</v>
      </c>
      <c r="J59" s="59">
        <v>0.64500000000000002</v>
      </c>
      <c r="K59" s="304">
        <f t="shared" si="2"/>
        <v>5.7099999999999998E-3</v>
      </c>
    </row>
    <row r="60" spans="1:11" x14ac:dyDescent="0.25">
      <c r="A60" s="28">
        <v>39172</v>
      </c>
      <c r="B60">
        <v>6.1</v>
      </c>
      <c r="E60" s="29">
        <v>41243</v>
      </c>
      <c r="F60" s="59">
        <f>+F59</f>
        <v>10.8</v>
      </c>
      <c r="G60" s="59">
        <f t="shared" si="1"/>
        <v>0.10800000000000001</v>
      </c>
      <c r="H60" s="59">
        <v>0.57099999999999995</v>
      </c>
      <c r="I60" s="59">
        <v>0.71399999999999997</v>
      </c>
      <c r="J60" s="59">
        <v>0.64500000000000002</v>
      </c>
      <c r="K60" s="304">
        <f t="shared" si="2"/>
        <v>5.7099999999999998E-3</v>
      </c>
    </row>
    <row r="61" spans="1:11" x14ac:dyDescent="0.25">
      <c r="A61" s="28">
        <v>39263</v>
      </c>
      <c r="B61">
        <v>6.05</v>
      </c>
      <c r="E61" s="29">
        <v>41274</v>
      </c>
      <c r="F61" s="59">
        <f t="shared" si="0"/>
        <v>11.3</v>
      </c>
      <c r="G61" s="59">
        <f t="shared" si="1"/>
        <v>0.113</v>
      </c>
      <c r="H61" s="59">
        <v>0.68700000000000006</v>
      </c>
      <c r="I61" s="59">
        <v>0.93300000000000005</v>
      </c>
      <c r="J61" s="59">
        <v>0.58899999999999997</v>
      </c>
      <c r="K61" s="304">
        <f t="shared" si="2"/>
        <v>6.8700000000000002E-3</v>
      </c>
    </row>
    <row r="62" spans="1:11" x14ac:dyDescent="0.25">
      <c r="A62" s="28">
        <v>39355</v>
      </c>
      <c r="B62">
        <v>6.21</v>
      </c>
      <c r="E62" s="29">
        <v>41305</v>
      </c>
      <c r="F62" s="59">
        <f>+F61</f>
        <v>11.3</v>
      </c>
      <c r="G62" s="59">
        <f t="shared" si="1"/>
        <v>0.113</v>
      </c>
      <c r="H62" s="59">
        <v>0.68700000000000006</v>
      </c>
      <c r="I62" s="59">
        <v>0.93300000000000005</v>
      </c>
      <c r="J62" s="59">
        <v>0.58899999999999997</v>
      </c>
      <c r="K62" s="304">
        <f t="shared" si="2"/>
        <v>6.8700000000000002E-3</v>
      </c>
    </row>
    <row r="63" spans="1:11" x14ac:dyDescent="0.25">
      <c r="A63" s="28">
        <v>39447</v>
      </c>
      <c r="B63">
        <v>6.3</v>
      </c>
      <c r="E63" s="29">
        <v>41333</v>
      </c>
      <c r="F63" s="59">
        <f>+F62</f>
        <v>11.3</v>
      </c>
      <c r="G63" s="59">
        <f t="shared" si="1"/>
        <v>0.113</v>
      </c>
      <c r="H63" s="59">
        <v>0.68700000000000006</v>
      </c>
      <c r="I63" s="59">
        <v>0.93300000000000005</v>
      </c>
      <c r="J63" s="59">
        <v>0.58899999999999997</v>
      </c>
      <c r="K63" s="304">
        <f t="shared" si="2"/>
        <v>6.8700000000000002E-3</v>
      </c>
    </row>
    <row r="64" spans="1:11" x14ac:dyDescent="0.25">
      <c r="A64" s="28">
        <v>39538</v>
      </c>
      <c r="B64">
        <v>6.53</v>
      </c>
      <c r="E64" s="29">
        <v>41364</v>
      </c>
      <c r="F64" s="59">
        <f t="shared" si="0"/>
        <v>11.9</v>
      </c>
      <c r="G64" s="59">
        <f t="shared" si="1"/>
        <v>0.11900000000000001</v>
      </c>
      <c r="H64" s="59">
        <v>0.61499999999999999</v>
      </c>
      <c r="I64" s="59">
        <v>0.81</v>
      </c>
      <c r="J64" s="59">
        <v>0.53700000000000003</v>
      </c>
      <c r="K64" s="304">
        <f t="shared" si="2"/>
        <v>6.1500000000000001E-3</v>
      </c>
    </row>
    <row r="65" spans="1:11" x14ac:dyDescent="0.25">
      <c r="A65" s="28">
        <v>39629</v>
      </c>
      <c r="B65">
        <v>6.78</v>
      </c>
      <c r="E65" s="29">
        <v>41394</v>
      </c>
      <c r="F65" s="59">
        <f>+F64</f>
        <v>11.9</v>
      </c>
      <c r="G65" s="59">
        <f t="shared" si="1"/>
        <v>0.11900000000000001</v>
      </c>
      <c r="H65" s="59">
        <v>0.61499999999999999</v>
      </c>
      <c r="I65" s="59">
        <v>0.81</v>
      </c>
      <c r="J65" s="59">
        <v>0.53700000000000003</v>
      </c>
      <c r="K65" s="304">
        <f t="shared" si="2"/>
        <v>6.1500000000000001E-3</v>
      </c>
    </row>
    <row r="66" spans="1:11" x14ac:dyDescent="0.25">
      <c r="A66" s="28">
        <v>39721</v>
      </c>
      <c r="B66">
        <v>6.73</v>
      </c>
      <c r="E66" s="29">
        <v>41425</v>
      </c>
      <c r="F66" s="59">
        <f>+F65</f>
        <v>11.9</v>
      </c>
      <c r="G66" s="59">
        <f t="shared" si="1"/>
        <v>0.11900000000000001</v>
      </c>
      <c r="H66" s="59">
        <v>0.61499999999999999</v>
      </c>
      <c r="I66" s="59">
        <v>0.81</v>
      </c>
      <c r="J66" s="59">
        <v>0.53700000000000003</v>
      </c>
      <c r="K66" s="304">
        <f t="shared" si="2"/>
        <v>6.1500000000000001E-3</v>
      </c>
    </row>
    <row r="67" spans="1:11" x14ac:dyDescent="0.25">
      <c r="A67" s="28">
        <v>39813</v>
      </c>
      <c r="B67">
        <v>6.9399999999999995</v>
      </c>
      <c r="E67" s="29">
        <v>41455</v>
      </c>
      <c r="F67" s="59">
        <f t="shared" si="0"/>
        <v>12.2</v>
      </c>
      <c r="G67" s="59">
        <f t="shared" si="1"/>
        <v>0.122</v>
      </c>
      <c r="H67" s="59">
        <v>0.61199999999999999</v>
      </c>
      <c r="I67" s="59">
        <v>0.90700000000000003</v>
      </c>
      <c r="J67" s="59">
        <v>0.57199999999999995</v>
      </c>
      <c r="K67" s="304">
        <f t="shared" si="2"/>
        <v>6.1199999999999996E-3</v>
      </c>
    </row>
    <row r="68" spans="1:11" x14ac:dyDescent="0.25">
      <c r="A68" s="28">
        <v>39903</v>
      </c>
      <c r="B68">
        <v>7.35</v>
      </c>
      <c r="E68" s="29">
        <v>41486</v>
      </c>
      <c r="F68" s="59">
        <f>+F67</f>
        <v>12.2</v>
      </c>
      <c r="G68" s="59">
        <f t="shared" ref="G68:G81" si="3">+F68/100</f>
        <v>0.122</v>
      </c>
      <c r="H68" s="59">
        <v>0.61199999999999999</v>
      </c>
      <c r="I68" s="59">
        <v>0.90700000000000003</v>
      </c>
      <c r="J68" s="59">
        <v>0.57199999999999995</v>
      </c>
      <c r="K68" s="304">
        <f t="shared" ref="K68:K81" si="4">+H68/100</f>
        <v>6.1199999999999996E-3</v>
      </c>
    </row>
    <row r="69" spans="1:11" x14ac:dyDescent="0.25">
      <c r="A69" s="28">
        <v>39994</v>
      </c>
      <c r="B69">
        <v>7.5600000000000005</v>
      </c>
      <c r="E69" s="29">
        <v>41517</v>
      </c>
      <c r="F69" s="59">
        <f>+F68</f>
        <v>12.2</v>
      </c>
      <c r="G69" s="59">
        <f t="shared" si="3"/>
        <v>0.122</v>
      </c>
      <c r="H69" s="59">
        <v>0.61199999999999999</v>
      </c>
      <c r="I69" s="59">
        <v>0.90700000000000003</v>
      </c>
      <c r="J69" s="59">
        <v>0.57199999999999995</v>
      </c>
      <c r="K69" s="304">
        <f t="shared" si="4"/>
        <v>6.1199999999999996E-3</v>
      </c>
    </row>
    <row r="70" spans="1:11" x14ac:dyDescent="0.25">
      <c r="A70" s="28">
        <v>40086</v>
      </c>
      <c r="B70">
        <v>8.0500000000000007</v>
      </c>
      <c r="E70" s="29">
        <v>41547</v>
      </c>
      <c r="F70" s="59">
        <f t="shared" ref="F70:F79" si="5">+VLOOKUP(E70,A:B,2,FALSE)</f>
        <v>12.3</v>
      </c>
      <c r="G70" s="59">
        <f t="shared" si="3"/>
        <v>0.12300000000000001</v>
      </c>
      <c r="H70" s="59">
        <v>0.59899999999999998</v>
      </c>
      <c r="I70" s="59">
        <v>0.84699999999999998</v>
      </c>
      <c r="J70" s="59">
        <v>0.59599999999999997</v>
      </c>
      <c r="K70" s="304">
        <f t="shared" si="4"/>
        <v>5.9899999999999997E-3</v>
      </c>
    </row>
    <row r="71" spans="1:11" x14ac:dyDescent="0.25">
      <c r="A71" s="28">
        <v>40178</v>
      </c>
      <c r="B71">
        <v>8.26</v>
      </c>
      <c r="E71" s="29">
        <v>41578</v>
      </c>
      <c r="F71" s="59">
        <f>+F70</f>
        <v>12.3</v>
      </c>
      <c r="G71" s="59">
        <f t="shared" si="3"/>
        <v>0.12300000000000001</v>
      </c>
      <c r="H71" s="59">
        <v>0.59899999999999998</v>
      </c>
      <c r="I71" s="59">
        <v>0.84699999999999998</v>
      </c>
      <c r="J71" s="59">
        <v>0.59599999999999997</v>
      </c>
      <c r="K71" s="304">
        <f t="shared" si="4"/>
        <v>5.9899999999999997E-3</v>
      </c>
    </row>
    <row r="72" spans="1:11" x14ac:dyDescent="0.25">
      <c r="A72" s="28">
        <v>40268</v>
      </c>
      <c r="B72">
        <v>8.52</v>
      </c>
      <c r="E72" s="29">
        <v>41608</v>
      </c>
      <c r="F72" s="59">
        <f>+F71</f>
        <v>12.3</v>
      </c>
      <c r="G72" s="59">
        <f t="shared" si="3"/>
        <v>0.12300000000000001</v>
      </c>
      <c r="H72" s="59">
        <v>0.59899999999999998</v>
      </c>
      <c r="I72" s="59">
        <v>0.84699999999999998</v>
      </c>
      <c r="J72" s="59">
        <v>0.59599999999999997</v>
      </c>
      <c r="K72" s="304">
        <f t="shared" si="4"/>
        <v>5.9899999999999997E-3</v>
      </c>
    </row>
    <row r="73" spans="1:11" x14ac:dyDescent="0.25">
      <c r="A73" s="28">
        <v>40359</v>
      </c>
      <c r="B73">
        <v>8.6199999999999992</v>
      </c>
      <c r="E73" s="29">
        <v>41639</v>
      </c>
      <c r="F73" s="59">
        <f t="shared" si="5"/>
        <v>12.5</v>
      </c>
      <c r="G73" s="59">
        <f t="shared" si="3"/>
        <v>0.125</v>
      </c>
      <c r="H73" s="59">
        <v>0.63900000000000001</v>
      </c>
      <c r="I73" s="59">
        <v>1.0189999999999999</v>
      </c>
      <c r="J73" s="59">
        <v>0.74199999999999999</v>
      </c>
      <c r="K73" s="304">
        <f t="shared" si="4"/>
        <v>6.3899999999999998E-3</v>
      </c>
    </row>
    <row r="74" spans="1:11" x14ac:dyDescent="0.25">
      <c r="A74" s="28">
        <v>40451</v>
      </c>
      <c r="B74">
        <v>8.31</v>
      </c>
      <c r="E74" s="29">
        <v>41670</v>
      </c>
      <c r="F74" s="59">
        <f>+F73</f>
        <v>12.5</v>
      </c>
      <c r="G74" s="59">
        <f t="shared" si="3"/>
        <v>0.125</v>
      </c>
      <c r="H74" s="59">
        <v>0.63900000000000001</v>
      </c>
      <c r="I74" s="59">
        <v>1.0189999999999999</v>
      </c>
      <c r="J74" s="59">
        <v>0.74199999999999999</v>
      </c>
      <c r="K74" s="304">
        <f t="shared" si="4"/>
        <v>6.3899999999999998E-3</v>
      </c>
    </row>
    <row r="75" spans="1:11" x14ac:dyDescent="0.25">
      <c r="A75" s="28">
        <v>40543</v>
      </c>
      <c r="B75">
        <v>8.32</v>
      </c>
      <c r="E75" s="29">
        <v>41698</v>
      </c>
      <c r="F75" s="59">
        <f>+F74</f>
        <v>12.5</v>
      </c>
      <c r="G75" s="59">
        <f t="shared" si="3"/>
        <v>0.125</v>
      </c>
      <c r="H75" s="59">
        <v>0.63900000000000001</v>
      </c>
      <c r="I75" s="59">
        <v>1.0189999999999999</v>
      </c>
      <c r="J75" s="59">
        <v>0.74199999999999999</v>
      </c>
      <c r="K75" s="304">
        <f t="shared" si="4"/>
        <v>6.3899999999999998E-3</v>
      </c>
    </row>
    <row r="76" spans="1:11" x14ac:dyDescent="0.25">
      <c r="A76" s="28">
        <v>40633</v>
      </c>
      <c r="B76">
        <v>7.99</v>
      </c>
      <c r="E76" s="29">
        <v>41729</v>
      </c>
      <c r="F76" s="59">
        <f t="shared" si="5"/>
        <v>12.6</v>
      </c>
      <c r="G76" s="59">
        <f t="shared" si="3"/>
        <v>0.126</v>
      </c>
      <c r="H76" s="59">
        <v>0.56200000000000006</v>
      </c>
      <c r="I76" s="59">
        <v>0.82799999999999996</v>
      </c>
      <c r="J76" s="59">
        <v>0.57099999999999995</v>
      </c>
      <c r="K76" s="304">
        <f t="shared" si="4"/>
        <v>5.6200000000000009E-3</v>
      </c>
    </row>
    <row r="77" spans="1:11" x14ac:dyDescent="0.25">
      <c r="A77" s="28">
        <v>40724</v>
      </c>
      <c r="B77">
        <v>8</v>
      </c>
      <c r="E77" s="29">
        <v>41759</v>
      </c>
      <c r="F77" s="59">
        <f>+F76</f>
        <v>12.6</v>
      </c>
      <c r="G77" s="59">
        <f t="shared" si="3"/>
        <v>0.126</v>
      </c>
      <c r="H77" s="59">
        <v>0.56200000000000006</v>
      </c>
      <c r="I77" s="59">
        <v>0.82799999999999996</v>
      </c>
      <c r="J77" s="59">
        <v>0.57099999999999995</v>
      </c>
      <c r="K77" s="304">
        <f t="shared" si="4"/>
        <v>5.6200000000000009E-3</v>
      </c>
    </row>
    <row r="78" spans="1:11" x14ac:dyDescent="0.25">
      <c r="A78" s="28">
        <v>40816</v>
      </c>
      <c r="B78">
        <v>8.6</v>
      </c>
      <c r="E78" s="29">
        <v>41790</v>
      </c>
      <c r="F78" s="59">
        <f>+F77</f>
        <v>12.6</v>
      </c>
      <c r="G78" s="59">
        <f t="shared" si="3"/>
        <v>0.126</v>
      </c>
      <c r="H78" s="59">
        <v>0.56200000000000006</v>
      </c>
      <c r="I78" s="59">
        <v>0.82799999999999996</v>
      </c>
      <c r="J78" s="59">
        <v>0.57099999999999995</v>
      </c>
      <c r="K78" s="304">
        <f t="shared" si="4"/>
        <v>5.6200000000000009E-3</v>
      </c>
    </row>
    <row r="79" spans="1:11" x14ac:dyDescent="0.25">
      <c r="A79" s="28">
        <v>40908</v>
      </c>
      <c r="B79">
        <v>9.1999999999999993</v>
      </c>
      <c r="E79" s="29">
        <v>41820</v>
      </c>
      <c r="F79" s="59">
        <f t="shared" si="5"/>
        <v>12.49</v>
      </c>
      <c r="G79" s="59">
        <f t="shared" si="3"/>
        <v>0.1249</v>
      </c>
      <c r="H79" s="59">
        <v>0.71199999999999997</v>
      </c>
      <c r="I79" s="59">
        <v>0.99099999999999999</v>
      </c>
      <c r="J79" s="59">
        <v>0.80100000000000005</v>
      </c>
      <c r="K79" s="304">
        <f t="shared" si="4"/>
        <v>7.1199999999999996E-3</v>
      </c>
    </row>
    <row r="80" spans="1:11" x14ac:dyDescent="0.25">
      <c r="A80" s="28">
        <v>40999</v>
      </c>
      <c r="B80">
        <v>10</v>
      </c>
      <c r="E80" s="29">
        <v>41851</v>
      </c>
      <c r="F80" s="59">
        <f>+F79</f>
        <v>12.49</v>
      </c>
      <c r="G80" s="59">
        <f t="shared" si="3"/>
        <v>0.1249</v>
      </c>
      <c r="H80" s="59">
        <v>0.71199999999999997</v>
      </c>
      <c r="I80" s="59">
        <v>0.99099999999999999</v>
      </c>
      <c r="J80" s="59">
        <v>0.80100000000000005</v>
      </c>
      <c r="K80" s="304">
        <f t="shared" si="4"/>
        <v>7.1199999999999996E-3</v>
      </c>
    </row>
    <row r="81" spans="1:11" x14ac:dyDescent="0.25">
      <c r="A81" s="28">
        <v>41090</v>
      </c>
      <c r="B81">
        <v>10.6</v>
      </c>
      <c r="E81" s="29">
        <v>41882</v>
      </c>
      <c r="F81" s="59">
        <f>+F80</f>
        <v>12.49</v>
      </c>
      <c r="G81" s="59">
        <f t="shared" si="3"/>
        <v>0.1249</v>
      </c>
      <c r="H81" s="59">
        <v>0.71199999999999997</v>
      </c>
      <c r="I81" s="59">
        <v>0.99099999999999999</v>
      </c>
      <c r="J81" s="59">
        <v>0.80100000000000005</v>
      </c>
      <c r="K81" s="304">
        <f t="shared" si="4"/>
        <v>7.1199999999999996E-3</v>
      </c>
    </row>
    <row r="82" spans="1:11" x14ac:dyDescent="0.25">
      <c r="A82" s="28">
        <v>41182</v>
      </c>
      <c r="B82">
        <v>10.8</v>
      </c>
    </row>
    <row r="83" spans="1:11" x14ac:dyDescent="0.25">
      <c r="A83" s="28">
        <v>41274</v>
      </c>
      <c r="B83">
        <v>11.3</v>
      </c>
    </row>
    <row r="84" spans="1:11" x14ac:dyDescent="0.25">
      <c r="A84" s="28">
        <v>41364</v>
      </c>
      <c r="B84">
        <v>11.9</v>
      </c>
    </row>
    <row r="85" spans="1:11" x14ac:dyDescent="0.25">
      <c r="A85" s="28">
        <v>41455</v>
      </c>
      <c r="B85">
        <v>12.2</v>
      </c>
    </row>
    <row r="86" spans="1:11" x14ac:dyDescent="0.25">
      <c r="A86" s="28">
        <v>41547</v>
      </c>
      <c r="B86">
        <v>12.3</v>
      </c>
    </row>
    <row r="87" spans="1:11" x14ac:dyDescent="0.25">
      <c r="A87" s="28">
        <v>41639</v>
      </c>
      <c r="B87">
        <v>12.5</v>
      </c>
    </row>
    <row r="88" spans="1:11" x14ac:dyDescent="0.25">
      <c r="A88" s="28">
        <v>41729</v>
      </c>
      <c r="B88">
        <v>12.6</v>
      </c>
    </row>
    <row r="89" spans="1:11" x14ac:dyDescent="0.25">
      <c r="A89" s="28">
        <v>41820</v>
      </c>
      <c r="B89">
        <v>12.49</v>
      </c>
    </row>
  </sheetData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>
    <tabColor theme="6" tint="-0.499984740745262"/>
  </sheetPr>
  <dimension ref="A2:BW273"/>
  <sheetViews>
    <sheetView showGridLines="0" topLeftCell="BG52" zoomScale="85" zoomScaleNormal="85" workbookViewId="0">
      <selection activeCell="BK83" sqref="BK83"/>
    </sheetView>
  </sheetViews>
  <sheetFormatPr defaultRowHeight="12" x14ac:dyDescent="0.2"/>
  <cols>
    <col min="1" max="1" width="21.85546875" style="8" bestFit="1" customWidth="1"/>
    <col min="2" max="2" width="27.42578125" style="8" bestFit="1" customWidth="1"/>
    <col min="3" max="3" width="18.140625" style="8" bestFit="1" customWidth="1"/>
    <col min="4" max="4" width="26.7109375" style="8" bestFit="1" customWidth="1"/>
    <col min="5" max="5" width="13.7109375" style="8" bestFit="1" customWidth="1"/>
    <col min="6" max="6" width="20.85546875" style="8" bestFit="1" customWidth="1"/>
    <col min="7" max="7" width="28.7109375" style="8" bestFit="1" customWidth="1"/>
    <col min="8" max="8" width="18.42578125" style="8" bestFit="1" customWidth="1"/>
    <col min="9" max="10" width="10.85546875" style="16" customWidth="1"/>
    <col min="11" max="11" width="9.42578125" style="8" bestFit="1" customWidth="1"/>
    <col min="12" max="12" width="9.28515625" style="8" bestFit="1" customWidth="1"/>
    <col min="13" max="13" width="8.140625" style="8" bestFit="1" customWidth="1"/>
    <col min="14" max="14" width="13.5703125" style="8" bestFit="1" customWidth="1"/>
    <col min="15" max="15" width="13.28515625" style="8" bestFit="1" customWidth="1"/>
    <col min="16" max="16" width="6.140625" style="8" bestFit="1" customWidth="1"/>
    <col min="17" max="17" width="9.140625" style="16"/>
    <col min="18" max="18" width="9.140625" style="8"/>
    <col min="19" max="19" width="9.85546875" style="8" bestFit="1" customWidth="1"/>
    <col min="20" max="20" width="13.140625" style="8" bestFit="1" customWidth="1"/>
    <col min="21" max="22" width="8.42578125" style="8" bestFit="1" customWidth="1"/>
    <col min="23" max="23" width="9" style="8" bestFit="1" customWidth="1"/>
    <col min="24" max="24" width="9.5703125" style="8" bestFit="1" customWidth="1"/>
    <col min="25" max="28" width="9.140625" style="8"/>
    <col min="29" max="29" width="10" style="8" bestFit="1" customWidth="1"/>
    <col min="30" max="32" width="9.140625" style="8"/>
    <col min="33" max="45" width="9.140625" style="8" customWidth="1"/>
    <col min="46" max="47" width="9.140625" style="8"/>
    <col min="48" max="50" width="0" style="8" hidden="1" customWidth="1"/>
    <col min="51" max="51" width="10.28515625" style="8" hidden="1" customWidth="1"/>
    <col min="52" max="54" width="19.140625" style="8" hidden="1" customWidth="1"/>
    <col min="55" max="56" width="20" style="8" hidden="1" customWidth="1"/>
    <col min="57" max="58" width="19.140625" style="8" hidden="1" customWidth="1"/>
    <col min="59" max="61" width="9.140625" style="8"/>
    <col min="62" max="62" width="10" style="8" bestFit="1" customWidth="1"/>
    <col min="63" max="63" width="10.42578125" style="8" bestFit="1" customWidth="1"/>
    <col min="64" max="64" width="10.5703125" style="8" bestFit="1" customWidth="1"/>
    <col min="65" max="66" width="9.140625" style="8"/>
    <col min="67" max="75" width="0" style="8" hidden="1" customWidth="1"/>
    <col min="76" max="16384" width="9.140625" style="8"/>
  </cols>
  <sheetData>
    <row r="2" spans="2:45" x14ac:dyDescent="0.2">
      <c r="B2" s="9" t="s">
        <v>15</v>
      </c>
      <c r="C2" s="9" t="s">
        <v>56</v>
      </c>
    </row>
    <row r="3" spans="2:45" x14ac:dyDescent="0.2">
      <c r="B3" s="9" t="s">
        <v>16</v>
      </c>
      <c r="C3" s="9" t="s">
        <v>57</v>
      </c>
    </row>
    <row r="4" spans="2:45" x14ac:dyDescent="0.2">
      <c r="B4" s="9" t="s">
        <v>17</v>
      </c>
      <c r="C4" s="9" t="s">
        <v>57</v>
      </c>
    </row>
    <row r="5" spans="2:45" x14ac:dyDescent="0.2">
      <c r="B5" s="9" t="s">
        <v>19</v>
      </c>
      <c r="C5" s="9" t="s">
        <v>18</v>
      </c>
    </row>
    <row r="6" spans="2:45" x14ac:dyDescent="0.2">
      <c r="B6" s="9" t="s">
        <v>20</v>
      </c>
      <c r="C6" s="9" t="s">
        <v>18</v>
      </c>
    </row>
    <row r="7" spans="2:45" x14ac:dyDescent="0.2">
      <c r="B7" s="9" t="s">
        <v>21</v>
      </c>
      <c r="C7" s="9" t="s">
        <v>18</v>
      </c>
    </row>
    <row r="8" spans="2:45" x14ac:dyDescent="0.2">
      <c r="B8" s="9" t="s">
        <v>22</v>
      </c>
      <c r="C8" s="9" t="s">
        <v>23</v>
      </c>
    </row>
    <row r="9" spans="2:45" x14ac:dyDescent="0.2">
      <c r="B9" s="9" t="s">
        <v>24</v>
      </c>
      <c r="C9" s="9" t="s">
        <v>25</v>
      </c>
    </row>
    <row r="10" spans="2:45" x14ac:dyDescent="0.2">
      <c r="B10" s="9" t="s">
        <v>26</v>
      </c>
      <c r="C10" s="9" t="s">
        <v>25</v>
      </c>
    </row>
    <row r="11" spans="2:45" x14ac:dyDescent="0.2">
      <c r="B11" s="9" t="s">
        <v>27</v>
      </c>
      <c r="C11" s="9" t="s">
        <v>25</v>
      </c>
    </row>
    <row r="12" spans="2:45" x14ac:dyDescent="0.2">
      <c r="B12" s="9" t="s">
        <v>28</v>
      </c>
      <c r="C12" s="9" t="s">
        <v>18</v>
      </c>
      <c r="I12" s="16">
        <f>+CORREL(I19:I80,J19:J80)</f>
        <v>0.73181191145786439</v>
      </c>
    </row>
    <row r="13" spans="2:45" x14ac:dyDescent="0.2">
      <c r="B13" s="9" t="s">
        <v>29</v>
      </c>
      <c r="C13" s="9" t="s">
        <v>18</v>
      </c>
    </row>
    <row r="15" spans="2:45" ht="12.75" thickBot="1" x14ac:dyDescent="0.25">
      <c r="I15" s="313" t="s">
        <v>52</v>
      </c>
      <c r="J15" s="313"/>
      <c r="T15" s="315" t="s">
        <v>52</v>
      </c>
      <c r="U15" s="315"/>
      <c r="V15" s="315"/>
      <c r="W15" s="315"/>
      <c r="X15" s="315"/>
      <c r="AD15" s="313" t="s">
        <v>113</v>
      </c>
      <c r="AE15" s="313"/>
      <c r="AF15" s="313"/>
    </row>
    <row r="16" spans="2:45" ht="15.75" thickBot="1" x14ac:dyDescent="0.3">
      <c r="I16" s="20" t="s">
        <v>53</v>
      </c>
      <c r="J16" s="20" t="s">
        <v>54</v>
      </c>
      <c r="T16" s="68" t="s">
        <v>53</v>
      </c>
      <c r="U16" s="68" t="s">
        <v>54</v>
      </c>
      <c r="V16" s="68" t="s">
        <v>54</v>
      </c>
      <c r="W16" s="68" t="s">
        <v>54</v>
      </c>
      <c r="X16" s="68" t="s">
        <v>54</v>
      </c>
      <c r="AA16" s="69">
        <f>+SUM(AA19:AA83)</f>
        <v>-4.1139980581142779E-2</v>
      </c>
      <c r="AD16" s="20" t="s">
        <v>53</v>
      </c>
      <c r="AE16" s="20" t="s">
        <v>54</v>
      </c>
      <c r="AF16" s="20" t="s">
        <v>54</v>
      </c>
      <c r="AK16" s="59"/>
      <c r="AL16"/>
      <c r="AM16"/>
      <c r="AN16"/>
      <c r="AO16"/>
      <c r="AP16"/>
      <c r="AQ16"/>
      <c r="AR16"/>
      <c r="AS16"/>
    </row>
    <row r="17" spans="1:75" ht="15.75" thickBot="1" x14ac:dyDescent="0.3">
      <c r="AK17"/>
      <c r="AL17"/>
      <c r="AM17"/>
      <c r="AN17"/>
      <c r="AO17"/>
      <c r="AP17"/>
      <c r="AQ17"/>
      <c r="AR17"/>
      <c r="AS17"/>
      <c r="AY17" s="312" t="s">
        <v>98</v>
      </c>
      <c r="AZ17" s="312"/>
      <c r="BA17" s="312"/>
      <c r="BB17" s="312"/>
      <c r="BC17" s="312"/>
      <c r="BD17" s="312"/>
      <c r="BE17" s="312"/>
      <c r="BF17" s="312"/>
      <c r="BJ17" s="314"/>
      <c r="BK17" s="314"/>
      <c r="BL17" s="314"/>
      <c r="BP17" s="312" t="s">
        <v>103</v>
      </c>
      <c r="BQ17" s="312"/>
      <c r="BR17" s="312"/>
      <c r="BS17" s="312"/>
      <c r="BT17" s="312"/>
      <c r="BU17" s="312"/>
      <c r="BV17" s="312"/>
      <c r="BW17" s="312"/>
    </row>
    <row r="18" spans="1:75" ht="15" x14ac:dyDescent="0.25">
      <c r="A18" s="1" t="s">
        <v>80</v>
      </c>
      <c r="B18" s="1" t="s">
        <v>79</v>
      </c>
      <c r="C18" s="2" t="s">
        <v>1</v>
      </c>
      <c r="D18" s="3" t="s">
        <v>2</v>
      </c>
      <c r="E18" s="4" t="s">
        <v>3</v>
      </c>
      <c r="F18" s="5" t="s">
        <v>4</v>
      </c>
      <c r="G18" s="5" t="s">
        <v>5</v>
      </c>
      <c r="H18" s="5" t="s">
        <v>6</v>
      </c>
      <c r="I18" s="18" t="s">
        <v>7</v>
      </c>
      <c r="J18" s="19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6" t="s">
        <v>14</v>
      </c>
      <c r="T18" s="24" t="str">
        <f>+I18</f>
        <v>Tasso Medio</v>
      </c>
      <c r="U18" s="24" t="str">
        <f>+J18</f>
        <v>Euribor</v>
      </c>
      <c r="V18" s="24" t="s">
        <v>89</v>
      </c>
      <c r="W18" s="24" t="s">
        <v>127</v>
      </c>
      <c r="X18" s="24"/>
      <c r="Z18" s="24" t="s">
        <v>86</v>
      </c>
      <c r="AA18" s="24" t="s">
        <v>87</v>
      </c>
      <c r="AB18" s="24"/>
      <c r="AC18" s="24"/>
      <c r="AD18" s="24" t="s">
        <v>88</v>
      </c>
      <c r="AE18" s="24" t="s">
        <v>87</v>
      </c>
      <c r="AF18" s="24" t="s">
        <v>82</v>
      </c>
      <c r="AK18" s="13"/>
      <c r="AL18" s="13"/>
      <c r="AM18"/>
      <c r="AN18"/>
      <c r="AO18"/>
      <c r="AP18"/>
      <c r="AQ18"/>
      <c r="AR18"/>
      <c r="AS18"/>
      <c r="AY18" s="50" t="s">
        <v>0</v>
      </c>
      <c r="AZ18" s="50" t="s">
        <v>91</v>
      </c>
      <c r="BA18" s="50" t="s">
        <v>92</v>
      </c>
      <c r="BB18" s="50" t="s">
        <v>93</v>
      </c>
      <c r="BC18" s="50" t="s">
        <v>94</v>
      </c>
      <c r="BD18" s="50" t="s">
        <v>95</v>
      </c>
      <c r="BE18" s="50" t="s">
        <v>96</v>
      </c>
      <c r="BF18" s="50" t="s">
        <v>97</v>
      </c>
      <c r="BJ18" s="314" t="s">
        <v>101</v>
      </c>
      <c r="BK18" s="314"/>
      <c r="BL18" s="314"/>
      <c r="BP18" s="56" t="s">
        <v>104</v>
      </c>
      <c r="BQ18" s="56" t="s">
        <v>105</v>
      </c>
      <c r="BR18" s="56" t="s">
        <v>106</v>
      </c>
      <c r="BS18" s="56" t="s">
        <v>107</v>
      </c>
      <c r="BT18" s="56" t="s">
        <v>108</v>
      </c>
      <c r="BU18" s="56" t="s">
        <v>109</v>
      </c>
      <c r="BV18" s="56" t="s">
        <v>110</v>
      </c>
    </row>
    <row r="19" spans="1:75" ht="15" x14ac:dyDescent="0.25">
      <c r="A19" s="7">
        <f>+EOMONTH(B19,-3)</f>
        <v>39416</v>
      </c>
      <c r="B19" s="156">
        <v>39507</v>
      </c>
      <c r="C19" s="157">
        <v>12753514353</v>
      </c>
      <c r="D19" s="158">
        <v>1679468.3999999997</v>
      </c>
      <c r="E19" s="159">
        <v>251</v>
      </c>
      <c r="F19" s="158">
        <v>439776357</v>
      </c>
      <c r="G19" s="158">
        <v>1752097.0398406375</v>
      </c>
      <c r="H19" s="158">
        <v>1679468.3999999997</v>
      </c>
      <c r="I19" s="160">
        <v>4.819733740726985E-2</v>
      </c>
      <c r="J19" s="160">
        <v>4.1820952380952389E-2</v>
      </c>
      <c r="K19" s="161">
        <v>1.2253634085213003E-3</v>
      </c>
      <c r="L19" s="161">
        <v>0</v>
      </c>
      <c r="M19" s="161">
        <v>1.2253634085213003E-3</v>
      </c>
      <c r="N19" s="175">
        <v>19.901776876113292</v>
      </c>
      <c r="O19" s="175">
        <v>14.376323936981507</v>
      </c>
      <c r="P19" s="173"/>
      <c r="Q19" s="39"/>
      <c r="S19" s="21">
        <f>+B19</f>
        <v>39507</v>
      </c>
      <c r="T19" s="14">
        <f>+I19</f>
        <v>4.819733740726985E-2</v>
      </c>
      <c r="U19" s="14">
        <f t="shared" ref="T19:U77" si="0">+J19</f>
        <v>4.1820952380952389E-2</v>
      </c>
      <c r="V19" s="14">
        <f>++VLOOKUP(B19,'cds bmps'!K:O,5,FALSE)/10000</f>
        <v>8.463942857142857E-3</v>
      </c>
      <c r="W19" s="76">
        <v>1.2717536813922356E-2</v>
      </c>
      <c r="X19" s="76"/>
      <c r="Z19" s="8">
        <f>+$AL$37+$AL$38*U19+V19*$AL$39+$AL$40*W19</f>
        <v>5.2699398325505298E-2</v>
      </c>
      <c r="AA19" s="14">
        <f>+T19-Z19</f>
        <v>-4.5020609182354482E-3</v>
      </c>
      <c r="AC19" s="21">
        <f>+S20</f>
        <v>39538</v>
      </c>
      <c r="AD19" s="14">
        <f>+I20-I19</f>
        <v>1.2012307358612306E-3</v>
      </c>
      <c r="AE19" s="14">
        <f>+AA19</f>
        <v>-4.5020609182354482E-3</v>
      </c>
      <c r="AF19" s="15">
        <f>+M19</f>
        <v>1.2253634085213003E-3</v>
      </c>
      <c r="AK19" s="10"/>
      <c r="AL19" s="10"/>
      <c r="AM19"/>
      <c r="AN19"/>
      <c r="AO19"/>
      <c r="AP19"/>
      <c r="AQ19"/>
      <c r="AR19"/>
      <c r="AS19"/>
      <c r="AY19" s="29">
        <f t="shared" ref="AY19:BA19" si="1">+S19</f>
        <v>39507</v>
      </c>
      <c r="AZ19" s="60">
        <f t="shared" si="1"/>
        <v>4.819733740726985E-2</v>
      </c>
      <c r="BA19" s="60">
        <f t="shared" si="1"/>
        <v>4.1820952380952389E-2</v>
      </c>
      <c r="BB19" s="60"/>
      <c r="BC19" s="60"/>
      <c r="BD19" s="60"/>
      <c r="BE19" s="60">
        <f>+V19</f>
        <v>8.463942857142857E-3</v>
      </c>
      <c r="BF19" s="61">
        <f>+W19</f>
        <v>1.2717536813922356E-2</v>
      </c>
      <c r="BJ19" s="56" t="s">
        <v>0</v>
      </c>
      <c r="BK19" s="56" t="s">
        <v>99</v>
      </c>
      <c r="BL19" s="51" t="s">
        <v>100</v>
      </c>
      <c r="BP19" s="21">
        <f>+B20</f>
        <v>39538</v>
      </c>
      <c r="BQ19" s="58">
        <f>+I20</f>
        <v>4.939856814313108E-2</v>
      </c>
      <c r="BR19" s="58">
        <f>+I19</f>
        <v>4.819733740726985E-2</v>
      </c>
      <c r="BS19" s="58">
        <f>+J19</f>
        <v>4.1820952380952389E-2</v>
      </c>
      <c r="BT19" s="58">
        <f>+V19</f>
        <v>8.463942857142857E-3</v>
      </c>
      <c r="BU19" s="58">
        <f>+M19</f>
        <v>1.2253634085213003E-3</v>
      </c>
      <c r="BV19" s="8">
        <f>+W19</f>
        <v>1.2717536813922356E-2</v>
      </c>
    </row>
    <row r="20" spans="1:75" ht="15" x14ac:dyDescent="0.25">
      <c r="A20" s="7">
        <f t="shared" ref="A20:A84" si="2">+EOMONTH(B20,-3)</f>
        <v>39447</v>
      </c>
      <c r="B20" s="162">
        <v>39538</v>
      </c>
      <c r="C20" s="163">
        <v>11596877286</v>
      </c>
      <c r="D20" s="164">
        <v>1565216.21</v>
      </c>
      <c r="E20" s="165">
        <v>235</v>
      </c>
      <c r="F20" s="164">
        <v>374092815.67741936</v>
      </c>
      <c r="G20" s="164">
        <v>1591884.3220315718</v>
      </c>
      <c r="H20" s="164">
        <v>1565216.21</v>
      </c>
      <c r="I20" s="166">
        <v>4.939856814313108E-2</v>
      </c>
      <c r="J20" s="166">
        <v>4.3046315789473689E-2</v>
      </c>
      <c r="K20" s="167">
        <v>6.4459330143539634E-4</v>
      </c>
      <c r="L20" s="167">
        <v>0</v>
      </c>
      <c r="M20" s="167">
        <v>6.4459330143539634E-4</v>
      </c>
      <c r="N20" s="176">
        <v>19.74001449485014</v>
      </c>
      <c r="O20" s="176">
        <v>14.280428980705981</v>
      </c>
      <c r="P20" s="174">
        <v>4.819733740726985E-2</v>
      </c>
      <c r="Q20" s="39"/>
      <c r="S20" s="21">
        <f t="shared" ref="S20:S80" si="3">+B20</f>
        <v>39538</v>
      </c>
      <c r="T20" s="14">
        <f t="shared" si="0"/>
        <v>4.939856814313108E-2</v>
      </c>
      <c r="U20" s="14">
        <f t="shared" si="0"/>
        <v>4.3046315789473689E-2</v>
      </c>
      <c r="V20" s="14">
        <f>++VLOOKUP(B20,'cds bmps'!K:O,5,FALSE)/10000</f>
        <v>1.1663990476190478E-2</v>
      </c>
      <c r="W20" s="76">
        <v>1.2490317583268785E-2</v>
      </c>
      <c r="X20" s="76"/>
      <c r="Z20" s="83">
        <f t="shared" ref="Z20:Z83" si="4">+$AL$37+$AL$38*U20+V20*$AL$39+$AL$40*W20</f>
        <v>5.410656126237498E-2</v>
      </c>
      <c r="AA20" s="14">
        <f t="shared" ref="AA20:AA80" si="5">+T20-Z20</f>
        <v>-4.7079931192439001E-3</v>
      </c>
      <c r="AC20" s="21">
        <f t="shared" ref="AC20:AC79" si="6">+S21</f>
        <v>39568</v>
      </c>
      <c r="AD20" s="14">
        <f t="shared" ref="AD20:AD79" si="7">+I21-I20</f>
        <v>1.3511068255773334E-3</v>
      </c>
      <c r="AE20" s="14">
        <f t="shared" ref="AE20:AE79" si="8">+AA20</f>
        <v>-4.7079931192439001E-3</v>
      </c>
      <c r="AF20" s="15">
        <f t="shared" ref="AF20:AF79" si="9">+M20</f>
        <v>6.4459330143539634E-4</v>
      </c>
      <c r="AK20" s="10"/>
      <c r="AL20" s="10"/>
      <c r="AM20"/>
      <c r="AN20"/>
      <c r="AO20"/>
      <c r="AP20"/>
      <c r="AQ20"/>
      <c r="AR20"/>
      <c r="AS20"/>
      <c r="AY20" s="29">
        <f t="shared" ref="AY20:AY83" si="10">+S20</f>
        <v>39538</v>
      </c>
      <c r="AZ20" s="60">
        <f t="shared" ref="AZ20:AZ83" si="11">+T20</f>
        <v>4.939856814313108E-2</v>
      </c>
      <c r="BA20" s="60">
        <f t="shared" ref="BA20:BA83" si="12">+U20</f>
        <v>4.3046315789473689E-2</v>
      </c>
      <c r="BB20" s="60">
        <f>+K19</f>
        <v>1.2253634085213003E-3</v>
      </c>
      <c r="BC20" s="60">
        <f>+L19</f>
        <v>0</v>
      </c>
      <c r="BD20" s="60">
        <f>+M19</f>
        <v>1.2253634085213003E-3</v>
      </c>
      <c r="BE20" s="60">
        <f t="shared" ref="BE20:BE83" si="13">+V20</f>
        <v>1.1663990476190478E-2</v>
      </c>
      <c r="BF20" s="61">
        <f t="shared" ref="BF20:BF83" si="14">+W20</f>
        <v>1.2490317583268785E-2</v>
      </c>
      <c r="BJ20" s="52">
        <f>+S19</f>
        <v>39507</v>
      </c>
      <c r="BK20" s="58">
        <f>+O19</f>
        <v>14.376323936981507</v>
      </c>
      <c r="BL20" s="53">
        <f>+E19</f>
        <v>251</v>
      </c>
      <c r="BP20" s="21">
        <f t="shared" ref="BP20:BP83" si="15">+B21</f>
        <v>39568</v>
      </c>
      <c r="BQ20" s="58">
        <f t="shared" ref="BQ20:BQ83" si="16">+I21</f>
        <v>5.0749674968708414E-2</v>
      </c>
      <c r="BR20" s="58">
        <f t="shared" ref="BR20:BR83" si="17">+I20</f>
        <v>4.939856814313108E-2</v>
      </c>
      <c r="BS20" s="58">
        <f t="shared" ref="BS20:BS83" si="18">+J20</f>
        <v>4.3046315789473689E-2</v>
      </c>
      <c r="BT20" s="58">
        <f t="shared" ref="BT20:BT83" si="19">+V20</f>
        <v>1.1663990476190478E-2</v>
      </c>
      <c r="BU20" s="58">
        <f t="shared" ref="BU20:BU83" si="20">+M20</f>
        <v>6.4459330143539634E-4</v>
      </c>
      <c r="BV20" s="8">
        <f t="shared" ref="BV20:BV83" si="21">+W20</f>
        <v>1.2490317583268785E-2</v>
      </c>
    </row>
    <row r="21" spans="1:75" ht="15" x14ac:dyDescent="0.25">
      <c r="A21" s="7">
        <f t="shared" si="2"/>
        <v>39478</v>
      </c>
      <c r="B21" s="162">
        <v>39568</v>
      </c>
      <c r="C21" s="163">
        <v>15073708676</v>
      </c>
      <c r="D21" s="164">
        <v>2090125.18</v>
      </c>
      <c r="E21" s="165">
        <v>269</v>
      </c>
      <c r="F21" s="164">
        <v>502456955.86666667</v>
      </c>
      <c r="G21" s="164">
        <v>1867869.7244114003</v>
      </c>
      <c r="H21" s="164">
        <v>2090125.18</v>
      </c>
      <c r="I21" s="166">
        <v>5.0749674968708414E-2</v>
      </c>
      <c r="J21" s="166">
        <v>4.3690909090909086E-2</v>
      </c>
      <c r="K21" s="167">
        <v>1.8290043290044439E-4</v>
      </c>
      <c r="L21" s="167">
        <v>0</v>
      </c>
      <c r="M21" s="167">
        <v>1.8290043290044439E-4</v>
      </c>
      <c r="N21" s="176">
        <v>20.035020534261648</v>
      </c>
      <c r="O21" s="176">
        <v>14.440309154659809</v>
      </c>
      <c r="P21" s="174">
        <v>4.939856814313108E-2</v>
      </c>
      <c r="Q21" s="39"/>
      <c r="S21" s="21">
        <f t="shared" si="3"/>
        <v>39568</v>
      </c>
      <c r="T21" s="14">
        <f t="shared" si="0"/>
        <v>5.0749674968708414E-2</v>
      </c>
      <c r="U21" s="14">
        <f t="shared" si="0"/>
        <v>4.3690909090909086E-2</v>
      </c>
      <c r="V21" s="14">
        <f>++VLOOKUP(B21,'cds bmps'!K:O,5,FALSE)/10000</f>
        <v>7.2775499999999998E-3</v>
      </c>
      <c r="W21" s="76">
        <v>1.2490317583268785E-2</v>
      </c>
      <c r="X21" s="76"/>
      <c r="Z21" s="83">
        <f t="shared" si="4"/>
        <v>5.3440662995704435E-2</v>
      </c>
      <c r="AA21" s="14">
        <f t="shared" si="5"/>
        <v>-2.6909880269960218E-3</v>
      </c>
      <c r="AC21" s="21">
        <f t="shared" si="6"/>
        <v>39599</v>
      </c>
      <c r="AD21" s="14">
        <f t="shared" si="7"/>
        <v>6.0324256722262687E-4</v>
      </c>
      <c r="AE21" s="14">
        <f t="shared" si="8"/>
        <v>-2.6909880269960218E-3</v>
      </c>
      <c r="AF21" s="15">
        <f t="shared" si="9"/>
        <v>1.8290043290044439E-4</v>
      </c>
      <c r="AK21" s="59" t="s">
        <v>30</v>
      </c>
      <c r="AL21"/>
      <c r="AM21"/>
      <c r="AN21"/>
      <c r="AO21"/>
      <c r="AP21"/>
      <c r="AQ21"/>
      <c r="AR21"/>
      <c r="AS21"/>
      <c r="AY21" s="29">
        <f t="shared" si="10"/>
        <v>39568</v>
      </c>
      <c r="AZ21" s="60">
        <f t="shared" si="11"/>
        <v>5.0749674968708414E-2</v>
      </c>
      <c r="BA21" s="60">
        <f t="shared" si="12"/>
        <v>4.3690909090909086E-2</v>
      </c>
      <c r="BB21" s="60">
        <f t="shared" ref="BB21:BB84" si="22">+K20</f>
        <v>6.4459330143539634E-4</v>
      </c>
      <c r="BC21" s="60">
        <f t="shared" ref="BC21:BC84" si="23">+L20</f>
        <v>0</v>
      </c>
      <c r="BD21" s="60">
        <f t="shared" ref="BD21:BD84" si="24">+M20</f>
        <v>6.4459330143539634E-4</v>
      </c>
      <c r="BE21" s="60">
        <f t="shared" si="13"/>
        <v>7.2775499999999998E-3</v>
      </c>
      <c r="BF21" s="61">
        <f t="shared" si="14"/>
        <v>1.2490317583268785E-2</v>
      </c>
      <c r="BJ21" s="52">
        <f t="shared" ref="BJ21:BJ84" si="25">+S20</f>
        <v>39538</v>
      </c>
      <c r="BK21" s="58">
        <f t="shared" ref="BK21:BK84" si="26">+O20</f>
        <v>14.280428980705981</v>
      </c>
      <c r="BL21" s="53">
        <f t="shared" ref="BL21:BL84" si="27">+E20</f>
        <v>235</v>
      </c>
      <c r="BP21" s="21">
        <f t="shared" si="15"/>
        <v>39599</v>
      </c>
      <c r="BQ21" s="58">
        <f t="shared" si="16"/>
        <v>5.1352917535931041E-2</v>
      </c>
      <c r="BR21" s="58">
        <f t="shared" si="17"/>
        <v>5.0749674968708414E-2</v>
      </c>
      <c r="BS21" s="58">
        <f t="shared" si="18"/>
        <v>4.3690909090909086E-2</v>
      </c>
      <c r="BT21" s="58">
        <f t="shared" si="19"/>
        <v>7.2775499999999998E-3</v>
      </c>
      <c r="BU21" s="58">
        <f t="shared" si="20"/>
        <v>1.8290043290044439E-4</v>
      </c>
      <c r="BV21" s="8">
        <f t="shared" si="21"/>
        <v>1.2490317583268785E-2</v>
      </c>
    </row>
    <row r="22" spans="1:75" ht="15.75" thickBot="1" x14ac:dyDescent="0.3">
      <c r="A22" s="7">
        <f t="shared" si="2"/>
        <v>39507</v>
      </c>
      <c r="B22" s="162">
        <v>39599</v>
      </c>
      <c r="C22" s="163">
        <v>15878228236</v>
      </c>
      <c r="D22" s="164">
        <v>2227850.6699999995</v>
      </c>
      <c r="E22" s="165">
        <v>241</v>
      </c>
      <c r="F22" s="164">
        <v>512200910.83870965</v>
      </c>
      <c r="G22" s="164">
        <v>2125314.9827332352</v>
      </c>
      <c r="H22" s="164">
        <v>2227850.6699999995</v>
      </c>
      <c r="I22" s="166">
        <v>5.1352917535931041E-2</v>
      </c>
      <c r="J22" s="166">
        <v>4.387380952380953E-2</v>
      </c>
      <c r="K22" s="167">
        <v>8.4999999999999659E-4</v>
      </c>
      <c r="L22" s="167">
        <v>0</v>
      </c>
      <c r="M22" s="167">
        <v>8.4999999999999659E-4</v>
      </c>
      <c r="N22" s="176">
        <v>20.05422751001533</v>
      </c>
      <c r="O22" s="176">
        <v>14.569430576524674</v>
      </c>
      <c r="P22" s="174">
        <v>5.0749674968708414E-2</v>
      </c>
      <c r="Q22" s="39"/>
      <c r="S22" s="21">
        <f t="shared" si="3"/>
        <v>39599</v>
      </c>
      <c r="T22" s="14">
        <f t="shared" si="0"/>
        <v>5.1352917535931041E-2</v>
      </c>
      <c r="U22" s="14">
        <f t="shared" si="0"/>
        <v>4.387380952380953E-2</v>
      </c>
      <c r="V22" s="14">
        <f>++VLOOKUP(B22,'cds bmps'!K:O,5,FALSE)/10000</f>
        <v>5.9521363636363634E-3</v>
      </c>
      <c r="W22" s="76">
        <v>1.2490317583268785E-2</v>
      </c>
      <c r="X22" s="76"/>
      <c r="Z22" s="83">
        <f t="shared" si="4"/>
        <v>5.3230095766544749E-2</v>
      </c>
      <c r="AA22" s="14">
        <f t="shared" si="5"/>
        <v>-1.8771782306137089E-3</v>
      </c>
      <c r="AC22" s="21">
        <f t="shared" si="6"/>
        <v>39629</v>
      </c>
      <c r="AD22" s="14">
        <f t="shared" si="7"/>
        <v>2.0862540694122217E-3</v>
      </c>
      <c r="AE22" s="14">
        <f t="shared" si="8"/>
        <v>-1.8771782306137089E-3</v>
      </c>
      <c r="AF22" s="15">
        <f t="shared" si="9"/>
        <v>8.4999999999999659E-4</v>
      </c>
      <c r="AK22"/>
      <c r="AL22"/>
      <c r="AM22"/>
      <c r="AN22"/>
      <c r="AO22"/>
      <c r="AP22"/>
      <c r="AQ22"/>
      <c r="AR22"/>
      <c r="AS22"/>
      <c r="AY22" s="29">
        <f t="shared" si="10"/>
        <v>39599</v>
      </c>
      <c r="AZ22" s="60">
        <f t="shared" si="11"/>
        <v>5.1352917535931041E-2</v>
      </c>
      <c r="BA22" s="60">
        <f t="shared" si="12"/>
        <v>4.387380952380953E-2</v>
      </c>
      <c r="BB22" s="60">
        <f t="shared" si="22"/>
        <v>1.8290043290044439E-4</v>
      </c>
      <c r="BC22" s="60">
        <f t="shared" si="23"/>
        <v>0</v>
      </c>
      <c r="BD22" s="60">
        <f t="shared" si="24"/>
        <v>1.8290043290044439E-4</v>
      </c>
      <c r="BE22" s="60">
        <f t="shared" si="13"/>
        <v>5.9521363636363634E-3</v>
      </c>
      <c r="BF22" s="61">
        <f t="shared" si="14"/>
        <v>1.2490317583268785E-2</v>
      </c>
      <c r="BJ22" s="52">
        <f t="shared" si="25"/>
        <v>39568</v>
      </c>
      <c r="BK22" s="58">
        <f t="shared" si="26"/>
        <v>14.440309154659809</v>
      </c>
      <c r="BL22" s="53">
        <f t="shared" si="27"/>
        <v>269</v>
      </c>
      <c r="BP22" s="21">
        <f t="shared" si="15"/>
        <v>39629</v>
      </c>
      <c r="BQ22" s="58">
        <f t="shared" si="16"/>
        <v>5.3439171605343262E-2</v>
      </c>
      <c r="BR22" s="58">
        <f t="shared" si="17"/>
        <v>5.1352917535931041E-2</v>
      </c>
      <c r="BS22" s="58">
        <f t="shared" si="18"/>
        <v>4.387380952380953E-2</v>
      </c>
      <c r="BT22" s="58">
        <f t="shared" si="19"/>
        <v>5.9521363636363634E-3</v>
      </c>
      <c r="BU22" s="58">
        <f t="shared" si="20"/>
        <v>8.4999999999999659E-4</v>
      </c>
      <c r="BV22" s="8">
        <f t="shared" si="21"/>
        <v>1.2490317583268785E-2</v>
      </c>
    </row>
    <row r="23" spans="1:75" ht="15" x14ac:dyDescent="0.25">
      <c r="A23" s="7">
        <f t="shared" si="2"/>
        <v>39538</v>
      </c>
      <c r="B23" s="162">
        <v>39629</v>
      </c>
      <c r="C23" s="163">
        <v>14565298583</v>
      </c>
      <c r="D23" s="164">
        <v>2126659.81</v>
      </c>
      <c r="E23" s="165">
        <v>237</v>
      </c>
      <c r="F23" s="164">
        <v>485509952.76666665</v>
      </c>
      <c r="G23" s="164">
        <v>2048565.2015471167</v>
      </c>
      <c r="H23" s="164">
        <v>2126659.81</v>
      </c>
      <c r="I23" s="166">
        <v>5.3439171605343262E-2</v>
      </c>
      <c r="J23" s="166">
        <v>4.4723809523809527E-2</v>
      </c>
      <c r="K23" s="167">
        <v>0</v>
      </c>
      <c r="L23" s="167">
        <v>-8.1573498964745972E-6</v>
      </c>
      <c r="M23" s="167">
        <v>-8.1573498964745972E-6</v>
      </c>
      <c r="N23" s="176">
        <v>20.00071034551986</v>
      </c>
      <c r="O23" s="176">
        <v>14.532650204384728</v>
      </c>
      <c r="P23" s="174">
        <v>5.1352917535931041E-2</v>
      </c>
      <c r="Q23" s="39"/>
      <c r="S23" s="21">
        <f t="shared" si="3"/>
        <v>39629</v>
      </c>
      <c r="T23" s="14">
        <f t="shared" si="0"/>
        <v>5.3439171605343262E-2</v>
      </c>
      <c r="U23" s="14">
        <f t="shared" si="0"/>
        <v>4.4723809523809527E-2</v>
      </c>
      <c r="V23" s="14">
        <f>++VLOOKUP(B23,'cds bmps'!K:O,5,FALSE)/10000</f>
        <v>7.349804761904763E-3</v>
      </c>
      <c r="W23" s="76">
        <v>9.7824599808455336E-3</v>
      </c>
      <c r="X23" s="76"/>
      <c r="Z23" s="83">
        <f t="shared" si="4"/>
        <v>4.9324223101886833E-2</v>
      </c>
      <c r="AA23" s="14">
        <f t="shared" si="5"/>
        <v>4.1149485034564295E-3</v>
      </c>
      <c r="AC23" s="21">
        <f t="shared" si="6"/>
        <v>39660</v>
      </c>
      <c r="AD23" s="14">
        <f t="shared" si="7"/>
        <v>-4.2491773996819748E-3</v>
      </c>
      <c r="AE23" s="14">
        <f t="shared" si="8"/>
        <v>4.1149485034564295E-3</v>
      </c>
      <c r="AF23" s="15">
        <f t="shared" si="9"/>
        <v>-8.1573498964745972E-6</v>
      </c>
      <c r="AK23" s="13" t="s">
        <v>31</v>
      </c>
      <c r="AL23" s="13"/>
      <c r="AM23"/>
      <c r="AN23"/>
      <c r="AO23"/>
      <c r="AP23"/>
      <c r="AQ23"/>
      <c r="AR23"/>
      <c r="AS23"/>
      <c r="AY23" s="29">
        <f t="shared" si="10"/>
        <v>39629</v>
      </c>
      <c r="AZ23" s="60">
        <f t="shared" si="11"/>
        <v>5.3439171605343262E-2</v>
      </c>
      <c r="BA23" s="60">
        <f t="shared" si="12"/>
        <v>4.4723809523809527E-2</v>
      </c>
      <c r="BB23" s="60">
        <f t="shared" si="22"/>
        <v>8.4999999999999659E-4</v>
      </c>
      <c r="BC23" s="60">
        <f t="shared" si="23"/>
        <v>0</v>
      </c>
      <c r="BD23" s="60">
        <f t="shared" si="24"/>
        <v>8.4999999999999659E-4</v>
      </c>
      <c r="BE23" s="60">
        <f t="shared" si="13"/>
        <v>7.349804761904763E-3</v>
      </c>
      <c r="BF23" s="61">
        <f t="shared" si="14"/>
        <v>9.7824599808455336E-3</v>
      </c>
      <c r="BJ23" s="52">
        <f t="shared" si="25"/>
        <v>39599</v>
      </c>
      <c r="BK23" s="58">
        <f t="shared" si="26"/>
        <v>14.569430576524674</v>
      </c>
      <c r="BL23" s="53">
        <f t="shared" si="27"/>
        <v>241</v>
      </c>
      <c r="BP23" s="21">
        <f t="shared" si="15"/>
        <v>39660</v>
      </c>
      <c r="BQ23" s="58">
        <f t="shared" si="16"/>
        <v>4.9189994205661287E-2</v>
      </c>
      <c r="BR23" s="58">
        <f t="shared" si="17"/>
        <v>5.3439171605343262E-2</v>
      </c>
      <c r="BS23" s="58">
        <f t="shared" si="18"/>
        <v>4.4723809523809527E-2</v>
      </c>
      <c r="BT23" s="58">
        <f t="shared" si="19"/>
        <v>7.349804761904763E-3</v>
      </c>
      <c r="BU23" s="58">
        <f t="shared" si="20"/>
        <v>-8.1573498964745972E-6</v>
      </c>
      <c r="BV23" s="8">
        <f t="shared" si="21"/>
        <v>9.7824599808455336E-3</v>
      </c>
    </row>
    <row r="24" spans="1:75" ht="15" x14ac:dyDescent="0.25">
      <c r="A24" s="7">
        <f t="shared" si="2"/>
        <v>39568</v>
      </c>
      <c r="B24" s="162">
        <v>39660</v>
      </c>
      <c r="C24" s="163">
        <v>10522463888</v>
      </c>
      <c r="D24" s="164">
        <v>1414207.4800000002</v>
      </c>
      <c r="E24" s="165">
        <v>296</v>
      </c>
      <c r="F24" s="164">
        <v>339434318.96774191</v>
      </c>
      <c r="G24" s="164">
        <v>1146737.5640802092</v>
      </c>
      <c r="H24" s="164">
        <v>1414207.4800000002</v>
      </c>
      <c r="I24" s="166">
        <v>4.9189994205661287E-2</v>
      </c>
      <c r="J24" s="166">
        <v>4.4715652173913052E-2</v>
      </c>
      <c r="K24" s="167">
        <v>1.5910973084884428E-4</v>
      </c>
      <c r="L24" s="167">
        <v>0</v>
      </c>
      <c r="M24" s="167">
        <v>1.5910973084884428E-4</v>
      </c>
      <c r="N24" s="176">
        <v>19.642791022233908</v>
      </c>
      <c r="O24" s="176">
        <v>13.952431567909846</v>
      </c>
      <c r="P24" s="174">
        <v>5.3439171605343262E-2</v>
      </c>
      <c r="Q24" s="39"/>
      <c r="S24" s="21">
        <f t="shared" si="3"/>
        <v>39660</v>
      </c>
      <c r="T24" s="14">
        <f t="shared" si="0"/>
        <v>4.9189994205661287E-2</v>
      </c>
      <c r="U24" s="14">
        <f t="shared" si="0"/>
        <v>4.4715652173913052E-2</v>
      </c>
      <c r="V24" s="14">
        <f>++VLOOKUP(B24,'cds bmps'!K:O,5,FALSE)/10000</f>
        <v>7.5040086956521734E-3</v>
      </c>
      <c r="W24" s="76">
        <v>9.7824599808455336E-3</v>
      </c>
      <c r="X24" s="76"/>
      <c r="Z24" s="83">
        <f t="shared" si="4"/>
        <v>4.9359066052900913E-2</v>
      </c>
      <c r="AA24" s="14">
        <f t="shared" si="5"/>
        <v>-1.6907184723962548E-4</v>
      </c>
      <c r="AC24" s="21">
        <f t="shared" si="6"/>
        <v>39691</v>
      </c>
      <c r="AD24" s="14">
        <f t="shared" si="7"/>
        <v>1.9878538940327067E-3</v>
      </c>
      <c r="AE24" s="14">
        <f t="shared" si="8"/>
        <v>-1.6907184723962548E-4</v>
      </c>
      <c r="AF24" s="15">
        <f t="shared" si="9"/>
        <v>1.5910973084884428E-4</v>
      </c>
      <c r="AK24" s="10" t="s">
        <v>32</v>
      </c>
      <c r="AL24" s="10">
        <v>0.89785920725349122</v>
      </c>
      <c r="AM24"/>
      <c r="AN24"/>
      <c r="AO24"/>
      <c r="AP24"/>
      <c r="AQ24"/>
      <c r="AR24"/>
      <c r="AS24"/>
      <c r="AY24" s="29">
        <f t="shared" si="10"/>
        <v>39660</v>
      </c>
      <c r="AZ24" s="60">
        <f t="shared" si="11"/>
        <v>4.9189994205661287E-2</v>
      </c>
      <c r="BA24" s="60">
        <f t="shared" si="12"/>
        <v>4.4715652173913052E-2</v>
      </c>
      <c r="BB24" s="60">
        <f t="shared" si="22"/>
        <v>0</v>
      </c>
      <c r="BC24" s="60">
        <f t="shared" si="23"/>
        <v>-8.1573498964745972E-6</v>
      </c>
      <c r="BD24" s="60">
        <f t="shared" si="24"/>
        <v>-8.1573498964745972E-6</v>
      </c>
      <c r="BE24" s="60">
        <f t="shared" si="13"/>
        <v>7.5040086956521734E-3</v>
      </c>
      <c r="BF24" s="61">
        <f t="shared" si="14"/>
        <v>9.7824599808455336E-3</v>
      </c>
      <c r="BJ24" s="52">
        <f t="shared" si="25"/>
        <v>39629</v>
      </c>
      <c r="BK24" s="58">
        <f t="shared" si="26"/>
        <v>14.532650204384728</v>
      </c>
      <c r="BL24" s="53">
        <f t="shared" si="27"/>
        <v>237</v>
      </c>
      <c r="BP24" s="21">
        <f t="shared" si="15"/>
        <v>39691</v>
      </c>
      <c r="BQ24" s="58">
        <f t="shared" si="16"/>
        <v>5.1177848099693994E-2</v>
      </c>
      <c r="BR24" s="58">
        <f t="shared" si="17"/>
        <v>4.9189994205661287E-2</v>
      </c>
      <c r="BS24" s="58">
        <f t="shared" si="18"/>
        <v>4.4715652173913052E-2</v>
      </c>
      <c r="BT24" s="58">
        <f t="shared" si="19"/>
        <v>7.5040086956521734E-3</v>
      </c>
      <c r="BU24" s="58">
        <f t="shared" si="20"/>
        <v>1.5910973084884428E-4</v>
      </c>
      <c r="BV24" s="8">
        <f t="shared" si="21"/>
        <v>9.7824599808455336E-3</v>
      </c>
    </row>
    <row r="25" spans="1:75" ht="15" x14ac:dyDescent="0.25">
      <c r="A25" s="7">
        <f t="shared" si="2"/>
        <v>39599</v>
      </c>
      <c r="B25" s="162">
        <v>39691</v>
      </c>
      <c r="C25" s="163">
        <v>8865019456</v>
      </c>
      <c r="D25" s="164">
        <v>1239597.3199999998</v>
      </c>
      <c r="E25" s="165">
        <v>218</v>
      </c>
      <c r="F25" s="164">
        <v>285968369.54838711</v>
      </c>
      <c r="G25" s="164">
        <v>1311781.5116898492</v>
      </c>
      <c r="H25" s="164">
        <v>1239597.3199999998</v>
      </c>
      <c r="I25" s="166">
        <v>5.1177848099693994E-2</v>
      </c>
      <c r="J25" s="166">
        <v>4.4874761904761896E-2</v>
      </c>
      <c r="K25" s="167">
        <v>1.724329004329013E-3</v>
      </c>
      <c r="L25" s="167">
        <v>0</v>
      </c>
      <c r="M25" s="167">
        <v>1.724329004329013E-3</v>
      </c>
      <c r="N25" s="176">
        <v>19.471391766683279</v>
      </c>
      <c r="O25" s="176">
        <v>14.08689670389419</v>
      </c>
      <c r="P25" s="174">
        <v>4.9189994205661287E-2</v>
      </c>
      <c r="Q25" s="39"/>
      <c r="S25" s="21">
        <f t="shared" si="3"/>
        <v>39691</v>
      </c>
      <c r="T25" s="14">
        <f t="shared" si="0"/>
        <v>5.1177848099693994E-2</v>
      </c>
      <c r="U25" s="14">
        <f t="shared" si="0"/>
        <v>4.4874761904761896E-2</v>
      </c>
      <c r="V25" s="14">
        <f>++VLOOKUP(B25,'cds bmps'!K:O,5,FALSE)/10000</f>
        <v>6.8807761904761903E-3</v>
      </c>
      <c r="W25" s="76">
        <v>9.7824599808455336E-3</v>
      </c>
      <c r="X25" s="76"/>
      <c r="Z25" s="83">
        <f t="shared" si="4"/>
        <v>4.9317687251787048E-2</v>
      </c>
      <c r="AA25" s="14">
        <f t="shared" si="5"/>
        <v>1.8601608479069456E-3</v>
      </c>
      <c r="AC25" s="21">
        <f t="shared" si="6"/>
        <v>39721</v>
      </c>
      <c r="AD25" s="14">
        <f t="shared" si="7"/>
        <v>-8.2024855627278043E-4</v>
      </c>
      <c r="AE25" s="14">
        <f t="shared" si="8"/>
        <v>1.8601608479069456E-3</v>
      </c>
      <c r="AF25" s="15">
        <f t="shared" si="9"/>
        <v>1.724329004329013E-3</v>
      </c>
      <c r="AK25" s="10" t="s">
        <v>33</v>
      </c>
      <c r="AL25" s="10">
        <v>0.80615115604986765</v>
      </c>
      <c r="AM25"/>
      <c r="AN25"/>
      <c r="AO25"/>
      <c r="AP25"/>
      <c r="AQ25"/>
      <c r="AR25"/>
      <c r="AS25"/>
      <c r="AY25" s="29">
        <f t="shared" si="10"/>
        <v>39691</v>
      </c>
      <c r="AZ25" s="60">
        <f t="shared" si="11"/>
        <v>5.1177848099693994E-2</v>
      </c>
      <c r="BA25" s="60">
        <f t="shared" si="12"/>
        <v>4.4874761904761896E-2</v>
      </c>
      <c r="BB25" s="60">
        <f t="shared" si="22"/>
        <v>1.5910973084884428E-4</v>
      </c>
      <c r="BC25" s="60">
        <f t="shared" si="23"/>
        <v>0</v>
      </c>
      <c r="BD25" s="60">
        <f t="shared" si="24"/>
        <v>1.5910973084884428E-4</v>
      </c>
      <c r="BE25" s="60">
        <f t="shared" si="13"/>
        <v>6.8807761904761903E-3</v>
      </c>
      <c r="BF25" s="61">
        <f t="shared" si="14"/>
        <v>9.7824599808455336E-3</v>
      </c>
      <c r="BJ25" s="52">
        <f t="shared" si="25"/>
        <v>39660</v>
      </c>
      <c r="BK25" s="58">
        <f t="shared" si="26"/>
        <v>13.952431567909846</v>
      </c>
      <c r="BL25" s="53">
        <f t="shared" si="27"/>
        <v>296</v>
      </c>
      <c r="BP25" s="21">
        <f t="shared" si="15"/>
        <v>39721</v>
      </c>
      <c r="BQ25" s="58">
        <f t="shared" si="16"/>
        <v>5.0357599543421214E-2</v>
      </c>
      <c r="BR25" s="58">
        <f t="shared" si="17"/>
        <v>5.1177848099693994E-2</v>
      </c>
      <c r="BS25" s="58">
        <f t="shared" si="18"/>
        <v>4.4874761904761896E-2</v>
      </c>
      <c r="BT25" s="58">
        <f t="shared" si="19"/>
        <v>6.8807761904761903E-3</v>
      </c>
      <c r="BU25" s="58">
        <f t="shared" si="20"/>
        <v>1.724329004329013E-3</v>
      </c>
      <c r="BV25" s="8">
        <f t="shared" si="21"/>
        <v>9.7824599808455336E-3</v>
      </c>
    </row>
    <row r="26" spans="1:75" ht="15" x14ac:dyDescent="0.25">
      <c r="A26" s="7">
        <f t="shared" si="2"/>
        <v>39629</v>
      </c>
      <c r="B26" s="162">
        <v>39721</v>
      </c>
      <c r="C26" s="163">
        <v>25169898999</v>
      </c>
      <c r="D26" s="164">
        <v>3463102.9900000012</v>
      </c>
      <c r="E26" s="165">
        <v>613</v>
      </c>
      <c r="F26" s="164">
        <v>838996633.29999995</v>
      </c>
      <c r="G26" s="164">
        <v>1368673.1375203915</v>
      </c>
      <c r="H26" s="164">
        <v>3463102.9900000012</v>
      </c>
      <c r="I26" s="166">
        <v>5.0357599543421214E-2</v>
      </c>
      <c r="J26" s="166">
        <v>4.6599090909090909E-2</v>
      </c>
      <c r="K26" s="167">
        <v>1.7135177865612652E-3</v>
      </c>
      <c r="L26" s="167">
        <v>0</v>
      </c>
      <c r="M26" s="167">
        <v>1.7135177865612652E-3</v>
      </c>
      <c r="N26" s="176">
        <v>20.54771725167015</v>
      </c>
      <c r="O26" s="176">
        <v>14.129352315733939</v>
      </c>
      <c r="P26" s="174">
        <v>5.1177848099693994E-2</v>
      </c>
      <c r="Q26" s="39"/>
      <c r="S26" s="21">
        <f t="shared" si="3"/>
        <v>39721</v>
      </c>
      <c r="T26" s="14">
        <f t="shared" si="0"/>
        <v>5.0357599543421214E-2</v>
      </c>
      <c r="U26" s="14">
        <f t="shared" si="0"/>
        <v>4.6599090909090909E-2</v>
      </c>
      <c r="V26" s="14">
        <f>++VLOOKUP(B26,'cds bmps'!K:O,5,FALSE)/10000</f>
        <v>9.8625818181818196E-3</v>
      </c>
      <c r="W26" s="76">
        <v>7.2109264802009149E-3</v>
      </c>
      <c r="X26" s="76"/>
      <c r="Z26" s="83">
        <f t="shared" si="4"/>
        <v>4.6774301099654886E-2</v>
      </c>
      <c r="AA26" s="14">
        <f t="shared" si="5"/>
        <v>3.5832984437663279E-3</v>
      </c>
      <c r="AC26" s="21">
        <f t="shared" si="6"/>
        <v>39752</v>
      </c>
      <c r="AD26" s="14">
        <f t="shared" si="7"/>
        <v>4.3148282796728818E-3</v>
      </c>
      <c r="AE26" s="14">
        <f t="shared" si="8"/>
        <v>3.5832984437663279E-3</v>
      </c>
      <c r="AF26" s="15">
        <f t="shared" si="9"/>
        <v>1.7135177865612652E-3</v>
      </c>
      <c r="AK26" s="10" t="s">
        <v>34</v>
      </c>
      <c r="AL26" s="10">
        <v>0.79839720229186228</v>
      </c>
      <c r="AM26"/>
      <c r="AN26"/>
      <c r="AO26"/>
      <c r="AP26"/>
      <c r="AQ26"/>
      <c r="AR26"/>
      <c r="AS26"/>
      <c r="AY26" s="29">
        <f t="shared" si="10"/>
        <v>39721</v>
      </c>
      <c r="AZ26" s="60">
        <f t="shared" si="11"/>
        <v>5.0357599543421214E-2</v>
      </c>
      <c r="BA26" s="60">
        <f t="shared" si="12"/>
        <v>4.6599090909090909E-2</v>
      </c>
      <c r="BB26" s="60">
        <f t="shared" si="22"/>
        <v>1.724329004329013E-3</v>
      </c>
      <c r="BC26" s="60">
        <f t="shared" si="23"/>
        <v>0</v>
      </c>
      <c r="BD26" s="60">
        <f t="shared" si="24"/>
        <v>1.724329004329013E-3</v>
      </c>
      <c r="BE26" s="60">
        <f t="shared" si="13"/>
        <v>9.8625818181818196E-3</v>
      </c>
      <c r="BF26" s="61">
        <f t="shared" si="14"/>
        <v>7.2109264802009149E-3</v>
      </c>
      <c r="BJ26" s="52">
        <f t="shared" si="25"/>
        <v>39691</v>
      </c>
      <c r="BK26" s="58">
        <f t="shared" si="26"/>
        <v>14.08689670389419</v>
      </c>
      <c r="BL26" s="53">
        <f t="shared" si="27"/>
        <v>218</v>
      </c>
      <c r="BP26" s="21">
        <f t="shared" si="15"/>
        <v>39752</v>
      </c>
      <c r="BQ26" s="58">
        <f t="shared" si="16"/>
        <v>5.4672427823094095E-2</v>
      </c>
      <c r="BR26" s="58">
        <f t="shared" si="17"/>
        <v>5.0357599543421214E-2</v>
      </c>
      <c r="BS26" s="58">
        <f t="shared" si="18"/>
        <v>4.6599090909090909E-2</v>
      </c>
      <c r="BT26" s="58">
        <f t="shared" si="19"/>
        <v>9.8625818181818196E-3</v>
      </c>
      <c r="BU26" s="58">
        <f t="shared" si="20"/>
        <v>1.7135177865612652E-3</v>
      </c>
      <c r="BV26" s="8">
        <f t="shared" si="21"/>
        <v>7.2109264802009149E-3</v>
      </c>
    </row>
    <row r="27" spans="1:75" ht="15" x14ac:dyDescent="0.25">
      <c r="A27" s="7">
        <f t="shared" si="2"/>
        <v>39660</v>
      </c>
      <c r="B27" s="162">
        <v>39752</v>
      </c>
      <c r="C27" s="163">
        <v>27830281302</v>
      </c>
      <c r="D27" s="164">
        <v>4157237.830000001</v>
      </c>
      <c r="E27" s="165">
        <v>690</v>
      </c>
      <c r="F27" s="164">
        <v>897751009.74193549</v>
      </c>
      <c r="G27" s="164">
        <v>1301088.4199158486</v>
      </c>
      <c r="H27" s="164">
        <v>4157237.830000001</v>
      </c>
      <c r="I27" s="166">
        <v>5.4672427823094095E-2</v>
      </c>
      <c r="J27" s="166">
        <v>4.8312608695652175E-2</v>
      </c>
      <c r="K27" s="167">
        <v>0</v>
      </c>
      <c r="L27" s="167">
        <v>-9.8801086956521733E-3</v>
      </c>
      <c r="M27" s="167">
        <v>-9.8801086956521733E-3</v>
      </c>
      <c r="N27" s="176">
        <v>20.615403315817186</v>
      </c>
      <c r="O27" s="176">
        <v>14.078711718225881</v>
      </c>
      <c r="P27" s="174">
        <v>5.0357599543421214E-2</v>
      </c>
      <c r="Q27" s="39"/>
      <c r="S27" s="21">
        <f t="shared" si="3"/>
        <v>39752</v>
      </c>
      <c r="T27" s="14">
        <f t="shared" si="0"/>
        <v>5.4672427823094095E-2</v>
      </c>
      <c r="U27" s="14">
        <f t="shared" si="0"/>
        <v>4.8312608695652175E-2</v>
      </c>
      <c r="V27" s="14">
        <f>++VLOOKUP(B27,'cds bmps'!K:O,5,FALSE)/10000</f>
        <v>7.962300000000002E-3</v>
      </c>
      <c r="W27" s="76">
        <v>7.2109264802009149E-3</v>
      </c>
      <c r="X27" s="76"/>
      <c r="Z27" s="83">
        <f t="shared" si="4"/>
        <v>4.761652520965047E-2</v>
      </c>
      <c r="AA27" s="14">
        <f t="shared" si="5"/>
        <v>7.0559026134436251E-3</v>
      </c>
      <c r="AC27" s="21">
        <f t="shared" si="6"/>
        <v>39782</v>
      </c>
      <c r="AD27" s="14">
        <f t="shared" si="7"/>
        <v>-8.1472194326381933E-3</v>
      </c>
      <c r="AE27" s="14">
        <f t="shared" si="8"/>
        <v>7.0559026134436251E-3</v>
      </c>
      <c r="AF27" s="15">
        <f t="shared" si="9"/>
        <v>-9.8801086956521733E-3</v>
      </c>
      <c r="AK27" s="10" t="s">
        <v>35</v>
      </c>
      <c r="AL27" s="10">
        <v>4.6884632746967076E-3</v>
      </c>
      <c r="AM27"/>
      <c r="AN27"/>
      <c r="AO27"/>
      <c r="AP27"/>
      <c r="AQ27"/>
      <c r="AR27"/>
      <c r="AS27"/>
      <c r="AY27" s="29">
        <f t="shared" si="10"/>
        <v>39752</v>
      </c>
      <c r="AZ27" s="60">
        <f t="shared" si="11"/>
        <v>5.4672427823094095E-2</v>
      </c>
      <c r="BA27" s="60">
        <f t="shared" si="12"/>
        <v>4.8312608695652175E-2</v>
      </c>
      <c r="BB27" s="60">
        <f t="shared" si="22"/>
        <v>1.7135177865612652E-3</v>
      </c>
      <c r="BC27" s="60">
        <f t="shared" si="23"/>
        <v>0</v>
      </c>
      <c r="BD27" s="60">
        <f t="shared" si="24"/>
        <v>1.7135177865612652E-3</v>
      </c>
      <c r="BE27" s="60">
        <f t="shared" si="13"/>
        <v>7.962300000000002E-3</v>
      </c>
      <c r="BF27" s="61">
        <f t="shared" si="14"/>
        <v>7.2109264802009149E-3</v>
      </c>
      <c r="BJ27" s="52">
        <f t="shared" si="25"/>
        <v>39721</v>
      </c>
      <c r="BK27" s="58">
        <f t="shared" si="26"/>
        <v>14.129352315733939</v>
      </c>
      <c r="BL27" s="53">
        <f t="shared" si="27"/>
        <v>613</v>
      </c>
      <c r="BP27" s="21">
        <f t="shared" si="15"/>
        <v>39782</v>
      </c>
      <c r="BQ27" s="58">
        <f t="shared" si="16"/>
        <v>4.6525208390455902E-2</v>
      </c>
      <c r="BR27" s="58">
        <f t="shared" si="17"/>
        <v>5.4672427823094095E-2</v>
      </c>
      <c r="BS27" s="58">
        <f t="shared" si="18"/>
        <v>4.8312608695652175E-2</v>
      </c>
      <c r="BT27" s="58">
        <f t="shared" si="19"/>
        <v>7.962300000000002E-3</v>
      </c>
      <c r="BU27" s="58">
        <f t="shared" si="20"/>
        <v>-9.8801086956521733E-3</v>
      </c>
      <c r="BV27" s="8">
        <f t="shared" si="21"/>
        <v>7.2109264802009149E-3</v>
      </c>
    </row>
    <row r="28" spans="1:75" ht="15.75" thickBot="1" x14ac:dyDescent="0.3">
      <c r="A28" s="7">
        <f t="shared" si="2"/>
        <v>39691</v>
      </c>
      <c r="B28" s="168">
        <v>39782</v>
      </c>
      <c r="C28" s="163">
        <v>28367098913</v>
      </c>
      <c r="D28" s="164">
        <v>3605970.46</v>
      </c>
      <c r="E28" s="165">
        <v>565</v>
      </c>
      <c r="F28" s="164">
        <v>945569963.76666665</v>
      </c>
      <c r="G28" s="164">
        <v>1673575.1571091446</v>
      </c>
      <c r="H28" s="164">
        <v>3605970.46</v>
      </c>
      <c r="I28" s="166">
        <v>4.6525208390455902E-2</v>
      </c>
      <c r="J28" s="166">
        <v>3.8432500000000001E-2</v>
      </c>
      <c r="K28" s="167">
        <v>0</v>
      </c>
      <c r="L28" s="167">
        <v>-8.503928571428572E-3</v>
      </c>
      <c r="M28" s="167">
        <v>-8.503928571428572E-3</v>
      </c>
      <c r="N28" s="176">
        <v>20.667298439905466</v>
      </c>
      <c r="O28" s="176">
        <v>14.330472708759027</v>
      </c>
      <c r="P28" s="174">
        <v>5.4672427823094095E-2</v>
      </c>
      <c r="Q28" s="39"/>
      <c r="S28" s="21">
        <f t="shared" si="3"/>
        <v>39782</v>
      </c>
      <c r="T28" s="14">
        <f t="shared" si="0"/>
        <v>4.6525208390455902E-2</v>
      </c>
      <c r="U28" s="14">
        <f t="shared" si="0"/>
        <v>3.8432500000000001E-2</v>
      </c>
      <c r="V28" s="14">
        <f>++VLOOKUP(B28,'cds bmps'!K:O,5,FALSE)/10000</f>
        <v>7.4989699999999998E-3</v>
      </c>
      <c r="W28" s="76">
        <v>7.2109264802009149E-3</v>
      </c>
      <c r="X28" s="76"/>
      <c r="Z28" s="83">
        <f t="shared" si="4"/>
        <v>3.9703549195386149E-2</v>
      </c>
      <c r="AA28" s="14">
        <f t="shared" si="5"/>
        <v>6.8216591950697528E-3</v>
      </c>
      <c r="AC28" s="21">
        <f t="shared" si="6"/>
        <v>39813</v>
      </c>
      <c r="AD28" s="14">
        <f t="shared" si="7"/>
        <v>0</v>
      </c>
      <c r="AE28" s="14">
        <f t="shared" si="8"/>
        <v>6.8216591950697528E-3</v>
      </c>
      <c r="AF28" s="15">
        <f t="shared" si="9"/>
        <v>-8.503928571428572E-3</v>
      </c>
      <c r="AK28" s="11" t="s">
        <v>36</v>
      </c>
      <c r="AL28" s="11">
        <v>79</v>
      </c>
      <c r="AM28"/>
      <c r="AN28"/>
      <c r="AO28"/>
      <c r="AP28"/>
      <c r="AQ28"/>
      <c r="AR28"/>
      <c r="AS28"/>
      <c r="AY28" s="29">
        <f t="shared" si="10"/>
        <v>39782</v>
      </c>
      <c r="AZ28" s="60">
        <f t="shared" si="11"/>
        <v>4.6525208390455902E-2</v>
      </c>
      <c r="BA28" s="60">
        <f t="shared" si="12"/>
        <v>3.8432500000000001E-2</v>
      </c>
      <c r="BB28" s="60">
        <f t="shared" si="22"/>
        <v>0</v>
      </c>
      <c r="BC28" s="60">
        <f t="shared" si="23"/>
        <v>-9.8801086956521733E-3</v>
      </c>
      <c r="BD28" s="60">
        <f t="shared" si="24"/>
        <v>-9.8801086956521733E-3</v>
      </c>
      <c r="BE28" s="60">
        <f t="shared" si="13"/>
        <v>7.4989699999999998E-3</v>
      </c>
      <c r="BF28" s="61">
        <f t="shared" si="14"/>
        <v>7.2109264802009149E-3</v>
      </c>
      <c r="BJ28" s="52">
        <f t="shared" si="25"/>
        <v>39752</v>
      </c>
      <c r="BK28" s="58">
        <f t="shared" si="26"/>
        <v>14.078711718225881</v>
      </c>
      <c r="BL28" s="53">
        <f t="shared" si="27"/>
        <v>690</v>
      </c>
      <c r="BP28" s="21">
        <f t="shared" si="15"/>
        <v>39813</v>
      </c>
      <c r="BQ28" s="58">
        <f t="shared" si="16"/>
        <v>4.6525208390455902E-2</v>
      </c>
      <c r="BR28" s="58">
        <f t="shared" si="17"/>
        <v>4.6525208390455902E-2</v>
      </c>
      <c r="BS28" s="58">
        <f t="shared" si="18"/>
        <v>3.8432500000000001E-2</v>
      </c>
      <c r="BT28" s="58">
        <f t="shared" si="19"/>
        <v>7.4989699999999998E-3</v>
      </c>
      <c r="BU28" s="58">
        <f t="shared" si="20"/>
        <v>-8.503928571428572E-3</v>
      </c>
      <c r="BV28" s="8">
        <f t="shared" si="21"/>
        <v>7.2109264802009149E-3</v>
      </c>
    </row>
    <row r="29" spans="1:75" ht="15" x14ac:dyDescent="0.25">
      <c r="A29" s="7">
        <f t="shared" si="2"/>
        <v>39721</v>
      </c>
      <c r="B29" s="168">
        <v>39813</v>
      </c>
      <c r="C29" s="163">
        <v>28367098913</v>
      </c>
      <c r="D29" s="164">
        <v>3605970.46</v>
      </c>
      <c r="E29" s="165">
        <v>565</v>
      </c>
      <c r="F29" s="164">
        <v>915067706.87096775</v>
      </c>
      <c r="G29" s="164">
        <v>1619588.861718527</v>
      </c>
      <c r="H29" s="164">
        <v>3605970.46</v>
      </c>
      <c r="I29" s="166">
        <v>4.6525208390455902E-2</v>
      </c>
      <c r="J29" s="166">
        <v>2.9928571428571429E-2</v>
      </c>
      <c r="K29" s="167">
        <v>0</v>
      </c>
      <c r="L29" s="167">
        <v>-8.5104761904761968E-3</v>
      </c>
      <c r="M29" s="167">
        <v>-8.5104761904761968E-3</v>
      </c>
      <c r="N29" s="176">
        <v>20.634508617082478</v>
      </c>
      <c r="O29" s="176">
        <v>14.297682885936036</v>
      </c>
      <c r="P29" s="174">
        <v>4.6525208390455902E-2</v>
      </c>
      <c r="Q29" s="39"/>
      <c r="S29" s="21">
        <f t="shared" si="3"/>
        <v>39813</v>
      </c>
      <c r="T29" s="14">
        <f t="shared" si="0"/>
        <v>4.6525208390455902E-2</v>
      </c>
      <c r="U29" s="14">
        <f t="shared" si="0"/>
        <v>2.9928571428571429E-2</v>
      </c>
      <c r="V29" s="14">
        <f>++VLOOKUP(B29,'cds bmps'!K:O,5,FALSE)/10000</f>
        <v>1.1384721739130434E-2</v>
      </c>
      <c r="W29" s="76">
        <v>1.2474548852257831E-2</v>
      </c>
      <c r="X29" s="76"/>
      <c r="Z29" s="83">
        <f t="shared" si="4"/>
        <v>4.3661641615312108E-2</v>
      </c>
      <c r="AA29" s="14">
        <f t="shared" si="5"/>
        <v>2.8635667751437943E-3</v>
      </c>
      <c r="AC29" s="21">
        <f t="shared" si="6"/>
        <v>39844</v>
      </c>
      <c r="AD29" s="14">
        <f t="shared" si="7"/>
        <v>-1.3017767357037517E-2</v>
      </c>
      <c r="AE29" s="14">
        <f t="shared" si="8"/>
        <v>2.8635667751437943E-3</v>
      </c>
      <c r="AF29" s="15">
        <f t="shared" si="9"/>
        <v>-8.5104761904761968E-3</v>
      </c>
      <c r="AK29"/>
      <c r="AL29"/>
      <c r="AM29"/>
      <c r="AN29"/>
      <c r="AO29"/>
      <c r="AP29"/>
      <c r="AQ29"/>
      <c r="AR29"/>
      <c r="AS29"/>
      <c r="AY29" s="29">
        <f t="shared" si="10"/>
        <v>39813</v>
      </c>
      <c r="AZ29" s="60">
        <f t="shared" si="11"/>
        <v>4.6525208390455902E-2</v>
      </c>
      <c r="BA29" s="60">
        <f t="shared" si="12"/>
        <v>2.9928571428571429E-2</v>
      </c>
      <c r="BB29" s="60">
        <f t="shared" si="22"/>
        <v>0</v>
      </c>
      <c r="BC29" s="60">
        <f t="shared" si="23"/>
        <v>-8.503928571428572E-3</v>
      </c>
      <c r="BD29" s="60">
        <f t="shared" si="24"/>
        <v>-8.503928571428572E-3</v>
      </c>
      <c r="BE29" s="60">
        <f t="shared" si="13"/>
        <v>1.1384721739130434E-2</v>
      </c>
      <c r="BF29" s="61">
        <f t="shared" si="14"/>
        <v>1.2474548852257831E-2</v>
      </c>
      <c r="BJ29" s="52">
        <f t="shared" si="25"/>
        <v>39782</v>
      </c>
      <c r="BK29" s="58">
        <f t="shared" si="26"/>
        <v>14.330472708759027</v>
      </c>
      <c r="BL29" s="53">
        <f t="shared" si="27"/>
        <v>565</v>
      </c>
      <c r="BP29" s="21">
        <f t="shared" si="15"/>
        <v>39844</v>
      </c>
      <c r="BQ29" s="58">
        <f t="shared" si="16"/>
        <v>3.3507441033418385E-2</v>
      </c>
      <c r="BR29" s="58">
        <f t="shared" si="17"/>
        <v>4.6525208390455902E-2</v>
      </c>
      <c r="BS29" s="58">
        <f t="shared" si="18"/>
        <v>2.9928571428571429E-2</v>
      </c>
      <c r="BT29" s="58">
        <f t="shared" si="19"/>
        <v>1.1384721739130434E-2</v>
      </c>
      <c r="BU29" s="58">
        <f t="shared" si="20"/>
        <v>-8.5104761904761968E-3</v>
      </c>
      <c r="BV29" s="8">
        <f t="shared" si="21"/>
        <v>1.2474548852257831E-2</v>
      </c>
    </row>
    <row r="30" spans="1:75" ht="15.75" thickBot="1" x14ac:dyDescent="0.3">
      <c r="A30" s="7">
        <f t="shared" si="2"/>
        <v>39752</v>
      </c>
      <c r="B30" s="168">
        <v>39844</v>
      </c>
      <c r="C30" s="163">
        <v>24686851096</v>
      </c>
      <c r="D30" s="164">
        <v>2266282.7600000002</v>
      </c>
      <c r="E30" s="165">
        <v>501</v>
      </c>
      <c r="F30" s="164">
        <v>796350035.35483873</v>
      </c>
      <c r="G30" s="164">
        <v>1589521.0286523728</v>
      </c>
      <c r="H30" s="164">
        <v>2266282.7600000002</v>
      </c>
      <c r="I30" s="166">
        <v>3.3507441033418385E-2</v>
      </c>
      <c r="J30" s="166">
        <v>2.1418095238095233E-2</v>
      </c>
      <c r="K30" s="167">
        <v>0</v>
      </c>
      <c r="L30" s="167">
        <v>-5.1355952380952308E-3</v>
      </c>
      <c r="M30" s="167">
        <v>-5.1355952380952308E-3</v>
      </c>
      <c r="N30" s="176">
        <v>20.495549390058169</v>
      </c>
      <c r="O30" s="176">
        <v>14.278943288973304</v>
      </c>
      <c r="P30" s="174">
        <v>4.6525208390455902E-2</v>
      </c>
      <c r="Q30" s="39"/>
      <c r="S30" s="21">
        <f t="shared" si="3"/>
        <v>39844</v>
      </c>
      <c r="T30" s="14">
        <f t="shared" si="0"/>
        <v>3.3507441033418385E-2</v>
      </c>
      <c r="U30" s="14">
        <f t="shared" si="0"/>
        <v>2.1418095238095233E-2</v>
      </c>
      <c r="V30" s="14">
        <f>++VLOOKUP(B30,'cds bmps'!K:O,5,FALSE)/10000</f>
        <v>1.1187000000000002E-2</v>
      </c>
      <c r="W30" s="76">
        <v>1.2474548852257831E-2</v>
      </c>
      <c r="X30" s="76"/>
      <c r="Z30" s="83">
        <f t="shared" si="4"/>
        <v>3.6899504382255879E-2</v>
      </c>
      <c r="AA30" s="14">
        <f t="shared" si="5"/>
        <v>-3.3920633488374943E-3</v>
      </c>
      <c r="AC30" s="21">
        <f t="shared" si="6"/>
        <v>39872</v>
      </c>
      <c r="AD30" s="14">
        <f t="shared" si="7"/>
        <v>-6.4248830547174625E-3</v>
      </c>
      <c r="AE30" s="14">
        <f t="shared" si="8"/>
        <v>-3.3920633488374943E-3</v>
      </c>
      <c r="AF30" s="15">
        <f t="shared" si="9"/>
        <v>-5.1355952380952308E-3</v>
      </c>
      <c r="AK30" s="59" t="s">
        <v>37</v>
      </c>
      <c r="AL30"/>
      <c r="AM30"/>
      <c r="AN30"/>
      <c r="AO30"/>
      <c r="AP30"/>
      <c r="AQ30"/>
      <c r="AR30"/>
      <c r="AS30"/>
      <c r="AY30" s="29">
        <f t="shared" si="10"/>
        <v>39844</v>
      </c>
      <c r="AZ30" s="60">
        <f t="shared" si="11"/>
        <v>3.3507441033418385E-2</v>
      </c>
      <c r="BA30" s="60">
        <f t="shared" si="12"/>
        <v>2.1418095238095233E-2</v>
      </c>
      <c r="BB30" s="60">
        <f t="shared" si="22"/>
        <v>0</v>
      </c>
      <c r="BC30" s="60">
        <f t="shared" si="23"/>
        <v>-8.5104761904761968E-3</v>
      </c>
      <c r="BD30" s="60">
        <f t="shared" si="24"/>
        <v>-8.5104761904761968E-3</v>
      </c>
      <c r="BE30" s="60">
        <f t="shared" si="13"/>
        <v>1.1187000000000002E-2</v>
      </c>
      <c r="BF30" s="61">
        <f t="shared" si="14"/>
        <v>1.2474548852257831E-2</v>
      </c>
      <c r="BJ30" s="52">
        <f t="shared" si="25"/>
        <v>39813</v>
      </c>
      <c r="BK30" s="58">
        <f t="shared" si="26"/>
        <v>14.297682885936036</v>
      </c>
      <c r="BL30" s="53">
        <f t="shared" si="27"/>
        <v>565</v>
      </c>
      <c r="BP30" s="21">
        <f t="shared" si="15"/>
        <v>39872</v>
      </c>
      <c r="BQ30" s="58">
        <f t="shared" si="16"/>
        <v>2.7082557978700923E-2</v>
      </c>
      <c r="BR30" s="58">
        <f t="shared" si="17"/>
        <v>3.3507441033418385E-2</v>
      </c>
      <c r="BS30" s="58">
        <f t="shared" si="18"/>
        <v>2.1418095238095233E-2</v>
      </c>
      <c r="BT30" s="58">
        <f t="shared" si="19"/>
        <v>1.1187000000000002E-2</v>
      </c>
      <c r="BU30" s="58">
        <f t="shared" si="20"/>
        <v>-5.1355952380952308E-3</v>
      </c>
      <c r="BV30" s="8">
        <f t="shared" si="21"/>
        <v>1.2474548852257831E-2</v>
      </c>
    </row>
    <row r="31" spans="1:75" ht="15" x14ac:dyDescent="0.25">
      <c r="A31" s="7">
        <f t="shared" si="2"/>
        <v>39782</v>
      </c>
      <c r="B31" s="168">
        <v>39872</v>
      </c>
      <c r="C31" s="163">
        <v>19180021797</v>
      </c>
      <c r="D31" s="164">
        <v>1423134.39</v>
      </c>
      <c r="E31" s="165">
        <v>445</v>
      </c>
      <c r="F31" s="164">
        <v>685000778.46428573</v>
      </c>
      <c r="G31" s="164">
        <v>1539327.5920545748</v>
      </c>
      <c r="H31" s="164">
        <v>1423134.39</v>
      </c>
      <c r="I31" s="166">
        <v>2.7082557978700923E-2</v>
      </c>
      <c r="J31" s="166">
        <v>1.6282500000000002E-2</v>
      </c>
      <c r="K31" s="167">
        <v>0</v>
      </c>
      <c r="L31" s="167">
        <v>-3.5915909090909089E-3</v>
      </c>
      <c r="M31" s="167">
        <v>-3.5915909090909089E-3</v>
      </c>
      <c r="N31" s="176">
        <v>20.344930532670066</v>
      </c>
      <c r="O31" s="176">
        <v>14.246856250503827</v>
      </c>
      <c r="P31" s="174">
        <v>3.3507441033418385E-2</v>
      </c>
      <c r="Q31" s="39"/>
      <c r="S31" s="21">
        <f t="shared" si="3"/>
        <v>39872</v>
      </c>
      <c r="T31" s="14">
        <f t="shared" si="0"/>
        <v>2.7082557978700923E-2</v>
      </c>
      <c r="U31" s="14">
        <f t="shared" si="0"/>
        <v>1.6282500000000002E-2</v>
      </c>
      <c r="V31" s="14">
        <f>++VLOOKUP(B31,'cds bmps'!K:O,5,FALSE)/10000</f>
        <v>1.3093250000000002E-2</v>
      </c>
      <c r="W31" s="76">
        <v>1.2474548852257831E-2</v>
      </c>
      <c r="X31" s="76"/>
      <c r="Z31" s="83">
        <f t="shared" si="4"/>
        <v>3.3361090299056227E-2</v>
      </c>
      <c r="AA31" s="14">
        <f t="shared" si="5"/>
        <v>-6.2785323203553046E-3</v>
      </c>
      <c r="AC31" s="21">
        <f t="shared" si="6"/>
        <v>39903</v>
      </c>
      <c r="AD31" s="14">
        <f t="shared" si="7"/>
        <v>-2.438672327427345E-3</v>
      </c>
      <c r="AE31" s="14">
        <f t="shared" si="8"/>
        <v>-6.2785323203553046E-3</v>
      </c>
      <c r="AF31" s="15">
        <f t="shared" si="9"/>
        <v>-3.5915909090909089E-3</v>
      </c>
      <c r="AK31" s="12"/>
      <c r="AL31" s="12" t="s">
        <v>42</v>
      </c>
      <c r="AM31" s="12" t="s">
        <v>43</v>
      </c>
      <c r="AN31" s="12" t="s">
        <v>44</v>
      </c>
      <c r="AO31" s="12" t="s">
        <v>45</v>
      </c>
      <c r="AP31" s="12" t="s">
        <v>46</v>
      </c>
      <c r="AQ31"/>
      <c r="AR31"/>
      <c r="AS31"/>
      <c r="AY31" s="29">
        <f t="shared" si="10"/>
        <v>39872</v>
      </c>
      <c r="AZ31" s="60">
        <f t="shared" si="11"/>
        <v>2.7082557978700923E-2</v>
      </c>
      <c r="BA31" s="60">
        <f t="shared" si="12"/>
        <v>1.6282500000000002E-2</v>
      </c>
      <c r="BB31" s="60">
        <f t="shared" si="22"/>
        <v>0</v>
      </c>
      <c r="BC31" s="60">
        <f t="shared" si="23"/>
        <v>-5.1355952380952308E-3</v>
      </c>
      <c r="BD31" s="60">
        <f t="shared" si="24"/>
        <v>-5.1355952380952308E-3</v>
      </c>
      <c r="BE31" s="60">
        <f t="shared" si="13"/>
        <v>1.3093250000000002E-2</v>
      </c>
      <c r="BF31" s="61">
        <f t="shared" si="14"/>
        <v>1.2474548852257831E-2</v>
      </c>
      <c r="BJ31" s="52">
        <f t="shared" si="25"/>
        <v>39844</v>
      </c>
      <c r="BK31" s="58">
        <f t="shared" si="26"/>
        <v>14.278943288973304</v>
      </c>
      <c r="BL31" s="53">
        <f t="shared" si="27"/>
        <v>501</v>
      </c>
      <c r="BP31" s="21">
        <f t="shared" si="15"/>
        <v>39903</v>
      </c>
      <c r="BQ31" s="58">
        <f t="shared" si="16"/>
        <v>2.4643885651273578E-2</v>
      </c>
      <c r="BR31" s="58">
        <f t="shared" si="17"/>
        <v>2.7082557978700923E-2</v>
      </c>
      <c r="BS31" s="58">
        <f t="shared" si="18"/>
        <v>1.6282500000000002E-2</v>
      </c>
      <c r="BT31" s="58">
        <f t="shared" si="19"/>
        <v>1.3093250000000002E-2</v>
      </c>
      <c r="BU31" s="58">
        <f t="shared" si="20"/>
        <v>-3.5915909090909089E-3</v>
      </c>
      <c r="BV31" s="8">
        <f t="shared" si="21"/>
        <v>1.2474548852257831E-2</v>
      </c>
    </row>
    <row r="32" spans="1:75" ht="15" x14ac:dyDescent="0.25">
      <c r="A32" s="7">
        <f t="shared" si="2"/>
        <v>39813</v>
      </c>
      <c r="B32" s="168">
        <v>39903</v>
      </c>
      <c r="C32" s="163">
        <v>21781865299</v>
      </c>
      <c r="D32" s="164">
        <v>1470656.9799999997</v>
      </c>
      <c r="E32" s="165">
        <v>434</v>
      </c>
      <c r="F32" s="164">
        <v>702640816.09677422</v>
      </c>
      <c r="G32" s="164">
        <v>1618988.0555225213</v>
      </c>
      <c r="H32" s="164">
        <v>1470656.9799999997</v>
      </c>
      <c r="I32" s="166">
        <v>2.4643885651273578E-2</v>
      </c>
      <c r="J32" s="166">
        <v>1.2690909090909093E-2</v>
      </c>
      <c r="K32" s="167">
        <v>0</v>
      </c>
      <c r="L32" s="167">
        <v>-2.5704090909090937E-3</v>
      </c>
      <c r="M32" s="167">
        <v>-2.5704090909090937E-3</v>
      </c>
      <c r="N32" s="176">
        <v>20.370356389044588</v>
      </c>
      <c r="O32" s="176">
        <v>14.297311854944182</v>
      </c>
      <c r="P32" s="174">
        <v>2.7082557978700923E-2</v>
      </c>
      <c r="Q32" s="39"/>
      <c r="S32" s="21">
        <f t="shared" si="3"/>
        <v>39903</v>
      </c>
      <c r="T32" s="14">
        <f t="shared" si="0"/>
        <v>2.4643885651273578E-2</v>
      </c>
      <c r="U32" s="14">
        <f t="shared" si="0"/>
        <v>1.2690909090909093E-2</v>
      </c>
      <c r="V32" s="14">
        <f>++VLOOKUP(B32,'cds bmps'!K:O,5,FALSE)/10000</f>
        <v>1.4199986363636364E-2</v>
      </c>
      <c r="W32" s="76">
        <v>1.2761406500657581E-2</v>
      </c>
      <c r="X32" s="76"/>
      <c r="Z32" s="83">
        <f t="shared" si="4"/>
        <v>3.1350279624875181E-2</v>
      </c>
      <c r="AA32" s="14">
        <f t="shared" si="5"/>
        <v>-6.7063939736016036E-3</v>
      </c>
      <c r="AC32" s="21">
        <f t="shared" si="6"/>
        <v>39933</v>
      </c>
      <c r="AD32" s="14">
        <f t="shared" si="7"/>
        <v>-2.1611866783620495E-3</v>
      </c>
      <c r="AE32" s="14">
        <f t="shared" si="8"/>
        <v>-6.7063939736016036E-3</v>
      </c>
      <c r="AF32" s="15">
        <f t="shared" si="9"/>
        <v>-2.5704090909090937E-3</v>
      </c>
      <c r="AK32" s="10" t="s">
        <v>38</v>
      </c>
      <c r="AL32" s="10">
        <v>3</v>
      </c>
      <c r="AM32" s="10">
        <v>6.8560750997361947E-3</v>
      </c>
      <c r="AN32" s="10">
        <v>2.2853583665787317E-3</v>
      </c>
      <c r="AO32" s="10">
        <v>103.96646423349971</v>
      </c>
      <c r="AP32" s="10">
        <v>1.1973036118881475E-26</v>
      </c>
      <c r="AQ32"/>
      <c r="AR32"/>
      <c r="AS32"/>
      <c r="AY32" s="29">
        <f t="shared" si="10"/>
        <v>39903</v>
      </c>
      <c r="AZ32" s="60">
        <f t="shared" si="11"/>
        <v>2.4643885651273578E-2</v>
      </c>
      <c r="BA32" s="60">
        <f t="shared" si="12"/>
        <v>1.2690909090909093E-2</v>
      </c>
      <c r="BB32" s="60">
        <f t="shared" si="22"/>
        <v>0</v>
      </c>
      <c r="BC32" s="60">
        <f t="shared" si="23"/>
        <v>-3.5915909090909089E-3</v>
      </c>
      <c r="BD32" s="60">
        <f t="shared" si="24"/>
        <v>-3.5915909090909089E-3</v>
      </c>
      <c r="BE32" s="60">
        <f t="shared" si="13"/>
        <v>1.4199986363636364E-2</v>
      </c>
      <c r="BF32" s="61">
        <f t="shared" si="14"/>
        <v>1.2761406500657581E-2</v>
      </c>
      <c r="BJ32" s="52">
        <f t="shared" si="25"/>
        <v>39872</v>
      </c>
      <c r="BK32" s="58">
        <f t="shared" si="26"/>
        <v>14.246856250503827</v>
      </c>
      <c r="BL32" s="53">
        <f t="shared" si="27"/>
        <v>445</v>
      </c>
      <c r="BP32" s="21">
        <f t="shared" si="15"/>
        <v>39933</v>
      </c>
      <c r="BQ32" s="58">
        <f t="shared" si="16"/>
        <v>2.2482698972911528E-2</v>
      </c>
      <c r="BR32" s="58">
        <f t="shared" si="17"/>
        <v>2.4643885651273578E-2</v>
      </c>
      <c r="BS32" s="58">
        <f t="shared" si="18"/>
        <v>1.2690909090909093E-2</v>
      </c>
      <c r="BT32" s="58">
        <f t="shared" si="19"/>
        <v>1.4199986363636364E-2</v>
      </c>
      <c r="BU32" s="58">
        <f t="shared" si="20"/>
        <v>-2.5704090909090937E-3</v>
      </c>
      <c r="BV32" s="8">
        <f t="shared" si="21"/>
        <v>1.2761406500657581E-2</v>
      </c>
    </row>
    <row r="33" spans="1:74" ht="15" x14ac:dyDescent="0.25">
      <c r="A33" s="7">
        <f t="shared" si="2"/>
        <v>39844</v>
      </c>
      <c r="B33" s="168">
        <v>39933</v>
      </c>
      <c r="C33" s="163">
        <v>22028695785</v>
      </c>
      <c r="D33" s="164">
        <v>1356889.14</v>
      </c>
      <c r="E33" s="165">
        <v>455</v>
      </c>
      <c r="F33" s="164">
        <v>734289859.5</v>
      </c>
      <c r="G33" s="164">
        <v>1613823.867032967</v>
      </c>
      <c r="H33" s="164">
        <v>1356889.14</v>
      </c>
      <c r="I33" s="166">
        <v>2.2482698972911528E-2</v>
      </c>
      <c r="J33" s="166">
        <v>1.0120499999999999E-2</v>
      </c>
      <c r="K33" s="167">
        <v>0</v>
      </c>
      <c r="L33" s="167">
        <v>-1.2764999999999981E-3</v>
      </c>
      <c r="M33" s="167">
        <v>-1.2764999999999981E-3</v>
      </c>
      <c r="N33" s="176">
        <v>20.414414412575699</v>
      </c>
      <c r="O33" s="176">
        <v>14.294116993624749</v>
      </c>
      <c r="P33" s="174">
        <v>2.4643885651273578E-2</v>
      </c>
      <c r="Q33" s="39"/>
      <c r="S33" s="21">
        <f t="shared" si="3"/>
        <v>39933</v>
      </c>
      <c r="T33" s="14">
        <f t="shared" si="0"/>
        <v>2.2482698972911528E-2</v>
      </c>
      <c r="U33" s="14">
        <f t="shared" si="0"/>
        <v>1.0120499999999999E-2</v>
      </c>
      <c r="V33" s="14">
        <f>++VLOOKUP(B33,'cds bmps'!K:O,5,FALSE)/10000</f>
        <v>1.123104090909091E-2</v>
      </c>
      <c r="W33" s="76">
        <v>1.2761406500657581E-2</v>
      </c>
      <c r="X33" s="76"/>
      <c r="Z33" s="83">
        <f t="shared" si="4"/>
        <v>2.8529243766417217E-2</v>
      </c>
      <c r="AA33" s="14">
        <f t="shared" si="5"/>
        <v>-6.0465447935056892E-3</v>
      </c>
      <c r="AC33" s="21">
        <f t="shared" si="6"/>
        <v>39964</v>
      </c>
      <c r="AD33" s="14">
        <f t="shared" si="7"/>
        <v>-1.1606230143006643E-3</v>
      </c>
      <c r="AE33" s="14">
        <f t="shared" si="8"/>
        <v>-6.0465447935056892E-3</v>
      </c>
      <c r="AF33" s="15">
        <f t="shared" si="9"/>
        <v>-1.2764999999999981E-3</v>
      </c>
      <c r="AK33" s="10" t="s">
        <v>39</v>
      </c>
      <c r="AL33" s="10">
        <v>75</v>
      </c>
      <c r="AM33" s="10">
        <v>1.6486265908634832E-3</v>
      </c>
      <c r="AN33" s="10">
        <v>2.1981687878179776E-5</v>
      </c>
      <c r="AO33" s="10"/>
      <c r="AP33" s="10"/>
      <c r="AQ33"/>
      <c r="AR33"/>
      <c r="AS33"/>
      <c r="AY33" s="29">
        <f t="shared" si="10"/>
        <v>39933</v>
      </c>
      <c r="AZ33" s="60">
        <f t="shared" si="11"/>
        <v>2.2482698972911528E-2</v>
      </c>
      <c r="BA33" s="60">
        <f t="shared" si="12"/>
        <v>1.0120499999999999E-2</v>
      </c>
      <c r="BB33" s="60">
        <f t="shared" si="22"/>
        <v>0</v>
      </c>
      <c r="BC33" s="60">
        <f t="shared" si="23"/>
        <v>-2.5704090909090937E-3</v>
      </c>
      <c r="BD33" s="60">
        <f t="shared" si="24"/>
        <v>-2.5704090909090937E-3</v>
      </c>
      <c r="BE33" s="60">
        <f t="shared" si="13"/>
        <v>1.123104090909091E-2</v>
      </c>
      <c r="BF33" s="61">
        <f t="shared" si="14"/>
        <v>1.2761406500657581E-2</v>
      </c>
      <c r="BJ33" s="52">
        <f t="shared" si="25"/>
        <v>39903</v>
      </c>
      <c r="BK33" s="58">
        <f t="shared" si="26"/>
        <v>14.297311854944182</v>
      </c>
      <c r="BL33" s="53">
        <f t="shared" si="27"/>
        <v>434</v>
      </c>
      <c r="BP33" s="21">
        <f t="shared" si="15"/>
        <v>39964</v>
      </c>
      <c r="BQ33" s="58">
        <f t="shared" si="16"/>
        <v>2.1322075958610864E-2</v>
      </c>
      <c r="BR33" s="58">
        <f t="shared" si="17"/>
        <v>2.2482698972911528E-2</v>
      </c>
      <c r="BS33" s="58">
        <f t="shared" si="18"/>
        <v>1.0120499999999999E-2</v>
      </c>
      <c r="BT33" s="58">
        <f t="shared" si="19"/>
        <v>1.123104090909091E-2</v>
      </c>
      <c r="BU33" s="58">
        <f t="shared" si="20"/>
        <v>-1.2764999999999981E-3</v>
      </c>
      <c r="BV33" s="8">
        <f t="shared" si="21"/>
        <v>1.2761406500657581E-2</v>
      </c>
    </row>
    <row r="34" spans="1:74" ht="15.75" thickBot="1" x14ac:dyDescent="0.3">
      <c r="A34" s="7">
        <f t="shared" si="2"/>
        <v>39872</v>
      </c>
      <c r="B34" s="168">
        <v>39964</v>
      </c>
      <c r="C34" s="163">
        <v>20272759765</v>
      </c>
      <c r="D34" s="164">
        <v>1184266.6400000004</v>
      </c>
      <c r="E34" s="165">
        <v>405</v>
      </c>
      <c r="F34" s="164">
        <v>653959992.4193548</v>
      </c>
      <c r="G34" s="164">
        <v>1614716.0306650735</v>
      </c>
      <c r="H34" s="164">
        <v>1184266.6400000004</v>
      </c>
      <c r="I34" s="166">
        <v>2.1322075958610864E-2</v>
      </c>
      <c r="J34" s="166">
        <v>8.8440000000000012E-3</v>
      </c>
      <c r="K34" s="167">
        <v>2.9009090909090998E-4</v>
      </c>
      <c r="L34" s="167">
        <v>0</v>
      </c>
      <c r="M34" s="167">
        <v>2.9009090909090998E-4</v>
      </c>
      <c r="N34" s="176">
        <v>20.298556733879575</v>
      </c>
      <c r="O34" s="176">
        <v>14.294669666773038</v>
      </c>
      <c r="P34" s="174">
        <v>2.2482698972911528E-2</v>
      </c>
      <c r="Q34" s="39"/>
      <c r="S34" s="21">
        <f t="shared" si="3"/>
        <v>39964</v>
      </c>
      <c r="T34" s="14">
        <f t="shared" si="0"/>
        <v>2.1322075958610864E-2</v>
      </c>
      <c r="U34" s="14">
        <f t="shared" si="0"/>
        <v>8.8440000000000012E-3</v>
      </c>
      <c r="V34" s="14">
        <f>++VLOOKUP(B34,'cds bmps'!K:O,5,FALSE)/10000</f>
        <v>8.1666238095238104E-3</v>
      </c>
      <c r="W34" s="76">
        <v>1.2761406500657581E-2</v>
      </c>
      <c r="X34" s="76"/>
      <c r="Z34" s="83">
        <f t="shared" si="4"/>
        <v>2.6702704691935298E-2</v>
      </c>
      <c r="AA34" s="14">
        <f t="shared" si="5"/>
        <v>-5.3806287333244343E-3</v>
      </c>
      <c r="AC34" s="21">
        <f t="shared" si="6"/>
        <v>39994</v>
      </c>
      <c r="AD34" s="14">
        <f t="shared" si="7"/>
        <v>1.2652737948326206E-3</v>
      </c>
      <c r="AE34" s="14">
        <f t="shared" si="8"/>
        <v>-5.3806287333244343E-3</v>
      </c>
      <c r="AF34" s="15">
        <f t="shared" si="9"/>
        <v>2.9009090909090998E-4</v>
      </c>
      <c r="AK34" s="11" t="s">
        <v>40</v>
      </c>
      <c r="AL34" s="11">
        <v>78</v>
      </c>
      <c r="AM34" s="11">
        <v>8.5047016905996781E-3</v>
      </c>
      <c r="AN34" s="11"/>
      <c r="AO34" s="11"/>
      <c r="AP34" s="11"/>
      <c r="AQ34"/>
      <c r="AR34"/>
      <c r="AS34"/>
      <c r="AY34" s="29">
        <f t="shared" si="10"/>
        <v>39964</v>
      </c>
      <c r="AZ34" s="60">
        <f t="shared" si="11"/>
        <v>2.1322075958610864E-2</v>
      </c>
      <c r="BA34" s="60">
        <f t="shared" si="12"/>
        <v>8.8440000000000012E-3</v>
      </c>
      <c r="BB34" s="60">
        <f t="shared" si="22"/>
        <v>0</v>
      </c>
      <c r="BC34" s="60">
        <f t="shared" si="23"/>
        <v>-1.2764999999999981E-3</v>
      </c>
      <c r="BD34" s="60">
        <f t="shared" si="24"/>
        <v>-1.2764999999999981E-3</v>
      </c>
      <c r="BE34" s="60">
        <f t="shared" si="13"/>
        <v>8.1666238095238104E-3</v>
      </c>
      <c r="BF34" s="61">
        <f t="shared" si="14"/>
        <v>1.2761406500657581E-2</v>
      </c>
      <c r="BJ34" s="52">
        <f t="shared" si="25"/>
        <v>39933</v>
      </c>
      <c r="BK34" s="58">
        <f t="shared" si="26"/>
        <v>14.294116993624749</v>
      </c>
      <c r="BL34" s="53">
        <f t="shared" si="27"/>
        <v>455</v>
      </c>
      <c r="BP34" s="21">
        <f t="shared" si="15"/>
        <v>39994</v>
      </c>
      <c r="BQ34" s="58">
        <f t="shared" si="16"/>
        <v>2.2587349753443484E-2</v>
      </c>
      <c r="BR34" s="58">
        <f t="shared" si="17"/>
        <v>2.1322075958610864E-2</v>
      </c>
      <c r="BS34" s="58">
        <f t="shared" si="18"/>
        <v>8.8440000000000012E-3</v>
      </c>
      <c r="BT34" s="58">
        <f t="shared" si="19"/>
        <v>8.1666238095238104E-3</v>
      </c>
      <c r="BU34" s="58">
        <f t="shared" si="20"/>
        <v>2.9009090909090998E-4</v>
      </c>
      <c r="BV34" s="8">
        <f t="shared" si="21"/>
        <v>1.2761406500657581E-2</v>
      </c>
    </row>
    <row r="35" spans="1:74" ht="15.75" thickBot="1" x14ac:dyDescent="0.3">
      <c r="A35" s="7">
        <f t="shared" si="2"/>
        <v>39903</v>
      </c>
      <c r="B35" s="168">
        <v>39994</v>
      </c>
      <c r="C35" s="163">
        <v>18984819128</v>
      </c>
      <c r="D35" s="164">
        <v>1174840.4099999997</v>
      </c>
      <c r="E35" s="165">
        <v>380</v>
      </c>
      <c r="F35" s="164">
        <v>632827304.26666665</v>
      </c>
      <c r="G35" s="164">
        <v>1665335.0112280701</v>
      </c>
      <c r="H35" s="164">
        <v>1174840.4099999997</v>
      </c>
      <c r="I35" s="166">
        <v>2.2587349753443484E-2</v>
      </c>
      <c r="J35" s="166">
        <v>9.1340909090909111E-3</v>
      </c>
      <c r="K35" s="167">
        <v>0</v>
      </c>
      <c r="L35" s="167">
        <v>-3.0366996047430858E-3</v>
      </c>
      <c r="M35" s="167">
        <v>-3.0366996047430858E-3</v>
      </c>
      <c r="N35" s="176">
        <v>20.265708121822296</v>
      </c>
      <c r="O35" s="176">
        <v>14.325536869101864</v>
      </c>
      <c r="P35" s="174">
        <v>2.1322075958610864E-2</v>
      </c>
      <c r="Q35" s="39"/>
      <c r="S35" s="21">
        <f t="shared" si="3"/>
        <v>39994</v>
      </c>
      <c r="T35" s="14">
        <f t="shared" si="0"/>
        <v>2.2587349753443484E-2</v>
      </c>
      <c r="U35" s="14">
        <f t="shared" si="0"/>
        <v>9.1340909090909111E-3</v>
      </c>
      <c r="V35" s="14">
        <f>++VLOOKUP(B35,'cds bmps'!K:O,5,FALSE)/10000</f>
        <v>8.5324136363636362E-3</v>
      </c>
      <c r="W35" s="76">
        <v>1.056233186198971E-2</v>
      </c>
      <c r="X35" s="76"/>
      <c r="Z35" s="83">
        <f t="shared" si="4"/>
        <v>2.3009313403536256E-2</v>
      </c>
      <c r="AA35" s="14">
        <f t="shared" si="5"/>
        <v>-4.2196365009277217E-4</v>
      </c>
      <c r="AC35" s="21">
        <f t="shared" si="6"/>
        <v>40025</v>
      </c>
      <c r="AD35" s="14">
        <f t="shared" si="7"/>
        <v>-8.0914143803006641E-4</v>
      </c>
      <c r="AE35" s="14">
        <f t="shared" si="8"/>
        <v>-4.2196365009277217E-4</v>
      </c>
      <c r="AF35" s="15">
        <f t="shared" si="9"/>
        <v>-3.0366996047430858E-3</v>
      </c>
      <c r="AK35"/>
      <c r="AL35"/>
      <c r="AM35"/>
      <c r="AN35"/>
      <c r="AO35"/>
      <c r="AP35"/>
      <c r="AQ35"/>
      <c r="AR35"/>
      <c r="AS35"/>
      <c r="AY35" s="29">
        <f t="shared" si="10"/>
        <v>39994</v>
      </c>
      <c r="AZ35" s="60">
        <f t="shared" si="11"/>
        <v>2.2587349753443484E-2</v>
      </c>
      <c r="BA35" s="60">
        <f t="shared" si="12"/>
        <v>9.1340909090909111E-3</v>
      </c>
      <c r="BB35" s="60">
        <f t="shared" si="22"/>
        <v>2.9009090909090998E-4</v>
      </c>
      <c r="BC35" s="60">
        <f t="shared" si="23"/>
        <v>0</v>
      </c>
      <c r="BD35" s="60">
        <f t="shared" si="24"/>
        <v>2.9009090909090998E-4</v>
      </c>
      <c r="BE35" s="60">
        <f t="shared" si="13"/>
        <v>8.5324136363636362E-3</v>
      </c>
      <c r="BF35" s="61">
        <f t="shared" si="14"/>
        <v>1.056233186198971E-2</v>
      </c>
      <c r="BJ35" s="52">
        <f t="shared" si="25"/>
        <v>39964</v>
      </c>
      <c r="BK35" s="58">
        <f t="shared" si="26"/>
        <v>14.294669666773038</v>
      </c>
      <c r="BL35" s="53">
        <f t="shared" si="27"/>
        <v>405</v>
      </c>
      <c r="BP35" s="21">
        <f t="shared" si="15"/>
        <v>40025</v>
      </c>
      <c r="BQ35" s="58">
        <f t="shared" si="16"/>
        <v>2.1778208315413418E-2</v>
      </c>
      <c r="BR35" s="58">
        <f t="shared" si="17"/>
        <v>2.2587349753443484E-2</v>
      </c>
      <c r="BS35" s="58">
        <f t="shared" si="18"/>
        <v>9.1340909090909111E-3</v>
      </c>
      <c r="BT35" s="58">
        <f t="shared" si="19"/>
        <v>8.5324136363636362E-3</v>
      </c>
      <c r="BU35" s="58">
        <f t="shared" si="20"/>
        <v>-3.0366996047430858E-3</v>
      </c>
      <c r="BV35" s="8">
        <f t="shared" si="21"/>
        <v>1.056233186198971E-2</v>
      </c>
    </row>
    <row r="36" spans="1:74" ht="15" x14ac:dyDescent="0.25">
      <c r="A36" s="7">
        <f t="shared" si="2"/>
        <v>39933</v>
      </c>
      <c r="B36" s="168">
        <v>40025</v>
      </c>
      <c r="C36" s="163">
        <v>20868365325</v>
      </c>
      <c r="D36" s="164">
        <v>1245138.6500000001</v>
      </c>
      <c r="E36" s="165">
        <v>408</v>
      </c>
      <c r="F36" s="164">
        <v>673173075</v>
      </c>
      <c r="G36" s="164">
        <v>1649934.0073529412</v>
      </c>
      <c r="H36" s="164">
        <v>1245138.6500000001</v>
      </c>
      <c r="I36" s="166">
        <v>2.1778208315413418E-2</v>
      </c>
      <c r="J36" s="166">
        <v>6.0973913043478253E-3</v>
      </c>
      <c r="K36" s="167">
        <v>0</v>
      </c>
      <c r="L36" s="167">
        <v>-1.0178674948240147E-3</v>
      </c>
      <c r="M36" s="167">
        <v>-1.0178674948240147E-3</v>
      </c>
      <c r="N36" s="176">
        <v>20.32751302393741</v>
      </c>
      <c r="O36" s="176">
        <v>14.316245849533248</v>
      </c>
      <c r="P36" s="174">
        <v>2.2587349753443484E-2</v>
      </c>
      <c r="Q36" s="39"/>
      <c r="S36" s="21">
        <f t="shared" si="3"/>
        <v>40025</v>
      </c>
      <c r="T36" s="14">
        <f t="shared" si="0"/>
        <v>2.1778208315413418E-2</v>
      </c>
      <c r="U36" s="14">
        <f t="shared" si="0"/>
        <v>6.0973913043478253E-3</v>
      </c>
      <c r="V36" s="14">
        <f>++VLOOKUP(B36,'cds bmps'!K:O,5,FALSE)/10000</f>
        <v>7.4019000000000003E-3</v>
      </c>
      <c r="W36" s="76">
        <v>1.056233186198971E-2</v>
      </c>
      <c r="X36" s="76"/>
      <c r="Z36" s="83">
        <f t="shared" si="4"/>
        <v>2.0312747780646068E-2</v>
      </c>
      <c r="AA36" s="14">
        <f t="shared" si="5"/>
        <v>1.4654605347673502E-3</v>
      </c>
      <c r="AC36" s="21">
        <f t="shared" si="6"/>
        <v>40056</v>
      </c>
      <c r="AD36" s="14">
        <f t="shared" si="7"/>
        <v>-1.3508669856201125E-3</v>
      </c>
      <c r="AE36" s="14">
        <f t="shared" si="8"/>
        <v>1.4654605347673502E-3</v>
      </c>
      <c r="AF36" s="15">
        <f t="shared" si="9"/>
        <v>-1.0178674948240147E-3</v>
      </c>
      <c r="AK36" s="12"/>
      <c r="AL36" s="12" t="s">
        <v>47</v>
      </c>
      <c r="AM36" s="12" t="s">
        <v>35</v>
      </c>
      <c r="AN36" s="12" t="s">
        <v>48</v>
      </c>
      <c r="AO36" s="12" t="s">
        <v>49</v>
      </c>
      <c r="AP36" s="12" t="s">
        <v>50</v>
      </c>
      <c r="AQ36" s="12" t="s">
        <v>51</v>
      </c>
      <c r="AR36" s="12" t="s">
        <v>119</v>
      </c>
      <c r="AS36" s="12" t="s">
        <v>120</v>
      </c>
      <c r="AY36" s="29">
        <f t="shared" si="10"/>
        <v>40025</v>
      </c>
      <c r="AZ36" s="60">
        <f t="shared" si="11"/>
        <v>2.1778208315413418E-2</v>
      </c>
      <c r="BA36" s="60">
        <f t="shared" si="12"/>
        <v>6.0973913043478253E-3</v>
      </c>
      <c r="BB36" s="60">
        <f t="shared" si="22"/>
        <v>0</v>
      </c>
      <c r="BC36" s="60">
        <f t="shared" si="23"/>
        <v>-3.0366996047430858E-3</v>
      </c>
      <c r="BD36" s="60">
        <f t="shared" si="24"/>
        <v>-3.0366996047430858E-3</v>
      </c>
      <c r="BE36" s="60">
        <f t="shared" si="13"/>
        <v>7.4019000000000003E-3</v>
      </c>
      <c r="BF36" s="61">
        <f t="shared" si="14"/>
        <v>1.056233186198971E-2</v>
      </c>
      <c r="BJ36" s="52">
        <f t="shared" si="25"/>
        <v>39994</v>
      </c>
      <c r="BK36" s="58">
        <f t="shared" si="26"/>
        <v>14.325536869101864</v>
      </c>
      <c r="BL36" s="53">
        <f t="shared" si="27"/>
        <v>380</v>
      </c>
      <c r="BP36" s="21">
        <f t="shared" si="15"/>
        <v>40056</v>
      </c>
      <c r="BQ36" s="58">
        <f t="shared" si="16"/>
        <v>2.0427341329793305E-2</v>
      </c>
      <c r="BR36" s="58">
        <f t="shared" si="17"/>
        <v>2.1778208315413418E-2</v>
      </c>
      <c r="BS36" s="58">
        <f t="shared" si="18"/>
        <v>6.0973913043478253E-3</v>
      </c>
      <c r="BT36" s="58">
        <f t="shared" si="19"/>
        <v>7.4019000000000003E-3</v>
      </c>
      <c r="BU36" s="58">
        <f t="shared" si="20"/>
        <v>-1.0178674948240147E-3</v>
      </c>
      <c r="BV36" s="8">
        <f t="shared" si="21"/>
        <v>1.056233186198971E-2</v>
      </c>
    </row>
    <row r="37" spans="1:74" ht="15" x14ac:dyDescent="0.25">
      <c r="A37" s="7">
        <f t="shared" si="2"/>
        <v>39964</v>
      </c>
      <c r="B37" s="168">
        <v>40056</v>
      </c>
      <c r="C37" s="163">
        <v>18254097243</v>
      </c>
      <c r="D37" s="164">
        <v>1021596.3699999999</v>
      </c>
      <c r="E37" s="165">
        <v>383</v>
      </c>
      <c r="F37" s="164">
        <v>588841846.54838705</v>
      </c>
      <c r="G37" s="164">
        <v>1537446.0745388696</v>
      </c>
      <c r="H37" s="164">
        <v>1021596.3699999999</v>
      </c>
      <c r="I37" s="166">
        <v>2.0427341329793305E-2</v>
      </c>
      <c r="J37" s="166">
        <v>5.0795238095238107E-3</v>
      </c>
      <c r="K37" s="167">
        <v>0</v>
      </c>
      <c r="L37" s="167">
        <v>-5.2816017316017431E-4</v>
      </c>
      <c r="M37" s="167">
        <v>-5.2816017316017431E-4</v>
      </c>
      <c r="N37" s="176">
        <v>20.193668193757713</v>
      </c>
      <c r="O37" s="176">
        <v>14.245633204577068</v>
      </c>
      <c r="P37" s="174">
        <v>2.1778208315413418E-2</v>
      </c>
      <c r="Q37" s="39"/>
      <c r="S37" s="21">
        <f t="shared" si="3"/>
        <v>40056</v>
      </c>
      <c r="T37" s="14">
        <f t="shared" si="0"/>
        <v>2.0427341329793305E-2</v>
      </c>
      <c r="U37" s="14">
        <f t="shared" si="0"/>
        <v>5.0795238095238107E-3</v>
      </c>
      <c r="V37" s="14">
        <f>++VLOOKUP(B37,'cds bmps'!K:O,5,FALSE)/10000</f>
        <v>6.1522190476190472E-3</v>
      </c>
      <c r="W37" s="76">
        <v>1.056233186198971E-2</v>
      </c>
      <c r="X37" s="76"/>
      <c r="Z37" s="83">
        <f t="shared" si="4"/>
        <v>1.9175828129806768E-2</v>
      </c>
      <c r="AA37" s="14">
        <f t="shared" si="5"/>
        <v>1.251513199986537E-3</v>
      </c>
      <c r="AC37" s="21">
        <f t="shared" si="6"/>
        <v>40086</v>
      </c>
      <c r="AD37" s="14">
        <f t="shared" si="7"/>
        <v>1.4109340124023179E-3</v>
      </c>
      <c r="AE37" s="14">
        <f t="shared" si="8"/>
        <v>1.251513199986537E-3</v>
      </c>
      <c r="AF37" s="15">
        <f t="shared" si="9"/>
        <v>-5.2816017316017431E-4</v>
      </c>
      <c r="AK37" s="10" t="s">
        <v>41</v>
      </c>
      <c r="AL37" s="10">
        <v>-5.7836235362676118E-3</v>
      </c>
      <c r="AM37" s="10">
        <v>2.8425931350246222E-3</v>
      </c>
      <c r="AN37" s="10">
        <v>-2.0346293899768795</v>
      </c>
      <c r="AO37" s="10">
        <v>4.5423318297415603E-2</v>
      </c>
      <c r="AP37" s="10">
        <v>-1.144635935759836E-2</v>
      </c>
      <c r="AQ37" s="10">
        <v>-1.2088771493686239E-4</v>
      </c>
      <c r="AR37" s="10">
        <v>-1.3296548991659598E-2</v>
      </c>
      <c r="AS37" s="10">
        <v>1.7293019191243746E-3</v>
      </c>
      <c r="AY37" s="29">
        <f t="shared" si="10"/>
        <v>40056</v>
      </c>
      <c r="AZ37" s="60">
        <f t="shared" si="11"/>
        <v>2.0427341329793305E-2</v>
      </c>
      <c r="BA37" s="60">
        <f t="shared" si="12"/>
        <v>5.0795238095238107E-3</v>
      </c>
      <c r="BB37" s="60">
        <f t="shared" si="22"/>
        <v>0</v>
      </c>
      <c r="BC37" s="60">
        <f t="shared" si="23"/>
        <v>-1.0178674948240147E-3</v>
      </c>
      <c r="BD37" s="60">
        <f t="shared" si="24"/>
        <v>-1.0178674948240147E-3</v>
      </c>
      <c r="BE37" s="60">
        <f t="shared" si="13"/>
        <v>6.1522190476190472E-3</v>
      </c>
      <c r="BF37" s="61">
        <f t="shared" si="14"/>
        <v>1.056233186198971E-2</v>
      </c>
      <c r="BJ37" s="52">
        <f t="shared" si="25"/>
        <v>40025</v>
      </c>
      <c r="BK37" s="58">
        <f t="shared" si="26"/>
        <v>14.316245849533248</v>
      </c>
      <c r="BL37" s="53">
        <f t="shared" si="27"/>
        <v>408</v>
      </c>
      <c r="BP37" s="21">
        <f t="shared" si="15"/>
        <v>40086</v>
      </c>
      <c r="BQ37" s="58">
        <f t="shared" si="16"/>
        <v>2.1838275342195623E-2</v>
      </c>
      <c r="BR37" s="58">
        <f t="shared" si="17"/>
        <v>2.0427341329793305E-2</v>
      </c>
      <c r="BS37" s="58">
        <f t="shared" si="18"/>
        <v>5.0795238095238107E-3</v>
      </c>
      <c r="BT37" s="58">
        <f t="shared" si="19"/>
        <v>6.1522190476190472E-3</v>
      </c>
      <c r="BU37" s="58">
        <f t="shared" si="20"/>
        <v>-5.2816017316017431E-4</v>
      </c>
      <c r="BV37" s="8">
        <f t="shared" si="21"/>
        <v>1.056233186198971E-2</v>
      </c>
    </row>
    <row r="38" spans="1:74" ht="15" x14ac:dyDescent="0.25">
      <c r="A38" s="7">
        <f t="shared" si="2"/>
        <v>39994</v>
      </c>
      <c r="B38" s="168">
        <v>40086</v>
      </c>
      <c r="C38" s="163">
        <v>21322345886</v>
      </c>
      <c r="D38" s="164">
        <v>1275734.9600000002</v>
      </c>
      <c r="E38" s="165">
        <v>343</v>
      </c>
      <c r="F38" s="164">
        <v>710744862.86666667</v>
      </c>
      <c r="G38" s="164">
        <v>2072142.4573372207</v>
      </c>
      <c r="H38" s="164">
        <v>1275734.9600000002</v>
      </c>
      <c r="I38" s="166">
        <v>2.1838275342195623E-2</v>
      </c>
      <c r="J38" s="166">
        <v>4.5513636363636364E-3</v>
      </c>
      <c r="K38" s="167">
        <v>0</v>
      </c>
      <c r="L38" s="167">
        <v>-2.5409090909090867E-4</v>
      </c>
      <c r="M38" s="167">
        <v>-2.5409090909090867E-4</v>
      </c>
      <c r="N38" s="176">
        <v>20.381824080705165</v>
      </c>
      <c r="O38" s="176">
        <v>14.544093633539225</v>
      </c>
      <c r="P38" s="174">
        <v>2.0427341329793305E-2</v>
      </c>
      <c r="Q38" s="39"/>
      <c r="S38" s="21">
        <f t="shared" si="3"/>
        <v>40086</v>
      </c>
      <c r="T38" s="14">
        <f t="shared" si="0"/>
        <v>2.1838275342195623E-2</v>
      </c>
      <c r="U38" s="14">
        <f t="shared" si="0"/>
        <v>4.5513636363636364E-3</v>
      </c>
      <c r="V38" s="14">
        <f>++VLOOKUP(B38,'cds bmps'!K:O,5,FALSE)/10000</f>
        <v>5.9822500000000015E-3</v>
      </c>
      <c r="W38" s="76">
        <v>1.1683860123265548E-2</v>
      </c>
      <c r="X38" s="76"/>
      <c r="Z38" s="83">
        <f t="shared" si="4"/>
        <v>2.0764156067778032E-2</v>
      </c>
      <c r="AA38" s="14">
        <f t="shared" si="5"/>
        <v>1.0741192744175912E-3</v>
      </c>
      <c r="AC38" s="21">
        <f t="shared" si="6"/>
        <v>40117</v>
      </c>
      <c r="AD38" s="14">
        <f t="shared" si="7"/>
        <v>-2.9880660143158481E-3</v>
      </c>
      <c r="AE38" s="14">
        <f t="shared" si="8"/>
        <v>1.0741192744175912E-3</v>
      </c>
      <c r="AF38" s="15">
        <f t="shared" si="9"/>
        <v>-2.5409090909090867E-4</v>
      </c>
      <c r="AK38" s="10" t="s">
        <v>8</v>
      </c>
      <c r="AL38" s="10">
        <v>0.78834784944188219</v>
      </c>
      <c r="AM38" s="10">
        <v>4.6983602653102634E-2</v>
      </c>
      <c r="AN38" s="10">
        <v>16.779212425716835</v>
      </c>
      <c r="AO38" s="10">
        <v>4.2014881794475281E-27</v>
      </c>
      <c r="AP38" s="10">
        <v>0.69475171481370568</v>
      </c>
      <c r="AQ38" s="10">
        <v>0.8819439840700587</v>
      </c>
      <c r="AR38" s="10">
        <v>0.66417098430797705</v>
      </c>
      <c r="AS38" s="10">
        <v>0.91252471457578732</v>
      </c>
      <c r="AY38" s="29">
        <f t="shared" si="10"/>
        <v>40086</v>
      </c>
      <c r="AZ38" s="60">
        <f t="shared" si="11"/>
        <v>2.1838275342195623E-2</v>
      </c>
      <c r="BA38" s="60">
        <f t="shared" si="12"/>
        <v>4.5513636363636364E-3</v>
      </c>
      <c r="BB38" s="60">
        <f t="shared" si="22"/>
        <v>0</v>
      </c>
      <c r="BC38" s="60">
        <f t="shared" si="23"/>
        <v>-5.2816017316017431E-4</v>
      </c>
      <c r="BD38" s="60">
        <f t="shared" si="24"/>
        <v>-5.2816017316017431E-4</v>
      </c>
      <c r="BE38" s="60">
        <f t="shared" si="13"/>
        <v>5.9822500000000015E-3</v>
      </c>
      <c r="BF38" s="61">
        <f t="shared" si="14"/>
        <v>1.1683860123265548E-2</v>
      </c>
      <c r="BJ38" s="52">
        <f t="shared" si="25"/>
        <v>40056</v>
      </c>
      <c r="BK38" s="58">
        <f t="shared" si="26"/>
        <v>14.245633204577068</v>
      </c>
      <c r="BL38" s="53">
        <f t="shared" si="27"/>
        <v>383</v>
      </c>
      <c r="BP38" s="21">
        <f t="shared" si="15"/>
        <v>40117</v>
      </c>
      <c r="BQ38" s="58">
        <f t="shared" si="16"/>
        <v>1.8850209327879775E-2</v>
      </c>
      <c r="BR38" s="58">
        <f t="shared" si="17"/>
        <v>2.1838275342195623E-2</v>
      </c>
      <c r="BS38" s="58">
        <f t="shared" si="18"/>
        <v>4.5513636363636364E-3</v>
      </c>
      <c r="BT38" s="58">
        <f t="shared" si="19"/>
        <v>5.9822500000000015E-3</v>
      </c>
      <c r="BU38" s="58">
        <f t="shared" si="20"/>
        <v>-2.5409090909090867E-4</v>
      </c>
      <c r="BV38" s="8">
        <f t="shared" si="21"/>
        <v>1.1683860123265548E-2</v>
      </c>
    </row>
    <row r="39" spans="1:74" ht="15" x14ac:dyDescent="0.25">
      <c r="A39" s="7">
        <f t="shared" si="2"/>
        <v>40025</v>
      </c>
      <c r="B39" s="168">
        <v>40117</v>
      </c>
      <c r="C39" s="163">
        <v>19192047444</v>
      </c>
      <c r="D39" s="164">
        <v>991161.95</v>
      </c>
      <c r="E39" s="165">
        <v>545</v>
      </c>
      <c r="F39" s="164">
        <v>619098304.64516127</v>
      </c>
      <c r="G39" s="164">
        <v>1135960.1920094702</v>
      </c>
      <c r="H39" s="164">
        <v>991161.95</v>
      </c>
      <c r="I39" s="166">
        <v>1.8850209327879775E-2</v>
      </c>
      <c r="J39" s="166">
        <v>4.2972727272727277E-3</v>
      </c>
      <c r="K39" s="167">
        <v>5.5108225108224489E-5</v>
      </c>
      <c r="L39" s="167">
        <v>0</v>
      </c>
      <c r="M39" s="167">
        <v>5.5108225108224489E-5</v>
      </c>
      <c r="N39" s="176">
        <v>20.2437746300673</v>
      </c>
      <c r="O39" s="176">
        <v>13.942988835404055</v>
      </c>
      <c r="P39" s="174">
        <v>2.1838275342195623E-2</v>
      </c>
      <c r="Q39" s="39"/>
      <c r="S39" s="21">
        <f t="shared" si="3"/>
        <v>40117</v>
      </c>
      <c r="T39" s="14">
        <f t="shared" si="0"/>
        <v>1.8850209327879775E-2</v>
      </c>
      <c r="U39" s="14">
        <f t="shared" si="0"/>
        <v>4.2972727272727277E-3</v>
      </c>
      <c r="V39" s="14">
        <f>++VLOOKUP(B39,'cds bmps'!K:O,5,FALSE)/10000</f>
        <v>6.6962454545454551E-3</v>
      </c>
      <c r="W39" s="76">
        <v>1.1683860123265548E-2</v>
      </c>
      <c r="X39" s="76"/>
      <c r="Z39" s="83">
        <f t="shared" si="4"/>
        <v>2.0754950010601927E-2</v>
      </c>
      <c r="AA39" s="14">
        <f t="shared" si="5"/>
        <v>-1.9047406827221516E-3</v>
      </c>
      <c r="AC39" s="21">
        <f t="shared" si="6"/>
        <v>40147</v>
      </c>
      <c r="AD39" s="14">
        <f t="shared" si="7"/>
        <v>-4.9880449180026779E-3</v>
      </c>
      <c r="AE39" s="14">
        <f t="shared" si="8"/>
        <v>-1.9047406827221516E-3</v>
      </c>
      <c r="AF39" s="15">
        <f t="shared" si="9"/>
        <v>5.5108225108224489E-5</v>
      </c>
      <c r="AK39" s="10" t="s">
        <v>89</v>
      </c>
      <c r="AL39" s="10">
        <v>0.2676571165149888</v>
      </c>
      <c r="AM39" s="10">
        <v>2.8220353067183773E-2</v>
      </c>
      <c r="AN39" s="10">
        <v>9.484541737581436</v>
      </c>
      <c r="AO39" s="10">
        <v>1.7926102492826244E-14</v>
      </c>
      <c r="AP39" s="10">
        <v>0.21143929123597346</v>
      </c>
      <c r="AQ39" s="10">
        <v>0.32387494179400411</v>
      </c>
      <c r="AR39" s="10">
        <v>0.19307120187731139</v>
      </c>
      <c r="AS39" s="10">
        <v>0.34224303115266619</v>
      </c>
      <c r="AY39" s="29">
        <f t="shared" si="10"/>
        <v>40117</v>
      </c>
      <c r="AZ39" s="60">
        <f t="shared" si="11"/>
        <v>1.8850209327879775E-2</v>
      </c>
      <c r="BA39" s="60">
        <f t="shared" si="12"/>
        <v>4.2972727272727277E-3</v>
      </c>
      <c r="BB39" s="60">
        <f t="shared" si="22"/>
        <v>0</v>
      </c>
      <c r="BC39" s="60">
        <f t="shared" si="23"/>
        <v>-2.5409090909090867E-4</v>
      </c>
      <c r="BD39" s="60">
        <f t="shared" si="24"/>
        <v>-2.5409090909090867E-4</v>
      </c>
      <c r="BE39" s="60">
        <f t="shared" si="13"/>
        <v>6.6962454545454551E-3</v>
      </c>
      <c r="BF39" s="61">
        <f t="shared" si="14"/>
        <v>1.1683860123265548E-2</v>
      </c>
      <c r="BJ39" s="52">
        <f t="shared" si="25"/>
        <v>40086</v>
      </c>
      <c r="BK39" s="58">
        <f t="shared" si="26"/>
        <v>14.544093633539225</v>
      </c>
      <c r="BL39" s="53">
        <f t="shared" si="27"/>
        <v>343</v>
      </c>
      <c r="BP39" s="21">
        <f t="shared" si="15"/>
        <v>40147</v>
      </c>
      <c r="BQ39" s="58">
        <f t="shared" si="16"/>
        <v>1.3862164409877097E-2</v>
      </c>
      <c r="BR39" s="58">
        <f t="shared" si="17"/>
        <v>1.8850209327879775E-2</v>
      </c>
      <c r="BS39" s="58">
        <f t="shared" si="18"/>
        <v>4.2972727272727277E-3</v>
      </c>
      <c r="BT39" s="58">
        <f t="shared" si="19"/>
        <v>6.6962454545454551E-3</v>
      </c>
      <c r="BU39" s="58">
        <f t="shared" si="20"/>
        <v>5.5108225108224489E-5</v>
      </c>
      <c r="BV39" s="8">
        <f t="shared" si="21"/>
        <v>1.1683860123265548E-2</v>
      </c>
    </row>
    <row r="40" spans="1:74" ht="15.75" thickBot="1" x14ac:dyDescent="0.3">
      <c r="A40" s="7">
        <f t="shared" si="2"/>
        <v>40056</v>
      </c>
      <c r="B40" s="168">
        <v>40147</v>
      </c>
      <c r="C40" s="163">
        <v>16280845709</v>
      </c>
      <c r="D40" s="164">
        <v>618322.63000000012</v>
      </c>
      <c r="E40" s="165">
        <v>525</v>
      </c>
      <c r="F40" s="164">
        <v>542694856.9666667</v>
      </c>
      <c r="G40" s="164">
        <v>1033704.4894603175</v>
      </c>
      <c r="H40" s="164">
        <v>618322.63000000012</v>
      </c>
      <c r="I40" s="166">
        <v>1.3862164409877097E-2</v>
      </c>
      <c r="J40" s="166">
        <v>4.3523809523809522E-3</v>
      </c>
      <c r="K40" s="167">
        <v>4.2716450216450253E-4</v>
      </c>
      <c r="L40" s="167">
        <v>0</v>
      </c>
      <c r="M40" s="167">
        <v>4.2716450216450253E-4</v>
      </c>
      <c r="N40" s="176">
        <v>20.112057762236688</v>
      </c>
      <c r="O40" s="176">
        <v>13.848659499645063</v>
      </c>
      <c r="P40" s="174">
        <v>1.8850209327879775E-2</v>
      </c>
      <c r="Q40" s="39"/>
      <c r="S40" s="21">
        <f t="shared" si="3"/>
        <v>40147</v>
      </c>
      <c r="T40" s="14">
        <f t="shared" si="0"/>
        <v>1.3862164409877097E-2</v>
      </c>
      <c r="U40" s="14">
        <f t="shared" si="0"/>
        <v>4.3523809523809522E-3</v>
      </c>
      <c r="V40" s="14">
        <f>++VLOOKUP(B40,'cds bmps'!K:O,5,FALSE)/10000</f>
        <v>7.747133333333333E-3</v>
      </c>
      <c r="W40" s="76">
        <v>1.1683860123265548E-2</v>
      </c>
      <c r="X40" s="76"/>
      <c r="Z40" s="83">
        <f t="shared" si="4"/>
        <v>2.1079672080769472E-2</v>
      </c>
      <c r="AA40" s="14">
        <f t="shared" si="5"/>
        <v>-7.2175076708923744E-3</v>
      </c>
      <c r="AC40" s="21">
        <f t="shared" si="6"/>
        <v>40178</v>
      </c>
      <c r="AD40" s="14">
        <f t="shared" si="7"/>
        <v>2.7828761567548869E-3</v>
      </c>
      <c r="AE40" s="14">
        <f t="shared" si="8"/>
        <v>-7.2175076708923744E-3</v>
      </c>
      <c r="AF40" s="15">
        <f t="shared" si="9"/>
        <v>4.2716450216450253E-4</v>
      </c>
      <c r="AK40" s="11" t="s">
        <v>127</v>
      </c>
      <c r="AL40" s="11">
        <v>1.8280371263165252</v>
      </c>
      <c r="AM40" s="11">
        <v>0.20080661871079722</v>
      </c>
      <c r="AN40" s="11">
        <v>9.1034704834568938</v>
      </c>
      <c r="AO40" s="11">
        <v>9.4662330641329395E-14</v>
      </c>
      <c r="AP40" s="11">
        <v>1.428009834713259</v>
      </c>
      <c r="AQ40" s="11">
        <v>2.228064417919791</v>
      </c>
      <c r="AR40" s="11">
        <v>1.2973086380446806</v>
      </c>
      <c r="AS40" s="11">
        <v>2.3587656145883695</v>
      </c>
      <c r="AY40" s="29">
        <f t="shared" si="10"/>
        <v>40147</v>
      </c>
      <c r="AZ40" s="60">
        <f t="shared" si="11"/>
        <v>1.3862164409877097E-2</v>
      </c>
      <c r="BA40" s="60">
        <f t="shared" si="12"/>
        <v>4.3523809523809522E-3</v>
      </c>
      <c r="BB40" s="60">
        <f t="shared" si="22"/>
        <v>5.5108225108224489E-5</v>
      </c>
      <c r="BC40" s="60">
        <f t="shared" si="23"/>
        <v>0</v>
      </c>
      <c r="BD40" s="60">
        <f t="shared" si="24"/>
        <v>5.5108225108224489E-5</v>
      </c>
      <c r="BE40" s="60">
        <f t="shared" si="13"/>
        <v>7.747133333333333E-3</v>
      </c>
      <c r="BF40" s="61">
        <f t="shared" si="14"/>
        <v>1.1683860123265548E-2</v>
      </c>
      <c r="BJ40" s="52">
        <f t="shared" si="25"/>
        <v>40117</v>
      </c>
      <c r="BK40" s="58">
        <f t="shared" si="26"/>
        <v>13.942988835404055</v>
      </c>
      <c r="BL40" s="53">
        <f t="shared" si="27"/>
        <v>545</v>
      </c>
      <c r="BP40" s="21">
        <f t="shared" si="15"/>
        <v>40178</v>
      </c>
      <c r="BQ40" s="58">
        <f t="shared" si="16"/>
        <v>1.6645040566631984E-2</v>
      </c>
      <c r="BR40" s="58">
        <f t="shared" si="17"/>
        <v>1.3862164409877097E-2</v>
      </c>
      <c r="BS40" s="58">
        <f t="shared" si="18"/>
        <v>4.3523809523809522E-3</v>
      </c>
      <c r="BT40" s="58">
        <f t="shared" si="19"/>
        <v>7.747133333333333E-3</v>
      </c>
      <c r="BU40" s="58">
        <f t="shared" si="20"/>
        <v>4.2716450216450253E-4</v>
      </c>
      <c r="BV40" s="8">
        <f t="shared" si="21"/>
        <v>1.1683860123265548E-2</v>
      </c>
    </row>
    <row r="41" spans="1:74" ht="15" x14ac:dyDescent="0.25">
      <c r="A41" s="7">
        <f t="shared" si="2"/>
        <v>40086</v>
      </c>
      <c r="B41" s="168">
        <v>40178</v>
      </c>
      <c r="C41" s="163">
        <v>19078546263</v>
      </c>
      <c r="D41" s="164">
        <v>870036.10000000009</v>
      </c>
      <c r="E41" s="165">
        <v>399</v>
      </c>
      <c r="F41" s="164">
        <v>615436976.22580647</v>
      </c>
      <c r="G41" s="164">
        <v>1542448.5619694397</v>
      </c>
      <c r="H41" s="164">
        <v>870036.10000000009</v>
      </c>
      <c r="I41" s="166">
        <v>1.6645040566631984E-2</v>
      </c>
      <c r="J41" s="166">
        <v>4.7795454545454547E-3</v>
      </c>
      <c r="K41" s="167">
        <v>0</v>
      </c>
      <c r="L41" s="167">
        <v>-4.0954545454545497E-4</v>
      </c>
      <c r="M41" s="167">
        <v>-4.0954545454545497E-4</v>
      </c>
      <c r="N41" s="176">
        <v>20.237843103912006</v>
      </c>
      <c r="O41" s="176">
        <v>14.248881687022143</v>
      </c>
      <c r="P41" s="174">
        <v>1.3862164409877097E-2</v>
      </c>
      <c r="Q41" s="39"/>
      <c r="S41" s="21">
        <f t="shared" si="3"/>
        <v>40178</v>
      </c>
      <c r="T41" s="14">
        <f t="shared" si="0"/>
        <v>1.6645040566631984E-2</v>
      </c>
      <c r="U41" s="14">
        <f t="shared" si="0"/>
        <v>4.7795454545454547E-3</v>
      </c>
      <c r="V41" s="14">
        <f>++VLOOKUP(B41,'cds bmps'!K:O,5,FALSE)/10000</f>
        <v>7.8086565217391282E-3</v>
      </c>
      <c r="W41" s="76">
        <v>1.2439944611693211E-2</v>
      </c>
      <c r="X41" s="76"/>
      <c r="Z41" s="83">
        <f t="shared" si="4"/>
        <v>2.2815043932094076E-2</v>
      </c>
      <c r="AA41" s="14">
        <f t="shared" si="5"/>
        <v>-6.1700033654620914E-3</v>
      </c>
      <c r="AC41" s="21">
        <f t="shared" si="6"/>
        <v>40209</v>
      </c>
      <c r="AD41" s="14">
        <f t="shared" si="7"/>
        <v>4.2153524034977997E-3</v>
      </c>
      <c r="AE41" s="14">
        <f t="shared" si="8"/>
        <v>-6.1700033654620914E-3</v>
      </c>
      <c r="AF41" s="15">
        <f t="shared" si="9"/>
        <v>-4.0954545454545497E-4</v>
      </c>
      <c r="AK41"/>
      <c r="AL41"/>
      <c r="AM41"/>
      <c r="AN41"/>
      <c r="AO41"/>
      <c r="AP41"/>
      <c r="AQ41"/>
      <c r="AR41"/>
      <c r="AS41"/>
      <c r="AY41" s="29">
        <f t="shared" si="10"/>
        <v>40178</v>
      </c>
      <c r="AZ41" s="60">
        <f t="shared" si="11"/>
        <v>1.6645040566631984E-2</v>
      </c>
      <c r="BA41" s="60">
        <f t="shared" si="12"/>
        <v>4.7795454545454547E-3</v>
      </c>
      <c r="BB41" s="60">
        <f t="shared" si="22"/>
        <v>4.2716450216450253E-4</v>
      </c>
      <c r="BC41" s="60">
        <f t="shared" si="23"/>
        <v>0</v>
      </c>
      <c r="BD41" s="60">
        <f t="shared" si="24"/>
        <v>4.2716450216450253E-4</v>
      </c>
      <c r="BE41" s="60">
        <f t="shared" si="13"/>
        <v>7.8086565217391282E-3</v>
      </c>
      <c r="BF41" s="61">
        <f t="shared" si="14"/>
        <v>1.2439944611693211E-2</v>
      </c>
      <c r="BJ41" s="52">
        <f t="shared" si="25"/>
        <v>40147</v>
      </c>
      <c r="BK41" s="58">
        <f t="shared" si="26"/>
        <v>13.848659499645063</v>
      </c>
      <c r="BL41" s="53">
        <f t="shared" si="27"/>
        <v>525</v>
      </c>
      <c r="BP41" s="21">
        <f t="shared" si="15"/>
        <v>40209</v>
      </c>
      <c r="BQ41" s="58">
        <f t="shared" si="16"/>
        <v>2.0860392970129784E-2</v>
      </c>
      <c r="BR41" s="58">
        <f t="shared" si="17"/>
        <v>1.6645040566631984E-2</v>
      </c>
      <c r="BS41" s="58">
        <f t="shared" si="18"/>
        <v>4.7795454545454547E-3</v>
      </c>
      <c r="BT41" s="58">
        <f t="shared" si="19"/>
        <v>7.8086565217391282E-3</v>
      </c>
      <c r="BU41" s="58">
        <f t="shared" si="20"/>
        <v>-4.0954545454545497E-4</v>
      </c>
      <c r="BV41" s="8">
        <f t="shared" si="21"/>
        <v>1.2439944611693211E-2</v>
      </c>
    </row>
    <row r="42" spans="1:74" ht="15" x14ac:dyDescent="0.25">
      <c r="A42" s="7">
        <f t="shared" si="2"/>
        <v>40117</v>
      </c>
      <c r="B42" s="168">
        <v>40209</v>
      </c>
      <c r="C42" s="163">
        <v>24091588297</v>
      </c>
      <c r="D42" s="164">
        <v>1376876.7099999993</v>
      </c>
      <c r="E42" s="165">
        <v>554</v>
      </c>
      <c r="F42" s="164">
        <v>777148009.5806452</v>
      </c>
      <c r="G42" s="164">
        <v>1402794.2411202982</v>
      </c>
      <c r="H42" s="164">
        <v>1376876.7099999993</v>
      </c>
      <c r="I42" s="166">
        <v>2.0860392970129784E-2</v>
      </c>
      <c r="J42" s="166">
        <v>4.3699999999999998E-3</v>
      </c>
      <c r="K42" s="167">
        <v>0</v>
      </c>
      <c r="L42" s="167">
        <v>-1.5550000000000026E-4</v>
      </c>
      <c r="M42" s="167">
        <v>-1.5550000000000026E-4</v>
      </c>
      <c r="N42" s="176">
        <v>20.471141378712066</v>
      </c>
      <c r="O42" s="176">
        <v>14.153976691964782</v>
      </c>
      <c r="P42" s="174">
        <v>1.6645040566631984E-2</v>
      </c>
      <c r="Q42" s="39"/>
      <c r="S42" s="21">
        <f t="shared" si="3"/>
        <v>40209</v>
      </c>
      <c r="T42" s="14">
        <f t="shared" si="0"/>
        <v>2.0860392970129784E-2</v>
      </c>
      <c r="U42" s="14">
        <f t="shared" si="0"/>
        <v>4.3699999999999998E-3</v>
      </c>
      <c r="V42" s="14">
        <f>++VLOOKUP(B42,'cds bmps'!K:O,5,FALSE)/10000</f>
        <v>8.02877619047619E-3</v>
      </c>
      <c r="W42" s="76">
        <v>1.2439944611693211E-2</v>
      </c>
      <c r="X42" s="76"/>
      <c r="Z42" s="83">
        <f t="shared" si="4"/>
        <v>2.2551096249576866E-2</v>
      </c>
      <c r="AA42" s="14">
        <f t="shared" si="5"/>
        <v>-1.6907032794470818E-3</v>
      </c>
      <c r="AC42" s="21">
        <f t="shared" si="6"/>
        <v>40237</v>
      </c>
      <c r="AD42" s="14">
        <f t="shared" si="7"/>
        <v>-5.0956009941290764E-4</v>
      </c>
      <c r="AE42" s="14">
        <f t="shared" si="8"/>
        <v>-1.6907032794470818E-3</v>
      </c>
      <c r="AF42" s="15">
        <f t="shared" si="9"/>
        <v>-1.5550000000000026E-4</v>
      </c>
      <c r="AK42"/>
      <c r="AL42"/>
      <c r="AM42"/>
      <c r="AN42"/>
      <c r="AO42"/>
      <c r="AP42"/>
      <c r="AQ42"/>
      <c r="AR42"/>
      <c r="AS42"/>
      <c r="AY42" s="29">
        <f t="shared" si="10"/>
        <v>40209</v>
      </c>
      <c r="AZ42" s="60">
        <f t="shared" si="11"/>
        <v>2.0860392970129784E-2</v>
      </c>
      <c r="BA42" s="60">
        <f t="shared" si="12"/>
        <v>4.3699999999999998E-3</v>
      </c>
      <c r="BB42" s="60">
        <f t="shared" si="22"/>
        <v>0</v>
      </c>
      <c r="BC42" s="60">
        <f t="shared" si="23"/>
        <v>-4.0954545454545497E-4</v>
      </c>
      <c r="BD42" s="60">
        <f t="shared" si="24"/>
        <v>-4.0954545454545497E-4</v>
      </c>
      <c r="BE42" s="60">
        <f t="shared" si="13"/>
        <v>8.02877619047619E-3</v>
      </c>
      <c r="BF42" s="61">
        <f t="shared" si="14"/>
        <v>1.2439944611693211E-2</v>
      </c>
      <c r="BJ42" s="52">
        <f t="shared" si="25"/>
        <v>40178</v>
      </c>
      <c r="BK42" s="58">
        <f t="shared" si="26"/>
        <v>14.248881687022143</v>
      </c>
      <c r="BL42" s="53">
        <f t="shared" si="27"/>
        <v>399</v>
      </c>
      <c r="BP42" s="21">
        <f t="shared" si="15"/>
        <v>40237</v>
      </c>
      <c r="BQ42" s="58">
        <f t="shared" si="16"/>
        <v>2.0350832870716876E-2</v>
      </c>
      <c r="BR42" s="58">
        <f t="shared" si="17"/>
        <v>2.0860392970129784E-2</v>
      </c>
      <c r="BS42" s="58">
        <f t="shared" si="18"/>
        <v>4.3699999999999998E-3</v>
      </c>
      <c r="BT42" s="58">
        <f t="shared" si="19"/>
        <v>8.02877619047619E-3</v>
      </c>
      <c r="BU42" s="58">
        <f t="shared" si="20"/>
        <v>-1.5550000000000026E-4</v>
      </c>
      <c r="BV42" s="8">
        <f t="shared" si="21"/>
        <v>1.2439944611693211E-2</v>
      </c>
    </row>
    <row r="43" spans="1:74" ht="15" x14ac:dyDescent="0.25">
      <c r="A43" s="7">
        <f t="shared" si="2"/>
        <v>40147</v>
      </c>
      <c r="B43" s="168">
        <v>40237</v>
      </c>
      <c r="C43" s="163">
        <v>22230203470</v>
      </c>
      <c r="D43" s="164">
        <v>1239460.7000000011</v>
      </c>
      <c r="E43" s="165">
        <v>512</v>
      </c>
      <c r="F43" s="164">
        <v>793935838.21428573</v>
      </c>
      <c r="G43" s="164">
        <v>1550655.9340122768</v>
      </c>
      <c r="H43" s="164">
        <v>1239460.7000000011</v>
      </c>
      <c r="I43" s="166">
        <v>2.0350832870716876E-2</v>
      </c>
      <c r="J43" s="166">
        <v>4.2144999999999995E-3</v>
      </c>
      <c r="K43" s="167">
        <v>0</v>
      </c>
      <c r="L43" s="167">
        <v>-1.5276086956521676E-4</v>
      </c>
      <c r="M43" s="167">
        <v>-1.5276086956521676E-4</v>
      </c>
      <c r="N43" s="176">
        <v>20.492513207651893</v>
      </c>
      <c r="O43" s="176">
        <v>14.254188582612386</v>
      </c>
      <c r="P43" s="174">
        <v>2.0860392970129784E-2</v>
      </c>
      <c r="Q43" s="39"/>
      <c r="S43" s="21">
        <f t="shared" si="3"/>
        <v>40237</v>
      </c>
      <c r="T43" s="14">
        <f t="shared" si="0"/>
        <v>2.0350832870716876E-2</v>
      </c>
      <c r="U43" s="14">
        <f t="shared" si="0"/>
        <v>4.2144999999999995E-3</v>
      </c>
      <c r="V43" s="14">
        <f>++VLOOKUP(B43,'cds bmps'!K:O,5,FALSE)/10000</f>
        <v>1.1606800000000002E-2</v>
      </c>
      <c r="W43" s="76">
        <v>1.2439944611693211E-2</v>
      </c>
      <c r="X43" s="76"/>
      <c r="Z43" s="83">
        <f t="shared" si="4"/>
        <v>2.3386191694667772E-2</v>
      </c>
      <c r="AA43" s="14">
        <f t="shared" si="5"/>
        <v>-3.0353588239508955E-3</v>
      </c>
      <c r="AC43" s="21">
        <f t="shared" si="6"/>
        <v>40268</v>
      </c>
      <c r="AD43" s="14">
        <f t="shared" si="7"/>
        <v>-4.0500049706261622E-3</v>
      </c>
      <c r="AE43" s="14">
        <f t="shared" si="8"/>
        <v>-3.0353588239508955E-3</v>
      </c>
      <c r="AF43" s="15">
        <f t="shared" si="9"/>
        <v>-1.5276086956521676E-4</v>
      </c>
      <c r="AK43"/>
      <c r="AL43"/>
      <c r="AM43"/>
      <c r="AN43"/>
      <c r="AO43"/>
      <c r="AP43"/>
      <c r="AQ43"/>
      <c r="AR43"/>
      <c r="AS43"/>
      <c r="AY43" s="29">
        <f t="shared" si="10"/>
        <v>40237</v>
      </c>
      <c r="AZ43" s="60">
        <f t="shared" si="11"/>
        <v>2.0350832870716876E-2</v>
      </c>
      <c r="BA43" s="60">
        <f t="shared" si="12"/>
        <v>4.2144999999999995E-3</v>
      </c>
      <c r="BB43" s="60">
        <f t="shared" si="22"/>
        <v>0</v>
      </c>
      <c r="BC43" s="60">
        <f t="shared" si="23"/>
        <v>-1.5550000000000026E-4</v>
      </c>
      <c r="BD43" s="60">
        <f t="shared" si="24"/>
        <v>-1.5550000000000026E-4</v>
      </c>
      <c r="BE43" s="60">
        <f t="shared" si="13"/>
        <v>1.1606800000000002E-2</v>
      </c>
      <c r="BF43" s="61">
        <f t="shared" si="14"/>
        <v>1.2439944611693211E-2</v>
      </c>
      <c r="BJ43" s="52">
        <f t="shared" si="25"/>
        <v>40209</v>
      </c>
      <c r="BK43" s="58">
        <f t="shared" si="26"/>
        <v>14.153976691964782</v>
      </c>
      <c r="BL43" s="53">
        <f t="shared" si="27"/>
        <v>554</v>
      </c>
      <c r="BP43" s="21">
        <f t="shared" si="15"/>
        <v>40268</v>
      </c>
      <c r="BQ43" s="58">
        <f t="shared" si="16"/>
        <v>1.6300827900090714E-2</v>
      </c>
      <c r="BR43" s="58">
        <f t="shared" si="17"/>
        <v>2.0350832870716876E-2</v>
      </c>
      <c r="BS43" s="58">
        <f t="shared" si="18"/>
        <v>4.2144999999999995E-3</v>
      </c>
      <c r="BT43" s="58">
        <f t="shared" si="19"/>
        <v>1.1606800000000002E-2</v>
      </c>
      <c r="BU43" s="58">
        <f t="shared" si="20"/>
        <v>-1.5276086956521676E-4</v>
      </c>
      <c r="BV43" s="8">
        <f t="shared" si="21"/>
        <v>1.2439944611693211E-2</v>
      </c>
    </row>
    <row r="44" spans="1:74" ht="15" x14ac:dyDescent="0.25">
      <c r="A44" s="7">
        <f t="shared" si="2"/>
        <v>40178</v>
      </c>
      <c r="B44" s="168">
        <v>40268</v>
      </c>
      <c r="C44" s="163">
        <v>26129359862</v>
      </c>
      <c r="D44" s="164">
        <v>1166932.0500000003</v>
      </c>
      <c r="E44" s="165">
        <v>495</v>
      </c>
      <c r="F44" s="164">
        <v>842882576.19354844</v>
      </c>
      <c r="G44" s="164">
        <v>1702793.0832192898</v>
      </c>
      <c r="H44" s="164">
        <v>1166932.0500000003</v>
      </c>
      <c r="I44" s="166">
        <v>1.6300827900090714E-2</v>
      </c>
      <c r="J44" s="166">
        <v>4.0617391304347827E-3</v>
      </c>
      <c r="K44" s="167">
        <v>0</v>
      </c>
      <c r="L44" s="167">
        <v>-1.9466403162055057E-5</v>
      </c>
      <c r="M44" s="167">
        <v>-1.9466403162055057E-5</v>
      </c>
      <c r="N44" s="176">
        <v>20.552338213492398</v>
      </c>
      <c r="O44" s="176">
        <v>14.347780450923709</v>
      </c>
      <c r="P44" s="174">
        <v>2.0350832870716876E-2</v>
      </c>
      <c r="Q44" s="39"/>
      <c r="S44" s="21">
        <f t="shared" si="3"/>
        <v>40268</v>
      </c>
      <c r="T44" s="14">
        <f t="shared" si="0"/>
        <v>1.6300827900090714E-2</v>
      </c>
      <c r="U44" s="14">
        <f t="shared" si="0"/>
        <v>4.0617391304347827E-3</v>
      </c>
      <c r="V44" s="14">
        <f>++VLOOKUP(B44,'cds bmps'!K:O,5,FALSE)/10000</f>
        <v>9.1515739130434773E-3</v>
      </c>
      <c r="W44" s="76">
        <v>9.6992884951000134E-3</v>
      </c>
      <c r="X44" s="76"/>
      <c r="Z44" s="83">
        <f t="shared" si="4"/>
        <v>1.7598583125241162E-2</v>
      </c>
      <c r="AA44" s="14">
        <f t="shared" si="5"/>
        <v>-1.297755225150448E-3</v>
      </c>
      <c r="AC44" s="21">
        <f t="shared" si="6"/>
        <v>40298</v>
      </c>
      <c r="AD44" s="14">
        <f t="shared" si="7"/>
        <v>3.0514204583558073E-3</v>
      </c>
      <c r="AE44" s="14">
        <f t="shared" si="8"/>
        <v>-1.297755225150448E-3</v>
      </c>
      <c r="AF44" s="15">
        <f t="shared" si="9"/>
        <v>-1.9466403162055057E-5</v>
      </c>
      <c r="AY44" s="29">
        <f t="shared" si="10"/>
        <v>40268</v>
      </c>
      <c r="AZ44" s="60">
        <f t="shared" si="11"/>
        <v>1.6300827900090714E-2</v>
      </c>
      <c r="BA44" s="60">
        <f t="shared" si="12"/>
        <v>4.0617391304347827E-3</v>
      </c>
      <c r="BB44" s="60">
        <f t="shared" si="22"/>
        <v>0</v>
      </c>
      <c r="BC44" s="60">
        <f t="shared" si="23"/>
        <v>-1.5276086956521676E-4</v>
      </c>
      <c r="BD44" s="60">
        <f t="shared" si="24"/>
        <v>-1.5276086956521676E-4</v>
      </c>
      <c r="BE44" s="60">
        <f t="shared" si="13"/>
        <v>9.1515739130434773E-3</v>
      </c>
      <c r="BF44" s="61">
        <f t="shared" si="14"/>
        <v>9.6992884951000134E-3</v>
      </c>
      <c r="BJ44" s="52">
        <f t="shared" si="25"/>
        <v>40237</v>
      </c>
      <c r="BK44" s="58">
        <f t="shared" si="26"/>
        <v>14.254188582612386</v>
      </c>
      <c r="BL44" s="53">
        <f t="shared" si="27"/>
        <v>512</v>
      </c>
      <c r="BP44" s="21">
        <f t="shared" si="15"/>
        <v>40298</v>
      </c>
      <c r="BQ44" s="58">
        <f t="shared" si="16"/>
        <v>1.9352248358446521E-2</v>
      </c>
      <c r="BR44" s="58">
        <f t="shared" si="17"/>
        <v>1.6300827900090714E-2</v>
      </c>
      <c r="BS44" s="58">
        <f t="shared" si="18"/>
        <v>4.0617391304347827E-3</v>
      </c>
      <c r="BT44" s="58">
        <f t="shared" si="19"/>
        <v>9.1515739130434773E-3</v>
      </c>
      <c r="BU44" s="58">
        <f t="shared" si="20"/>
        <v>-1.9466403162055057E-5</v>
      </c>
      <c r="BV44" s="8">
        <f t="shared" si="21"/>
        <v>9.6992884951000134E-3</v>
      </c>
    </row>
    <row r="45" spans="1:74" ht="15" x14ac:dyDescent="0.25">
      <c r="A45" s="7">
        <f t="shared" si="2"/>
        <v>40209</v>
      </c>
      <c r="B45" s="168">
        <v>40298</v>
      </c>
      <c r="C45" s="163">
        <v>22856920292</v>
      </c>
      <c r="D45" s="164">
        <v>1211870.68</v>
      </c>
      <c r="E45" s="165">
        <v>523</v>
      </c>
      <c r="F45" s="164">
        <v>761897343.06666672</v>
      </c>
      <c r="G45" s="164">
        <v>1456782.6827278521</v>
      </c>
      <c r="H45" s="164">
        <v>1211870.68</v>
      </c>
      <c r="I45" s="166">
        <v>1.9352248358446521E-2</v>
      </c>
      <c r="J45" s="166">
        <v>4.0422727272727277E-3</v>
      </c>
      <c r="K45" s="167">
        <v>1.8772727272727257E-4</v>
      </c>
      <c r="L45" s="167">
        <v>0</v>
      </c>
      <c r="M45" s="167">
        <v>1.8772727272727257E-4</v>
      </c>
      <c r="N45" s="176">
        <v>20.451322384190362</v>
      </c>
      <c r="O45" s="176">
        <v>14.19174092012544</v>
      </c>
      <c r="P45" s="174">
        <v>1.6300827900090714E-2</v>
      </c>
      <c r="Q45" s="39"/>
      <c r="S45" s="21">
        <f t="shared" si="3"/>
        <v>40298</v>
      </c>
      <c r="T45" s="14">
        <f t="shared" si="0"/>
        <v>1.9352248358446521E-2</v>
      </c>
      <c r="U45" s="14">
        <f t="shared" si="0"/>
        <v>4.0422727272727277E-3</v>
      </c>
      <c r="V45" s="14">
        <f>++VLOOKUP(B45,'cds bmps'!K:O,5,FALSE)/10000</f>
        <v>9.9508681818181819E-3</v>
      </c>
      <c r="W45" s="76">
        <v>9.6992884951000134E-3</v>
      </c>
      <c r="X45" s="76"/>
      <c r="Z45" s="83">
        <f t="shared" si="4"/>
        <v>1.7797173627399184E-2</v>
      </c>
      <c r="AA45" s="14">
        <f t="shared" si="5"/>
        <v>1.5550747310473373E-3</v>
      </c>
      <c r="AC45" s="21">
        <f t="shared" si="6"/>
        <v>40329</v>
      </c>
      <c r="AD45" s="14">
        <f t="shared" si="7"/>
        <v>-9.4543659185823692E-4</v>
      </c>
      <c r="AE45" s="14">
        <f t="shared" si="8"/>
        <v>1.5550747310473373E-3</v>
      </c>
      <c r="AF45" s="15">
        <f t="shared" si="9"/>
        <v>1.8772727272727257E-4</v>
      </c>
      <c r="AY45" s="29">
        <f t="shared" si="10"/>
        <v>40298</v>
      </c>
      <c r="AZ45" s="60">
        <f t="shared" si="11"/>
        <v>1.9352248358446521E-2</v>
      </c>
      <c r="BA45" s="60">
        <f t="shared" si="12"/>
        <v>4.0422727272727277E-3</v>
      </c>
      <c r="BB45" s="60">
        <f t="shared" si="22"/>
        <v>0</v>
      </c>
      <c r="BC45" s="60">
        <f t="shared" si="23"/>
        <v>-1.9466403162055057E-5</v>
      </c>
      <c r="BD45" s="60">
        <f t="shared" si="24"/>
        <v>-1.9466403162055057E-5</v>
      </c>
      <c r="BE45" s="60">
        <f t="shared" si="13"/>
        <v>9.9508681818181819E-3</v>
      </c>
      <c r="BF45" s="61">
        <f t="shared" si="14"/>
        <v>9.6992884951000134E-3</v>
      </c>
      <c r="BJ45" s="52">
        <f t="shared" si="25"/>
        <v>40268</v>
      </c>
      <c r="BK45" s="58">
        <f t="shared" si="26"/>
        <v>14.347780450923709</v>
      </c>
      <c r="BL45" s="53">
        <f t="shared" si="27"/>
        <v>495</v>
      </c>
      <c r="BP45" s="21">
        <f t="shared" si="15"/>
        <v>40329</v>
      </c>
      <c r="BQ45" s="58">
        <f t="shared" si="16"/>
        <v>1.8406811766588285E-2</v>
      </c>
      <c r="BR45" s="58">
        <f t="shared" si="17"/>
        <v>1.9352248358446521E-2</v>
      </c>
      <c r="BS45" s="58">
        <f t="shared" si="18"/>
        <v>4.0422727272727277E-3</v>
      </c>
      <c r="BT45" s="58">
        <f t="shared" si="19"/>
        <v>9.9508681818181819E-3</v>
      </c>
      <c r="BU45" s="58">
        <f t="shared" si="20"/>
        <v>1.8772727272727257E-4</v>
      </c>
      <c r="BV45" s="8">
        <f t="shared" si="21"/>
        <v>9.6992884951000134E-3</v>
      </c>
    </row>
    <row r="46" spans="1:74" ht="15" x14ac:dyDescent="0.25">
      <c r="A46" s="7">
        <f t="shared" si="2"/>
        <v>40237</v>
      </c>
      <c r="B46" s="168">
        <v>40329</v>
      </c>
      <c r="C46" s="163">
        <v>23784636878</v>
      </c>
      <c r="D46" s="164">
        <v>1199450.2300000002</v>
      </c>
      <c r="E46" s="165">
        <v>458</v>
      </c>
      <c r="F46" s="164">
        <v>767246350.90322578</v>
      </c>
      <c r="G46" s="164">
        <v>1675210.373151148</v>
      </c>
      <c r="H46" s="164">
        <v>1199450.2300000002</v>
      </c>
      <c r="I46" s="166">
        <v>1.8406811766588285E-2</v>
      </c>
      <c r="J46" s="166">
        <v>4.2300000000000003E-3</v>
      </c>
      <c r="K46" s="167">
        <v>2.3363636363636295E-4</v>
      </c>
      <c r="L46" s="167">
        <v>0</v>
      </c>
      <c r="M46" s="167">
        <v>2.3363636363636295E-4</v>
      </c>
      <c r="N46" s="176">
        <v>20.458318495380116</v>
      </c>
      <c r="O46" s="176">
        <v>14.331449311265931</v>
      </c>
      <c r="P46" s="174">
        <v>1.9352248358446521E-2</v>
      </c>
      <c r="Q46" s="39"/>
      <c r="S46" s="21">
        <f t="shared" si="3"/>
        <v>40329</v>
      </c>
      <c r="T46" s="14">
        <f t="shared" si="0"/>
        <v>1.8406811766588285E-2</v>
      </c>
      <c r="U46" s="14">
        <f t="shared" si="0"/>
        <v>4.2300000000000003E-3</v>
      </c>
      <c r="V46" s="14">
        <f>++VLOOKUP(B46,'cds bmps'!K:O,5,FALSE)/10000</f>
        <v>1.5897261904761907E-2</v>
      </c>
      <c r="W46" s="76">
        <v>9.6992884951000134E-3</v>
      </c>
      <c r="X46" s="76"/>
      <c r="Z46" s="83">
        <f t="shared" si="4"/>
        <v>1.9536762616681264E-2</v>
      </c>
      <c r="AA46" s="14">
        <f t="shared" si="5"/>
        <v>-1.1299508500929797E-3</v>
      </c>
      <c r="AC46" s="21">
        <f t="shared" si="6"/>
        <v>40359</v>
      </c>
      <c r="AD46" s="14">
        <f t="shared" si="7"/>
        <v>-7.8759757623926216E-4</v>
      </c>
      <c r="AE46" s="14">
        <f t="shared" si="8"/>
        <v>-1.1299508500929797E-3</v>
      </c>
      <c r="AF46" s="15">
        <f t="shared" si="9"/>
        <v>2.3363636363636295E-4</v>
      </c>
      <c r="AY46" s="29">
        <f t="shared" si="10"/>
        <v>40329</v>
      </c>
      <c r="AZ46" s="60">
        <f t="shared" si="11"/>
        <v>1.8406811766588285E-2</v>
      </c>
      <c r="BA46" s="60">
        <f t="shared" si="12"/>
        <v>4.2300000000000003E-3</v>
      </c>
      <c r="BB46" s="60">
        <f t="shared" si="22"/>
        <v>1.8772727272727257E-4</v>
      </c>
      <c r="BC46" s="60">
        <f t="shared" si="23"/>
        <v>0</v>
      </c>
      <c r="BD46" s="60">
        <f t="shared" si="24"/>
        <v>1.8772727272727257E-4</v>
      </c>
      <c r="BE46" s="60">
        <f t="shared" si="13"/>
        <v>1.5897261904761907E-2</v>
      </c>
      <c r="BF46" s="61">
        <f t="shared" si="14"/>
        <v>9.6992884951000134E-3</v>
      </c>
      <c r="BJ46" s="52">
        <f t="shared" si="25"/>
        <v>40298</v>
      </c>
      <c r="BK46" s="58">
        <f t="shared" si="26"/>
        <v>14.19174092012544</v>
      </c>
      <c r="BL46" s="53">
        <f t="shared" si="27"/>
        <v>523</v>
      </c>
      <c r="BP46" s="21">
        <f t="shared" si="15"/>
        <v>40359</v>
      </c>
      <c r="BQ46" s="58">
        <f t="shared" si="16"/>
        <v>1.7619214190349022E-2</v>
      </c>
      <c r="BR46" s="58">
        <f t="shared" si="17"/>
        <v>1.8406811766588285E-2</v>
      </c>
      <c r="BS46" s="58">
        <f t="shared" si="18"/>
        <v>4.2300000000000003E-3</v>
      </c>
      <c r="BT46" s="58">
        <f t="shared" si="19"/>
        <v>1.5897261904761907E-2</v>
      </c>
      <c r="BU46" s="58">
        <f t="shared" si="20"/>
        <v>2.3363636363636295E-4</v>
      </c>
      <c r="BV46" s="8">
        <f t="shared" si="21"/>
        <v>9.6992884951000134E-3</v>
      </c>
    </row>
    <row r="47" spans="1:74" ht="15" x14ac:dyDescent="0.25">
      <c r="A47" s="7">
        <f t="shared" si="2"/>
        <v>40268</v>
      </c>
      <c r="B47" s="168">
        <v>40359</v>
      </c>
      <c r="C47" s="163">
        <v>23660055227</v>
      </c>
      <c r="D47" s="164">
        <v>1142113.92</v>
      </c>
      <c r="E47" s="165">
        <v>453</v>
      </c>
      <c r="F47" s="164">
        <v>788668507.56666672</v>
      </c>
      <c r="G47" s="164">
        <v>1740990.082928624</v>
      </c>
      <c r="H47" s="164">
        <v>1142113.92</v>
      </c>
      <c r="I47" s="166">
        <v>1.7619214190349022E-2</v>
      </c>
      <c r="J47" s="166">
        <v>4.4636363636363632E-3</v>
      </c>
      <c r="K47" s="167">
        <v>1.3695454545454566E-3</v>
      </c>
      <c r="L47" s="167">
        <v>0</v>
      </c>
      <c r="M47" s="167">
        <v>1.3695454545454566E-3</v>
      </c>
      <c r="N47" s="176">
        <v>20.485856648024502</v>
      </c>
      <c r="O47" s="176">
        <v>14.369964522541469</v>
      </c>
      <c r="P47" s="174">
        <v>1.8406811766588285E-2</v>
      </c>
      <c r="Q47" s="39"/>
      <c r="S47" s="21">
        <f t="shared" si="3"/>
        <v>40359</v>
      </c>
      <c r="T47" s="14">
        <f t="shared" si="0"/>
        <v>1.7619214190349022E-2</v>
      </c>
      <c r="U47" s="14">
        <f t="shared" si="0"/>
        <v>4.4636363636363632E-3</v>
      </c>
      <c r="V47" s="14">
        <f>++VLOOKUP(B47,'cds bmps'!K:O,5,FALSE)/10000</f>
        <v>1.8009640909090911E-2</v>
      </c>
      <c r="W47" s="76">
        <v>9.9048380470146691E-3</v>
      </c>
      <c r="X47" s="76"/>
      <c r="Z47" s="83">
        <f t="shared" si="4"/>
        <v>2.0662094826988629E-2</v>
      </c>
      <c r="AA47" s="14">
        <f t="shared" si="5"/>
        <v>-3.0428806366396069E-3</v>
      </c>
      <c r="AC47" s="21">
        <f t="shared" si="6"/>
        <v>40390</v>
      </c>
      <c r="AD47" s="14">
        <f t="shared" si="7"/>
        <v>9.8087005389075818E-4</v>
      </c>
      <c r="AE47" s="14">
        <f t="shared" si="8"/>
        <v>-3.0428806366396069E-3</v>
      </c>
      <c r="AF47" s="15">
        <f t="shared" si="9"/>
        <v>1.3695454545454566E-3</v>
      </c>
      <c r="AY47" s="29">
        <f t="shared" si="10"/>
        <v>40359</v>
      </c>
      <c r="AZ47" s="60">
        <f t="shared" si="11"/>
        <v>1.7619214190349022E-2</v>
      </c>
      <c r="BA47" s="60">
        <f t="shared" si="12"/>
        <v>4.4636363636363632E-3</v>
      </c>
      <c r="BB47" s="60">
        <f t="shared" si="22"/>
        <v>2.3363636363636295E-4</v>
      </c>
      <c r="BC47" s="60">
        <f t="shared" si="23"/>
        <v>0</v>
      </c>
      <c r="BD47" s="60">
        <f t="shared" si="24"/>
        <v>2.3363636363636295E-4</v>
      </c>
      <c r="BE47" s="60">
        <f t="shared" si="13"/>
        <v>1.8009640909090911E-2</v>
      </c>
      <c r="BF47" s="61">
        <f t="shared" si="14"/>
        <v>9.9048380470146691E-3</v>
      </c>
      <c r="BJ47" s="52">
        <f t="shared" si="25"/>
        <v>40329</v>
      </c>
      <c r="BK47" s="58">
        <f t="shared" si="26"/>
        <v>14.331449311265931</v>
      </c>
      <c r="BL47" s="53">
        <f t="shared" si="27"/>
        <v>458</v>
      </c>
      <c r="BP47" s="21">
        <f t="shared" si="15"/>
        <v>40390</v>
      </c>
      <c r="BQ47" s="58">
        <f t="shared" si="16"/>
        <v>1.8600084244239781E-2</v>
      </c>
      <c r="BR47" s="58">
        <f t="shared" si="17"/>
        <v>1.7619214190349022E-2</v>
      </c>
      <c r="BS47" s="58">
        <f t="shared" si="18"/>
        <v>4.4636363636363632E-3</v>
      </c>
      <c r="BT47" s="58">
        <f t="shared" si="19"/>
        <v>1.8009640909090911E-2</v>
      </c>
      <c r="BU47" s="58">
        <f t="shared" si="20"/>
        <v>1.3695454545454566E-3</v>
      </c>
      <c r="BV47" s="8">
        <f t="shared" si="21"/>
        <v>9.9048380470146691E-3</v>
      </c>
    </row>
    <row r="48" spans="1:74" ht="15" x14ac:dyDescent="0.25">
      <c r="A48" s="7">
        <f t="shared" si="2"/>
        <v>40298</v>
      </c>
      <c r="B48" s="168">
        <v>40390</v>
      </c>
      <c r="C48" s="163">
        <v>24673269122</v>
      </c>
      <c r="D48" s="164">
        <v>1257328.4500000002</v>
      </c>
      <c r="E48" s="165">
        <v>529</v>
      </c>
      <c r="F48" s="164">
        <v>795911907.16129029</v>
      </c>
      <c r="G48" s="164">
        <v>1504559.3708152936</v>
      </c>
      <c r="H48" s="164">
        <v>1257328.4500000002</v>
      </c>
      <c r="I48" s="166">
        <v>1.8600084244239781E-2</v>
      </c>
      <c r="J48" s="166">
        <v>5.8331818181818198E-3</v>
      </c>
      <c r="K48" s="167">
        <v>5.6636363636363481E-4</v>
      </c>
      <c r="L48" s="167">
        <v>0</v>
      </c>
      <c r="M48" s="167">
        <v>5.6636363636363481E-4</v>
      </c>
      <c r="N48" s="176">
        <v>20.494999068288983</v>
      </c>
      <c r="O48" s="176">
        <v>14.224010636430684</v>
      </c>
      <c r="P48" s="174">
        <v>1.7619214190349022E-2</v>
      </c>
      <c r="Q48" s="39"/>
      <c r="S48" s="21">
        <f t="shared" si="3"/>
        <v>40390</v>
      </c>
      <c r="T48" s="14">
        <f t="shared" si="0"/>
        <v>1.8600084244239781E-2</v>
      </c>
      <c r="U48" s="14">
        <f t="shared" si="0"/>
        <v>5.8331818181818198E-3</v>
      </c>
      <c r="V48" s="14">
        <f>++VLOOKUP(B48,'cds bmps'!K:O,5,FALSE)/10000</f>
        <v>1.5577427272727274E-2</v>
      </c>
      <c r="W48" s="76">
        <v>9.9048380470146691E-3</v>
      </c>
      <c r="X48" s="76"/>
      <c r="Z48" s="83">
        <f t="shared" si="4"/>
        <v>2.109077375213492E-2</v>
      </c>
      <c r="AA48" s="14">
        <f t="shared" si="5"/>
        <v>-2.4906895078951399E-3</v>
      </c>
      <c r="AC48" s="21">
        <f t="shared" si="6"/>
        <v>40421</v>
      </c>
      <c r="AD48" s="14">
        <f t="shared" si="7"/>
        <v>-8.4511149012092904E-4</v>
      </c>
      <c r="AE48" s="14">
        <f t="shared" si="8"/>
        <v>-2.4906895078951399E-3</v>
      </c>
      <c r="AF48" s="15">
        <f t="shared" si="9"/>
        <v>5.6636363636363481E-4</v>
      </c>
      <c r="AY48" s="29">
        <f t="shared" si="10"/>
        <v>40390</v>
      </c>
      <c r="AZ48" s="60">
        <f t="shared" si="11"/>
        <v>1.8600084244239781E-2</v>
      </c>
      <c r="BA48" s="60">
        <f t="shared" si="12"/>
        <v>5.8331818181818198E-3</v>
      </c>
      <c r="BB48" s="60">
        <f t="shared" si="22"/>
        <v>1.3695454545454566E-3</v>
      </c>
      <c r="BC48" s="60">
        <f t="shared" si="23"/>
        <v>0</v>
      </c>
      <c r="BD48" s="60">
        <f t="shared" si="24"/>
        <v>1.3695454545454566E-3</v>
      </c>
      <c r="BE48" s="60">
        <f t="shared" si="13"/>
        <v>1.5577427272727274E-2</v>
      </c>
      <c r="BF48" s="61">
        <f t="shared" si="14"/>
        <v>9.9048380470146691E-3</v>
      </c>
      <c r="BJ48" s="52">
        <f t="shared" si="25"/>
        <v>40359</v>
      </c>
      <c r="BK48" s="58">
        <f t="shared" si="26"/>
        <v>14.369964522541469</v>
      </c>
      <c r="BL48" s="53">
        <f t="shared" si="27"/>
        <v>453</v>
      </c>
      <c r="BP48" s="21">
        <f t="shared" si="15"/>
        <v>40421</v>
      </c>
      <c r="BQ48" s="58">
        <f t="shared" si="16"/>
        <v>1.7754972754118852E-2</v>
      </c>
      <c r="BR48" s="58">
        <f t="shared" si="17"/>
        <v>1.8600084244239781E-2</v>
      </c>
      <c r="BS48" s="58">
        <f t="shared" si="18"/>
        <v>5.8331818181818198E-3</v>
      </c>
      <c r="BT48" s="58">
        <f t="shared" si="19"/>
        <v>1.5577427272727274E-2</v>
      </c>
      <c r="BU48" s="58">
        <f t="shared" si="20"/>
        <v>5.6636363636363481E-4</v>
      </c>
      <c r="BV48" s="8">
        <f t="shared" si="21"/>
        <v>9.9048380470146691E-3</v>
      </c>
    </row>
    <row r="49" spans="1:74" ht="15" x14ac:dyDescent="0.25">
      <c r="A49" s="7">
        <f t="shared" si="2"/>
        <v>40329</v>
      </c>
      <c r="B49" s="168">
        <v>40421</v>
      </c>
      <c r="C49" s="163">
        <v>25007943994</v>
      </c>
      <c r="D49" s="164">
        <v>1216480.4500000004</v>
      </c>
      <c r="E49" s="165">
        <v>449</v>
      </c>
      <c r="F49" s="164">
        <v>806707870.77419353</v>
      </c>
      <c r="G49" s="164">
        <v>1796676.7723255979</v>
      </c>
      <c r="H49" s="164">
        <v>1216480.4500000004</v>
      </c>
      <c r="I49" s="166">
        <v>1.7754972754118852E-2</v>
      </c>
      <c r="J49" s="166">
        <v>6.3995454545454546E-3</v>
      </c>
      <c r="K49" s="167">
        <v>0</v>
      </c>
      <c r="L49" s="167">
        <v>-2.1818181818181875E-4</v>
      </c>
      <c r="M49" s="167">
        <v>-2.1818181818181875E-4</v>
      </c>
      <c r="N49" s="176">
        <v>20.508472166614524</v>
      </c>
      <c r="O49" s="176">
        <v>14.401449278872271</v>
      </c>
      <c r="P49" s="174">
        <v>1.8600084244239781E-2</v>
      </c>
      <c r="Q49" s="39"/>
      <c r="S49" s="21">
        <f t="shared" si="3"/>
        <v>40421</v>
      </c>
      <c r="T49" s="14">
        <f t="shared" si="0"/>
        <v>1.7754972754118852E-2</v>
      </c>
      <c r="U49" s="14">
        <f t="shared" si="0"/>
        <v>6.3995454545454546E-3</v>
      </c>
      <c r="V49" s="14">
        <f>++VLOOKUP(B49,'cds bmps'!K:O,5,FALSE)/10000</f>
        <v>1.8902281818181821E-2</v>
      </c>
      <c r="W49" s="76">
        <v>9.9048380470146691E-3</v>
      </c>
      <c r="X49" s="76"/>
      <c r="Z49" s="83">
        <f t="shared" si="4"/>
        <v>2.2427186287332396E-2</v>
      </c>
      <c r="AA49" s="14">
        <f t="shared" si="5"/>
        <v>-4.6722135332135442E-3</v>
      </c>
      <c r="AC49" s="21">
        <f t="shared" si="6"/>
        <v>40451</v>
      </c>
      <c r="AD49" s="14">
        <f t="shared" si="7"/>
        <v>4.7583276267828059E-4</v>
      </c>
      <c r="AE49" s="14">
        <f t="shared" si="8"/>
        <v>-4.6722135332135442E-3</v>
      </c>
      <c r="AF49" s="15">
        <f t="shared" si="9"/>
        <v>-2.1818181818181875E-4</v>
      </c>
      <c r="AY49" s="29">
        <f t="shared" si="10"/>
        <v>40421</v>
      </c>
      <c r="AZ49" s="60">
        <f t="shared" si="11"/>
        <v>1.7754972754118852E-2</v>
      </c>
      <c r="BA49" s="60">
        <f t="shared" si="12"/>
        <v>6.3995454545454546E-3</v>
      </c>
      <c r="BB49" s="60">
        <f t="shared" si="22"/>
        <v>5.6636363636363481E-4</v>
      </c>
      <c r="BC49" s="60">
        <f t="shared" si="23"/>
        <v>0</v>
      </c>
      <c r="BD49" s="60">
        <f t="shared" si="24"/>
        <v>5.6636363636363481E-4</v>
      </c>
      <c r="BE49" s="60">
        <f t="shared" si="13"/>
        <v>1.8902281818181821E-2</v>
      </c>
      <c r="BF49" s="61">
        <f t="shared" si="14"/>
        <v>9.9048380470146691E-3</v>
      </c>
      <c r="BJ49" s="52">
        <f t="shared" si="25"/>
        <v>40390</v>
      </c>
      <c r="BK49" s="58">
        <f t="shared" si="26"/>
        <v>14.224010636430684</v>
      </c>
      <c r="BL49" s="53">
        <f t="shared" si="27"/>
        <v>529</v>
      </c>
      <c r="BP49" s="21">
        <f t="shared" si="15"/>
        <v>40451</v>
      </c>
      <c r="BQ49" s="58">
        <f t="shared" si="16"/>
        <v>1.8230805516797132E-2</v>
      </c>
      <c r="BR49" s="58">
        <f t="shared" si="17"/>
        <v>1.7754972754118852E-2</v>
      </c>
      <c r="BS49" s="58">
        <f t="shared" si="18"/>
        <v>6.3995454545454546E-3</v>
      </c>
      <c r="BT49" s="58">
        <f t="shared" si="19"/>
        <v>1.8902281818181821E-2</v>
      </c>
      <c r="BU49" s="58">
        <f t="shared" si="20"/>
        <v>-2.1818181818181875E-4</v>
      </c>
      <c r="BV49" s="8">
        <f t="shared" si="21"/>
        <v>9.9048380470146691E-3</v>
      </c>
    </row>
    <row r="50" spans="1:74" ht="15" x14ac:dyDescent="0.25">
      <c r="A50" s="7">
        <f t="shared" si="2"/>
        <v>40359</v>
      </c>
      <c r="B50" s="168">
        <v>40451</v>
      </c>
      <c r="C50" s="163">
        <v>25745094868</v>
      </c>
      <c r="D50" s="164">
        <v>1285900.8699999999</v>
      </c>
      <c r="E50" s="165">
        <v>436</v>
      </c>
      <c r="F50" s="164">
        <v>858169828.93333328</v>
      </c>
      <c r="G50" s="164">
        <v>1968279.4241590213</v>
      </c>
      <c r="H50" s="164">
        <v>1285900.8699999999</v>
      </c>
      <c r="I50" s="166">
        <v>1.8230805516797132E-2</v>
      </c>
      <c r="J50" s="166">
        <v>6.1813636363636359E-3</v>
      </c>
      <c r="K50" s="167">
        <v>1.6610173160173155E-3</v>
      </c>
      <c r="L50" s="167">
        <v>0</v>
      </c>
      <c r="M50" s="167">
        <v>1.6610173160173155E-3</v>
      </c>
      <c r="N50" s="176">
        <v>20.570312573685264</v>
      </c>
      <c r="O50" s="176">
        <v>14.492670330336228</v>
      </c>
      <c r="P50" s="174">
        <v>1.7754972754118852E-2</v>
      </c>
      <c r="Q50" s="39"/>
      <c r="S50" s="21">
        <f t="shared" si="3"/>
        <v>40451</v>
      </c>
      <c r="T50" s="14">
        <f t="shared" si="0"/>
        <v>1.8230805516797132E-2</v>
      </c>
      <c r="U50" s="14">
        <f t="shared" si="0"/>
        <v>6.1813636363636359E-3</v>
      </c>
      <c r="V50" s="14">
        <f>++VLOOKUP(B50,'cds bmps'!K:O,5,FALSE)/10000</f>
        <v>2.0534059090909086E-2</v>
      </c>
      <c r="W50" s="76">
        <v>9.4478703570916398E-3</v>
      </c>
      <c r="X50" s="76"/>
      <c r="Z50" s="83">
        <f t="shared" si="4"/>
        <v>2.1856586017087919E-2</v>
      </c>
      <c r="AA50" s="14">
        <f t="shared" si="5"/>
        <v>-3.6257805002907866E-3</v>
      </c>
      <c r="AC50" s="21">
        <f t="shared" si="6"/>
        <v>40482</v>
      </c>
      <c r="AD50" s="14">
        <f t="shared" si="7"/>
        <v>4.4687696205757826E-3</v>
      </c>
      <c r="AE50" s="14">
        <f t="shared" si="8"/>
        <v>-3.6257805002907866E-3</v>
      </c>
      <c r="AF50" s="15">
        <f t="shared" si="9"/>
        <v>1.6610173160173155E-3</v>
      </c>
      <c r="AK50" s="59" t="s">
        <v>30</v>
      </c>
      <c r="AL50"/>
      <c r="AM50"/>
      <c r="AN50"/>
      <c r="AO50"/>
      <c r="AP50"/>
      <c r="AQ50"/>
      <c r="AR50"/>
      <c r="AS50"/>
      <c r="AY50" s="29">
        <f t="shared" si="10"/>
        <v>40451</v>
      </c>
      <c r="AZ50" s="60">
        <f t="shared" si="11"/>
        <v>1.8230805516797132E-2</v>
      </c>
      <c r="BA50" s="60">
        <f t="shared" si="12"/>
        <v>6.1813636363636359E-3</v>
      </c>
      <c r="BB50" s="60">
        <f t="shared" si="22"/>
        <v>0</v>
      </c>
      <c r="BC50" s="60">
        <f t="shared" si="23"/>
        <v>-2.1818181818181875E-4</v>
      </c>
      <c r="BD50" s="60">
        <f t="shared" si="24"/>
        <v>-2.1818181818181875E-4</v>
      </c>
      <c r="BE50" s="60">
        <f t="shared" si="13"/>
        <v>2.0534059090909086E-2</v>
      </c>
      <c r="BF50" s="61">
        <f t="shared" si="14"/>
        <v>9.4478703570916398E-3</v>
      </c>
      <c r="BJ50" s="52">
        <f t="shared" si="25"/>
        <v>40421</v>
      </c>
      <c r="BK50" s="58">
        <f t="shared" si="26"/>
        <v>14.401449278872271</v>
      </c>
      <c r="BL50" s="53">
        <f t="shared" si="27"/>
        <v>449</v>
      </c>
      <c r="BP50" s="21">
        <f t="shared" si="15"/>
        <v>40482</v>
      </c>
      <c r="BQ50" s="58">
        <f t="shared" si="16"/>
        <v>2.2699575137372915E-2</v>
      </c>
      <c r="BR50" s="58">
        <f t="shared" si="17"/>
        <v>1.8230805516797132E-2</v>
      </c>
      <c r="BS50" s="58">
        <f t="shared" si="18"/>
        <v>6.1813636363636359E-3</v>
      </c>
      <c r="BT50" s="58">
        <f t="shared" si="19"/>
        <v>2.0534059090909086E-2</v>
      </c>
      <c r="BU50" s="58">
        <f t="shared" si="20"/>
        <v>1.6610173160173155E-3</v>
      </c>
      <c r="BV50" s="8">
        <f t="shared" si="21"/>
        <v>9.4478703570916398E-3</v>
      </c>
    </row>
    <row r="51" spans="1:74" ht="15.75" thickBot="1" x14ac:dyDescent="0.3">
      <c r="A51" s="7">
        <f t="shared" si="2"/>
        <v>40390</v>
      </c>
      <c r="B51" s="168">
        <v>40482</v>
      </c>
      <c r="C51" s="163">
        <v>22343844798</v>
      </c>
      <c r="D51" s="164">
        <v>1389577.4899999998</v>
      </c>
      <c r="E51" s="165">
        <v>495</v>
      </c>
      <c r="F51" s="164">
        <v>720769187.03225803</v>
      </c>
      <c r="G51" s="164">
        <v>1456099.3677419354</v>
      </c>
      <c r="H51" s="164">
        <v>1389577.4899999998</v>
      </c>
      <c r="I51" s="166">
        <v>2.2699575137372915E-2</v>
      </c>
      <c r="J51" s="166">
        <v>7.8423809523809514E-3</v>
      </c>
      <c r="K51" s="167">
        <v>4.9625541125541267E-4</v>
      </c>
      <c r="L51" s="167">
        <v>0</v>
      </c>
      <c r="M51" s="167">
        <v>4.9625541125541267E-4</v>
      </c>
      <c r="N51" s="176">
        <v>20.395829515054238</v>
      </c>
      <c r="O51" s="176">
        <v>14.191271752485548</v>
      </c>
      <c r="P51" s="174">
        <v>1.8230805516797132E-2</v>
      </c>
      <c r="Q51" s="39"/>
      <c r="S51" s="21">
        <f t="shared" si="3"/>
        <v>40482</v>
      </c>
      <c r="T51" s="14">
        <f t="shared" si="0"/>
        <v>2.2699575137372915E-2</v>
      </c>
      <c r="U51" s="14">
        <f t="shared" si="0"/>
        <v>7.8423809523809514E-3</v>
      </c>
      <c r="V51" s="14">
        <f>++VLOOKUP(B51,'cds bmps'!K:O,5,FALSE)/10000</f>
        <v>1.8544485714285717E-2</v>
      </c>
      <c r="W51" s="76">
        <v>9.4478703570916398E-3</v>
      </c>
      <c r="X51" s="76"/>
      <c r="Z51" s="83">
        <f t="shared" si="4"/>
        <v>2.2633521972973893E-2</v>
      </c>
      <c r="AA51" s="14">
        <f t="shared" si="5"/>
        <v>6.6053164399022118E-5</v>
      </c>
      <c r="AC51" s="21">
        <f t="shared" si="6"/>
        <v>40512</v>
      </c>
      <c r="AD51" s="14">
        <f t="shared" si="7"/>
        <v>9.3897994872222529E-4</v>
      </c>
      <c r="AE51" s="14">
        <f t="shared" si="8"/>
        <v>6.6053164399022118E-5</v>
      </c>
      <c r="AF51" s="15">
        <f t="shared" si="9"/>
        <v>4.9625541125541267E-4</v>
      </c>
      <c r="AK51"/>
      <c r="AL51"/>
      <c r="AM51"/>
      <c r="AN51"/>
      <c r="AO51"/>
      <c r="AP51"/>
      <c r="AQ51"/>
      <c r="AR51"/>
      <c r="AS51"/>
      <c r="AY51" s="29">
        <f t="shared" si="10"/>
        <v>40482</v>
      </c>
      <c r="AZ51" s="60">
        <f t="shared" si="11"/>
        <v>2.2699575137372915E-2</v>
      </c>
      <c r="BA51" s="60">
        <f t="shared" si="12"/>
        <v>7.8423809523809514E-3</v>
      </c>
      <c r="BB51" s="60">
        <f t="shared" si="22"/>
        <v>1.6610173160173155E-3</v>
      </c>
      <c r="BC51" s="60">
        <f t="shared" si="23"/>
        <v>0</v>
      </c>
      <c r="BD51" s="60">
        <f t="shared" si="24"/>
        <v>1.6610173160173155E-3</v>
      </c>
      <c r="BE51" s="60">
        <f t="shared" si="13"/>
        <v>1.8544485714285717E-2</v>
      </c>
      <c r="BF51" s="61">
        <f t="shared" si="14"/>
        <v>9.4478703570916398E-3</v>
      </c>
      <c r="BJ51" s="52">
        <f t="shared" si="25"/>
        <v>40451</v>
      </c>
      <c r="BK51" s="58">
        <f t="shared" si="26"/>
        <v>14.492670330336228</v>
      </c>
      <c r="BL51" s="53">
        <f t="shared" si="27"/>
        <v>436</v>
      </c>
      <c r="BP51" s="21">
        <f t="shared" si="15"/>
        <v>40512</v>
      </c>
      <c r="BQ51" s="58">
        <f t="shared" si="16"/>
        <v>2.363855508609514E-2</v>
      </c>
      <c r="BR51" s="58">
        <f t="shared" si="17"/>
        <v>2.2699575137372915E-2</v>
      </c>
      <c r="BS51" s="58">
        <f t="shared" si="18"/>
        <v>7.8423809523809514E-3</v>
      </c>
      <c r="BT51" s="58">
        <f t="shared" si="19"/>
        <v>1.8544485714285717E-2</v>
      </c>
      <c r="BU51" s="58">
        <f t="shared" si="20"/>
        <v>4.9625541125541267E-4</v>
      </c>
      <c r="BV51" s="8">
        <f t="shared" si="21"/>
        <v>9.4478703570916398E-3</v>
      </c>
    </row>
    <row r="52" spans="1:74" ht="15" x14ac:dyDescent="0.25">
      <c r="A52" s="7">
        <f t="shared" si="2"/>
        <v>40421</v>
      </c>
      <c r="B52" s="168">
        <v>40512</v>
      </c>
      <c r="C52" s="163">
        <v>21600480122</v>
      </c>
      <c r="D52" s="164">
        <v>1398915.4500000002</v>
      </c>
      <c r="E52" s="165">
        <v>400</v>
      </c>
      <c r="F52" s="164">
        <v>720016004.06666672</v>
      </c>
      <c r="G52" s="164">
        <v>1800040.0101666667</v>
      </c>
      <c r="H52" s="164">
        <v>1398915.4500000002</v>
      </c>
      <c r="I52" s="166">
        <v>2.363855508609514E-2</v>
      </c>
      <c r="J52" s="166">
        <v>8.338636363636364E-3</v>
      </c>
      <c r="K52" s="167">
        <v>0</v>
      </c>
      <c r="L52" s="167">
        <v>-2.3254940711462356E-4</v>
      </c>
      <c r="M52" s="167">
        <v>-2.3254940711462356E-4</v>
      </c>
      <c r="N52" s="176">
        <v>20.39478399759771</v>
      </c>
      <c r="O52" s="176">
        <v>14.403319450489729</v>
      </c>
      <c r="P52" s="174">
        <v>2.2699575137372915E-2</v>
      </c>
      <c r="Q52" s="39"/>
      <c r="S52" s="21">
        <f t="shared" si="3"/>
        <v>40512</v>
      </c>
      <c r="T52" s="14">
        <f t="shared" si="0"/>
        <v>2.363855508609514E-2</v>
      </c>
      <c r="U52" s="14">
        <f t="shared" si="0"/>
        <v>8.338636363636364E-3</v>
      </c>
      <c r="V52" s="14">
        <f>++VLOOKUP(B52,'cds bmps'!K:O,5,FALSE)/10000</f>
        <v>2.127397272727273E-2</v>
      </c>
      <c r="W52" s="76">
        <v>9.4478703570916398E-3</v>
      </c>
      <c r="X52" s="76"/>
      <c r="Z52" s="83">
        <f t="shared" si="4"/>
        <v>2.3755310482672209E-2</v>
      </c>
      <c r="AA52" s="14">
        <f t="shared" si="5"/>
        <v>-1.1675539657706943E-4</v>
      </c>
      <c r="AC52" s="21">
        <f t="shared" si="6"/>
        <v>40543</v>
      </c>
      <c r="AD52" s="14">
        <f t="shared" si="7"/>
        <v>-2.3910623263086878E-3</v>
      </c>
      <c r="AE52" s="14">
        <f t="shared" si="8"/>
        <v>-1.1675539657706943E-4</v>
      </c>
      <c r="AF52" s="15">
        <f t="shared" si="9"/>
        <v>-2.3254940711462356E-4</v>
      </c>
      <c r="AK52" s="13" t="s">
        <v>31</v>
      </c>
      <c r="AL52" s="13"/>
      <c r="AM52"/>
      <c r="AN52"/>
      <c r="AO52"/>
      <c r="AP52"/>
      <c r="AQ52"/>
      <c r="AR52"/>
      <c r="AS52"/>
      <c r="AY52" s="29">
        <f t="shared" si="10"/>
        <v>40512</v>
      </c>
      <c r="AZ52" s="60">
        <f t="shared" si="11"/>
        <v>2.363855508609514E-2</v>
      </c>
      <c r="BA52" s="60">
        <f t="shared" si="12"/>
        <v>8.338636363636364E-3</v>
      </c>
      <c r="BB52" s="60">
        <f t="shared" si="22"/>
        <v>4.9625541125541267E-4</v>
      </c>
      <c r="BC52" s="60">
        <f t="shared" si="23"/>
        <v>0</v>
      </c>
      <c r="BD52" s="60">
        <f t="shared" si="24"/>
        <v>4.9625541125541267E-4</v>
      </c>
      <c r="BE52" s="60">
        <f t="shared" si="13"/>
        <v>2.127397272727273E-2</v>
      </c>
      <c r="BF52" s="61">
        <f t="shared" si="14"/>
        <v>9.4478703570916398E-3</v>
      </c>
      <c r="BJ52" s="52">
        <f t="shared" si="25"/>
        <v>40482</v>
      </c>
      <c r="BK52" s="58">
        <f t="shared" si="26"/>
        <v>14.191271752485548</v>
      </c>
      <c r="BL52" s="53">
        <f t="shared" si="27"/>
        <v>495</v>
      </c>
      <c r="BP52" s="21">
        <f t="shared" si="15"/>
        <v>40543</v>
      </c>
      <c r="BQ52" s="58">
        <f t="shared" si="16"/>
        <v>2.1247492759786452E-2</v>
      </c>
      <c r="BR52" s="58">
        <f t="shared" si="17"/>
        <v>2.363855508609514E-2</v>
      </c>
      <c r="BS52" s="58">
        <f t="shared" si="18"/>
        <v>8.338636363636364E-3</v>
      </c>
      <c r="BT52" s="58">
        <f t="shared" si="19"/>
        <v>2.127397272727273E-2</v>
      </c>
      <c r="BU52" s="58">
        <f t="shared" si="20"/>
        <v>-2.3254940711462356E-4</v>
      </c>
      <c r="BV52" s="8">
        <f t="shared" si="21"/>
        <v>9.4478703570916398E-3</v>
      </c>
    </row>
    <row r="53" spans="1:74" ht="15" x14ac:dyDescent="0.25">
      <c r="A53" s="7">
        <f t="shared" si="2"/>
        <v>40451</v>
      </c>
      <c r="B53" s="168">
        <v>40543</v>
      </c>
      <c r="C53" s="163">
        <v>21656430627</v>
      </c>
      <c r="D53" s="164">
        <v>1260670.8300000003</v>
      </c>
      <c r="E53" s="165">
        <v>419</v>
      </c>
      <c r="F53" s="164">
        <v>698594536.35483873</v>
      </c>
      <c r="G53" s="164">
        <v>1667290.0628993765</v>
      </c>
      <c r="H53" s="164">
        <v>1260670.8300000003</v>
      </c>
      <c r="I53" s="166">
        <v>2.1247492759786452E-2</v>
      </c>
      <c r="J53" s="166">
        <v>8.1060869565217405E-3</v>
      </c>
      <c r="K53" s="167">
        <v>0</v>
      </c>
      <c r="L53" s="167">
        <v>-1.7799171842650119E-4</v>
      </c>
      <c r="M53" s="167">
        <v>-1.7799171842650119E-4</v>
      </c>
      <c r="N53" s="176">
        <v>20.364581069457351</v>
      </c>
      <c r="O53" s="176">
        <v>14.326710149535213</v>
      </c>
      <c r="P53" s="174">
        <v>2.363855508609514E-2</v>
      </c>
      <c r="Q53" s="39"/>
      <c r="S53" s="21">
        <f t="shared" si="3"/>
        <v>40543</v>
      </c>
      <c r="T53" s="14">
        <f t="shared" si="0"/>
        <v>2.1247492759786452E-2</v>
      </c>
      <c r="U53" s="14">
        <f t="shared" si="0"/>
        <v>8.1060869565217405E-3</v>
      </c>
      <c r="V53" s="14">
        <f>++VLOOKUP(B53,'cds bmps'!K:O,5,FALSE)/10000</f>
        <v>2.5148291304347835E-2</v>
      </c>
      <c r="W53" s="76">
        <v>1.0354572735483495E-2</v>
      </c>
      <c r="X53" s="76"/>
      <c r="Z53" s="83">
        <f t="shared" si="4"/>
        <v>2.6266455206704589E-2</v>
      </c>
      <c r="AA53" s="14">
        <f t="shared" si="5"/>
        <v>-5.0189624469181363E-3</v>
      </c>
      <c r="AC53" s="21">
        <f t="shared" si="6"/>
        <v>40574</v>
      </c>
      <c r="AD53" s="14">
        <f t="shared" si="7"/>
        <v>1.7519290075231342E-3</v>
      </c>
      <c r="AE53" s="14">
        <f t="shared" si="8"/>
        <v>-5.0189624469181363E-3</v>
      </c>
      <c r="AF53" s="15">
        <f t="shared" si="9"/>
        <v>-1.7799171842650119E-4</v>
      </c>
      <c r="AK53" s="10" t="s">
        <v>32</v>
      </c>
      <c r="AL53" s="10">
        <v>0.53850610050303038</v>
      </c>
      <c r="AM53"/>
      <c r="AN53"/>
      <c r="AO53"/>
      <c r="AP53"/>
      <c r="AQ53"/>
      <c r="AR53"/>
      <c r="AS53"/>
      <c r="AY53" s="29">
        <f t="shared" si="10"/>
        <v>40543</v>
      </c>
      <c r="AZ53" s="60">
        <f t="shared" si="11"/>
        <v>2.1247492759786452E-2</v>
      </c>
      <c r="BA53" s="60">
        <f t="shared" si="12"/>
        <v>8.1060869565217405E-3</v>
      </c>
      <c r="BB53" s="60">
        <f t="shared" si="22"/>
        <v>0</v>
      </c>
      <c r="BC53" s="60">
        <f t="shared" si="23"/>
        <v>-2.3254940711462356E-4</v>
      </c>
      <c r="BD53" s="60">
        <f t="shared" si="24"/>
        <v>-2.3254940711462356E-4</v>
      </c>
      <c r="BE53" s="60">
        <f t="shared" si="13"/>
        <v>2.5148291304347835E-2</v>
      </c>
      <c r="BF53" s="61">
        <f t="shared" si="14"/>
        <v>1.0354572735483495E-2</v>
      </c>
      <c r="BJ53" s="52">
        <f t="shared" si="25"/>
        <v>40512</v>
      </c>
      <c r="BK53" s="58">
        <f t="shared" si="26"/>
        <v>14.403319450489729</v>
      </c>
      <c r="BL53" s="53">
        <f t="shared" si="27"/>
        <v>400</v>
      </c>
      <c r="BP53" s="21">
        <f t="shared" si="15"/>
        <v>40574</v>
      </c>
      <c r="BQ53" s="58">
        <f t="shared" si="16"/>
        <v>2.2999421767309586E-2</v>
      </c>
      <c r="BR53" s="58">
        <f t="shared" si="17"/>
        <v>2.1247492759786452E-2</v>
      </c>
      <c r="BS53" s="58">
        <f t="shared" si="18"/>
        <v>8.1060869565217405E-3</v>
      </c>
      <c r="BT53" s="58">
        <f t="shared" si="19"/>
        <v>2.5148291304347835E-2</v>
      </c>
      <c r="BU53" s="58">
        <f t="shared" si="20"/>
        <v>-1.7799171842650119E-4</v>
      </c>
      <c r="BV53" s="8">
        <f t="shared" si="21"/>
        <v>1.0354572735483495E-2</v>
      </c>
    </row>
    <row r="54" spans="1:74" ht="15" x14ac:dyDescent="0.25">
      <c r="A54" s="7">
        <f t="shared" si="2"/>
        <v>40482</v>
      </c>
      <c r="B54" s="168">
        <v>40574</v>
      </c>
      <c r="C54" s="163">
        <v>21653799945</v>
      </c>
      <c r="D54" s="164">
        <v>1364451.7200000002</v>
      </c>
      <c r="E54" s="165">
        <v>428</v>
      </c>
      <c r="F54" s="164">
        <v>698509675.64516127</v>
      </c>
      <c r="G54" s="164">
        <v>1632031.9524419657</v>
      </c>
      <c r="H54" s="164">
        <v>1364451.7200000002</v>
      </c>
      <c r="I54" s="166">
        <v>2.2999421767309586E-2</v>
      </c>
      <c r="J54" s="166">
        <v>7.9280952380952393E-3</v>
      </c>
      <c r="K54" s="167">
        <v>1.0084047619047607E-3</v>
      </c>
      <c r="L54" s="167">
        <v>0</v>
      </c>
      <c r="M54" s="167">
        <v>1.0084047619047607E-3</v>
      </c>
      <c r="N54" s="176">
        <v>20.36445958859851</v>
      </c>
      <c r="O54" s="176">
        <v>14.305336393016715</v>
      </c>
      <c r="P54" s="174">
        <v>2.1247492759786452E-2</v>
      </c>
      <c r="Q54" s="39"/>
      <c r="S54" s="21">
        <f t="shared" si="3"/>
        <v>40574</v>
      </c>
      <c r="T54" s="14">
        <f t="shared" si="0"/>
        <v>2.2999421767309586E-2</v>
      </c>
      <c r="U54" s="14">
        <f t="shared" si="0"/>
        <v>7.9280952380952393E-3</v>
      </c>
      <c r="V54" s="14">
        <f>++VLOOKUP(B54,'cds bmps'!K:O,5,FALSE)/10000</f>
        <v>3.0082433333333342E-2</v>
      </c>
      <c r="W54" s="76">
        <v>1.0354572735483495E-2</v>
      </c>
      <c r="X54" s="76"/>
      <c r="Z54" s="83">
        <f t="shared" si="4"/>
        <v>2.7446794046218269E-2</v>
      </c>
      <c r="AA54" s="14">
        <f t="shared" si="5"/>
        <v>-4.4473722789086824E-3</v>
      </c>
      <c r="AC54" s="21">
        <f t="shared" si="6"/>
        <v>40602</v>
      </c>
      <c r="AD54" s="14">
        <f t="shared" si="7"/>
        <v>1.6367707993635364E-4</v>
      </c>
      <c r="AE54" s="14">
        <f t="shared" si="8"/>
        <v>-4.4473722789086824E-3</v>
      </c>
      <c r="AF54" s="15">
        <f t="shared" si="9"/>
        <v>1.0084047619047607E-3</v>
      </c>
      <c r="AK54" s="10" t="s">
        <v>33</v>
      </c>
      <c r="AL54" s="10">
        <v>0.28998882027897982</v>
      </c>
      <c r="AM54"/>
      <c r="AN54"/>
      <c r="AO54"/>
      <c r="AP54"/>
      <c r="AQ54"/>
      <c r="AR54"/>
      <c r="AS54"/>
      <c r="AY54" s="29">
        <f t="shared" si="10"/>
        <v>40574</v>
      </c>
      <c r="AZ54" s="60">
        <f t="shared" si="11"/>
        <v>2.2999421767309586E-2</v>
      </c>
      <c r="BA54" s="60">
        <f t="shared" si="12"/>
        <v>7.9280952380952393E-3</v>
      </c>
      <c r="BB54" s="60">
        <f t="shared" si="22"/>
        <v>0</v>
      </c>
      <c r="BC54" s="60">
        <f t="shared" si="23"/>
        <v>-1.7799171842650119E-4</v>
      </c>
      <c r="BD54" s="60">
        <f t="shared" si="24"/>
        <v>-1.7799171842650119E-4</v>
      </c>
      <c r="BE54" s="60">
        <f t="shared" si="13"/>
        <v>3.0082433333333342E-2</v>
      </c>
      <c r="BF54" s="61">
        <f t="shared" si="14"/>
        <v>1.0354572735483495E-2</v>
      </c>
      <c r="BJ54" s="52">
        <f t="shared" si="25"/>
        <v>40543</v>
      </c>
      <c r="BK54" s="58">
        <f t="shared" si="26"/>
        <v>14.326710149535213</v>
      </c>
      <c r="BL54" s="53">
        <f t="shared" si="27"/>
        <v>419</v>
      </c>
      <c r="BP54" s="21">
        <f t="shared" si="15"/>
        <v>40602</v>
      </c>
      <c r="BQ54" s="58">
        <f t="shared" si="16"/>
        <v>2.316309884724594E-2</v>
      </c>
      <c r="BR54" s="58">
        <f t="shared" si="17"/>
        <v>2.2999421767309586E-2</v>
      </c>
      <c r="BS54" s="58">
        <f t="shared" si="18"/>
        <v>7.9280952380952393E-3</v>
      </c>
      <c r="BT54" s="58">
        <f t="shared" si="19"/>
        <v>3.0082433333333342E-2</v>
      </c>
      <c r="BU54" s="58">
        <f t="shared" si="20"/>
        <v>1.0084047619047607E-3</v>
      </c>
      <c r="BV54" s="8">
        <f t="shared" si="21"/>
        <v>1.0354572735483495E-2</v>
      </c>
    </row>
    <row r="55" spans="1:74" ht="15" x14ac:dyDescent="0.25">
      <c r="A55" s="7">
        <f t="shared" si="2"/>
        <v>40512</v>
      </c>
      <c r="B55" s="168">
        <v>40602</v>
      </c>
      <c r="C55" s="163">
        <v>18296088442</v>
      </c>
      <c r="D55" s="164">
        <v>1161079.74</v>
      </c>
      <c r="E55" s="165">
        <v>381</v>
      </c>
      <c r="F55" s="164">
        <v>653431730.07142854</v>
      </c>
      <c r="G55" s="164">
        <v>1715043.9109486314</v>
      </c>
      <c r="H55" s="164">
        <v>1161079.74</v>
      </c>
      <c r="I55" s="166">
        <v>2.316309884724594E-2</v>
      </c>
      <c r="J55" s="166">
        <v>8.9365E-3</v>
      </c>
      <c r="K55" s="167">
        <v>9.4804347826087793E-5</v>
      </c>
      <c r="L55" s="167">
        <v>0</v>
      </c>
      <c r="M55" s="167">
        <v>9.4804347826087793E-5</v>
      </c>
      <c r="N55" s="176">
        <v>20.297748617432781</v>
      </c>
      <c r="O55" s="176">
        <v>14.354949242306079</v>
      </c>
      <c r="P55" s="174">
        <v>2.2999421767309586E-2</v>
      </c>
      <c r="Q55" s="39"/>
      <c r="S55" s="21">
        <f t="shared" si="3"/>
        <v>40602</v>
      </c>
      <c r="T55" s="14">
        <f t="shared" si="0"/>
        <v>2.316309884724594E-2</v>
      </c>
      <c r="U55" s="14">
        <f t="shared" si="0"/>
        <v>8.9365E-3</v>
      </c>
      <c r="V55" s="14">
        <f>++VLOOKUP(B55,'cds bmps'!K:O,5,FALSE)/10000</f>
        <v>2.7448114999999995E-2</v>
      </c>
      <c r="W55" s="76">
        <v>1.0354572735483495E-2</v>
      </c>
      <c r="X55" s="76"/>
      <c r="Z55" s="83">
        <f t="shared" si="4"/>
        <v>2.7536673722550267E-2</v>
      </c>
      <c r="AA55" s="14">
        <f t="shared" si="5"/>
        <v>-4.3735748753043271E-3</v>
      </c>
      <c r="AC55" s="21">
        <f t="shared" si="6"/>
        <v>40633</v>
      </c>
      <c r="AD55" s="14">
        <f t="shared" si="7"/>
        <v>6.7202634227464218E-3</v>
      </c>
      <c r="AE55" s="14">
        <f t="shared" si="8"/>
        <v>-4.3735748753043271E-3</v>
      </c>
      <c r="AF55" s="15">
        <f t="shared" si="9"/>
        <v>9.4804347826087793E-5</v>
      </c>
      <c r="AK55" s="10" t="s">
        <v>34</v>
      </c>
      <c r="AL55" s="10">
        <v>0.26748867317738745</v>
      </c>
      <c r="AM55"/>
      <c r="AN55"/>
      <c r="AO55"/>
      <c r="AP55"/>
      <c r="AQ55"/>
      <c r="AR55"/>
      <c r="AS55"/>
      <c r="AY55" s="29">
        <f t="shared" si="10"/>
        <v>40602</v>
      </c>
      <c r="AZ55" s="60">
        <f t="shared" si="11"/>
        <v>2.316309884724594E-2</v>
      </c>
      <c r="BA55" s="60">
        <f t="shared" si="12"/>
        <v>8.9365E-3</v>
      </c>
      <c r="BB55" s="60">
        <f t="shared" si="22"/>
        <v>1.0084047619047607E-3</v>
      </c>
      <c r="BC55" s="60">
        <f t="shared" si="23"/>
        <v>0</v>
      </c>
      <c r="BD55" s="60">
        <f t="shared" si="24"/>
        <v>1.0084047619047607E-3</v>
      </c>
      <c r="BE55" s="60">
        <f t="shared" si="13"/>
        <v>2.7448114999999995E-2</v>
      </c>
      <c r="BF55" s="61">
        <f t="shared" si="14"/>
        <v>1.0354572735483495E-2</v>
      </c>
      <c r="BJ55" s="52">
        <f t="shared" si="25"/>
        <v>40574</v>
      </c>
      <c r="BK55" s="58">
        <f t="shared" si="26"/>
        <v>14.305336393016715</v>
      </c>
      <c r="BL55" s="53">
        <f t="shared" si="27"/>
        <v>428</v>
      </c>
      <c r="BP55" s="21">
        <f t="shared" si="15"/>
        <v>40633</v>
      </c>
      <c r="BQ55" s="58">
        <f t="shared" si="16"/>
        <v>2.9883362269992362E-2</v>
      </c>
      <c r="BR55" s="58">
        <f t="shared" si="17"/>
        <v>2.316309884724594E-2</v>
      </c>
      <c r="BS55" s="58">
        <f t="shared" si="18"/>
        <v>8.9365E-3</v>
      </c>
      <c r="BT55" s="58">
        <f t="shared" si="19"/>
        <v>2.7448114999999995E-2</v>
      </c>
      <c r="BU55" s="58">
        <f t="shared" si="20"/>
        <v>9.4804347826087793E-5</v>
      </c>
      <c r="BV55" s="8">
        <f t="shared" si="21"/>
        <v>1.0354572735483495E-2</v>
      </c>
    </row>
    <row r="56" spans="1:74" ht="15" x14ac:dyDescent="0.25">
      <c r="A56" s="7">
        <f t="shared" si="2"/>
        <v>40543</v>
      </c>
      <c r="B56" s="168">
        <v>40633</v>
      </c>
      <c r="C56" s="163">
        <v>14987073993</v>
      </c>
      <c r="D56" s="164">
        <v>1227025.0999999999</v>
      </c>
      <c r="E56" s="165">
        <v>380</v>
      </c>
      <c r="F56" s="164">
        <v>483453999.77419353</v>
      </c>
      <c r="G56" s="164">
        <v>1272247.367826825</v>
      </c>
      <c r="H56" s="164">
        <v>1227025.0999999999</v>
      </c>
      <c r="I56" s="166">
        <v>2.9883362269992362E-2</v>
      </c>
      <c r="J56" s="166">
        <v>9.0313043478260878E-3</v>
      </c>
      <c r="K56" s="167">
        <v>2.3006004140786723E-3</v>
      </c>
      <c r="L56" s="167">
        <v>0</v>
      </c>
      <c r="M56" s="167">
        <v>2.3006004140786723E-3</v>
      </c>
      <c r="N56" s="176">
        <v>19.996466728257463</v>
      </c>
      <c r="O56" s="176">
        <v>14.056295475537031</v>
      </c>
      <c r="P56" s="174">
        <v>2.316309884724594E-2</v>
      </c>
      <c r="Q56" s="39"/>
      <c r="S56" s="21">
        <f t="shared" si="3"/>
        <v>40633</v>
      </c>
      <c r="T56" s="14">
        <f t="shared" si="0"/>
        <v>2.9883362269992362E-2</v>
      </c>
      <c r="U56" s="14">
        <f t="shared" si="0"/>
        <v>9.0313043478260878E-3</v>
      </c>
      <c r="V56" s="14">
        <f>++VLOOKUP(B56,'cds bmps'!K:O,5,FALSE)/10000</f>
        <v>2.5201408695652187E-2</v>
      </c>
      <c r="W56" s="76">
        <v>9.9464918852908736E-3</v>
      </c>
      <c r="X56" s="76"/>
      <c r="Z56" s="83">
        <f t="shared" si="4"/>
        <v>2.6264078650507998E-2</v>
      </c>
      <c r="AA56" s="14">
        <f t="shared" si="5"/>
        <v>3.619283619484364E-3</v>
      </c>
      <c r="AC56" s="21">
        <f t="shared" si="6"/>
        <v>40663</v>
      </c>
      <c r="AD56" s="14">
        <f t="shared" si="7"/>
        <v>-1.4678900666402171E-3</v>
      </c>
      <c r="AE56" s="14">
        <f t="shared" si="8"/>
        <v>3.619283619484364E-3</v>
      </c>
      <c r="AF56" s="15">
        <f t="shared" si="9"/>
        <v>2.3006004140786723E-3</v>
      </c>
      <c r="AK56" s="10" t="s">
        <v>35</v>
      </c>
      <c r="AL56" s="10">
        <v>2.8327660766572027E-3</v>
      </c>
      <c r="AM56"/>
      <c r="AN56"/>
      <c r="AO56"/>
      <c r="AP56"/>
      <c r="AQ56"/>
      <c r="AR56"/>
      <c r="AS56"/>
      <c r="AY56" s="29">
        <f t="shared" si="10"/>
        <v>40633</v>
      </c>
      <c r="AZ56" s="60">
        <f t="shared" si="11"/>
        <v>2.9883362269992362E-2</v>
      </c>
      <c r="BA56" s="60">
        <f t="shared" si="12"/>
        <v>9.0313043478260878E-3</v>
      </c>
      <c r="BB56" s="60">
        <f t="shared" si="22"/>
        <v>9.4804347826087793E-5</v>
      </c>
      <c r="BC56" s="60">
        <f t="shared" si="23"/>
        <v>0</v>
      </c>
      <c r="BD56" s="60">
        <f t="shared" si="24"/>
        <v>9.4804347826087793E-5</v>
      </c>
      <c r="BE56" s="60">
        <f t="shared" si="13"/>
        <v>2.5201408695652187E-2</v>
      </c>
      <c r="BF56" s="61">
        <f t="shared" si="14"/>
        <v>9.9464918852908736E-3</v>
      </c>
      <c r="BJ56" s="52">
        <f t="shared" si="25"/>
        <v>40602</v>
      </c>
      <c r="BK56" s="58">
        <f t="shared" si="26"/>
        <v>14.354949242306079</v>
      </c>
      <c r="BL56" s="53">
        <f t="shared" si="27"/>
        <v>381</v>
      </c>
      <c r="BP56" s="21">
        <f t="shared" si="15"/>
        <v>40663</v>
      </c>
      <c r="BQ56" s="58">
        <f t="shared" si="16"/>
        <v>2.8415472203352145E-2</v>
      </c>
      <c r="BR56" s="58">
        <f t="shared" si="17"/>
        <v>2.9883362269992362E-2</v>
      </c>
      <c r="BS56" s="58">
        <f t="shared" si="18"/>
        <v>9.0313043478260878E-3</v>
      </c>
      <c r="BT56" s="58">
        <f t="shared" si="19"/>
        <v>2.5201408695652187E-2</v>
      </c>
      <c r="BU56" s="58">
        <f t="shared" si="20"/>
        <v>2.3006004140786723E-3</v>
      </c>
      <c r="BV56" s="8">
        <f t="shared" si="21"/>
        <v>9.9464918852908736E-3</v>
      </c>
    </row>
    <row r="57" spans="1:74" ht="15.75" thickBot="1" x14ac:dyDescent="0.3">
      <c r="A57" s="7">
        <f t="shared" si="2"/>
        <v>40574</v>
      </c>
      <c r="B57" s="168">
        <v>40663</v>
      </c>
      <c r="C57" s="163">
        <v>17959230788</v>
      </c>
      <c r="D57" s="164">
        <v>1398137.05</v>
      </c>
      <c r="E57" s="165">
        <v>400</v>
      </c>
      <c r="F57" s="164">
        <v>598641026.26666665</v>
      </c>
      <c r="G57" s="164">
        <v>1496602.5656666667</v>
      </c>
      <c r="H57" s="164">
        <v>1398137.05</v>
      </c>
      <c r="I57" s="166">
        <v>2.8415472203352145E-2</v>
      </c>
      <c r="J57" s="166">
        <v>1.133190476190476E-2</v>
      </c>
      <c r="K57" s="167">
        <v>1.1017316017316019E-3</v>
      </c>
      <c r="L57" s="167">
        <v>0</v>
      </c>
      <c r="M57" s="167">
        <v>1.1017316017316019E-3</v>
      </c>
      <c r="N57" s="176">
        <v>20.210172688065168</v>
      </c>
      <c r="O57" s="176">
        <v>14.218708140957185</v>
      </c>
      <c r="P57" s="174">
        <v>2.9883362269992362E-2</v>
      </c>
      <c r="Q57" s="39"/>
      <c r="S57" s="21">
        <f t="shared" si="3"/>
        <v>40663</v>
      </c>
      <c r="T57" s="14">
        <f t="shared" si="0"/>
        <v>2.8415472203352145E-2</v>
      </c>
      <c r="U57" s="14">
        <f t="shared" si="0"/>
        <v>1.133190476190476E-2</v>
      </c>
      <c r="V57" s="14">
        <f>++VLOOKUP(B57,'cds bmps'!K:O,5,FALSE)/10000</f>
        <v>1.8967290476190477E-2</v>
      </c>
      <c r="W57" s="76">
        <v>9.9464918852908736E-3</v>
      </c>
      <c r="X57" s="76"/>
      <c r="Z57" s="83">
        <f t="shared" si="4"/>
        <v>2.6409145932737344E-2</v>
      </c>
      <c r="AA57" s="14">
        <f t="shared" si="5"/>
        <v>2.0063262706148006E-3</v>
      </c>
      <c r="AC57" s="21">
        <f t="shared" si="6"/>
        <v>40694</v>
      </c>
      <c r="AD57" s="14">
        <f t="shared" si="7"/>
        <v>9.5770289531860869E-4</v>
      </c>
      <c r="AE57" s="14">
        <f t="shared" si="8"/>
        <v>2.0063262706148006E-3</v>
      </c>
      <c r="AF57" s="15">
        <f t="shared" si="9"/>
        <v>1.1017316017316019E-3</v>
      </c>
      <c r="AK57" s="11" t="s">
        <v>36</v>
      </c>
      <c r="AL57" s="11">
        <v>78</v>
      </c>
      <c r="AM57"/>
      <c r="AN57"/>
      <c r="AO57"/>
      <c r="AP57"/>
      <c r="AQ57"/>
      <c r="AR57"/>
      <c r="AS57"/>
      <c r="AY57" s="29">
        <f t="shared" si="10"/>
        <v>40663</v>
      </c>
      <c r="AZ57" s="60">
        <f t="shared" si="11"/>
        <v>2.8415472203352145E-2</v>
      </c>
      <c r="BA57" s="60">
        <f t="shared" si="12"/>
        <v>1.133190476190476E-2</v>
      </c>
      <c r="BB57" s="60">
        <f t="shared" si="22"/>
        <v>2.3006004140786723E-3</v>
      </c>
      <c r="BC57" s="60">
        <f t="shared" si="23"/>
        <v>0</v>
      </c>
      <c r="BD57" s="60">
        <f t="shared" si="24"/>
        <v>2.3006004140786723E-3</v>
      </c>
      <c r="BE57" s="60">
        <f t="shared" si="13"/>
        <v>1.8967290476190477E-2</v>
      </c>
      <c r="BF57" s="61">
        <f t="shared" si="14"/>
        <v>9.9464918852908736E-3</v>
      </c>
      <c r="BJ57" s="52">
        <f t="shared" si="25"/>
        <v>40633</v>
      </c>
      <c r="BK57" s="58">
        <f t="shared" si="26"/>
        <v>14.056295475537031</v>
      </c>
      <c r="BL57" s="53">
        <f t="shared" si="27"/>
        <v>380</v>
      </c>
      <c r="BP57" s="21">
        <f t="shared" si="15"/>
        <v>40694</v>
      </c>
      <c r="BQ57" s="58">
        <f t="shared" si="16"/>
        <v>2.9373175098670753E-2</v>
      </c>
      <c r="BR57" s="58">
        <f t="shared" si="17"/>
        <v>2.8415472203352145E-2</v>
      </c>
      <c r="BS57" s="58">
        <f t="shared" si="18"/>
        <v>1.133190476190476E-2</v>
      </c>
      <c r="BT57" s="58">
        <f t="shared" si="19"/>
        <v>1.8967290476190477E-2</v>
      </c>
      <c r="BU57" s="58">
        <f t="shared" si="20"/>
        <v>1.1017316017316019E-3</v>
      </c>
      <c r="BV57" s="8">
        <f t="shared" si="21"/>
        <v>9.9464918852908736E-3</v>
      </c>
    </row>
    <row r="58" spans="1:74" ht="15" x14ac:dyDescent="0.25">
      <c r="A58" s="7">
        <f t="shared" si="2"/>
        <v>40602</v>
      </c>
      <c r="B58" s="168">
        <v>40694</v>
      </c>
      <c r="C58" s="163">
        <v>18447713493</v>
      </c>
      <c r="D58" s="164">
        <v>1484569.6400000004</v>
      </c>
      <c r="E58" s="165">
        <v>373</v>
      </c>
      <c r="F58" s="164">
        <v>595087532.03225803</v>
      </c>
      <c r="G58" s="164">
        <v>1595408.9330623539</v>
      </c>
      <c r="H58" s="164">
        <v>1484569.6400000004</v>
      </c>
      <c r="I58" s="166">
        <v>2.9373175098670753E-2</v>
      </c>
      <c r="J58" s="166">
        <v>1.2433636363636362E-2</v>
      </c>
      <c r="K58" s="167">
        <v>3.563636363636373E-4</v>
      </c>
      <c r="L58" s="167">
        <v>0</v>
      </c>
      <c r="M58" s="167">
        <v>3.563636363636373E-4</v>
      </c>
      <c r="N58" s="176">
        <v>20.204219065349154</v>
      </c>
      <c r="O58" s="176">
        <v>14.282640645705339</v>
      </c>
      <c r="P58" s="174">
        <v>2.8415472203352145E-2</v>
      </c>
      <c r="Q58" s="39"/>
      <c r="S58" s="21">
        <f t="shared" si="3"/>
        <v>40694</v>
      </c>
      <c r="T58" s="14">
        <f t="shared" si="0"/>
        <v>2.9373175098670753E-2</v>
      </c>
      <c r="U58" s="14">
        <f t="shared" si="0"/>
        <v>1.2433636363636362E-2</v>
      </c>
      <c r="V58" s="14">
        <f>++VLOOKUP(B58,'cds bmps'!K:O,5,FALSE)/10000</f>
        <v>1.9334027272727271E-2</v>
      </c>
      <c r="W58" s="76">
        <v>9.9464918852908736E-3</v>
      </c>
      <c r="X58" s="76"/>
      <c r="Z58" s="83">
        <f t="shared" si="4"/>
        <v>2.7375853385105599E-2</v>
      </c>
      <c r="AA58" s="14">
        <f t="shared" si="5"/>
        <v>1.9973217135651547E-3</v>
      </c>
      <c r="AC58" s="21">
        <f t="shared" si="6"/>
        <v>40724</v>
      </c>
      <c r="AD58" s="14">
        <f t="shared" si="7"/>
        <v>-6.6310871983773362E-5</v>
      </c>
      <c r="AE58" s="14">
        <f t="shared" si="8"/>
        <v>1.9973217135651547E-3</v>
      </c>
      <c r="AF58" s="15">
        <f t="shared" si="9"/>
        <v>3.563636363636373E-4</v>
      </c>
      <c r="AK58"/>
      <c r="AL58"/>
      <c r="AM58"/>
      <c r="AN58"/>
      <c r="AO58"/>
      <c r="AP58"/>
      <c r="AQ58"/>
      <c r="AR58"/>
      <c r="AS58"/>
      <c r="AY58" s="29">
        <f t="shared" si="10"/>
        <v>40694</v>
      </c>
      <c r="AZ58" s="60">
        <f t="shared" si="11"/>
        <v>2.9373175098670753E-2</v>
      </c>
      <c r="BA58" s="60">
        <f t="shared" si="12"/>
        <v>1.2433636363636362E-2</v>
      </c>
      <c r="BB58" s="60">
        <f t="shared" si="22"/>
        <v>1.1017316017316019E-3</v>
      </c>
      <c r="BC58" s="60">
        <f t="shared" si="23"/>
        <v>0</v>
      </c>
      <c r="BD58" s="60">
        <f t="shared" si="24"/>
        <v>1.1017316017316019E-3</v>
      </c>
      <c r="BE58" s="60">
        <f t="shared" si="13"/>
        <v>1.9334027272727271E-2</v>
      </c>
      <c r="BF58" s="61">
        <f t="shared" si="14"/>
        <v>9.9464918852908736E-3</v>
      </c>
      <c r="BJ58" s="52">
        <f t="shared" si="25"/>
        <v>40663</v>
      </c>
      <c r="BK58" s="58">
        <f t="shared" si="26"/>
        <v>14.218708140957185</v>
      </c>
      <c r="BL58" s="53">
        <f t="shared" si="27"/>
        <v>400</v>
      </c>
      <c r="BP58" s="21">
        <f t="shared" si="15"/>
        <v>40724</v>
      </c>
      <c r="BQ58" s="58">
        <f t="shared" si="16"/>
        <v>2.930686422668698E-2</v>
      </c>
      <c r="BR58" s="58">
        <f t="shared" si="17"/>
        <v>2.9373175098670753E-2</v>
      </c>
      <c r="BS58" s="58">
        <f t="shared" si="18"/>
        <v>1.2433636363636362E-2</v>
      </c>
      <c r="BT58" s="58">
        <f t="shared" si="19"/>
        <v>1.9334027272727271E-2</v>
      </c>
      <c r="BU58" s="58">
        <f t="shared" si="20"/>
        <v>3.563636363636373E-4</v>
      </c>
      <c r="BV58" s="8">
        <f t="shared" si="21"/>
        <v>9.9464918852908736E-3</v>
      </c>
    </row>
    <row r="59" spans="1:74" ht="15.75" thickBot="1" x14ac:dyDescent="0.3">
      <c r="A59" s="7">
        <f t="shared" si="2"/>
        <v>40633</v>
      </c>
      <c r="B59" s="168">
        <v>40724</v>
      </c>
      <c r="C59" s="163">
        <v>16206721962</v>
      </c>
      <c r="D59" s="164">
        <v>1301282.74</v>
      </c>
      <c r="E59" s="165">
        <v>363</v>
      </c>
      <c r="F59" s="164">
        <v>540224065.39999998</v>
      </c>
      <c r="G59" s="164">
        <v>1488220.5658402203</v>
      </c>
      <c r="H59" s="164">
        <v>1301282.74</v>
      </c>
      <c r="I59" s="166">
        <v>2.930686422668698E-2</v>
      </c>
      <c r="J59" s="166">
        <v>1.2789999999999999E-2</v>
      </c>
      <c r="K59" s="167">
        <v>1.428095238095237E-3</v>
      </c>
      <c r="L59" s="167">
        <v>0</v>
      </c>
      <c r="M59" s="167">
        <v>1.428095238095237E-3</v>
      </c>
      <c r="N59" s="176">
        <v>20.107494547386416</v>
      </c>
      <c r="O59" s="176">
        <v>14.213091713121564</v>
      </c>
      <c r="P59" s="174">
        <v>2.9373175098670753E-2</v>
      </c>
      <c r="Q59" s="39"/>
      <c r="S59" s="21">
        <f t="shared" si="3"/>
        <v>40724</v>
      </c>
      <c r="T59" s="14">
        <f t="shared" si="0"/>
        <v>2.930686422668698E-2</v>
      </c>
      <c r="U59" s="14">
        <f t="shared" si="0"/>
        <v>1.2789999999999999E-2</v>
      </c>
      <c r="V59" s="14">
        <f>++VLOOKUP(B59,'cds bmps'!K:O,5,FALSE)/10000</f>
        <v>2.5238986363636366E-2</v>
      </c>
      <c r="W59" s="76">
        <v>1.0069237304987617E-2</v>
      </c>
      <c r="X59" s="76"/>
      <c r="Z59" s="83">
        <f t="shared" si="4"/>
        <v>2.9461679399154811E-2</v>
      </c>
      <c r="AA59" s="14">
        <f t="shared" si="5"/>
        <v>-1.548151724678308E-4</v>
      </c>
      <c r="AC59" s="21">
        <f t="shared" si="6"/>
        <v>40755</v>
      </c>
      <c r="AD59" s="14">
        <f t="shared" si="7"/>
        <v>3.5212996323650235E-3</v>
      </c>
      <c r="AE59" s="14">
        <f t="shared" si="8"/>
        <v>-1.548151724678308E-4</v>
      </c>
      <c r="AF59" s="15">
        <f t="shared" si="9"/>
        <v>1.428095238095237E-3</v>
      </c>
      <c r="AK59" s="59" t="s">
        <v>37</v>
      </c>
      <c r="AL59"/>
      <c r="AM59"/>
      <c r="AN59"/>
      <c r="AO59"/>
      <c r="AP59"/>
      <c r="AQ59"/>
      <c r="AR59"/>
      <c r="AS59"/>
      <c r="AY59" s="29">
        <f t="shared" si="10"/>
        <v>40724</v>
      </c>
      <c r="AZ59" s="60">
        <f t="shared" si="11"/>
        <v>2.930686422668698E-2</v>
      </c>
      <c r="BA59" s="60">
        <f t="shared" si="12"/>
        <v>1.2789999999999999E-2</v>
      </c>
      <c r="BB59" s="60">
        <f t="shared" si="22"/>
        <v>3.563636363636373E-4</v>
      </c>
      <c r="BC59" s="60">
        <f t="shared" si="23"/>
        <v>0</v>
      </c>
      <c r="BD59" s="60">
        <f t="shared" si="24"/>
        <v>3.563636363636373E-4</v>
      </c>
      <c r="BE59" s="60">
        <f t="shared" si="13"/>
        <v>2.5238986363636366E-2</v>
      </c>
      <c r="BF59" s="61">
        <f t="shared" si="14"/>
        <v>1.0069237304987617E-2</v>
      </c>
      <c r="BJ59" s="52">
        <f t="shared" si="25"/>
        <v>40694</v>
      </c>
      <c r="BK59" s="58">
        <f t="shared" si="26"/>
        <v>14.282640645705339</v>
      </c>
      <c r="BL59" s="53">
        <f t="shared" si="27"/>
        <v>373</v>
      </c>
      <c r="BP59" s="21">
        <f t="shared" si="15"/>
        <v>40755</v>
      </c>
      <c r="BQ59" s="58">
        <f t="shared" si="16"/>
        <v>3.2828163859052004E-2</v>
      </c>
      <c r="BR59" s="58">
        <f t="shared" si="17"/>
        <v>2.930686422668698E-2</v>
      </c>
      <c r="BS59" s="58">
        <f t="shared" si="18"/>
        <v>1.2789999999999999E-2</v>
      </c>
      <c r="BT59" s="58">
        <f t="shared" si="19"/>
        <v>2.5238986363636366E-2</v>
      </c>
      <c r="BU59" s="58">
        <f t="shared" si="20"/>
        <v>1.428095238095237E-3</v>
      </c>
      <c r="BV59" s="8">
        <f t="shared" si="21"/>
        <v>1.0069237304987617E-2</v>
      </c>
    </row>
    <row r="60" spans="1:74" ht="15" x14ac:dyDescent="0.25">
      <c r="A60" s="7">
        <f t="shared" si="2"/>
        <v>40663</v>
      </c>
      <c r="B60" s="168">
        <v>40755</v>
      </c>
      <c r="C60" s="163">
        <v>17601304320</v>
      </c>
      <c r="D60" s="164">
        <v>1583064.3899999997</v>
      </c>
      <c r="E60" s="165">
        <v>413</v>
      </c>
      <c r="F60" s="164">
        <v>567784010.3225807</v>
      </c>
      <c r="G60" s="164">
        <v>1374779.6860110913</v>
      </c>
      <c r="H60" s="164">
        <v>1583064.3899999997</v>
      </c>
      <c r="I60" s="166">
        <v>3.2828163859052004E-2</v>
      </c>
      <c r="J60" s="166">
        <v>1.4218095238095236E-2</v>
      </c>
      <c r="K60" s="167">
        <v>0</v>
      </c>
      <c r="L60" s="167">
        <v>-4.8374741200827957E-4</v>
      </c>
      <c r="M60" s="167">
        <v>-4.8374741200827957E-4</v>
      </c>
      <c r="N60" s="176">
        <v>20.157251640850337</v>
      </c>
      <c r="O60" s="176">
        <v>14.133804047889305</v>
      </c>
      <c r="P60" s="174">
        <v>2.930686422668698E-2</v>
      </c>
      <c r="Q60" s="39"/>
      <c r="S60" s="21">
        <f t="shared" si="3"/>
        <v>40755</v>
      </c>
      <c r="T60" s="14">
        <f t="shared" si="0"/>
        <v>3.2828163859052004E-2</v>
      </c>
      <c r="U60" s="14">
        <f t="shared" si="0"/>
        <v>1.4218095238095236E-2</v>
      </c>
      <c r="V60" s="14">
        <f>++VLOOKUP(B60,'cds bmps'!K:O,5,FALSE)/10000</f>
        <v>3.1207614285714287E-2</v>
      </c>
      <c r="W60" s="76">
        <v>1.0069237304987617E-2</v>
      </c>
      <c r="X60" s="76"/>
      <c r="Z60" s="83">
        <f t="shared" si="4"/>
        <v>3.2185060948079609E-2</v>
      </c>
      <c r="AA60" s="14">
        <f t="shared" si="5"/>
        <v>6.431029109723943E-4</v>
      </c>
      <c r="AC60" s="21">
        <f t="shared" si="6"/>
        <v>40786</v>
      </c>
      <c r="AD60" s="14">
        <f t="shared" si="7"/>
        <v>-1.412177728126976E-3</v>
      </c>
      <c r="AE60" s="14">
        <f t="shared" si="8"/>
        <v>6.431029109723943E-4</v>
      </c>
      <c r="AF60" s="15">
        <f t="shared" si="9"/>
        <v>-4.8374741200827957E-4</v>
      </c>
      <c r="AK60" s="12"/>
      <c r="AL60" s="12" t="s">
        <v>42</v>
      </c>
      <c r="AM60" s="12" t="s">
        <v>43</v>
      </c>
      <c r="AN60" s="12" t="s">
        <v>44</v>
      </c>
      <c r="AO60" s="12" t="s">
        <v>45</v>
      </c>
      <c r="AP60" s="12" t="s">
        <v>46</v>
      </c>
      <c r="AQ60"/>
      <c r="AR60"/>
      <c r="AS60"/>
      <c r="AY60" s="29">
        <f t="shared" si="10"/>
        <v>40755</v>
      </c>
      <c r="AZ60" s="60">
        <f t="shared" si="11"/>
        <v>3.2828163859052004E-2</v>
      </c>
      <c r="BA60" s="60">
        <f t="shared" si="12"/>
        <v>1.4218095238095236E-2</v>
      </c>
      <c r="BB60" s="60">
        <f t="shared" si="22"/>
        <v>1.428095238095237E-3</v>
      </c>
      <c r="BC60" s="60">
        <f t="shared" si="23"/>
        <v>0</v>
      </c>
      <c r="BD60" s="60">
        <f t="shared" si="24"/>
        <v>1.428095238095237E-3</v>
      </c>
      <c r="BE60" s="60">
        <f t="shared" si="13"/>
        <v>3.1207614285714287E-2</v>
      </c>
      <c r="BF60" s="61">
        <f t="shared" si="14"/>
        <v>1.0069237304987617E-2</v>
      </c>
      <c r="BJ60" s="52">
        <f t="shared" si="25"/>
        <v>40724</v>
      </c>
      <c r="BK60" s="58">
        <f t="shared" si="26"/>
        <v>14.213091713121564</v>
      </c>
      <c r="BL60" s="53">
        <f t="shared" si="27"/>
        <v>363</v>
      </c>
      <c r="BP60" s="21">
        <f t="shared" si="15"/>
        <v>40786</v>
      </c>
      <c r="BQ60" s="58">
        <f t="shared" si="16"/>
        <v>3.1415986130925028E-2</v>
      </c>
      <c r="BR60" s="58">
        <f t="shared" si="17"/>
        <v>3.2828163859052004E-2</v>
      </c>
      <c r="BS60" s="58">
        <f t="shared" si="18"/>
        <v>1.4218095238095236E-2</v>
      </c>
      <c r="BT60" s="58">
        <f t="shared" si="19"/>
        <v>3.1207614285714287E-2</v>
      </c>
      <c r="BU60" s="58">
        <f t="shared" si="20"/>
        <v>-4.8374741200827957E-4</v>
      </c>
      <c r="BV60" s="8">
        <f t="shared" si="21"/>
        <v>1.0069237304987617E-2</v>
      </c>
    </row>
    <row r="61" spans="1:74" ht="15" x14ac:dyDescent="0.25">
      <c r="A61" s="7">
        <f t="shared" si="2"/>
        <v>40694</v>
      </c>
      <c r="B61" s="168">
        <v>40786</v>
      </c>
      <c r="C61" s="163">
        <v>17951638201</v>
      </c>
      <c r="D61" s="164">
        <v>1545118.9499999997</v>
      </c>
      <c r="E61" s="165">
        <v>350</v>
      </c>
      <c r="F61" s="164">
        <v>579085103.25806451</v>
      </c>
      <c r="G61" s="164">
        <v>1654528.8664516129</v>
      </c>
      <c r="H61" s="164">
        <v>1545118.9499999997</v>
      </c>
      <c r="I61" s="166">
        <v>3.1415986130925028E-2</v>
      </c>
      <c r="J61" s="166">
        <v>1.3734347826086957E-2</v>
      </c>
      <c r="K61" s="167">
        <v>0</v>
      </c>
      <c r="L61" s="167">
        <v>-2.6252964426877121E-4</v>
      </c>
      <c r="M61" s="167">
        <v>-2.6252964426877121E-4</v>
      </c>
      <c r="N61" s="176">
        <v>20.17696000791085</v>
      </c>
      <c r="O61" s="176">
        <v>14.319026853427392</v>
      </c>
      <c r="P61" s="174">
        <v>3.2828163859052004E-2</v>
      </c>
      <c r="Q61" s="39"/>
      <c r="S61" s="21">
        <f t="shared" si="3"/>
        <v>40786</v>
      </c>
      <c r="T61" s="14">
        <f t="shared" si="0"/>
        <v>3.1415986130925028E-2</v>
      </c>
      <c r="U61" s="14">
        <f t="shared" si="0"/>
        <v>1.3734347826086957E-2</v>
      </c>
      <c r="V61" s="14">
        <f>++VLOOKUP(B61,'cds bmps'!K:O,5,FALSE)/10000</f>
        <v>3.9801630434782603E-2</v>
      </c>
      <c r="W61" s="76">
        <v>1.0069237304987617E-2</v>
      </c>
      <c r="X61" s="76"/>
      <c r="Z61" s="83">
        <f t="shared" si="4"/>
        <v>3.4103949297892677E-2</v>
      </c>
      <c r="AA61" s="14">
        <f t="shared" si="5"/>
        <v>-2.6879631669676496E-3</v>
      </c>
      <c r="AC61" s="21">
        <f t="shared" si="6"/>
        <v>40816</v>
      </c>
      <c r="AD61" s="14">
        <f t="shared" si="7"/>
        <v>4.6214567144173269E-4</v>
      </c>
      <c r="AE61" s="14">
        <f t="shared" si="8"/>
        <v>-2.6879631669676496E-3</v>
      </c>
      <c r="AF61" s="15">
        <f t="shared" si="9"/>
        <v>-2.6252964426877121E-4</v>
      </c>
      <c r="AK61" s="10" t="s">
        <v>38</v>
      </c>
      <c r="AL61" s="10">
        <v>2</v>
      </c>
      <c r="AM61" s="10">
        <v>2.4908701390520603E-4</v>
      </c>
      <c r="AN61" s="10">
        <v>1.2454350695260301E-4</v>
      </c>
      <c r="AO61" s="10">
        <v>15.520284025571369</v>
      </c>
      <c r="AP61" s="10">
        <v>2.2887358331091119E-6</v>
      </c>
      <c r="AQ61"/>
      <c r="AR61"/>
      <c r="AS61"/>
      <c r="AY61" s="29">
        <f t="shared" si="10"/>
        <v>40786</v>
      </c>
      <c r="AZ61" s="60">
        <f t="shared" si="11"/>
        <v>3.1415986130925028E-2</v>
      </c>
      <c r="BA61" s="60">
        <f t="shared" si="12"/>
        <v>1.3734347826086957E-2</v>
      </c>
      <c r="BB61" s="60">
        <f t="shared" si="22"/>
        <v>0</v>
      </c>
      <c r="BC61" s="60">
        <f t="shared" si="23"/>
        <v>-4.8374741200827957E-4</v>
      </c>
      <c r="BD61" s="60">
        <f t="shared" si="24"/>
        <v>-4.8374741200827957E-4</v>
      </c>
      <c r="BE61" s="60">
        <f t="shared" si="13"/>
        <v>3.9801630434782603E-2</v>
      </c>
      <c r="BF61" s="61">
        <f t="shared" si="14"/>
        <v>1.0069237304987617E-2</v>
      </c>
      <c r="BJ61" s="52">
        <f t="shared" si="25"/>
        <v>40755</v>
      </c>
      <c r="BK61" s="58">
        <f t="shared" si="26"/>
        <v>14.133804047889305</v>
      </c>
      <c r="BL61" s="53">
        <f t="shared" si="27"/>
        <v>413</v>
      </c>
      <c r="BP61" s="21">
        <f t="shared" si="15"/>
        <v>40816</v>
      </c>
      <c r="BQ61" s="58">
        <f t="shared" si="16"/>
        <v>3.187813180236676E-2</v>
      </c>
      <c r="BR61" s="58">
        <f t="shared" si="17"/>
        <v>3.1415986130925028E-2</v>
      </c>
      <c r="BS61" s="58">
        <f t="shared" si="18"/>
        <v>1.3734347826086957E-2</v>
      </c>
      <c r="BT61" s="58">
        <f t="shared" si="19"/>
        <v>3.9801630434782603E-2</v>
      </c>
      <c r="BU61" s="58">
        <f t="shared" si="20"/>
        <v>-2.6252964426877121E-4</v>
      </c>
      <c r="BV61" s="8">
        <f t="shared" si="21"/>
        <v>1.0069237304987617E-2</v>
      </c>
    </row>
    <row r="62" spans="1:74" ht="15" x14ac:dyDescent="0.25">
      <c r="A62" s="7">
        <f t="shared" si="2"/>
        <v>40724</v>
      </c>
      <c r="B62" s="168">
        <v>40816</v>
      </c>
      <c r="C62" s="163">
        <v>17895475492</v>
      </c>
      <c r="D62" s="164">
        <v>1562943.3600000003</v>
      </c>
      <c r="E62" s="165">
        <v>353</v>
      </c>
      <c r="F62" s="164">
        <v>596515849.73333335</v>
      </c>
      <c r="G62" s="164">
        <v>1689846.5998111425</v>
      </c>
      <c r="H62" s="164">
        <v>1562943.3600000003</v>
      </c>
      <c r="I62" s="166">
        <v>3.187813180236676E-2</v>
      </c>
      <c r="J62" s="166">
        <v>1.3471818181818185E-2</v>
      </c>
      <c r="K62" s="167">
        <v>1.6294372294371751E-4</v>
      </c>
      <c r="L62" s="167">
        <v>0</v>
      </c>
      <c r="M62" s="167">
        <v>1.6294372294371751E-4</v>
      </c>
      <c r="N62" s="176">
        <v>20.206616370370249</v>
      </c>
      <c r="O62" s="176">
        <v>14.34014831343695</v>
      </c>
      <c r="P62" s="174">
        <v>3.1415986130925028E-2</v>
      </c>
      <c r="Q62" s="39"/>
      <c r="S62" s="21">
        <f t="shared" si="3"/>
        <v>40816</v>
      </c>
      <c r="T62" s="14">
        <f t="shared" si="0"/>
        <v>3.187813180236676E-2</v>
      </c>
      <c r="U62" s="14">
        <f t="shared" si="0"/>
        <v>1.3471818181818185E-2</v>
      </c>
      <c r="V62" s="14">
        <f>++VLOOKUP(B62,'cds bmps'!K:O,5,FALSE)/10000</f>
        <v>5.1177609090909085E-2</v>
      </c>
      <c r="W62" s="76">
        <v>9.241172979922857E-3</v>
      </c>
      <c r="X62" s="76"/>
      <c r="Z62" s="83">
        <f t="shared" si="4"/>
        <v>3.54281139328569E-2</v>
      </c>
      <c r="AA62" s="14">
        <f t="shared" si="5"/>
        <v>-3.5499821304901397E-3</v>
      </c>
      <c r="AC62" s="21">
        <f t="shared" si="6"/>
        <v>40847</v>
      </c>
      <c r="AD62" s="14">
        <f t="shared" si="7"/>
        <v>4.0026435259808008E-4</v>
      </c>
      <c r="AE62" s="14">
        <f t="shared" si="8"/>
        <v>-3.5499821304901397E-3</v>
      </c>
      <c r="AF62" s="15">
        <f t="shared" si="9"/>
        <v>1.6294372294371751E-4</v>
      </c>
      <c r="AK62" s="10" t="s">
        <v>39</v>
      </c>
      <c r="AL62" s="10">
        <v>76</v>
      </c>
      <c r="AM62" s="10">
        <v>6.098668370245479E-4</v>
      </c>
      <c r="AN62" s="10">
        <v>8.0245636450598416E-6</v>
      </c>
      <c r="AO62" s="10"/>
      <c r="AP62" s="10"/>
      <c r="AQ62"/>
      <c r="AR62"/>
      <c r="AS62"/>
      <c r="AY62" s="29">
        <f t="shared" si="10"/>
        <v>40816</v>
      </c>
      <c r="AZ62" s="60">
        <f t="shared" si="11"/>
        <v>3.187813180236676E-2</v>
      </c>
      <c r="BA62" s="60">
        <f t="shared" si="12"/>
        <v>1.3471818181818185E-2</v>
      </c>
      <c r="BB62" s="60">
        <f t="shared" si="22"/>
        <v>0</v>
      </c>
      <c r="BC62" s="60">
        <f t="shared" si="23"/>
        <v>-2.6252964426877121E-4</v>
      </c>
      <c r="BD62" s="60">
        <f t="shared" si="24"/>
        <v>-2.6252964426877121E-4</v>
      </c>
      <c r="BE62" s="60">
        <f t="shared" si="13"/>
        <v>5.1177609090909085E-2</v>
      </c>
      <c r="BF62" s="61">
        <f t="shared" si="14"/>
        <v>9.241172979922857E-3</v>
      </c>
      <c r="BJ62" s="52">
        <f t="shared" si="25"/>
        <v>40786</v>
      </c>
      <c r="BK62" s="58">
        <f t="shared" si="26"/>
        <v>14.319026853427392</v>
      </c>
      <c r="BL62" s="53">
        <f t="shared" si="27"/>
        <v>350</v>
      </c>
      <c r="BP62" s="21">
        <f t="shared" si="15"/>
        <v>40847</v>
      </c>
      <c r="BQ62" s="58">
        <f t="shared" si="16"/>
        <v>3.227839615496484E-2</v>
      </c>
      <c r="BR62" s="58">
        <f t="shared" si="17"/>
        <v>3.187813180236676E-2</v>
      </c>
      <c r="BS62" s="58">
        <f t="shared" si="18"/>
        <v>1.3471818181818185E-2</v>
      </c>
      <c r="BT62" s="58">
        <f t="shared" si="19"/>
        <v>5.1177609090909085E-2</v>
      </c>
      <c r="BU62" s="58">
        <f t="shared" si="20"/>
        <v>1.6294372294371751E-4</v>
      </c>
      <c r="BV62" s="8">
        <f t="shared" si="21"/>
        <v>9.241172979922857E-3</v>
      </c>
    </row>
    <row r="63" spans="1:74" ht="15.75" thickBot="1" x14ac:dyDescent="0.3">
      <c r="A63" s="7">
        <f t="shared" si="2"/>
        <v>40755</v>
      </c>
      <c r="B63" s="168">
        <v>40847</v>
      </c>
      <c r="C63" s="163">
        <v>18280538180</v>
      </c>
      <c r="D63" s="164">
        <v>1616620.4199999997</v>
      </c>
      <c r="E63" s="165">
        <v>396</v>
      </c>
      <c r="F63" s="164">
        <v>589694780</v>
      </c>
      <c r="G63" s="164">
        <v>1489128.2323232323</v>
      </c>
      <c r="H63" s="164">
        <v>1616620.4199999997</v>
      </c>
      <c r="I63" s="166">
        <v>3.227839615496484E-2</v>
      </c>
      <c r="J63" s="166">
        <v>1.3634761904761903E-2</v>
      </c>
      <c r="K63" s="167">
        <v>0</v>
      </c>
      <c r="L63" s="167">
        <v>-1.3688528138528101E-3</v>
      </c>
      <c r="M63" s="167">
        <v>-1.3688528138528101E-3</v>
      </c>
      <c r="N63" s="176">
        <v>20.195115638972929</v>
      </c>
      <c r="O63" s="176">
        <v>14.213701427718449</v>
      </c>
      <c r="P63" s="174">
        <v>3.187813180236676E-2</v>
      </c>
      <c r="Q63" s="39"/>
      <c r="S63" s="21">
        <f t="shared" si="3"/>
        <v>40847</v>
      </c>
      <c r="T63" s="14">
        <f t="shared" si="0"/>
        <v>3.227839615496484E-2</v>
      </c>
      <c r="U63" s="14">
        <f t="shared" si="0"/>
        <v>1.3634761904761903E-2</v>
      </c>
      <c r="V63" s="14">
        <f>++VLOOKUP(B63,'cds bmps'!K:O,5,FALSE)/10000</f>
        <v>4.6526819047619059E-2</v>
      </c>
      <c r="W63" s="76">
        <v>9.241172979922857E-3</v>
      </c>
      <c r="X63" s="76"/>
      <c r="Z63" s="83">
        <f t="shared" si="4"/>
        <v>3.431175321391601E-2</v>
      </c>
      <c r="AA63" s="14">
        <f t="shared" si="5"/>
        <v>-2.0333570589511699E-3</v>
      </c>
      <c r="AC63" s="21">
        <f t="shared" si="6"/>
        <v>40877</v>
      </c>
      <c r="AD63" s="14">
        <f t="shared" si="7"/>
        <v>1.3373162374714226E-4</v>
      </c>
      <c r="AE63" s="14">
        <f t="shared" si="8"/>
        <v>-2.0333570589511699E-3</v>
      </c>
      <c r="AF63" s="15">
        <f t="shared" si="9"/>
        <v>-1.3688528138528101E-3</v>
      </c>
      <c r="AK63" s="11" t="s">
        <v>40</v>
      </c>
      <c r="AL63" s="11">
        <v>78</v>
      </c>
      <c r="AM63" s="11">
        <v>8.5895385092975393E-4</v>
      </c>
      <c r="AN63" s="11"/>
      <c r="AO63" s="11"/>
      <c r="AP63" s="11"/>
      <c r="AQ63"/>
      <c r="AR63"/>
      <c r="AS63"/>
      <c r="AY63" s="29">
        <f t="shared" si="10"/>
        <v>40847</v>
      </c>
      <c r="AZ63" s="60">
        <f t="shared" si="11"/>
        <v>3.227839615496484E-2</v>
      </c>
      <c r="BA63" s="60">
        <f t="shared" si="12"/>
        <v>1.3634761904761903E-2</v>
      </c>
      <c r="BB63" s="60">
        <f t="shared" si="22"/>
        <v>1.6294372294371751E-4</v>
      </c>
      <c r="BC63" s="60">
        <f t="shared" si="23"/>
        <v>0</v>
      </c>
      <c r="BD63" s="60">
        <f t="shared" si="24"/>
        <v>1.6294372294371751E-4</v>
      </c>
      <c r="BE63" s="60">
        <f t="shared" si="13"/>
        <v>4.6526819047619059E-2</v>
      </c>
      <c r="BF63" s="61">
        <f t="shared" si="14"/>
        <v>9.241172979922857E-3</v>
      </c>
      <c r="BJ63" s="52">
        <f t="shared" si="25"/>
        <v>40816</v>
      </c>
      <c r="BK63" s="58">
        <f t="shared" si="26"/>
        <v>14.34014831343695</v>
      </c>
      <c r="BL63" s="53">
        <f t="shared" si="27"/>
        <v>353</v>
      </c>
      <c r="BP63" s="21">
        <f t="shared" si="15"/>
        <v>40877</v>
      </c>
      <c r="BQ63" s="58">
        <f t="shared" si="16"/>
        <v>3.2412127778711983E-2</v>
      </c>
      <c r="BR63" s="58">
        <f t="shared" si="17"/>
        <v>3.227839615496484E-2</v>
      </c>
      <c r="BS63" s="58">
        <f t="shared" si="18"/>
        <v>1.3634761904761903E-2</v>
      </c>
      <c r="BT63" s="58">
        <f t="shared" si="19"/>
        <v>4.6526819047619059E-2</v>
      </c>
      <c r="BU63" s="58">
        <f t="shared" si="20"/>
        <v>-1.3688528138528101E-3</v>
      </c>
      <c r="BV63" s="8">
        <f t="shared" si="21"/>
        <v>9.241172979922857E-3</v>
      </c>
    </row>
    <row r="64" spans="1:74" ht="15.75" thickBot="1" x14ac:dyDescent="0.3">
      <c r="A64" s="7">
        <f t="shared" si="2"/>
        <v>40786</v>
      </c>
      <c r="B64" s="168">
        <v>40877</v>
      </c>
      <c r="C64" s="163">
        <v>18273191362</v>
      </c>
      <c r="D64" s="164">
        <v>1622665.79</v>
      </c>
      <c r="E64" s="165">
        <v>343</v>
      </c>
      <c r="F64" s="164">
        <v>609106378.73333335</v>
      </c>
      <c r="G64" s="164">
        <v>1775820.3461613217</v>
      </c>
      <c r="H64" s="164">
        <v>1622665.79</v>
      </c>
      <c r="I64" s="166">
        <v>3.2412127778711983E-2</v>
      </c>
      <c r="J64" s="166">
        <v>1.2265909090909093E-2</v>
      </c>
      <c r="K64" s="167">
        <v>0</v>
      </c>
      <c r="L64" s="167">
        <v>-8.5181818181818275E-4</v>
      </c>
      <c r="M64" s="167">
        <v>-8.5181818181818275E-4</v>
      </c>
      <c r="N64" s="176">
        <v>20.227503488142837</v>
      </c>
      <c r="O64" s="176">
        <v>14.389773040976898</v>
      </c>
      <c r="P64" s="174">
        <v>3.227839615496484E-2</v>
      </c>
      <c r="Q64" s="39"/>
      <c r="S64" s="21">
        <f t="shared" si="3"/>
        <v>40877</v>
      </c>
      <c r="T64" s="14">
        <f t="shared" si="0"/>
        <v>3.2412127778711983E-2</v>
      </c>
      <c r="U64" s="14">
        <f t="shared" si="0"/>
        <v>1.2265909090909093E-2</v>
      </c>
      <c r="V64" s="14">
        <f>++VLOOKUP(B64,'cds bmps'!K:O,5,FALSE)/10000</f>
        <v>5.7075304545454536E-2</v>
      </c>
      <c r="W64" s="76">
        <v>9.241172979922857E-3</v>
      </c>
      <c r="X64" s="76"/>
      <c r="Z64" s="83">
        <f t="shared" si="4"/>
        <v>3.6055998253863492E-2</v>
      </c>
      <c r="AA64" s="14">
        <f t="shared" si="5"/>
        <v>-3.6438704751515089E-3</v>
      </c>
      <c r="AC64" s="21">
        <f t="shared" si="6"/>
        <v>40908</v>
      </c>
      <c r="AD64" s="14">
        <f t="shared" si="7"/>
        <v>6.164460981751621E-4</v>
      </c>
      <c r="AE64" s="14">
        <f t="shared" si="8"/>
        <v>-3.6438704751515089E-3</v>
      </c>
      <c r="AF64" s="15">
        <f t="shared" si="9"/>
        <v>-8.5181818181818275E-4</v>
      </c>
      <c r="AK64"/>
      <c r="AL64"/>
      <c r="AM64"/>
      <c r="AN64"/>
      <c r="AO64"/>
      <c r="AP64"/>
      <c r="AQ64"/>
      <c r="AR64"/>
      <c r="AS64"/>
      <c r="AY64" s="29">
        <f t="shared" si="10"/>
        <v>40877</v>
      </c>
      <c r="AZ64" s="60">
        <f t="shared" si="11"/>
        <v>3.2412127778711983E-2</v>
      </c>
      <c r="BA64" s="60">
        <f t="shared" si="12"/>
        <v>1.2265909090909093E-2</v>
      </c>
      <c r="BB64" s="60">
        <f t="shared" si="22"/>
        <v>0</v>
      </c>
      <c r="BC64" s="60">
        <f t="shared" si="23"/>
        <v>-1.3688528138528101E-3</v>
      </c>
      <c r="BD64" s="60">
        <f t="shared" si="24"/>
        <v>-1.3688528138528101E-3</v>
      </c>
      <c r="BE64" s="60">
        <f t="shared" si="13"/>
        <v>5.7075304545454536E-2</v>
      </c>
      <c r="BF64" s="61">
        <f t="shared" si="14"/>
        <v>9.241172979922857E-3</v>
      </c>
      <c r="BJ64" s="52">
        <f t="shared" si="25"/>
        <v>40847</v>
      </c>
      <c r="BK64" s="58">
        <f t="shared" si="26"/>
        <v>14.213701427718449</v>
      </c>
      <c r="BL64" s="53">
        <f t="shared" si="27"/>
        <v>396</v>
      </c>
      <c r="BP64" s="21">
        <f t="shared" si="15"/>
        <v>40908</v>
      </c>
      <c r="BQ64" s="58">
        <f t="shared" si="16"/>
        <v>3.3028573876887145E-2</v>
      </c>
      <c r="BR64" s="58">
        <f t="shared" si="17"/>
        <v>3.2412127778711983E-2</v>
      </c>
      <c r="BS64" s="58">
        <f t="shared" si="18"/>
        <v>1.2265909090909093E-2</v>
      </c>
      <c r="BT64" s="58">
        <f t="shared" si="19"/>
        <v>5.7075304545454536E-2</v>
      </c>
      <c r="BU64" s="58">
        <f t="shared" si="20"/>
        <v>-8.5181818181818275E-4</v>
      </c>
      <c r="BV64" s="8">
        <f t="shared" si="21"/>
        <v>9.241172979922857E-3</v>
      </c>
    </row>
    <row r="65" spans="1:74" ht="15" x14ac:dyDescent="0.25">
      <c r="A65" s="7">
        <f t="shared" si="2"/>
        <v>40816</v>
      </c>
      <c r="B65" s="168">
        <v>40908</v>
      </c>
      <c r="C65" s="163">
        <v>21790537016</v>
      </c>
      <c r="D65" s="164">
        <v>1971809.21</v>
      </c>
      <c r="E65" s="165">
        <v>369</v>
      </c>
      <c r="F65" s="164">
        <v>702920548.90322578</v>
      </c>
      <c r="G65" s="164">
        <v>1904933.7368651105</v>
      </c>
      <c r="H65" s="164">
        <v>1971809.21</v>
      </c>
      <c r="I65" s="166">
        <v>3.3028573876887145E-2</v>
      </c>
      <c r="J65" s="166">
        <v>1.141409090909091E-2</v>
      </c>
      <c r="K65" s="167">
        <v>0</v>
      </c>
      <c r="L65" s="167">
        <v>-3.0522727272727264E-3</v>
      </c>
      <c r="M65" s="167">
        <v>-3.0522727272727264E-3</v>
      </c>
      <c r="N65" s="176">
        <v>20.370754426180653</v>
      </c>
      <c r="O65" s="176">
        <v>14.459957782140126</v>
      </c>
      <c r="P65" s="174">
        <v>3.2412127778711983E-2</v>
      </c>
      <c r="Q65" s="39"/>
      <c r="S65" s="21">
        <f t="shared" si="3"/>
        <v>40908</v>
      </c>
      <c r="T65" s="14">
        <f t="shared" si="0"/>
        <v>3.3028573876887145E-2</v>
      </c>
      <c r="U65" s="14">
        <f t="shared" si="0"/>
        <v>1.141409090909091E-2</v>
      </c>
      <c r="V65" s="14">
        <f>++VLOOKUP(B65,'cds bmps'!K:O,5,FALSE)/10000</f>
        <v>5.8233609090909078E-2</v>
      </c>
      <c r="W65" s="76">
        <v>1.0894012690833699E-2</v>
      </c>
      <c r="X65" s="76"/>
      <c r="Z65" s="83">
        <f t="shared" si="4"/>
        <v>3.87159500321895E-2</v>
      </c>
      <c r="AA65" s="14">
        <f t="shared" si="5"/>
        <v>-5.6873761553023552E-3</v>
      </c>
      <c r="AC65" s="21">
        <f t="shared" si="6"/>
        <v>40939</v>
      </c>
      <c r="AD65" s="14">
        <f t="shared" si="7"/>
        <v>7.7478594717767454E-3</v>
      </c>
      <c r="AE65" s="14">
        <f t="shared" si="8"/>
        <v>-5.6873761553023552E-3</v>
      </c>
      <c r="AF65" s="15">
        <f t="shared" si="9"/>
        <v>-3.0522727272727264E-3</v>
      </c>
      <c r="AK65" s="12"/>
      <c r="AL65" s="12" t="s">
        <v>47</v>
      </c>
      <c r="AM65" s="12" t="s">
        <v>35</v>
      </c>
      <c r="AN65" s="12" t="s">
        <v>48</v>
      </c>
      <c r="AO65" s="12" t="s">
        <v>49</v>
      </c>
      <c r="AP65" s="12" t="s">
        <v>50</v>
      </c>
      <c r="AQ65" s="12" t="s">
        <v>51</v>
      </c>
      <c r="AR65" s="12" t="s">
        <v>119</v>
      </c>
      <c r="AS65" s="12" t="s">
        <v>120</v>
      </c>
      <c r="AY65" s="29">
        <f t="shared" si="10"/>
        <v>40908</v>
      </c>
      <c r="AZ65" s="60">
        <f t="shared" si="11"/>
        <v>3.3028573876887145E-2</v>
      </c>
      <c r="BA65" s="60">
        <f t="shared" si="12"/>
        <v>1.141409090909091E-2</v>
      </c>
      <c r="BB65" s="60">
        <f t="shared" si="22"/>
        <v>0</v>
      </c>
      <c r="BC65" s="60">
        <f t="shared" si="23"/>
        <v>-8.5181818181818275E-4</v>
      </c>
      <c r="BD65" s="60">
        <f t="shared" si="24"/>
        <v>-8.5181818181818275E-4</v>
      </c>
      <c r="BE65" s="60">
        <f t="shared" si="13"/>
        <v>5.8233609090909078E-2</v>
      </c>
      <c r="BF65" s="61">
        <f t="shared" si="14"/>
        <v>1.0894012690833699E-2</v>
      </c>
      <c r="BJ65" s="52">
        <f t="shared" si="25"/>
        <v>40877</v>
      </c>
      <c r="BK65" s="58">
        <f t="shared" si="26"/>
        <v>14.389773040976898</v>
      </c>
      <c r="BL65" s="53">
        <f t="shared" si="27"/>
        <v>343</v>
      </c>
      <c r="BP65" s="21">
        <f t="shared" si="15"/>
        <v>40939</v>
      </c>
      <c r="BQ65" s="58">
        <f t="shared" si="16"/>
        <v>4.077643334866389E-2</v>
      </c>
      <c r="BR65" s="58">
        <f t="shared" si="17"/>
        <v>3.3028573876887145E-2</v>
      </c>
      <c r="BS65" s="58">
        <f t="shared" si="18"/>
        <v>1.141409090909091E-2</v>
      </c>
      <c r="BT65" s="58">
        <f t="shared" si="19"/>
        <v>5.8233609090909078E-2</v>
      </c>
      <c r="BU65" s="58">
        <f t="shared" si="20"/>
        <v>-3.0522727272727264E-3</v>
      </c>
      <c r="BV65" s="8">
        <f t="shared" si="21"/>
        <v>1.0894012690833699E-2</v>
      </c>
    </row>
    <row r="66" spans="1:74" ht="15" x14ac:dyDescent="0.25">
      <c r="A66" s="7">
        <f t="shared" si="2"/>
        <v>40847</v>
      </c>
      <c r="B66" s="168">
        <v>40939</v>
      </c>
      <c r="C66" s="163">
        <v>19973715692</v>
      </c>
      <c r="D66" s="164">
        <v>2225292.04</v>
      </c>
      <c r="E66" s="165">
        <v>404</v>
      </c>
      <c r="F66" s="164">
        <v>644313409.4193548</v>
      </c>
      <c r="G66" s="164">
        <v>1594835.171830086</v>
      </c>
      <c r="H66" s="164">
        <v>2225292.04</v>
      </c>
      <c r="I66" s="166">
        <v>4.077643334866389E-2</v>
      </c>
      <c r="J66" s="166">
        <v>8.3618181818181838E-3</v>
      </c>
      <c r="K66" s="167">
        <v>0</v>
      </c>
      <c r="L66" s="167">
        <v>-2.1018181818181839E-3</v>
      </c>
      <c r="M66" s="167">
        <v>-2.1018181818181839E-3</v>
      </c>
      <c r="N66" s="176">
        <v>20.28369582627683</v>
      </c>
      <c r="O66" s="176">
        <v>14.282280948315679</v>
      </c>
      <c r="P66" s="174">
        <v>3.3028573876887145E-2</v>
      </c>
      <c r="Q66" s="39"/>
      <c r="S66" s="21">
        <f t="shared" si="3"/>
        <v>40939</v>
      </c>
      <c r="T66" s="14">
        <f t="shared" si="0"/>
        <v>4.077643334866389E-2</v>
      </c>
      <c r="U66" s="14">
        <f t="shared" si="0"/>
        <v>8.3618181818181838E-3</v>
      </c>
      <c r="V66" s="14">
        <f>++VLOOKUP(B66,'cds bmps'!K:O,5,FALSE)/10000</f>
        <v>5.0580804545454543E-2</v>
      </c>
      <c r="W66" s="76">
        <v>1.0894012690833699E-2</v>
      </c>
      <c r="X66" s="76"/>
      <c r="Z66" s="83">
        <f t="shared" si="4"/>
        <v>3.4261369793844774E-2</v>
      </c>
      <c r="AA66" s="14">
        <f t="shared" si="5"/>
        <v>6.5150635548191158E-3</v>
      </c>
      <c r="AC66" s="21">
        <f t="shared" si="6"/>
        <v>40968</v>
      </c>
      <c r="AD66" s="14">
        <f t="shared" si="7"/>
        <v>-1.9678972371895698E-3</v>
      </c>
      <c r="AE66" s="14">
        <f t="shared" si="8"/>
        <v>6.5150635548191158E-3</v>
      </c>
      <c r="AF66" s="15">
        <f t="shared" si="9"/>
        <v>-2.1018181818181839E-3</v>
      </c>
      <c r="AK66" s="10" t="s">
        <v>41</v>
      </c>
      <c r="AL66" s="10">
        <v>0</v>
      </c>
      <c r="AM66" s="10" t="e">
        <v>#N/A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Y66" s="29">
        <f t="shared" si="10"/>
        <v>40939</v>
      </c>
      <c r="AZ66" s="60">
        <f t="shared" si="11"/>
        <v>4.077643334866389E-2</v>
      </c>
      <c r="BA66" s="60">
        <f t="shared" si="12"/>
        <v>8.3618181818181838E-3</v>
      </c>
      <c r="BB66" s="60">
        <f t="shared" si="22"/>
        <v>0</v>
      </c>
      <c r="BC66" s="60">
        <f t="shared" si="23"/>
        <v>-3.0522727272727264E-3</v>
      </c>
      <c r="BD66" s="60">
        <f t="shared" si="24"/>
        <v>-3.0522727272727264E-3</v>
      </c>
      <c r="BE66" s="60">
        <f t="shared" si="13"/>
        <v>5.0580804545454543E-2</v>
      </c>
      <c r="BF66" s="61">
        <f t="shared" si="14"/>
        <v>1.0894012690833699E-2</v>
      </c>
      <c r="BJ66" s="52">
        <f t="shared" si="25"/>
        <v>40908</v>
      </c>
      <c r="BK66" s="58">
        <f t="shared" si="26"/>
        <v>14.459957782140126</v>
      </c>
      <c r="BL66" s="53">
        <f t="shared" si="27"/>
        <v>369</v>
      </c>
      <c r="BP66" s="21">
        <f t="shared" si="15"/>
        <v>40968</v>
      </c>
      <c r="BQ66" s="58">
        <f t="shared" si="16"/>
        <v>3.880853611147432E-2</v>
      </c>
      <c r="BR66" s="58">
        <f t="shared" si="17"/>
        <v>4.077643334866389E-2</v>
      </c>
      <c r="BS66" s="58">
        <f t="shared" si="18"/>
        <v>8.3618181818181838E-3</v>
      </c>
      <c r="BT66" s="58">
        <f t="shared" si="19"/>
        <v>5.0580804545454543E-2</v>
      </c>
      <c r="BU66" s="58">
        <f t="shared" si="20"/>
        <v>-2.1018181818181839E-3</v>
      </c>
      <c r="BV66" s="8">
        <f t="shared" si="21"/>
        <v>1.0894012690833699E-2</v>
      </c>
    </row>
    <row r="67" spans="1:74" ht="15" x14ac:dyDescent="0.25">
      <c r="A67" s="7">
        <f t="shared" si="2"/>
        <v>40877</v>
      </c>
      <c r="B67" s="168">
        <v>40968</v>
      </c>
      <c r="C67" s="163">
        <v>20428267054</v>
      </c>
      <c r="D67" s="164">
        <v>2166096.0100000002</v>
      </c>
      <c r="E67" s="165">
        <v>374</v>
      </c>
      <c r="F67" s="164">
        <v>704423001.86206901</v>
      </c>
      <c r="G67" s="164">
        <v>1883483.9621980456</v>
      </c>
      <c r="H67" s="164">
        <v>2166096.0100000002</v>
      </c>
      <c r="I67" s="166">
        <v>3.880853611147432E-2</v>
      </c>
      <c r="J67" s="166">
        <v>6.2599999999999999E-3</v>
      </c>
      <c r="K67" s="167">
        <v>0</v>
      </c>
      <c r="L67" s="167">
        <v>-1.5859090909090892E-3</v>
      </c>
      <c r="M67" s="167">
        <v>-1.5859090909090892E-3</v>
      </c>
      <c r="N67" s="176">
        <v>20.372889588598987</v>
      </c>
      <c r="O67" s="176">
        <v>14.448633791184456</v>
      </c>
      <c r="P67" s="174">
        <v>4.077643334866389E-2</v>
      </c>
      <c r="Q67" s="39"/>
      <c r="S67" s="21">
        <f t="shared" si="3"/>
        <v>40968</v>
      </c>
      <c r="T67" s="14">
        <f t="shared" si="0"/>
        <v>3.880853611147432E-2</v>
      </c>
      <c r="U67" s="14">
        <f t="shared" si="0"/>
        <v>6.2599999999999999E-3</v>
      </c>
      <c r="V67" s="14">
        <f>++VLOOKUP(B67,'cds bmps'!K:O,5,FALSE)/10000</f>
        <v>3.966067142857143E-2</v>
      </c>
      <c r="W67" s="76">
        <v>1.0894012690833699E-2</v>
      </c>
      <c r="X67" s="76"/>
      <c r="Z67" s="83">
        <f t="shared" si="4"/>
        <v>2.9681554608265794E-2</v>
      </c>
      <c r="AA67" s="14">
        <f t="shared" si="5"/>
        <v>9.1269815032085262E-3</v>
      </c>
      <c r="AC67" s="21">
        <f t="shared" si="6"/>
        <v>40999</v>
      </c>
      <c r="AD67" s="14">
        <f t="shared" si="7"/>
        <v>-1.1292808803748666E-3</v>
      </c>
      <c r="AE67" s="14">
        <f t="shared" si="8"/>
        <v>9.1269815032085262E-3</v>
      </c>
      <c r="AF67" s="15">
        <f t="shared" si="9"/>
        <v>-1.5859090909090892E-3</v>
      </c>
      <c r="AK67" s="10" t="s">
        <v>102</v>
      </c>
      <c r="AL67" s="10">
        <v>-0.1994886283368287</v>
      </c>
      <c r="AM67" s="10">
        <v>7.197886662970944E-2</v>
      </c>
      <c r="AN67" s="10">
        <v>-2.771488878299305</v>
      </c>
      <c r="AO67" s="10">
        <v>7.0126869189514902E-3</v>
      </c>
      <c r="AP67" s="10">
        <v>-0.34284696323836894</v>
      </c>
      <c r="AQ67" s="10">
        <v>-5.6130293435288442E-2</v>
      </c>
      <c r="AR67" s="10">
        <v>-0.38966243053580585</v>
      </c>
      <c r="AS67" s="10">
        <v>-9.3148261378515895E-3</v>
      </c>
      <c r="AY67" s="29">
        <f t="shared" si="10"/>
        <v>40968</v>
      </c>
      <c r="AZ67" s="60">
        <f t="shared" si="11"/>
        <v>3.880853611147432E-2</v>
      </c>
      <c r="BA67" s="60">
        <f t="shared" si="12"/>
        <v>6.2599999999999999E-3</v>
      </c>
      <c r="BB67" s="60">
        <f t="shared" si="22"/>
        <v>0</v>
      </c>
      <c r="BC67" s="60">
        <f t="shared" si="23"/>
        <v>-2.1018181818181839E-3</v>
      </c>
      <c r="BD67" s="60">
        <f t="shared" si="24"/>
        <v>-2.1018181818181839E-3</v>
      </c>
      <c r="BE67" s="60">
        <f t="shared" si="13"/>
        <v>3.966067142857143E-2</v>
      </c>
      <c r="BF67" s="61">
        <f t="shared" si="14"/>
        <v>1.0894012690833699E-2</v>
      </c>
      <c r="BJ67" s="52">
        <f t="shared" si="25"/>
        <v>40939</v>
      </c>
      <c r="BK67" s="58">
        <f t="shared" si="26"/>
        <v>14.282280948315679</v>
      </c>
      <c r="BL67" s="53">
        <f t="shared" si="27"/>
        <v>404</v>
      </c>
      <c r="BP67" s="21">
        <f t="shared" si="15"/>
        <v>40999</v>
      </c>
      <c r="BQ67" s="58">
        <f t="shared" si="16"/>
        <v>3.7679255231099454E-2</v>
      </c>
      <c r="BR67" s="58">
        <f t="shared" si="17"/>
        <v>3.880853611147432E-2</v>
      </c>
      <c r="BS67" s="58">
        <f t="shared" si="18"/>
        <v>6.2599999999999999E-3</v>
      </c>
      <c r="BT67" s="58">
        <f t="shared" si="19"/>
        <v>3.966067142857143E-2</v>
      </c>
      <c r="BU67" s="58">
        <f t="shared" si="20"/>
        <v>-1.5859090909090892E-3</v>
      </c>
      <c r="BV67" s="8">
        <f t="shared" si="21"/>
        <v>1.0894012690833699E-2</v>
      </c>
    </row>
    <row r="68" spans="1:74" ht="15.75" thickBot="1" x14ac:dyDescent="0.3">
      <c r="A68" s="7">
        <f t="shared" si="2"/>
        <v>40908</v>
      </c>
      <c r="B68" s="168">
        <v>40999</v>
      </c>
      <c r="C68" s="163">
        <v>22373930152</v>
      </c>
      <c r="D68" s="164">
        <v>2303368.9199999995</v>
      </c>
      <c r="E68" s="165">
        <v>376</v>
      </c>
      <c r="F68" s="164">
        <v>721739682.3225807</v>
      </c>
      <c r="G68" s="164">
        <v>1919520.4317089913</v>
      </c>
      <c r="H68" s="164">
        <v>2303368.9199999995</v>
      </c>
      <c r="I68" s="166">
        <v>3.7679255231099454E-2</v>
      </c>
      <c r="J68" s="166">
        <v>4.6740909090909107E-3</v>
      </c>
      <c r="K68" s="167">
        <v>0</v>
      </c>
      <c r="L68" s="167">
        <v>-5.8566985645933101E-4</v>
      </c>
      <c r="M68" s="167">
        <v>-5.8566985645933101E-4</v>
      </c>
      <c r="N68" s="176">
        <v>20.397175081043283</v>
      </c>
      <c r="O68" s="176">
        <v>14.467585937653389</v>
      </c>
      <c r="P68" s="174">
        <v>3.880853611147432E-2</v>
      </c>
      <c r="Q68" s="39"/>
      <c r="S68" s="21">
        <f t="shared" si="3"/>
        <v>40999</v>
      </c>
      <c r="T68" s="14">
        <f t="shared" si="0"/>
        <v>3.7679255231099454E-2</v>
      </c>
      <c r="U68" s="14">
        <f t="shared" si="0"/>
        <v>4.6740909090909107E-3</v>
      </c>
      <c r="V68" s="14">
        <f>++VLOOKUP(B68,'cds bmps'!K:O,5,FALSE)/10000</f>
        <v>3.9108477272727274E-2</v>
      </c>
      <c r="W68" s="76">
        <v>1.105086629744279E-2</v>
      </c>
      <c r="X68" s="76"/>
      <c r="Z68" s="83">
        <f t="shared" si="4"/>
        <v>2.8570242107805673E-2</v>
      </c>
      <c r="AA68" s="14">
        <f t="shared" si="5"/>
        <v>9.1090131232937806E-3</v>
      </c>
      <c r="AC68" s="21">
        <f t="shared" si="6"/>
        <v>41029</v>
      </c>
      <c r="AD68" s="14">
        <f t="shared" si="7"/>
        <v>7.5825581755475935E-4</v>
      </c>
      <c r="AE68" s="14">
        <f t="shared" si="8"/>
        <v>9.1090131232937806E-3</v>
      </c>
      <c r="AF68" s="15">
        <f t="shared" si="9"/>
        <v>-5.8566985645933101E-4</v>
      </c>
      <c r="AK68" s="11" t="s">
        <v>118</v>
      </c>
      <c r="AL68" s="11">
        <v>0.66782429787297259</v>
      </c>
      <c r="AM68" s="11">
        <v>0.15320151642615246</v>
      </c>
      <c r="AN68" s="11">
        <v>4.3591232871045573</v>
      </c>
      <c r="AO68" s="11">
        <v>4.0424870904519628E-5</v>
      </c>
      <c r="AP68" s="11">
        <v>0.36269703861464153</v>
      </c>
      <c r="AQ68" s="11">
        <v>0.97295155713130366</v>
      </c>
      <c r="AR68" s="11">
        <v>0.26305389448091693</v>
      </c>
      <c r="AS68" s="11">
        <v>1.0725947012650283</v>
      </c>
      <c r="AY68" s="29">
        <f t="shared" si="10"/>
        <v>40999</v>
      </c>
      <c r="AZ68" s="60">
        <f t="shared" si="11"/>
        <v>3.7679255231099454E-2</v>
      </c>
      <c r="BA68" s="60">
        <f t="shared" si="12"/>
        <v>4.6740909090909107E-3</v>
      </c>
      <c r="BB68" s="60">
        <f t="shared" si="22"/>
        <v>0</v>
      </c>
      <c r="BC68" s="60">
        <f t="shared" si="23"/>
        <v>-1.5859090909090892E-3</v>
      </c>
      <c r="BD68" s="60">
        <f t="shared" si="24"/>
        <v>-1.5859090909090892E-3</v>
      </c>
      <c r="BE68" s="60">
        <f t="shared" si="13"/>
        <v>3.9108477272727274E-2</v>
      </c>
      <c r="BF68" s="61">
        <f t="shared" si="14"/>
        <v>1.105086629744279E-2</v>
      </c>
      <c r="BJ68" s="52">
        <f t="shared" si="25"/>
        <v>40968</v>
      </c>
      <c r="BK68" s="58">
        <f t="shared" si="26"/>
        <v>14.448633791184456</v>
      </c>
      <c r="BL68" s="53">
        <f t="shared" si="27"/>
        <v>374</v>
      </c>
      <c r="BP68" s="21">
        <f t="shared" si="15"/>
        <v>41029</v>
      </c>
      <c r="BQ68" s="58">
        <f t="shared" si="16"/>
        <v>3.8437511048654213E-2</v>
      </c>
      <c r="BR68" s="58">
        <f t="shared" si="17"/>
        <v>3.7679255231099454E-2</v>
      </c>
      <c r="BS68" s="58">
        <f t="shared" si="18"/>
        <v>4.6740909090909107E-3</v>
      </c>
      <c r="BT68" s="58">
        <f t="shared" si="19"/>
        <v>3.9108477272727274E-2</v>
      </c>
      <c r="BU68" s="58">
        <f t="shared" si="20"/>
        <v>-5.8566985645933101E-4</v>
      </c>
      <c r="BV68" s="8">
        <f t="shared" si="21"/>
        <v>1.105086629744279E-2</v>
      </c>
    </row>
    <row r="69" spans="1:74" ht="15" x14ac:dyDescent="0.25">
      <c r="A69" s="7">
        <f t="shared" si="2"/>
        <v>40939</v>
      </c>
      <c r="B69" s="168">
        <v>41029</v>
      </c>
      <c r="C69" s="163">
        <v>22600744645</v>
      </c>
      <c r="D69" s="164">
        <v>2373542</v>
      </c>
      <c r="E69" s="165">
        <v>413</v>
      </c>
      <c r="F69" s="164">
        <v>753358154.83333337</v>
      </c>
      <c r="G69" s="164">
        <v>1824111.7550443907</v>
      </c>
      <c r="H69" s="164">
        <v>2373542</v>
      </c>
      <c r="I69" s="166">
        <v>3.8437511048654213E-2</v>
      </c>
      <c r="J69" s="166">
        <v>4.0884210526315797E-3</v>
      </c>
      <c r="K69" s="167">
        <v>0</v>
      </c>
      <c r="L69" s="167">
        <v>-1.5023923444976162E-4</v>
      </c>
      <c r="M69" s="167">
        <v>-1.5023923444976162E-4</v>
      </c>
      <c r="N69" s="176">
        <v>20.4400513099135</v>
      </c>
      <c r="O69" s="176">
        <v>14.416603716952466</v>
      </c>
      <c r="P69" s="174">
        <v>3.7679255231099454E-2</v>
      </c>
      <c r="Q69" s="39"/>
      <c r="S69" s="21">
        <f t="shared" si="3"/>
        <v>41029</v>
      </c>
      <c r="T69" s="14">
        <f t="shared" si="0"/>
        <v>3.8437511048654213E-2</v>
      </c>
      <c r="U69" s="14">
        <f t="shared" si="0"/>
        <v>4.0884210526315797E-3</v>
      </c>
      <c r="V69" s="14">
        <f>++VLOOKUP(B69,'cds bmps'!K:O,5,FALSE)/10000</f>
        <v>4.9430652380952379E-2</v>
      </c>
      <c r="W69" s="76">
        <v>1.105086629744279E-2</v>
      </c>
      <c r="X69" s="76"/>
      <c r="Z69" s="83">
        <f t="shared" si="4"/>
        <v>3.0871334161613348E-2</v>
      </c>
      <c r="AA69" s="14">
        <f t="shared" si="5"/>
        <v>7.5661768870408652E-3</v>
      </c>
      <c r="AC69" s="21">
        <f t="shared" si="6"/>
        <v>41060</v>
      </c>
      <c r="AD69" s="14">
        <f t="shared" si="7"/>
        <v>-2.250863768126915E-3</v>
      </c>
      <c r="AE69" s="14">
        <f t="shared" si="8"/>
        <v>7.5661768870408652E-3</v>
      </c>
      <c r="AF69" s="15">
        <f t="shared" si="9"/>
        <v>-1.5023923444976162E-4</v>
      </c>
      <c r="AK69"/>
      <c r="AL69"/>
      <c r="AM69"/>
      <c r="AN69"/>
      <c r="AO69"/>
      <c r="AP69"/>
      <c r="AQ69"/>
      <c r="AR69"/>
      <c r="AS69"/>
      <c r="AY69" s="29">
        <f t="shared" si="10"/>
        <v>41029</v>
      </c>
      <c r="AZ69" s="60">
        <f t="shared" si="11"/>
        <v>3.8437511048654213E-2</v>
      </c>
      <c r="BA69" s="60">
        <f t="shared" si="12"/>
        <v>4.0884210526315797E-3</v>
      </c>
      <c r="BB69" s="60">
        <f t="shared" si="22"/>
        <v>0</v>
      </c>
      <c r="BC69" s="60">
        <f t="shared" si="23"/>
        <v>-5.8566985645933101E-4</v>
      </c>
      <c r="BD69" s="60">
        <f t="shared" si="24"/>
        <v>-5.8566985645933101E-4</v>
      </c>
      <c r="BE69" s="60">
        <f t="shared" si="13"/>
        <v>4.9430652380952379E-2</v>
      </c>
      <c r="BF69" s="61">
        <f t="shared" si="14"/>
        <v>1.105086629744279E-2</v>
      </c>
      <c r="BJ69" s="52">
        <f t="shared" si="25"/>
        <v>40999</v>
      </c>
      <c r="BK69" s="58">
        <f t="shared" si="26"/>
        <v>14.467585937653389</v>
      </c>
      <c r="BL69" s="53">
        <f t="shared" si="27"/>
        <v>376</v>
      </c>
      <c r="BP69" s="21">
        <f t="shared" si="15"/>
        <v>41060</v>
      </c>
      <c r="BQ69" s="58">
        <f t="shared" si="16"/>
        <v>3.6186647280527298E-2</v>
      </c>
      <c r="BR69" s="58">
        <f t="shared" si="17"/>
        <v>3.8437511048654213E-2</v>
      </c>
      <c r="BS69" s="58">
        <f t="shared" si="18"/>
        <v>4.0884210526315797E-3</v>
      </c>
      <c r="BT69" s="58">
        <f t="shared" si="19"/>
        <v>4.9430652380952379E-2</v>
      </c>
      <c r="BU69" s="58">
        <f t="shared" si="20"/>
        <v>-1.5023923444976162E-4</v>
      </c>
      <c r="BV69" s="8">
        <f t="shared" si="21"/>
        <v>1.105086629744279E-2</v>
      </c>
    </row>
    <row r="70" spans="1:74" ht="15" x14ac:dyDescent="0.25">
      <c r="A70" s="7">
        <f t="shared" si="2"/>
        <v>40968</v>
      </c>
      <c r="B70" s="168">
        <v>41060</v>
      </c>
      <c r="C70" s="163">
        <v>22460661801</v>
      </c>
      <c r="D70" s="164">
        <v>2220699.58</v>
      </c>
      <c r="E70" s="165">
        <v>353</v>
      </c>
      <c r="F70" s="164">
        <v>724537477.45161295</v>
      </c>
      <c r="G70" s="164">
        <v>2052514.1004294984</v>
      </c>
      <c r="H70" s="164">
        <v>2220699.58</v>
      </c>
      <c r="I70" s="166">
        <v>3.6186647280527298E-2</v>
      </c>
      <c r="J70" s="166">
        <v>3.9381818181818181E-3</v>
      </c>
      <c r="K70" s="167">
        <v>0</v>
      </c>
      <c r="L70" s="167">
        <v>-1.3865800865800817E-4</v>
      </c>
      <c r="M70" s="167">
        <v>-1.3865800865800817E-4</v>
      </c>
      <c r="N70" s="176">
        <v>20.401044047098807</v>
      </c>
      <c r="O70" s="176">
        <v>14.534575990165512</v>
      </c>
      <c r="P70" s="174">
        <v>3.8437511048654213E-2</v>
      </c>
      <c r="Q70" s="39"/>
      <c r="S70" s="21">
        <f t="shared" si="3"/>
        <v>41060</v>
      </c>
      <c r="T70" s="14">
        <f t="shared" si="0"/>
        <v>3.6186647280527298E-2</v>
      </c>
      <c r="U70" s="14">
        <f t="shared" si="0"/>
        <v>3.9381818181818181E-3</v>
      </c>
      <c r="V70" s="14">
        <f>++VLOOKUP(B70,'cds bmps'!K:O,5,FALSE)/10000</f>
        <v>6.027465652173912E-2</v>
      </c>
      <c r="W70" s="76">
        <v>1.105086629744279E-2</v>
      </c>
      <c r="X70" s="76"/>
      <c r="Z70" s="83">
        <f t="shared" si="4"/>
        <v>3.3655368264032662E-2</v>
      </c>
      <c r="AA70" s="14">
        <f t="shared" si="5"/>
        <v>2.5312790164946364E-3</v>
      </c>
      <c r="AC70" s="21">
        <f t="shared" si="6"/>
        <v>41090</v>
      </c>
      <c r="AD70" s="14">
        <f t="shared" si="7"/>
        <v>-2.8907168558919144E-4</v>
      </c>
      <c r="AE70" s="14">
        <f t="shared" si="8"/>
        <v>2.5312790164946364E-3</v>
      </c>
      <c r="AF70" s="15">
        <f t="shared" si="9"/>
        <v>-1.3865800865800817E-4</v>
      </c>
      <c r="AK70"/>
      <c r="AL70"/>
      <c r="AM70"/>
      <c r="AN70"/>
      <c r="AO70"/>
      <c r="AP70"/>
      <c r="AQ70"/>
      <c r="AR70"/>
      <c r="AS70"/>
      <c r="AY70" s="29">
        <f t="shared" si="10"/>
        <v>41060</v>
      </c>
      <c r="AZ70" s="60">
        <f t="shared" si="11"/>
        <v>3.6186647280527298E-2</v>
      </c>
      <c r="BA70" s="60">
        <f t="shared" si="12"/>
        <v>3.9381818181818181E-3</v>
      </c>
      <c r="BB70" s="60">
        <f t="shared" si="22"/>
        <v>0</v>
      </c>
      <c r="BC70" s="60">
        <f t="shared" si="23"/>
        <v>-1.5023923444976162E-4</v>
      </c>
      <c r="BD70" s="60">
        <f t="shared" si="24"/>
        <v>-1.5023923444976162E-4</v>
      </c>
      <c r="BE70" s="60">
        <f t="shared" si="13"/>
        <v>6.027465652173912E-2</v>
      </c>
      <c r="BF70" s="61">
        <f t="shared" si="14"/>
        <v>1.105086629744279E-2</v>
      </c>
      <c r="BJ70" s="52">
        <f t="shared" si="25"/>
        <v>41029</v>
      </c>
      <c r="BK70" s="58">
        <f t="shared" si="26"/>
        <v>14.416603716952466</v>
      </c>
      <c r="BL70" s="53">
        <f t="shared" si="27"/>
        <v>413</v>
      </c>
      <c r="BP70" s="21">
        <f t="shared" si="15"/>
        <v>41090</v>
      </c>
      <c r="BQ70" s="58">
        <f t="shared" si="16"/>
        <v>3.5897575594938107E-2</v>
      </c>
      <c r="BR70" s="58">
        <f t="shared" si="17"/>
        <v>3.6186647280527298E-2</v>
      </c>
      <c r="BS70" s="58">
        <f t="shared" si="18"/>
        <v>3.9381818181818181E-3</v>
      </c>
      <c r="BT70" s="58">
        <f t="shared" si="19"/>
        <v>6.027465652173912E-2</v>
      </c>
      <c r="BU70" s="58">
        <f t="shared" si="20"/>
        <v>-1.3865800865800817E-4</v>
      </c>
      <c r="BV70" s="8">
        <f t="shared" si="21"/>
        <v>1.105086629744279E-2</v>
      </c>
    </row>
    <row r="71" spans="1:74" ht="15" x14ac:dyDescent="0.25">
      <c r="A71" s="7">
        <f t="shared" si="2"/>
        <v>40999</v>
      </c>
      <c r="B71" s="168">
        <v>41090</v>
      </c>
      <c r="C71" s="163">
        <v>19798533238</v>
      </c>
      <c r="D71" s="164">
        <v>1941856.1299999994</v>
      </c>
      <c r="E71" s="165">
        <v>333</v>
      </c>
      <c r="F71" s="164">
        <v>659951107.93333328</v>
      </c>
      <c r="G71" s="164">
        <v>1981835.1589589587</v>
      </c>
      <c r="H71" s="164">
        <v>1941856.1299999994</v>
      </c>
      <c r="I71" s="166">
        <v>3.5897575594938107E-2</v>
      </c>
      <c r="J71" s="166">
        <v>3.7995238095238099E-3</v>
      </c>
      <c r="K71" s="167">
        <v>0</v>
      </c>
      <c r="L71" s="167">
        <v>-1.6054329004329014E-3</v>
      </c>
      <c r="M71" s="167">
        <v>-1.6054329004329014E-3</v>
      </c>
      <c r="N71" s="176">
        <v>20.30767631135188</v>
      </c>
      <c r="O71" s="176">
        <v>14.499533821371436</v>
      </c>
      <c r="P71" s="174">
        <v>3.6186647280527298E-2</v>
      </c>
      <c r="Q71" s="39"/>
      <c r="S71" s="21">
        <f t="shared" si="3"/>
        <v>41090</v>
      </c>
      <c r="T71" s="14">
        <f t="shared" si="0"/>
        <v>3.5897575594938107E-2</v>
      </c>
      <c r="U71" s="14">
        <f t="shared" si="0"/>
        <v>3.7995238095238099E-3</v>
      </c>
      <c r="V71" s="14">
        <f>++VLOOKUP(B71,'cds bmps'!K:O,5,FALSE)/10000</f>
        <v>6.7248971428571419E-2</v>
      </c>
      <c r="W71" s="76">
        <v>1.263936126905753E-2</v>
      </c>
      <c r="X71" s="76"/>
      <c r="Z71" s="83">
        <f t="shared" si="4"/>
        <v>3.8316610321808317E-2</v>
      </c>
      <c r="AA71" s="14">
        <f t="shared" si="5"/>
        <v>-2.4190347268702103E-3</v>
      </c>
      <c r="AC71" s="21">
        <f t="shared" si="6"/>
        <v>41121</v>
      </c>
      <c r="AD71" s="14">
        <f t="shared" si="7"/>
        <v>1.8370061796424836E-3</v>
      </c>
      <c r="AE71" s="14">
        <f t="shared" si="8"/>
        <v>-2.4190347268702103E-3</v>
      </c>
      <c r="AF71" s="15">
        <f t="shared" si="9"/>
        <v>-1.6054329004329014E-3</v>
      </c>
      <c r="AK71"/>
      <c r="AL71"/>
      <c r="AM71"/>
      <c r="AN71"/>
      <c r="AO71"/>
      <c r="AP71"/>
      <c r="AQ71"/>
      <c r="AR71"/>
      <c r="AS71"/>
      <c r="AY71" s="29">
        <f t="shared" si="10"/>
        <v>41090</v>
      </c>
      <c r="AZ71" s="60">
        <f t="shared" si="11"/>
        <v>3.5897575594938107E-2</v>
      </c>
      <c r="BA71" s="60">
        <f t="shared" si="12"/>
        <v>3.7995238095238099E-3</v>
      </c>
      <c r="BB71" s="60">
        <f t="shared" si="22"/>
        <v>0</v>
      </c>
      <c r="BC71" s="60">
        <f t="shared" si="23"/>
        <v>-1.3865800865800817E-4</v>
      </c>
      <c r="BD71" s="60">
        <f t="shared" si="24"/>
        <v>-1.3865800865800817E-4</v>
      </c>
      <c r="BE71" s="60">
        <f t="shared" si="13"/>
        <v>6.7248971428571419E-2</v>
      </c>
      <c r="BF71" s="61">
        <f t="shared" si="14"/>
        <v>1.263936126905753E-2</v>
      </c>
      <c r="BJ71" s="52">
        <f t="shared" si="25"/>
        <v>41060</v>
      </c>
      <c r="BK71" s="58">
        <f t="shared" si="26"/>
        <v>14.534575990165512</v>
      </c>
      <c r="BL71" s="53">
        <f t="shared" si="27"/>
        <v>353</v>
      </c>
      <c r="BP71" s="21">
        <f t="shared" si="15"/>
        <v>41121</v>
      </c>
      <c r="BQ71" s="58">
        <f t="shared" si="16"/>
        <v>3.773458177458059E-2</v>
      </c>
      <c r="BR71" s="58">
        <f t="shared" si="17"/>
        <v>3.5897575594938107E-2</v>
      </c>
      <c r="BS71" s="58">
        <f t="shared" si="18"/>
        <v>3.7995238095238099E-3</v>
      </c>
      <c r="BT71" s="58">
        <f t="shared" si="19"/>
        <v>6.7248971428571419E-2</v>
      </c>
      <c r="BU71" s="58">
        <f t="shared" si="20"/>
        <v>-1.6054329004329014E-3</v>
      </c>
      <c r="BV71" s="8">
        <f t="shared" si="21"/>
        <v>1.263936126905753E-2</v>
      </c>
    </row>
    <row r="72" spans="1:74" ht="15" x14ac:dyDescent="0.25">
      <c r="A72" s="7">
        <f t="shared" si="2"/>
        <v>41029</v>
      </c>
      <c r="B72" s="168">
        <v>41121</v>
      </c>
      <c r="C72" s="163">
        <v>22336428829</v>
      </c>
      <c r="D72" s="164">
        <v>2302884.6999999997</v>
      </c>
      <c r="E72" s="165">
        <v>401</v>
      </c>
      <c r="F72" s="164">
        <v>720529962.22580647</v>
      </c>
      <c r="G72" s="164">
        <v>1796832.8235057518</v>
      </c>
      <c r="H72" s="164">
        <v>2302884.6999999997</v>
      </c>
      <c r="I72" s="166">
        <v>3.773458177458059E-2</v>
      </c>
      <c r="J72" s="166">
        <v>2.1940909090909086E-3</v>
      </c>
      <c r="K72" s="167">
        <v>0</v>
      </c>
      <c r="L72" s="167">
        <v>-8.7843873517786525E-4</v>
      </c>
      <c r="M72" s="167">
        <v>-8.7843873517786525E-4</v>
      </c>
      <c r="N72" s="176">
        <v>20.395497557863017</v>
      </c>
      <c r="O72" s="176">
        <v>14.401536130556448</v>
      </c>
      <c r="P72" s="174">
        <v>3.5897575594938107E-2</v>
      </c>
      <c r="Q72" s="39"/>
      <c r="S72" s="21">
        <f t="shared" si="3"/>
        <v>41121</v>
      </c>
      <c r="T72" s="14">
        <f t="shared" si="0"/>
        <v>3.773458177458059E-2</v>
      </c>
      <c r="U72" s="14">
        <f t="shared" si="0"/>
        <v>2.1940909090909086E-3</v>
      </c>
      <c r="V72" s="14">
        <f>++VLOOKUP(B72,'cds bmps'!K:O,5,FALSE)/10000</f>
        <v>7.6015000000000013E-2</v>
      </c>
      <c r="W72" s="76">
        <v>1.263936126905753E-2</v>
      </c>
      <c r="X72" s="76"/>
      <c r="Z72" s="83">
        <f t="shared" si="4"/>
        <v>3.9397260678045387E-2</v>
      </c>
      <c r="AA72" s="14">
        <f t="shared" si="5"/>
        <v>-1.6626789034647968E-3</v>
      </c>
      <c r="AC72" s="21">
        <f t="shared" si="6"/>
        <v>41152</v>
      </c>
      <c r="AD72" s="14">
        <f t="shared" si="7"/>
        <v>-2.7671562843416611E-3</v>
      </c>
      <c r="AE72" s="14">
        <f t="shared" si="8"/>
        <v>-1.6626789034647968E-3</v>
      </c>
      <c r="AF72" s="15">
        <f t="shared" si="9"/>
        <v>-8.7843873517786525E-4</v>
      </c>
      <c r="AK72" s="37"/>
      <c r="AR72" s="37"/>
      <c r="AY72" s="29">
        <f t="shared" si="10"/>
        <v>41121</v>
      </c>
      <c r="AZ72" s="60">
        <f t="shared" si="11"/>
        <v>3.773458177458059E-2</v>
      </c>
      <c r="BA72" s="60">
        <f t="shared" si="12"/>
        <v>2.1940909090909086E-3</v>
      </c>
      <c r="BB72" s="60">
        <f t="shared" si="22"/>
        <v>0</v>
      </c>
      <c r="BC72" s="60">
        <f t="shared" si="23"/>
        <v>-1.6054329004329014E-3</v>
      </c>
      <c r="BD72" s="60">
        <f t="shared" si="24"/>
        <v>-1.6054329004329014E-3</v>
      </c>
      <c r="BE72" s="60">
        <f t="shared" si="13"/>
        <v>7.6015000000000013E-2</v>
      </c>
      <c r="BF72" s="61">
        <f t="shared" si="14"/>
        <v>1.263936126905753E-2</v>
      </c>
      <c r="BJ72" s="52">
        <f t="shared" si="25"/>
        <v>41090</v>
      </c>
      <c r="BK72" s="58">
        <f t="shared" si="26"/>
        <v>14.499533821371436</v>
      </c>
      <c r="BL72" s="53">
        <f t="shared" si="27"/>
        <v>333</v>
      </c>
      <c r="BP72" s="21">
        <f t="shared" si="15"/>
        <v>41152</v>
      </c>
      <c r="BQ72" s="58">
        <f t="shared" si="16"/>
        <v>3.4967425490238929E-2</v>
      </c>
      <c r="BR72" s="58">
        <f t="shared" si="17"/>
        <v>3.773458177458059E-2</v>
      </c>
      <c r="BS72" s="58">
        <f t="shared" si="18"/>
        <v>2.1940909090909086E-3</v>
      </c>
      <c r="BT72" s="58">
        <f t="shared" si="19"/>
        <v>7.6015000000000013E-2</v>
      </c>
      <c r="BU72" s="58">
        <f t="shared" si="20"/>
        <v>-8.7843873517786525E-4</v>
      </c>
      <c r="BV72" s="8">
        <f t="shared" si="21"/>
        <v>1.263936126905753E-2</v>
      </c>
    </row>
    <row r="73" spans="1:74" ht="15" x14ac:dyDescent="0.25">
      <c r="A73" s="7">
        <f t="shared" si="2"/>
        <v>41060</v>
      </c>
      <c r="B73" s="168">
        <v>41152</v>
      </c>
      <c r="C73" s="163">
        <v>21309002502</v>
      </c>
      <c r="D73" s="164">
        <v>2035849.6099999999</v>
      </c>
      <c r="E73" s="165">
        <v>318</v>
      </c>
      <c r="F73" s="164">
        <v>687387177.48387098</v>
      </c>
      <c r="G73" s="164">
        <v>2161594.8977480219</v>
      </c>
      <c r="H73" s="164">
        <v>2035849.6099999999</v>
      </c>
      <c r="I73" s="166">
        <v>3.4967425490238929E-2</v>
      </c>
      <c r="J73" s="166">
        <v>1.3156521739130433E-3</v>
      </c>
      <c r="K73" s="167">
        <v>0</v>
      </c>
      <c r="L73" s="167">
        <v>-1.281521739130429E-4</v>
      </c>
      <c r="M73" s="167">
        <v>-1.281521739130429E-4</v>
      </c>
      <c r="N73" s="176">
        <v>20.348408268560217</v>
      </c>
      <c r="O73" s="176">
        <v>14.58635688578004</v>
      </c>
      <c r="P73" s="174">
        <v>3.773458177458059E-2</v>
      </c>
      <c r="Q73" s="39"/>
      <c r="S73" s="21">
        <f t="shared" si="3"/>
        <v>41152</v>
      </c>
      <c r="T73" s="14">
        <f t="shared" si="0"/>
        <v>3.4967425490238929E-2</v>
      </c>
      <c r="U73" s="14">
        <f t="shared" si="0"/>
        <v>1.3156521739130433E-3</v>
      </c>
      <c r="V73" s="14">
        <f>++VLOOKUP(B73,'cds bmps'!K:O,5,FALSE)/10000</f>
        <v>7.7146952173913055E-2</v>
      </c>
      <c r="W73" s="76">
        <v>1.263936126905753E-2</v>
      </c>
      <c r="X73" s="76"/>
      <c r="Z73" s="83">
        <f t="shared" si="4"/>
        <v>3.9007720445203897E-2</v>
      </c>
      <c r="AA73" s="14">
        <f t="shared" si="5"/>
        <v>-4.040294954964968E-3</v>
      </c>
      <c r="AC73" s="21">
        <f t="shared" si="6"/>
        <v>41182</v>
      </c>
      <c r="AD73" s="14">
        <f t="shared" si="7"/>
        <v>2.1360552423222434E-3</v>
      </c>
      <c r="AE73" s="14">
        <f t="shared" si="8"/>
        <v>-4.040294954964968E-3</v>
      </c>
      <c r="AF73" s="15">
        <f t="shared" si="9"/>
        <v>-1.281521739130429E-4</v>
      </c>
      <c r="AK73"/>
      <c r="AR73"/>
      <c r="AY73" s="29">
        <f t="shared" si="10"/>
        <v>41152</v>
      </c>
      <c r="AZ73" s="60">
        <f t="shared" si="11"/>
        <v>3.4967425490238929E-2</v>
      </c>
      <c r="BA73" s="60">
        <f t="shared" si="12"/>
        <v>1.3156521739130433E-3</v>
      </c>
      <c r="BB73" s="60">
        <f t="shared" si="22"/>
        <v>0</v>
      </c>
      <c r="BC73" s="60">
        <f t="shared" si="23"/>
        <v>-8.7843873517786525E-4</v>
      </c>
      <c r="BD73" s="60">
        <f t="shared" si="24"/>
        <v>-8.7843873517786525E-4</v>
      </c>
      <c r="BE73" s="60">
        <f t="shared" si="13"/>
        <v>7.7146952173913055E-2</v>
      </c>
      <c r="BF73" s="61">
        <f t="shared" si="14"/>
        <v>1.263936126905753E-2</v>
      </c>
      <c r="BJ73" s="52">
        <f t="shared" si="25"/>
        <v>41121</v>
      </c>
      <c r="BK73" s="58">
        <f t="shared" si="26"/>
        <v>14.401536130556448</v>
      </c>
      <c r="BL73" s="53">
        <f t="shared" si="27"/>
        <v>401</v>
      </c>
      <c r="BP73" s="21">
        <f t="shared" si="15"/>
        <v>41182</v>
      </c>
      <c r="BQ73" s="58">
        <f t="shared" si="16"/>
        <v>3.7103480732561173E-2</v>
      </c>
      <c r="BR73" s="58">
        <f t="shared" si="17"/>
        <v>3.4967425490238929E-2</v>
      </c>
      <c r="BS73" s="58">
        <f t="shared" si="18"/>
        <v>1.3156521739130433E-3</v>
      </c>
      <c r="BT73" s="58">
        <f t="shared" si="19"/>
        <v>7.7146952173913055E-2</v>
      </c>
      <c r="BU73" s="58">
        <f t="shared" si="20"/>
        <v>-1.281521739130429E-4</v>
      </c>
      <c r="BV73" s="8">
        <f t="shared" si="21"/>
        <v>1.263936126905753E-2</v>
      </c>
    </row>
    <row r="74" spans="1:74" ht="15" x14ac:dyDescent="0.25">
      <c r="A74" s="7">
        <f t="shared" si="2"/>
        <v>41090</v>
      </c>
      <c r="B74" s="168">
        <v>41182</v>
      </c>
      <c r="C74" s="163">
        <v>20094078149</v>
      </c>
      <c r="D74" s="164">
        <v>2037049.8399999999</v>
      </c>
      <c r="E74" s="165">
        <v>334</v>
      </c>
      <c r="F74" s="164">
        <v>669802604.9666667</v>
      </c>
      <c r="G74" s="164">
        <v>2005397.0208582836</v>
      </c>
      <c r="H74" s="164">
        <v>2037049.8399999999</v>
      </c>
      <c r="I74" s="166">
        <v>3.7103480732561173E-2</v>
      </c>
      <c r="J74" s="166">
        <v>1.1875000000000004E-3</v>
      </c>
      <c r="K74" s="167">
        <v>0</v>
      </c>
      <c r="L74" s="167">
        <v>-7.5326086956522187E-5</v>
      </c>
      <c r="M74" s="167">
        <v>-7.5326086956522187E-5</v>
      </c>
      <c r="N74" s="176">
        <v>20.322493607487711</v>
      </c>
      <c r="O74" s="176">
        <v>14.511352614511011</v>
      </c>
      <c r="P74" s="174">
        <v>3.4967425490238929E-2</v>
      </c>
      <c r="Q74" s="39"/>
      <c r="S74" s="21">
        <f t="shared" si="3"/>
        <v>41182</v>
      </c>
      <c r="T74" s="14">
        <f t="shared" si="0"/>
        <v>3.7103480732561173E-2</v>
      </c>
      <c r="U74" s="14">
        <f t="shared" si="0"/>
        <v>1.1875000000000004E-3</v>
      </c>
      <c r="V74" s="14">
        <f>++VLOOKUP(B74,'cds bmps'!K:O,5,FALSE)/10000</f>
        <v>6.2481250000000009E-2</v>
      </c>
      <c r="W74" s="76">
        <v>1.330484607167136E-2</v>
      </c>
      <c r="X74" s="76"/>
      <c r="Z74" s="83">
        <f t="shared" si="4"/>
        <v>3.619784332513859E-2</v>
      </c>
      <c r="AA74" s="14">
        <f t="shared" si="5"/>
        <v>9.0563740742258259E-4</v>
      </c>
      <c r="AC74" s="21">
        <f t="shared" si="6"/>
        <v>41213</v>
      </c>
      <c r="AD74" s="14">
        <f t="shared" si="7"/>
        <v>-3.5204019042846049E-3</v>
      </c>
      <c r="AE74" s="14">
        <f t="shared" si="8"/>
        <v>9.0563740742258259E-4</v>
      </c>
      <c r="AF74" s="15">
        <f t="shared" si="9"/>
        <v>-7.5326086956522187E-5</v>
      </c>
      <c r="AK74" s="36"/>
      <c r="AR74" s="36"/>
      <c r="AY74" s="29">
        <f t="shared" si="10"/>
        <v>41182</v>
      </c>
      <c r="AZ74" s="60">
        <f t="shared" si="11"/>
        <v>3.7103480732561173E-2</v>
      </c>
      <c r="BA74" s="60">
        <f t="shared" si="12"/>
        <v>1.1875000000000004E-3</v>
      </c>
      <c r="BB74" s="60">
        <f t="shared" si="22"/>
        <v>0</v>
      </c>
      <c r="BC74" s="60">
        <f t="shared" si="23"/>
        <v>-1.281521739130429E-4</v>
      </c>
      <c r="BD74" s="60">
        <f t="shared" si="24"/>
        <v>-1.281521739130429E-4</v>
      </c>
      <c r="BE74" s="60">
        <f t="shared" si="13"/>
        <v>6.2481250000000009E-2</v>
      </c>
      <c r="BF74" s="61">
        <f t="shared" si="14"/>
        <v>1.330484607167136E-2</v>
      </c>
      <c r="BJ74" s="52">
        <f t="shared" si="25"/>
        <v>41152</v>
      </c>
      <c r="BK74" s="58">
        <f t="shared" si="26"/>
        <v>14.58635688578004</v>
      </c>
      <c r="BL74" s="53">
        <f t="shared" si="27"/>
        <v>318</v>
      </c>
      <c r="BP74" s="21">
        <f t="shared" si="15"/>
        <v>41213</v>
      </c>
      <c r="BQ74" s="58">
        <f t="shared" si="16"/>
        <v>3.3583078828276568E-2</v>
      </c>
      <c r="BR74" s="58">
        <f t="shared" si="17"/>
        <v>3.7103480732561173E-2</v>
      </c>
      <c r="BS74" s="58">
        <f t="shared" si="18"/>
        <v>1.1875000000000004E-3</v>
      </c>
      <c r="BT74" s="58">
        <f t="shared" si="19"/>
        <v>6.2481250000000009E-2</v>
      </c>
      <c r="BU74" s="58">
        <f t="shared" si="20"/>
        <v>-7.5326086956522187E-5</v>
      </c>
      <c r="BV74" s="8">
        <f t="shared" si="21"/>
        <v>1.330484607167136E-2</v>
      </c>
    </row>
    <row r="75" spans="1:74" ht="15" x14ac:dyDescent="0.25">
      <c r="A75" s="7">
        <f t="shared" si="2"/>
        <v>41121</v>
      </c>
      <c r="B75" s="168">
        <v>41213</v>
      </c>
      <c r="C75" s="163">
        <v>20068323586</v>
      </c>
      <c r="D75" s="164">
        <v>1841410.0899999999</v>
      </c>
      <c r="E75" s="165">
        <v>405</v>
      </c>
      <c r="F75" s="164">
        <v>647365276.96774197</v>
      </c>
      <c r="G75" s="164">
        <v>1598432.7826363998</v>
      </c>
      <c r="H75" s="164">
        <v>1841410.0899999999</v>
      </c>
      <c r="I75" s="166">
        <v>3.3583078828276568E-2</v>
      </c>
      <c r="J75" s="166">
        <v>1.1121739130434782E-3</v>
      </c>
      <c r="K75" s="167">
        <v>0</v>
      </c>
      <c r="L75" s="167">
        <v>-2.7173913043477974E-5</v>
      </c>
      <c r="M75" s="167">
        <v>-2.7173913043477974E-5</v>
      </c>
      <c r="N75" s="176">
        <v>20.288421263430052</v>
      </c>
      <c r="O75" s="176">
        <v>14.284534196323513</v>
      </c>
      <c r="P75" s="174">
        <v>3.7103480732561173E-2</v>
      </c>
      <c r="Q75" s="39"/>
      <c r="S75" s="21">
        <f t="shared" si="3"/>
        <v>41213</v>
      </c>
      <c r="T75" s="14">
        <f t="shared" si="0"/>
        <v>3.3583078828276568E-2</v>
      </c>
      <c r="U75" s="14">
        <f t="shared" si="0"/>
        <v>1.1121739130434782E-3</v>
      </c>
      <c r="V75" s="14">
        <f>++VLOOKUP(B75,'cds bmps'!K:O,5,FALSE)/10000</f>
        <v>5.596838260869564E-2</v>
      </c>
      <c r="W75" s="76">
        <v>1.330484607167136E-2</v>
      </c>
      <c r="X75" s="76"/>
      <c r="Z75" s="83">
        <f t="shared" si="4"/>
        <v>3.439524486027852E-2</v>
      </c>
      <c r="AA75" s="14">
        <f t="shared" si="5"/>
        <v>-8.1216603200195275E-4</v>
      </c>
      <c r="AC75" s="21">
        <f t="shared" si="6"/>
        <v>41243</v>
      </c>
      <c r="AD75" s="14">
        <f t="shared" si="7"/>
        <v>3.3391543925265985E-3</v>
      </c>
      <c r="AE75" s="14">
        <f t="shared" si="8"/>
        <v>-8.1216603200195275E-4</v>
      </c>
      <c r="AF75" s="15">
        <f t="shared" si="9"/>
        <v>-2.7173913043477974E-5</v>
      </c>
      <c r="AK75"/>
      <c r="AR75"/>
      <c r="AY75" s="29">
        <f t="shared" si="10"/>
        <v>41213</v>
      </c>
      <c r="AZ75" s="60">
        <f t="shared" si="11"/>
        <v>3.3583078828276568E-2</v>
      </c>
      <c r="BA75" s="60">
        <f t="shared" si="12"/>
        <v>1.1121739130434782E-3</v>
      </c>
      <c r="BB75" s="60">
        <f t="shared" si="22"/>
        <v>0</v>
      </c>
      <c r="BC75" s="60">
        <f t="shared" si="23"/>
        <v>-7.5326086956522187E-5</v>
      </c>
      <c r="BD75" s="60">
        <f t="shared" si="24"/>
        <v>-7.5326086956522187E-5</v>
      </c>
      <c r="BE75" s="60">
        <f t="shared" si="13"/>
        <v>5.596838260869564E-2</v>
      </c>
      <c r="BF75" s="61">
        <f t="shared" si="14"/>
        <v>1.330484607167136E-2</v>
      </c>
      <c r="BJ75" s="52">
        <f t="shared" si="25"/>
        <v>41182</v>
      </c>
      <c r="BK75" s="58">
        <f t="shared" si="26"/>
        <v>14.511352614511011</v>
      </c>
      <c r="BL75" s="53">
        <f t="shared" si="27"/>
        <v>334</v>
      </c>
      <c r="BP75" s="21">
        <f t="shared" si="15"/>
        <v>41243</v>
      </c>
      <c r="BQ75" s="58">
        <f t="shared" si="16"/>
        <v>3.6922233220803166E-2</v>
      </c>
      <c r="BR75" s="58">
        <f t="shared" si="17"/>
        <v>3.3583078828276568E-2</v>
      </c>
      <c r="BS75" s="58">
        <f t="shared" si="18"/>
        <v>1.1121739130434782E-3</v>
      </c>
      <c r="BT75" s="58">
        <f t="shared" si="19"/>
        <v>5.596838260869564E-2</v>
      </c>
      <c r="BU75" s="58">
        <f t="shared" si="20"/>
        <v>-2.7173913043477974E-5</v>
      </c>
      <c r="BV75" s="8">
        <f t="shared" si="21"/>
        <v>1.330484607167136E-2</v>
      </c>
    </row>
    <row r="76" spans="1:74" ht="15" x14ac:dyDescent="0.25">
      <c r="A76" s="7">
        <f t="shared" si="2"/>
        <v>41152</v>
      </c>
      <c r="B76" s="168">
        <v>41243</v>
      </c>
      <c r="C76" s="163">
        <v>18320494750</v>
      </c>
      <c r="D76" s="164">
        <v>1848179.18</v>
      </c>
      <c r="E76" s="165">
        <v>325</v>
      </c>
      <c r="F76" s="164">
        <v>610683158.33333337</v>
      </c>
      <c r="G76" s="164">
        <v>1879025.1025641027</v>
      </c>
      <c r="H76" s="164">
        <v>1848179.18</v>
      </c>
      <c r="I76" s="166">
        <v>3.6922233220803166E-2</v>
      </c>
      <c r="J76" s="166">
        <v>1.0850000000000002E-3</v>
      </c>
      <c r="K76" s="167">
        <v>2.0238095238095518E-5</v>
      </c>
      <c r="L76" s="167">
        <v>0</v>
      </c>
      <c r="M76" s="167">
        <v>2.0238095238095518E-5</v>
      </c>
      <c r="N76" s="176">
        <v>20.23008882016995</v>
      </c>
      <c r="O76" s="176">
        <v>14.446263637840214</v>
      </c>
      <c r="P76" s="174">
        <v>3.3583078828276568E-2</v>
      </c>
      <c r="Q76" s="39"/>
      <c r="S76" s="21">
        <f t="shared" si="3"/>
        <v>41243</v>
      </c>
      <c r="T76" s="14">
        <f t="shared" si="0"/>
        <v>3.6922233220803166E-2</v>
      </c>
      <c r="U76" s="14">
        <f t="shared" si="0"/>
        <v>1.0850000000000002E-3</v>
      </c>
      <c r="V76" s="14">
        <f>++VLOOKUP(B76,'cds bmps'!K:O,5,FALSE)/10000</f>
        <v>5.4576740909090912E-2</v>
      </c>
      <c r="W76" s="76">
        <v>1.330484607167136E-2</v>
      </c>
      <c r="X76" s="76"/>
      <c r="Z76" s="83">
        <f t="shared" si="4"/>
        <v>3.4001339559831555E-2</v>
      </c>
      <c r="AA76" s="14">
        <f t="shared" si="5"/>
        <v>2.9208936609716116E-3</v>
      </c>
      <c r="AC76" s="21">
        <f t="shared" si="6"/>
        <v>41274</v>
      </c>
      <c r="AD76" s="14">
        <f t="shared" si="7"/>
        <v>-3.7211762746489629E-3</v>
      </c>
      <c r="AE76" s="14">
        <f t="shared" si="8"/>
        <v>2.9208936609716116E-3</v>
      </c>
      <c r="AF76" s="15">
        <f t="shared" si="9"/>
        <v>2.0238095238095518E-5</v>
      </c>
      <c r="AK76" s="36"/>
      <c r="AR76" s="36"/>
      <c r="AY76" s="29">
        <f t="shared" si="10"/>
        <v>41243</v>
      </c>
      <c r="AZ76" s="60">
        <f t="shared" si="11"/>
        <v>3.6922233220803166E-2</v>
      </c>
      <c r="BA76" s="60">
        <f t="shared" si="12"/>
        <v>1.0850000000000002E-3</v>
      </c>
      <c r="BB76" s="60">
        <f t="shared" si="22"/>
        <v>0</v>
      </c>
      <c r="BC76" s="60">
        <f t="shared" si="23"/>
        <v>-2.7173913043477974E-5</v>
      </c>
      <c r="BD76" s="60">
        <f t="shared" si="24"/>
        <v>-2.7173913043477974E-5</v>
      </c>
      <c r="BE76" s="60">
        <f t="shared" si="13"/>
        <v>5.4576740909090912E-2</v>
      </c>
      <c r="BF76" s="61">
        <f t="shared" si="14"/>
        <v>1.330484607167136E-2</v>
      </c>
      <c r="BJ76" s="52">
        <f t="shared" si="25"/>
        <v>41213</v>
      </c>
      <c r="BK76" s="58">
        <f t="shared" si="26"/>
        <v>14.284534196323513</v>
      </c>
      <c r="BL76" s="53">
        <f t="shared" si="27"/>
        <v>405</v>
      </c>
      <c r="BP76" s="21">
        <f t="shared" si="15"/>
        <v>41274</v>
      </c>
      <c r="BQ76" s="58">
        <f t="shared" si="16"/>
        <v>3.3201056946154203E-2</v>
      </c>
      <c r="BR76" s="58">
        <f t="shared" si="17"/>
        <v>3.6922233220803166E-2</v>
      </c>
      <c r="BS76" s="58">
        <f t="shared" si="18"/>
        <v>1.0850000000000002E-3</v>
      </c>
      <c r="BT76" s="58">
        <f t="shared" si="19"/>
        <v>5.4576740909090912E-2</v>
      </c>
      <c r="BU76" s="58">
        <f t="shared" si="20"/>
        <v>2.0238095238095518E-5</v>
      </c>
      <c r="BV76" s="8">
        <f t="shared" si="21"/>
        <v>1.330484607167136E-2</v>
      </c>
    </row>
    <row r="77" spans="1:74" ht="15" x14ac:dyDescent="0.25">
      <c r="A77" s="7">
        <f t="shared" si="2"/>
        <v>41182</v>
      </c>
      <c r="B77" s="168">
        <v>41274</v>
      </c>
      <c r="C77" s="163">
        <v>19313478098</v>
      </c>
      <c r="D77" s="164">
        <v>1751988.76</v>
      </c>
      <c r="E77" s="165">
        <v>325</v>
      </c>
      <c r="F77" s="164">
        <v>623015422.51612902</v>
      </c>
      <c r="G77" s="164">
        <v>1916970.5308188584</v>
      </c>
      <c r="H77" s="164">
        <v>1751988.76</v>
      </c>
      <c r="I77" s="166">
        <v>3.3201056946154203E-2</v>
      </c>
      <c r="J77" s="166">
        <v>1.1052380952380958E-3</v>
      </c>
      <c r="K77" s="167">
        <v>1.8674948240165416E-5</v>
      </c>
      <c r="L77" s="167">
        <v>0</v>
      </c>
      <c r="M77" s="167">
        <v>1.8674948240165416E-5</v>
      </c>
      <c r="N77" s="176">
        <v>20.250081831687904</v>
      </c>
      <c r="O77" s="176">
        <v>14.466256649358167</v>
      </c>
      <c r="P77" s="174">
        <v>3.6922233220803166E-2</v>
      </c>
      <c r="Q77" s="39"/>
      <c r="S77" s="21">
        <f t="shared" si="3"/>
        <v>41274</v>
      </c>
      <c r="T77" s="14">
        <f t="shared" si="0"/>
        <v>3.3201056946154203E-2</v>
      </c>
      <c r="U77" s="14">
        <f t="shared" si="0"/>
        <v>1.1052380952380958E-3</v>
      </c>
      <c r="V77" s="14">
        <f>++VLOOKUP(B77,'cds bmps'!K:O,5,FALSE)/10000</f>
        <v>4.8697709523809515E-2</v>
      </c>
      <c r="W77" s="76">
        <v>1.6856376422823172E-2</v>
      </c>
      <c r="X77" s="76"/>
      <c r="Z77" s="83">
        <f t="shared" si="4"/>
        <v>3.8936058967349245E-2</v>
      </c>
      <c r="AA77" s="14">
        <f t="shared" si="5"/>
        <v>-5.7350020211950417E-3</v>
      </c>
      <c r="AC77" s="21">
        <f t="shared" si="6"/>
        <v>41305</v>
      </c>
      <c r="AD77" s="14">
        <f t="shared" si="7"/>
        <v>4.4418323938636844E-3</v>
      </c>
      <c r="AE77" s="14">
        <f t="shared" si="8"/>
        <v>-5.7350020211950417E-3</v>
      </c>
      <c r="AF77" s="15">
        <f t="shared" si="9"/>
        <v>1.8674948240165416E-5</v>
      </c>
      <c r="AK77" s="36"/>
      <c r="AR77" s="36"/>
      <c r="AY77" s="29">
        <f t="shared" si="10"/>
        <v>41274</v>
      </c>
      <c r="AZ77" s="60">
        <f t="shared" si="11"/>
        <v>3.3201056946154203E-2</v>
      </c>
      <c r="BA77" s="60">
        <f t="shared" si="12"/>
        <v>1.1052380952380958E-3</v>
      </c>
      <c r="BB77" s="60">
        <f t="shared" si="22"/>
        <v>2.0238095238095518E-5</v>
      </c>
      <c r="BC77" s="60">
        <f t="shared" si="23"/>
        <v>0</v>
      </c>
      <c r="BD77" s="60">
        <f t="shared" si="24"/>
        <v>2.0238095238095518E-5</v>
      </c>
      <c r="BE77" s="60">
        <f t="shared" si="13"/>
        <v>4.8697709523809515E-2</v>
      </c>
      <c r="BF77" s="61">
        <f t="shared" si="14"/>
        <v>1.6856376422823172E-2</v>
      </c>
      <c r="BJ77" s="52">
        <f t="shared" si="25"/>
        <v>41243</v>
      </c>
      <c r="BK77" s="58">
        <f t="shared" si="26"/>
        <v>14.446263637840214</v>
      </c>
      <c r="BL77" s="53">
        <f t="shared" si="27"/>
        <v>325</v>
      </c>
      <c r="BP77" s="21">
        <f t="shared" si="15"/>
        <v>41305</v>
      </c>
      <c r="BQ77" s="58">
        <f t="shared" si="16"/>
        <v>3.7642889340017888E-2</v>
      </c>
      <c r="BR77" s="58">
        <f t="shared" si="17"/>
        <v>3.3201056946154203E-2</v>
      </c>
      <c r="BS77" s="58">
        <f t="shared" si="18"/>
        <v>1.1052380952380958E-3</v>
      </c>
      <c r="BT77" s="58">
        <f t="shared" si="19"/>
        <v>4.8697709523809515E-2</v>
      </c>
      <c r="BU77" s="58">
        <f t="shared" si="20"/>
        <v>1.8674948240165416E-5</v>
      </c>
      <c r="BV77" s="8">
        <f t="shared" si="21"/>
        <v>1.6856376422823172E-2</v>
      </c>
    </row>
    <row r="78" spans="1:74" ht="15" x14ac:dyDescent="0.25">
      <c r="A78" s="7">
        <f t="shared" si="2"/>
        <v>41213</v>
      </c>
      <c r="B78" s="168">
        <v>41305</v>
      </c>
      <c r="C78" s="163">
        <v>18524155561</v>
      </c>
      <c r="D78" s="164">
        <v>1910418.46</v>
      </c>
      <c r="E78" s="165">
        <v>401</v>
      </c>
      <c r="F78" s="164">
        <v>597553405.19354844</v>
      </c>
      <c r="G78" s="164">
        <v>1490158.117689647</v>
      </c>
      <c r="H78" s="164">
        <v>1910418.46</v>
      </c>
      <c r="I78" s="166">
        <v>3.7642889340017888E-2</v>
      </c>
      <c r="J78" s="166">
        <v>1.1239130434782612E-3</v>
      </c>
      <c r="K78" s="167">
        <v>7.8586956521738832E-5</v>
      </c>
      <c r="L78" s="167">
        <v>0</v>
      </c>
      <c r="M78" s="167">
        <v>7.8586956521738832E-5</v>
      </c>
      <c r="N78" s="176">
        <v>20.208354218852758</v>
      </c>
      <c r="O78" s="176">
        <v>14.214392791546189</v>
      </c>
      <c r="P78" s="174">
        <v>3.3201056946154203E-2</v>
      </c>
      <c r="Q78" s="39"/>
      <c r="S78" s="21">
        <f t="shared" si="3"/>
        <v>41305</v>
      </c>
      <c r="T78" s="14">
        <f t="shared" ref="T78:U80" si="28">+I78</f>
        <v>3.7642889340017888E-2</v>
      </c>
      <c r="U78" s="14">
        <f t="shared" si="28"/>
        <v>1.1239130434782612E-3</v>
      </c>
      <c r="V78" s="14">
        <f>++VLOOKUP(B78,'cds bmps'!K:O,5,FALSE)/10000</f>
        <v>4.3495743478260879E-2</v>
      </c>
      <c r="W78" s="76">
        <v>1.6856376422823172E-2</v>
      </c>
      <c r="X78" s="76"/>
      <c r="Z78" s="83">
        <f t="shared" si="4"/>
        <v>3.7558438090672393E-2</v>
      </c>
      <c r="AA78" s="14">
        <f t="shared" si="5"/>
        <v>8.4451249345494916E-5</v>
      </c>
      <c r="AC78" s="21">
        <f t="shared" si="6"/>
        <v>41333</v>
      </c>
      <c r="AD78" s="14">
        <f t="shared" si="7"/>
        <v>1.1159823460074811E-3</v>
      </c>
      <c r="AE78" s="14">
        <f t="shared" si="8"/>
        <v>8.4451249345494916E-5</v>
      </c>
      <c r="AF78" s="15">
        <f t="shared" si="9"/>
        <v>7.8586956521738832E-5</v>
      </c>
      <c r="AK78" s="36"/>
      <c r="AR78" s="36"/>
      <c r="AY78" s="29">
        <f t="shared" si="10"/>
        <v>41305</v>
      </c>
      <c r="AZ78" s="60">
        <f t="shared" si="11"/>
        <v>3.7642889340017888E-2</v>
      </c>
      <c r="BA78" s="60">
        <f t="shared" si="12"/>
        <v>1.1239130434782612E-3</v>
      </c>
      <c r="BB78" s="60">
        <f t="shared" si="22"/>
        <v>1.8674948240165416E-5</v>
      </c>
      <c r="BC78" s="60">
        <f t="shared" si="23"/>
        <v>0</v>
      </c>
      <c r="BD78" s="60">
        <f t="shared" si="24"/>
        <v>1.8674948240165416E-5</v>
      </c>
      <c r="BE78" s="60">
        <f t="shared" si="13"/>
        <v>4.3495743478260879E-2</v>
      </c>
      <c r="BF78" s="61">
        <f t="shared" si="14"/>
        <v>1.6856376422823172E-2</v>
      </c>
      <c r="BJ78" s="52">
        <f t="shared" si="25"/>
        <v>41274</v>
      </c>
      <c r="BK78" s="58">
        <f t="shared" si="26"/>
        <v>14.466256649358167</v>
      </c>
      <c r="BL78" s="53">
        <f t="shared" si="27"/>
        <v>325</v>
      </c>
      <c r="BP78" s="21">
        <f t="shared" si="15"/>
        <v>41333</v>
      </c>
      <c r="BQ78" s="58">
        <f t="shared" si="16"/>
        <v>3.8758871686025369E-2</v>
      </c>
      <c r="BR78" s="58">
        <f t="shared" si="17"/>
        <v>3.7642889340017888E-2</v>
      </c>
      <c r="BS78" s="58">
        <f t="shared" si="18"/>
        <v>1.1239130434782612E-3</v>
      </c>
      <c r="BT78" s="58">
        <f t="shared" si="19"/>
        <v>4.3495743478260879E-2</v>
      </c>
      <c r="BU78" s="58">
        <f t="shared" si="20"/>
        <v>7.8586956521738832E-5</v>
      </c>
      <c r="BV78" s="8">
        <f t="shared" si="21"/>
        <v>1.6856376422823172E-2</v>
      </c>
    </row>
    <row r="79" spans="1:74" ht="15" x14ac:dyDescent="0.25">
      <c r="A79" s="7">
        <f t="shared" si="2"/>
        <v>41243</v>
      </c>
      <c r="B79" s="168">
        <v>41333</v>
      </c>
      <c r="C79" s="163">
        <v>17271184509</v>
      </c>
      <c r="D79" s="164">
        <v>1834004.4500000002</v>
      </c>
      <c r="E79" s="165">
        <v>354</v>
      </c>
      <c r="F79" s="164">
        <v>616828018.17857146</v>
      </c>
      <c r="G79" s="164">
        <v>1742452.0287530266</v>
      </c>
      <c r="H79" s="164">
        <v>1834004.4500000002</v>
      </c>
      <c r="I79" s="166">
        <v>3.8758871686025369E-2</v>
      </c>
      <c r="J79" s="166">
        <v>1.2025E-3</v>
      </c>
      <c r="K79" s="167">
        <v>0</v>
      </c>
      <c r="L79" s="167">
        <v>-2.3000000000000451E-5</v>
      </c>
      <c r="M79" s="167">
        <v>-2.3000000000000451E-5</v>
      </c>
      <c r="N79" s="176">
        <v>20.240100804244243</v>
      </c>
      <c r="O79" s="176">
        <v>14.370803891110468</v>
      </c>
      <c r="P79" s="174">
        <v>3.7642889340017888E-2</v>
      </c>
      <c r="Q79" s="39"/>
      <c r="S79" s="21">
        <f t="shared" si="3"/>
        <v>41333</v>
      </c>
      <c r="T79" s="14">
        <f t="shared" si="28"/>
        <v>3.8758871686025369E-2</v>
      </c>
      <c r="U79" s="14">
        <f t="shared" si="28"/>
        <v>1.2025E-3</v>
      </c>
      <c r="V79" s="14">
        <f>++VLOOKUP(B79,'cds bmps'!K:O,5,FALSE)/10000</f>
        <v>5.650091500000002E-2</v>
      </c>
      <c r="W79" s="76">
        <v>1.6856376422823172E-2</v>
      </c>
      <c r="X79" s="76"/>
      <c r="Z79" s="83">
        <f t="shared" si="4"/>
        <v>4.1101318658132033E-2</v>
      </c>
      <c r="AA79" s="14">
        <f t="shared" si="5"/>
        <v>-2.342446972106664E-3</v>
      </c>
      <c r="AC79" s="21">
        <f t="shared" si="6"/>
        <v>41364</v>
      </c>
      <c r="AD79" s="14">
        <f t="shared" si="7"/>
        <v>-5.6229125362391996E-5</v>
      </c>
      <c r="AE79" s="14">
        <f t="shared" si="8"/>
        <v>-2.342446972106664E-3</v>
      </c>
      <c r="AF79" s="15">
        <f t="shared" si="9"/>
        <v>-2.3000000000000451E-5</v>
      </c>
      <c r="AK79" s="36"/>
      <c r="AR79" s="36"/>
      <c r="AY79" s="29">
        <f t="shared" si="10"/>
        <v>41333</v>
      </c>
      <c r="AZ79" s="60">
        <f t="shared" si="11"/>
        <v>3.8758871686025369E-2</v>
      </c>
      <c r="BA79" s="60">
        <f t="shared" si="12"/>
        <v>1.2025E-3</v>
      </c>
      <c r="BB79" s="60">
        <f t="shared" si="22"/>
        <v>7.8586956521738832E-5</v>
      </c>
      <c r="BC79" s="60">
        <f t="shared" si="23"/>
        <v>0</v>
      </c>
      <c r="BD79" s="60">
        <f t="shared" si="24"/>
        <v>7.8586956521738832E-5</v>
      </c>
      <c r="BE79" s="60">
        <f t="shared" si="13"/>
        <v>5.650091500000002E-2</v>
      </c>
      <c r="BF79" s="61">
        <f t="shared" si="14"/>
        <v>1.6856376422823172E-2</v>
      </c>
      <c r="BJ79" s="52">
        <f t="shared" si="25"/>
        <v>41305</v>
      </c>
      <c r="BK79" s="58">
        <f t="shared" si="26"/>
        <v>14.214392791546189</v>
      </c>
      <c r="BL79" s="53">
        <f t="shared" si="27"/>
        <v>401</v>
      </c>
      <c r="BP79" s="21">
        <f t="shared" si="15"/>
        <v>41364</v>
      </c>
      <c r="BQ79" s="58">
        <f t="shared" si="16"/>
        <v>3.8702642560662977E-2</v>
      </c>
      <c r="BR79" s="58">
        <f t="shared" si="17"/>
        <v>3.8758871686025369E-2</v>
      </c>
      <c r="BS79" s="58">
        <f t="shared" si="18"/>
        <v>1.2025E-3</v>
      </c>
      <c r="BT79" s="58">
        <f t="shared" si="19"/>
        <v>5.650091500000002E-2</v>
      </c>
      <c r="BU79" s="58">
        <f t="shared" si="20"/>
        <v>-2.3000000000000451E-5</v>
      </c>
      <c r="BV79" s="8">
        <f t="shared" si="21"/>
        <v>1.6856376422823172E-2</v>
      </c>
    </row>
    <row r="80" spans="1:74" ht="15" x14ac:dyDescent="0.25">
      <c r="A80" s="7">
        <f t="shared" si="2"/>
        <v>41274</v>
      </c>
      <c r="B80" s="168">
        <v>41364</v>
      </c>
      <c r="C80" s="163">
        <v>17750413172</v>
      </c>
      <c r="D80" s="164">
        <v>1882158.6199999999</v>
      </c>
      <c r="E80" s="165">
        <v>467</v>
      </c>
      <c r="F80" s="164">
        <v>572593973.29032254</v>
      </c>
      <c r="G80" s="164">
        <v>1226111.2918422325</v>
      </c>
      <c r="H80" s="164">
        <v>1882158.6199999999</v>
      </c>
      <c r="I80" s="166">
        <v>3.8702642560662977E-2</v>
      </c>
      <c r="J80" s="166">
        <v>1.1794999999999996E-3</v>
      </c>
      <c r="K80" s="167">
        <v>0</v>
      </c>
      <c r="L80" s="167">
        <v>-4.5238095238071298E-7</v>
      </c>
      <c r="M80" s="167">
        <v>-4.5238095238071298E-7</v>
      </c>
      <c r="N80" s="176">
        <v>20.165687425407551</v>
      </c>
      <c r="O80" s="176">
        <v>14.019358167738655</v>
      </c>
      <c r="P80" s="174">
        <v>3.8758871686025369E-2</v>
      </c>
      <c r="Q80" s="39"/>
      <c r="S80" s="21">
        <f t="shared" si="3"/>
        <v>41364</v>
      </c>
      <c r="T80" s="14">
        <f t="shared" si="28"/>
        <v>3.8702642560662977E-2</v>
      </c>
      <c r="U80" s="14">
        <f t="shared" si="28"/>
        <v>1.1794999999999996E-3</v>
      </c>
      <c r="V80" s="14">
        <f>++VLOOKUP(B80,'cds bmps'!K:O,5,FALSE)/10000</f>
        <v>5.8889761904761903E-2</v>
      </c>
      <c r="W80" s="76">
        <v>1.4325699745547074E-2</v>
      </c>
      <c r="X80" s="76"/>
      <c r="Z80" s="83">
        <f t="shared" si="4"/>
        <v>3.7096407611155138E-2</v>
      </c>
      <c r="AA80" s="14">
        <f t="shared" si="5"/>
        <v>1.6062349495078385E-3</v>
      </c>
      <c r="AC80" s="21">
        <f t="shared" ref="AC80" si="29">+S81</f>
        <v>41394</v>
      </c>
      <c r="AD80" s="14">
        <f t="shared" ref="AD80" si="30">+I81-I80</f>
        <v>6.5176242130997319E-4</v>
      </c>
      <c r="AE80" s="14">
        <f t="shared" ref="AE80" si="31">+AA80</f>
        <v>1.6062349495078385E-3</v>
      </c>
      <c r="AF80" s="15">
        <f t="shared" ref="AF80" si="32">+M80</f>
        <v>-4.5238095238071298E-7</v>
      </c>
      <c r="AK80" s="36"/>
      <c r="AR80" s="36"/>
      <c r="AY80" s="29">
        <f t="shared" si="10"/>
        <v>41364</v>
      </c>
      <c r="AZ80" s="60">
        <f t="shared" si="11"/>
        <v>3.8702642560662977E-2</v>
      </c>
      <c r="BA80" s="60">
        <f t="shared" si="12"/>
        <v>1.1794999999999996E-3</v>
      </c>
      <c r="BB80" s="60">
        <f t="shared" si="22"/>
        <v>0</v>
      </c>
      <c r="BC80" s="60">
        <f t="shared" si="23"/>
        <v>-2.3000000000000451E-5</v>
      </c>
      <c r="BD80" s="60">
        <f t="shared" si="24"/>
        <v>-2.3000000000000451E-5</v>
      </c>
      <c r="BE80" s="60">
        <f t="shared" si="13"/>
        <v>5.8889761904761903E-2</v>
      </c>
      <c r="BF80" s="61">
        <f t="shared" si="14"/>
        <v>1.4325699745547074E-2</v>
      </c>
      <c r="BJ80" s="52">
        <f t="shared" si="25"/>
        <v>41333</v>
      </c>
      <c r="BK80" s="58">
        <f t="shared" si="26"/>
        <v>14.370803891110468</v>
      </c>
      <c r="BL80" s="53">
        <f t="shared" si="27"/>
        <v>354</v>
      </c>
      <c r="BP80" s="21">
        <f t="shared" si="15"/>
        <v>41394</v>
      </c>
      <c r="BQ80" s="58">
        <f t="shared" si="16"/>
        <v>3.935440498197295E-2</v>
      </c>
      <c r="BR80" s="58">
        <f t="shared" si="17"/>
        <v>3.8702642560662977E-2</v>
      </c>
      <c r="BS80" s="58">
        <f t="shared" si="18"/>
        <v>1.1794999999999996E-3</v>
      </c>
      <c r="BT80" s="58">
        <f t="shared" si="19"/>
        <v>5.8889761904761903E-2</v>
      </c>
      <c r="BU80" s="58">
        <f t="shared" si="20"/>
        <v>-4.5238095238071298E-7</v>
      </c>
      <c r="BV80" s="8">
        <f t="shared" si="21"/>
        <v>1.4325699745547074E-2</v>
      </c>
    </row>
    <row r="81" spans="1:74" ht="15" x14ac:dyDescent="0.25">
      <c r="A81" s="7">
        <f t="shared" si="2"/>
        <v>41305</v>
      </c>
      <c r="B81" s="168">
        <v>41394</v>
      </c>
      <c r="C81" s="163">
        <v>14670179378</v>
      </c>
      <c r="D81" s="164">
        <v>1581742.96</v>
      </c>
      <c r="E81" s="165">
        <v>274</v>
      </c>
      <c r="F81" s="164">
        <v>489005979.26666665</v>
      </c>
      <c r="G81" s="164">
        <v>1784693.3549878346</v>
      </c>
      <c r="H81" s="164">
        <v>1581742.96</v>
      </c>
      <c r="I81" s="166">
        <v>3.935440498197295E-2</v>
      </c>
      <c r="J81" s="166">
        <v>1.1790476190476188E-3</v>
      </c>
      <c r="K81" s="167">
        <v>0</v>
      </c>
      <c r="L81" s="167">
        <v>-5.5865800865800321E-5</v>
      </c>
      <c r="M81" s="167">
        <v>-5.5865800865800321E-5</v>
      </c>
      <c r="N81" s="176">
        <v>20.007885274903586</v>
      </c>
      <c r="O81" s="176">
        <v>14.394757168515516</v>
      </c>
      <c r="P81" s="174">
        <v>3.8702642560662977E-2</v>
      </c>
      <c r="Q81" s="39"/>
      <c r="S81" s="21">
        <f t="shared" ref="S81:S83" si="33">+B81</f>
        <v>41394</v>
      </c>
      <c r="T81" s="14">
        <f t="shared" ref="T81:T83" si="34">+I81</f>
        <v>3.935440498197295E-2</v>
      </c>
      <c r="U81" s="14">
        <f t="shared" ref="U81:U83" si="35">+J81</f>
        <v>1.1790476190476188E-3</v>
      </c>
      <c r="V81" s="14">
        <f>++VLOOKUP(B81,'cds bmps'!K:O,5,FALSE)/10000</f>
        <v>6.6684945454545452E-2</v>
      </c>
      <c r="W81" s="76">
        <v>1.4325699745547074E-2</v>
      </c>
      <c r="X81" s="76"/>
      <c r="Z81" s="83">
        <f t="shared" si="4"/>
        <v>3.9182487329244342E-2</v>
      </c>
      <c r="AA81" s="14">
        <f t="shared" ref="AA81:AA83" si="36">+T81-Z81</f>
        <v>1.7191765272860787E-4</v>
      </c>
      <c r="AC81" s="21">
        <f t="shared" ref="AC81:AC82" si="37">+S82</f>
        <v>41425</v>
      </c>
      <c r="AD81" s="14">
        <f t="shared" ref="AD81:AD82" si="38">+I82-I81</f>
        <v>4.1506421271896021E-4</v>
      </c>
      <c r="AE81" s="14">
        <f t="shared" ref="AE81:AE82" si="39">+AA81</f>
        <v>1.7191765272860787E-4</v>
      </c>
      <c r="AF81" s="15">
        <f t="shared" ref="AF81:AF82" si="40">+M81</f>
        <v>-5.5865800865800321E-5</v>
      </c>
      <c r="AK81" s="36"/>
      <c r="AR81" s="36"/>
      <c r="AY81" s="29">
        <f t="shared" si="10"/>
        <v>41394</v>
      </c>
      <c r="AZ81" s="60">
        <f t="shared" si="11"/>
        <v>3.935440498197295E-2</v>
      </c>
      <c r="BA81" s="60">
        <f t="shared" si="12"/>
        <v>1.1790476190476188E-3</v>
      </c>
      <c r="BB81" s="60">
        <f t="shared" si="22"/>
        <v>0</v>
      </c>
      <c r="BC81" s="60">
        <f t="shared" si="23"/>
        <v>-4.5238095238071298E-7</v>
      </c>
      <c r="BD81" s="60">
        <f t="shared" si="24"/>
        <v>-4.5238095238071298E-7</v>
      </c>
      <c r="BE81" s="60">
        <f t="shared" si="13"/>
        <v>6.6684945454545452E-2</v>
      </c>
      <c r="BF81" s="61">
        <f t="shared" si="14"/>
        <v>1.4325699745547074E-2</v>
      </c>
      <c r="BJ81" s="52">
        <f t="shared" si="25"/>
        <v>41364</v>
      </c>
      <c r="BK81" s="58">
        <f t="shared" si="26"/>
        <v>14.019358167738655</v>
      </c>
      <c r="BL81" s="53">
        <f t="shared" si="27"/>
        <v>467</v>
      </c>
      <c r="BP81" s="21">
        <f t="shared" si="15"/>
        <v>41425</v>
      </c>
      <c r="BQ81" s="58">
        <f t="shared" si="16"/>
        <v>3.976946919469191E-2</v>
      </c>
      <c r="BR81" s="58">
        <f t="shared" si="17"/>
        <v>3.935440498197295E-2</v>
      </c>
      <c r="BS81" s="58">
        <f t="shared" si="18"/>
        <v>1.1790476190476188E-3</v>
      </c>
      <c r="BT81" s="58">
        <f t="shared" si="19"/>
        <v>6.6684945454545452E-2</v>
      </c>
      <c r="BU81" s="58">
        <f t="shared" si="20"/>
        <v>-5.5865800865800321E-5</v>
      </c>
      <c r="BV81" s="8">
        <f t="shared" si="21"/>
        <v>1.4325699745547074E-2</v>
      </c>
    </row>
    <row r="82" spans="1:74" ht="15" x14ac:dyDescent="0.25">
      <c r="A82" s="7">
        <f t="shared" si="2"/>
        <v>41333</v>
      </c>
      <c r="B82" s="168">
        <v>41425</v>
      </c>
      <c r="C82" s="163">
        <v>15343810105</v>
      </c>
      <c r="D82" s="164">
        <v>1671822.42</v>
      </c>
      <c r="E82" s="165">
        <v>248</v>
      </c>
      <c r="F82" s="164">
        <v>494961616.2903226</v>
      </c>
      <c r="G82" s="164">
        <v>1995812.9689125912</v>
      </c>
      <c r="H82" s="164">
        <v>1671822.42</v>
      </c>
      <c r="I82" s="166">
        <v>3.976946919469191E-2</v>
      </c>
      <c r="J82" s="166">
        <v>1.1231818181818185E-3</v>
      </c>
      <c r="K82" s="167">
        <v>8.2318181818181665E-5</v>
      </c>
      <c r="L82" s="167">
        <v>0</v>
      </c>
      <c r="M82" s="167">
        <v>8.2318181818181665E-5</v>
      </c>
      <c r="N82" s="176">
        <v>20.019990774678529</v>
      </c>
      <c r="O82" s="176">
        <v>14.506562028513548</v>
      </c>
      <c r="P82" s="174">
        <v>3.935440498197295E-2</v>
      </c>
      <c r="Q82" s="39"/>
      <c r="S82" s="21">
        <f t="shared" si="33"/>
        <v>41425</v>
      </c>
      <c r="T82" s="14">
        <f t="shared" si="34"/>
        <v>3.976946919469191E-2</v>
      </c>
      <c r="U82" s="14">
        <f t="shared" si="35"/>
        <v>1.1231818181818185E-3</v>
      </c>
      <c r="V82" s="14">
        <f>++VLOOKUP(B82,'cds bmps'!K:O,5,FALSE)/10000</f>
        <v>5.7309269565217404E-2</v>
      </c>
      <c r="W82" s="76">
        <v>1.4325699745547074E-2</v>
      </c>
      <c r="X82" s="76"/>
      <c r="Z82" s="83">
        <f t="shared" si="4"/>
        <v>3.6628979271357789E-2</v>
      </c>
      <c r="AA82" s="14">
        <f t="shared" si="36"/>
        <v>3.1404899233341207E-3</v>
      </c>
      <c r="AC82" s="21">
        <f t="shared" si="37"/>
        <v>41455</v>
      </c>
      <c r="AD82" s="14">
        <f t="shared" si="38"/>
        <v>1.2788863148490079E-3</v>
      </c>
      <c r="AE82" s="14">
        <f t="shared" si="39"/>
        <v>3.1404899233341207E-3</v>
      </c>
      <c r="AF82" s="15">
        <f t="shared" si="40"/>
        <v>8.2318181818181665E-5</v>
      </c>
      <c r="AK82" s="36"/>
      <c r="AR82" s="36"/>
      <c r="AY82" s="29">
        <f t="shared" si="10"/>
        <v>41425</v>
      </c>
      <c r="AZ82" s="60">
        <f t="shared" si="11"/>
        <v>3.976946919469191E-2</v>
      </c>
      <c r="BA82" s="60">
        <f t="shared" si="12"/>
        <v>1.1231818181818185E-3</v>
      </c>
      <c r="BB82" s="60">
        <f t="shared" si="22"/>
        <v>0</v>
      </c>
      <c r="BC82" s="60">
        <f t="shared" si="23"/>
        <v>-5.5865800865800321E-5</v>
      </c>
      <c r="BD82" s="60">
        <f t="shared" si="24"/>
        <v>-5.5865800865800321E-5</v>
      </c>
      <c r="BE82" s="60">
        <f t="shared" si="13"/>
        <v>5.7309269565217404E-2</v>
      </c>
      <c r="BF82" s="61">
        <f t="shared" si="14"/>
        <v>1.4325699745547074E-2</v>
      </c>
      <c r="BJ82" s="52">
        <f t="shared" si="25"/>
        <v>41394</v>
      </c>
      <c r="BK82" s="58">
        <f t="shared" si="26"/>
        <v>14.394757168515516</v>
      </c>
      <c r="BL82" s="53">
        <f t="shared" si="27"/>
        <v>274</v>
      </c>
      <c r="BP82" s="21">
        <f t="shared" si="15"/>
        <v>41455</v>
      </c>
      <c r="BQ82" s="58">
        <f t="shared" si="16"/>
        <v>4.1048355509540918E-2</v>
      </c>
      <c r="BR82" s="58">
        <f t="shared" si="17"/>
        <v>3.976946919469191E-2</v>
      </c>
      <c r="BS82" s="58">
        <f t="shared" si="18"/>
        <v>1.1231818181818185E-3</v>
      </c>
      <c r="BT82" s="58">
        <f t="shared" si="19"/>
        <v>5.7309269565217404E-2</v>
      </c>
      <c r="BU82" s="58">
        <f t="shared" si="20"/>
        <v>8.2318181818181665E-5</v>
      </c>
      <c r="BV82" s="8">
        <f t="shared" si="21"/>
        <v>1.4325699745547074E-2</v>
      </c>
    </row>
    <row r="83" spans="1:74" ht="15" x14ac:dyDescent="0.25">
      <c r="A83" s="7">
        <f t="shared" si="2"/>
        <v>41364</v>
      </c>
      <c r="B83" s="168">
        <v>41455</v>
      </c>
      <c r="C83" s="163">
        <v>16378238044</v>
      </c>
      <c r="D83" s="164">
        <v>1841917.09</v>
      </c>
      <c r="E83" s="165">
        <v>320</v>
      </c>
      <c r="F83" s="164">
        <v>545941268.13333333</v>
      </c>
      <c r="G83" s="164">
        <v>1706066.4629166666</v>
      </c>
      <c r="H83" s="164">
        <v>1841917.09</v>
      </c>
      <c r="I83" s="166">
        <v>4.1048355509540918E-2</v>
      </c>
      <c r="J83" s="166">
        <v>1.2055000000000002E-3</v>
      </c>
      <c r="K83" s="167">
        <v>4.4499999999999835E-5</v>
      </c>
      <c r="L83" s="167">
        <v>0</v>
      </c>
      <c r="M83" s="167">
        <v>4.4499999999999835E-5</v>
      </c>
      <c r="N83" s="176">
        <v>20.118021960402011</v>
      </c>
      <c r="O83" s="176">
        <v>14.349700964608239</v>
      </c>
      <c r="P83" s="174">
        <v>3.976946919469191E-2</v>
      </c>
      <c r="Q83" s="39"/>
      <c r="S83" s="21">
        <f t="shared" si="33"/>
        <v>41455</v>
      </c>
      <c r="T83" s="14">
        <f t="shared" si="34"/>
        <v>4.1048355509540918E-2</v>
      </c>
      <c r="U83" s="14">
        <f t="shared" si="35"/>
        <v>1.2055000000000002E-3</v>
      </c>
      <c r="V83" s="14">
        <f>++VLOOKUP(B83,'cds bmps'!K:O,5,FALSE)/10000</f>
        <v>6.382926500000001E-2</v>
      </c>
      <c r="W83" s="76">
        <v>1.4450759131610195E-2</v>
      </c>
      <c r="X83" s="76"/>
      <c r="Z83" s="83">
        <f t="shared" si="4"/>
        <v>3.8667611011446668E-2</v>
      </c>
      <c r="AA83" s="14">
        <f t="shared" si="36"/>
        <v>2.3807444980942505E-3</v>
      </c>
      <c r="AC83" s="21">
        <f t="shared" ref="AC83:AC96" si="41">+S84</f>
        <v>41486</v>
      </c>
      <c r="AD83" s="14">
        <f t="shared" ref="AD83:AD96" si="42">+I84-I83</f>
        <v>-2.7831345909226854E-3</v>
      </c>
      <c r="AE83" s="14">
        <f t="shared" ref="AE83:AE96" si="43">+AA83</f>
        <v>2.3807444980942505E-3</v>
      </c>
      <c r="AF83" s="15">
        <f t="shared" ref="AF83:AF96" si="44">+M83</f>
        <v>4.4499999999999835E-5</v>
      </c>
      <c r="AK83" s="62"/>
      <c r="AR83" s="36"/>
      <c r="AY83" s="29">
        <f t="shared" si="10"/>
        <v>41455</v>
      </c>
      <c r="AZ83" s="60">
        <f t="shared" si="11"/>
        <v>4.1048355509540918E-2</v>
      </c>
      <c r="BA83" s="60">
        <f t="shared" si="12"/>
        <v>1.2055000000000002E-3</v>
      </c>
      <c r="BB83" s="60">
        <f t="shared" si="22"/>
        <v>8.2318181818181665E-5</v>
      </c>
      <c r="BC83" s="60">
        <f t="shared" si="23"/>
        <v>0</v>
      </c>
      <c r="BD83" s="60">
        <f t="shared" si="24"/>
        <v>8.2318181818181665E-5</v>
      </c>
      <c r="BE83" s="60">
        <f t="shared" si="13"/>
        <v>6.382926500000001E-2</v>
      </c>
      <c r="BF83" s="61">
        <f t="shared" si="14"/>
        <v>1.4450759131610195E-2</v>
      </c>
      <c r="BJ83" s="52">
        <f t="shared" si="25"/>
        <v>41425</v>
      </c>
      <c r="BK83" s="58">
        <f t="shared" si="26"/>
        <v>14.506562028513548</v>
      </c>
      <c r="BL83" s="53">
        <f t="shared" si="27"/>
        <v>248</v>
      </c>
      <c r="BP83" s="21">
        <f t="shared" si="15"/>
        <v>41486</v>
      </c>
      <c r="BQ83" s="58">
        <f t="shared" si="16"/>
        <v>3.8265220918618233E-2</v>
      </c>
      <c r="BR83" s="58">
        <f t="shared" si="17"/>
        <v>4.1048355509540918E-2</v>
      </c>
      <c r="BS83" s="58">
        <f t="shared" si="18"/>
        <v>1.2055000000000002E-3</v>
      </c>
      <c r="BT83" s="58">
        <f t="shared" si="19"/>
        <v>6.382926500000001E-2</v>
      </c>
      <c r="BU83" s="58">
        <f t="shared" si="20"/>
        <v>4.4499999999999835E-5</v>
      </c>
      <c r="BV83" s="8">
        <f t="shared" si="21"/>
        <v>1.4450759131610195E-2</v>
      </c>
    </row>
    <row r="84" spans="1:74" ht="15" x14ac:dyDescent="0.25">
      <c r="A84" s="7">
        <f t="shared" si="2"/>
        <v>41394</v>
      </c>
      <c r="B84" s="168">
        <v>41486</v>
      </c>
      <c r="C84" s="163">
        <v>14549312302</v>
      </c>
      <c r="D84" s="164">
        <v>1525294.93</v>
      </c>
      <c r="E84" s="165">
        <v>318</v>
      </c>
      <c r="F84" s="164">
        <v>469332654.90322578</v>
      </c>
      <c r="G84" s="164">
        <v>1475888.8518969363</v>
      </c>
      <c r="H84" s="164">
        <v>1525294.93</v>
      </c>
      <c r="I84" s="166">
        <v>3.8265220918618233E-2</v>
      </c>
      <c r="J84" s="166">
        <v>1.25E-3</v>
      </c>
      <c r="K84" s="167">
        <v>2.8181818181818039E-5</v>
      </c>
      <c r="L84" s="167">
        <v>0</v>
      </c>
      <c r="M84" s="167">
        <v>2.8181818181818039E-5</v>
      </c>
      <c r="N84" s="176">
        <v>19.966822360494412</v>
      </c>
      <c r="O84" s="176">
        <v>14.204770977714235</v>
      </c>
      <c r="P84" s="174">
        <v>4.1048355509540918E-2</v>
      </c>
      <c r="Q84" s="39"/>
      <c r="S84" s="21">
        <f t="shared" ref="S84:S97" si="45">+B84</f>
        <v>41486</v>
      </c>
      <c r="T84" s="14">
        <f t="shared" ref="T84:T97" si="46">+I84</f>
        <v>3.8265220918618233E-2</v>
      </c>
      <c r="U84" s="14">
        <f t="shared" ref="U84:U97" si="47">+J84</f>
        <v>1.25E-3</v>
      </c>
      <c r="V84" s="14">
        <f>++VLOOKUP(B84,'cds bmps'!K:O,5,FALSE)/10000</f>
        <v>6.9793669565217389E-2</v>
      </c>
      <c r="W84" s="78">
        <v>1.4450759131610195E-2</v>
      </c>
      <c r="Z84" s="83">
        <f t="shared" ref="Z84:Z97" si="48">+$AL$37+$AL$38*U84+V84*$AL$39+$AL$40*W84</f>
        <v>4.0299107818401743E-2</v>
      </c>
      <c r="AA84" s="14">
        <f t="shared" ref="AA84:AA97" si="49">+T84-Z84</f>
        <v>-2.0338868997835102E-3</v>
      </c>
      <c r="AC84" s="21">
        <f t="shared" si="41"/>
        <v>41517</v>
      </c>
      <c r="AD84" s="14">
        <f t="shared" si="42"/>
        <v>2.2157772841768092E-4</v>
      </c>
      <c r="AE84" s="14">
        <f t="shared" si="43"/>
        <v>-2.0338868997835102E-3</v>
      </c>
      <c r="AF84" s="15">
        <f t="shared" si="44"/>
        <v>2.8181818181818039E-5</v>
      </c>
      <c r="AK84"/>
      <c r="AR84"/>
      <c r="AY84" s="29">
        <f t="shared" ref="AY84:AY97" si="50">+S84</f>
        <v>41486</v>
      </c>
      <c r="AZ84" s="60">
        <f t="shared" ref="AZ84:AZ97" si="51">+T84</f>
        <v>3.8265220918618233E-2</v>
      </c>
      <c r="BA84" s="60">
        <f t="shared" ref="BA84:BA97" si="52">+U84</f>
        <v>1.25E-3</v>
      </c>
      <c r="BB84" s="60">
        <f t="shared" si="22"/>
        <v>4.4499999999999835E-5</v>
      </c>
      <c r="BC84" s="60">
        <f t="shared" si="23"/>
        <v>0</v>
      </c>
      <c r="BD84" s="60">
        <f t="shared" si="24"/>
        <v>4.4499999999999835E-5</v>
      </c>
      <c r="BE84" s="60">
        <f t="shared" ref="BE84:BE97" si="53">+V84</f>
        <v>6.9793669565217389E-2</v>
      </c>
      <c r="BF84" s="61">
        <f t="shared" ref="BF84:BF97" si="54">+W84</f>
        <v>1.4450759131610195E-2</v>
      </c>
      <c r="BJ84" s="52">
        <f t="shared" si="25"/>
        <v>41455</v>
      </c>
      <c r="BK84" s="58">
        <f t="shared" si="26"/>
        <v>14.349700964608239</v>
      </c>
      <c r="BL84" s="53">
        <f t="shared" si="27"/>
        <v>320</v>
      </c>
      <c r="BP84" s="21">
        <f t="shared" ref="BP84:BP96" si="55">+B85</f>
        <v>41517</v>
      </c>
      <c r="BQ84" s="58">
        <f t="shared" ref="BQ84:BQ96" si="56">+I85</f>
        <v>3.8486798647035914E-2</v>
      </c>
      <c r="BR84" s="58">
        <f t="shared" ref="BR84:BR96" si="57">+I84</f>
        <v>3.8265220918618233E-2</v>
      </c>
      <c r="BS84" s="58">
        <f t="shared" ref="BS84:BS96" si="58">+J84</f>
        <v>1.25E-3</v>
      </c>
      <c r="BT84" s="58">
        <f t="shared" ref="BT84:BT96" si="59">+V84</f>
        <v>6.9793669565217389E-2</v>
      </c>
      <c r="BU84" s="58">
        <f t="shared" ref="BU84:BU96" si="60">+M84</f>
        <v>2.8181818181818039E-5</v>
      </c>
      <c r="BV84" s="8">
        <f t="shared" ref="BV84:BV96" si="61">+W84</f>
        <v>1.4450759131610195E-2</v>
      </c>
    </row>
    <row r="85" spans="1:74" ht="15" x14ac:dyDescent="0.25">
      <c r="A85" s="7">
        <f t="shared" ref="A85:A97" si="62">+EOMONTH(B85,-3)</f>
        <v>41425</v>
      </c>
      <c r="B85" s="168">
        <v>41517</v>
      </c>
      <c r="C85" s="163">
        <v>14535010504</v>
      </c>
      <c r="D85" s="164">
        <v>1532619.24</v>
      </c>
      <c r="E85" s="165">
        <v>272</v>
      </c>
      <c r="F85" s="164">
        <v>468871306.58064514</v>
      </c>
      <c r="G85" s="164">
        <v>1723791.5683111954</v>
      </c>
      <c r="H85" s="164">
        <v>1532619.24</v>
      </c>
      <c r="I85" s="166">
        <v>3.8486798647035914E-2</v>
      </c>
      <c r="J85" s="166">
        <v>1.2781818181818181E-3</v>
      </c>
      <c r="K85" s="167">
        <v>3.2467532467535341E-6</v>
      </c>
      <c r="L85" s="167">
        <v>0</v>
      </c>
      <c r="M85" s="167">
        <v>3.2467532467535341E-6</v>
      </c>
      <c r="N85" s="176">
        <v>19.96583888914126</v>
      </c>
      <c r="O85" s="176">
        <v>14.360036822845265</v>
      </c>
      <c r="P85" s="174">
        <v>3.8265220918618233E-2</v>
      </c>
      <c r="Q85" s="39"/>
      <c r="S85" s="21">
        <f t="shared" si="45"/>
        <v>41517</v>
      </c>
      <c r="T85" s="14">
        <f t="shared" si="46"/>
        <v>3.8486798647035914E-2</v>
      </c>
      <c r="U85" s="14">
        <f t="shared" si="47"/>
        <v>1.2781818181818181E-3</v>
      </c>
      <c r="V85" s="14">
        <f>++VLOOKUP(B85,'cds bmps'!K:O,5,FALSE)/10000</f>
        <v>6.8958627272727266E-2</v>
      </c>
      <c r="W85" s="78">
        <v>1.4450759131610195E-2</v>
      </c>
      <c r="Z85" s="83">
        <f t="shared" si="48"/>
        <v>4.0097819881982771E-2</v>
      </c>
      <c r="AA85" s="14">
        <f t="shared" si="49"/>
        <v>-1.6110212349468578E-3</v>
      </c>
      <c r="AC85" s="21">
        <f t="shared" si="41"/>
        <v>41547</v>
      </c>
      <c r="AD85" s="14">
        <f t="shared" si="42"/>
        <v>-1.7178614774362999E-6</v>
      </c>
      <c r="AE85" s="14">
        <f t="shared" si="43"/>
        <v>-1.6110212349468578E-3</v>
      </c>
      <c r="AF85" s="15">
        <f t="shared" si="44"/>
        <v>3.2467532467535341E-6</v>
      </c>
      <c r="AK85" s="37"/>
      <c r="AR85" s="37"/>
      <c r="AY85" s="29">
        <f t="shared" si="50"/>
        <v>41517</v>
      </c>
      <c r="AZ85" s="60">
        <f t="shared" si="51"/>
        <v>3.8486798647035914E-2</v>
      </c>
      <c r="BA85" s="60">
        <f t="shared" si="52"/>
        <v>1.2781818181818181E-3</v>
      </c>
      <c r="BB85" s="60">
        <f t="shared" ref="BB85:BB97" si="63">+K84</f>
        <v>2.8181818181818039E-5</v>
      </c>
      <c r="BC85" s="60">
        <f t="shared" ref="BC85:BC97" si="64">+L84</f>
        <v>0</v>
      </c>
      <c r="BD85" s="60">
        <f t="shared" ref="BD85:BD97" si="65">+M84</f>
        <v>2.8181818181818039E-5</v>
      </c>
      <c r="BE85" s="60">
        <f t="shared" si="53"/>
        <v>6.8958627272727266E-2</v>
      </c>
      <c r="BF85" s="61">
        <f t="shared" si="54"/>
        <v>1.4450759131610195E-2</v>
      </c>
      <c r="BJ85" s="52">
        <f t="shared" ref="BJ85:BJ98" si="66">+S84</f>
        <v>41486</v>
      </c>
      <c r="BK85" s="58">
        <f t="shared" ref="BK85:BK98" si="67">+O84</f>
        <v>14.204770977714235</v>
      </c>
      <c r="BL85" s="53">
        <f t="shared" ref="BL85:BL98" si="68">+E84</f>
        <v>318</v>
      </c>
      <c r="BP85" s="21">
        <f t="shared" si="55"/>
        <v>41547</v>
      </c>
      <c r="BQ85" s="58">
        <f t="shared" si="56"/>
        <v>3.8485080785558477E-2</v>
      </c>
      <c r="BR85" s="58">
        <f t="shared" si="57"/>
        <v>3.8486798647035914E-2</v>
      </c>
      <c r="BS85" s="58">
        <f t="shared" si="58"/>
        <v>1.2781818181818181E-3</v>
      </c>
      <c r="BT85" s="58">
        <f t="shared" si="59"/>
        <v>6.8958627272727266E-2</v>
      </c>
      <c r="BU85" s="58">
        <f t="shared" si="60"/>
        <v>3.2467532467535341E-6</v>
      </c>
      <c r="BV85" s="8">
        <f t="shared" si="61"/>
        <v>1.4450759131610195E-2</v>
      </c>
    </row>
    <row r="86" spans="1:74" ht="15" x14ac:dyDescent="0.25">
      <c r="A86" s="7">
        <f t="shared" si="62"/>
        <v>41455</v>
      </c>
      <c r="B86" s="168">
        <v>41547</v>
      </c>
      <c r="C86" s="163">
        <v>14393797565</v>
      </c>
      <c r="D86" s="164">
        <v>1517661.5399999998</v>
      </c>
      <c r="E86" s="165">
        <v>260</v>
      </c>
      <c r="F86" s="164">
        <v>479793252.16666669</v>
      </c>
      <c r="G86" s="164">
        <v>1845358.6621794873</v>
      </c>
      <c r="H86" s="164">
        <v>1517661.5399999998</v>
      </c>
      <c r="I86" s="166">
        <v>3.8485080785558477E-2</v>
      </c>
      <c r="J86" s="166">
        <v>1.2814285714285716E-3</v>
      </c>
      <c r="K86" s="167">
        <v>1.1801242236024728E-6</v>
      </c>
      <c r="L86" s="167">
        <v>0</v>
      </c>
      <c r="M86" s="167">
        <v>1.1801242236024728E-6</v>
      </c>
      <c r="N86" s="176">
        <v>19.988865844424925</v>
      </c>
      <c r="O86" s="176">
        <v>14.428184213409397</v>
      </c>
      <c r="P86" s="174">
        <v>3.8486798647035914E-2</v>
      </c>
      <c r="Q86" s="39"/>
      <c r="S86" s="21">
        <f t="shared" si="45"/>
        <v>41547</v>
      </c>
      <c r="T86" s="14">
        <f t="shared" si="46"/>
        <v>3.8485080785558477E-2</v>
      </c>
      <c r="U86" s="14">
        <f t="shared" si="47"/>
        <v>1.2814285714285716E-3</v>
      </c>
      <c r="V86" s="14">
        <f>++VLOOKUP(B86,'cds bmps'!K:O,5,FALSE)/10000</f>
        <v>6.4340461904761906E-2</v>
      </c>
      <c r="W86" s="78">
        <v>1.5241380386770514E-2</v>
      </c>
      <c r="Z86" s="83">
        <f t="shared" si="48"/>
        <v>4.0309579634231554E-2</v>
      </c>
      <c r="AA86" s="14">
        <f t="shared" si="49"/>
        <v>-1.824498848673077E-3</v>
      </c>
      <c r="AC86" s="21">
        <f t="shared" si="41"/>
        <v>41578</v>
      </c>
      <c r="AD86" s="14">
        <f t="shared" si="42"/>
        <v>6.0847184223362244E-4</v>
      </c>
      <c r="AE86" s="14">
        <f t="shared" si="43"/>
        <v>-1.824498848673077E-3</v>
      </c>
      <c r="AF86" s="15">
        <f t="shared" si="44"/>
        <v>1.1801242236024728E-6</v>
      </c>
      <c r="AK86" s="37"/>
      <c r="AR86" s="37"/>
      <c r="AY86" s="29">
        <f t="shared" si="50"/>
        <v>41547</v>
      </c>
      <c r="AZ86" s="60">
        <f t="shared" si="51"/>
        <v>3.8485080785558477E-2</v>
      </c>
      <c r="BA86" s="60">
        <f t="shared" si="52"/>
        <v>1.2814285714285716E-3</v>
      </c>
      <c r="BB86" s="60">
        <f t="shared" si="63"/>
        <v>3.2467532467535341E-6</v>
      </c>
      <c r="BC86" s="60">
        <f t="shared" si="64"/>
        <v>0</v>
      </c>
      <c r="BD86" s="60">
        <f t="shared" si="65"/>
        <v>3.2467532467535341E-6</v>
      </c>
      <c r="BE86" s="60">
        <f t="shared" si="53"/>
        <v>6.4340461904761906E-2</v>
      </c>
      <c r="BF86" s="61">
        <f t="shared" si="54"/>
        <v>1.5241380386770514E-2</v>
      </c>
      <c r="BJ86" s="52">
        <f t="shared" si="66"/>
        <v>41517</v>
      </c>
      <c r="BK86" s="58">
        <f t="shared" si="67"/>
        <v>14.360036822845265</v>
      </c>
      <c r="BL86" s="53">
        <f t="shared" si="68"/>
        <v>272</v>
      </c>
      <c r="BP86" s="21">
        <f t="shared" si="55"/>
        <v>41578</v>
      </c>
      <c r="BQ86" s="58">
        <f t="shared" si="56"/>
        <v>3.90935526277921E-2</v>
      </c>
      <c r="BR86" s="58">
        <f t="shared" si="57"/>
        <v>3.8485080785558477E-2</v>
      </c>
      <c r="BS86" s="58">
        <f t="shared" si="58"/>
        <v>1.2814285714285716E-3</v>
      </c>
      <c r="BT86" s="58">
        <f t="shared" si="59"/>
        <v>6.4340461904761906E-2</v>
      </c>
      <c r="BU86" s="58">
        <f t="shared" si="60"/>
        <v>1.1801242236024728E-6</v>
      </c>
      <c r="BV86" s="8">
        <f t="shared" si="61"/>
        <v>1.5241380386770514E-2</v>
      </c>
    </row>
    <row r="87" spans="1:74" ht="15" x14ac:dyDescent="0.25">
      <c r="A87" s="7">
        <f t="shared" si="62"/>
        <v>41486</v>
      </c>
      <c r="B87" s="168">
        <v>41578</v>
      </c>
      <c r="C87" s="163">
        <v>16315665888</v>
      </c>
      <c r="D87" s="164">
        <v>1747499.570000001</v>
      </c>
      <c r="E87" s="165">
        <v>333</v>
      </c>
      <c r="F87" s="164">
        <v>526311802.83870965</v>
      </c>
      <c r="G87" s="164">
        <v>1580515.9244405695</v>
      </c>
      <c r="H87" s="164">
        <v>1747499.570000001</v>
      </c>
      <c r="I87" s="166">
        <v>3.90935526277921E-2</v>
      </c>
      <c r="J87" s="166">
        <v>1.2826086956521741E-3</v>
      </c>
      <c r="K87" s="167">
        <v>3.7867494824016202E-5</v>
      </c>
      <c r="L87" s="167">
        <v>0</v>
      </c>
      <c r="M87" s="167">
        <v>3.7867494824016202E-5</v>
      </c>
      <c r="N87" s="176">
        <v>20.081404376138877</v>
      </c>
      <c r="O87" s="176">
        <v>14.273261886158433</v>
      </c>
      <c r="P87" s="174">
        <v>3.8485080785558477E-2</v>
      </c>
      <c r="Q87" s="39"/>
      <c r="S87" s="21">
        <f t="shared" si="45"/>
        <v>41578</v>
      </c>
      <c r="T87" s="14">
        <f t="shared" si="46"/>
        <v>3.90935526277921E-2</v>
      </c>
      <c r="U87" s="14">
        <f t="shared" si="47"/>
        <v>1.2826086956521741E-3</v>
      </c>
      <c r="V87" s="14">
        <f>++VLOOKUP(B87,'cds bmps'!K:O,5,FALSE)/10000</f>
        <v>4.7221191304347827E-2</v>
      </c>
      <c r="W87" s="78">
        <v>1.5241380386770514E-2</v>
      </c>
      <c r="Z87" s="83">
        <f t="shared" si="48"/>
        <v>3.572841537687866E-2</v>
      </c>
      <c r="AA87" s="14">
        <f t="shared" si="49"/>
        <v>3.36513725091344E-3</v>
      </c>
      <c r="AC87" s="21">
        <f t="shared" si="41"/>
        <v>41608</v>
      </c>
      <c r="AD87" s="14">
        <f t="shared" si="42"/>
        <v>6.1578849545627923E-4</v>
      </c>
      <c r="AE87" s="14">
        <f t="shared" si="43"/>
        <v>3.36513725091344E-3</v>
      </c>
      <c r="AF87" s="15">
        <f t="shared" si="44"/>
        <v>3.7867494824016202E-5</v>
      </c>
      <c r="AK87"/>
      <c r="AR87"/>
      <c r="AY87" s="29">
        <f t="shared" si="50"/>
        <v>41578</v>
      </c>
      <c r="AZ87" s="60">
        <f t="shared" si="51"/>
        <v>3.90935526277921E-2</v>
      </c>
      <c r="BA87" s="60">
        <f t="shared" si="52"/>
        <v>1.2826086956521741E-3</v>
      </c>
      <c r="BB87" s="60">
        <f t="shared" si="63"/>
        <v>1.1801242236024728E-6</v>
      </c>
      <c r="BC87" s="60">
        <f t="shared" si="64"/>
        <v>0</v>
      </c>
      <c r="BD87" s="60">
        <f t="shared" si="65"/>
        <v>1.1801242236024728E-6</v>
      </c>
      <c r="BE87" s="60">
        <f t="shared" si="53"/>
        <v>4.7221191304347827E-2</v>
      </c>
      <c r="BF87" s="61">
        <f t="shared" si="54"/>
        <v>1.5241380386770514E-2</v>
      </c>
      <c r="BJ87" s="52">
        <f t="shared" si="66"/>
        <v>41547</v>
      </c>
      <c r="BK87" s="58">
        <f t="shared" si="67"/>
        <v>14.428184213409397</v>
      </c>
      <c r="BL87" s="53">
        <f t="shared" si="68"/>
        <v>260</v>
      </c>
      <c r="BP87" s="21">
        <f t="shared" si="55"/>
        <v>41608</v>
      </c>
      <c r="BQ87" s="58">
        <f t="shared" si="56"/>
        <v>3.9709341123248379E-2</v>
      </c>
      <c r="BR87" s="58">
        <f t="shared" si="57"/>
        <v>3.90935526277921E-2</v>
      </c>
      <c r="BS87" s="58">
        <f t="shared" si="58"/>
        <v>1.2826086956521741E-3</v>
      </c>
      <c r="BT87" s="58">
        <f t="shared" si="59"/>
        <v>4.7221191304347827E-2</v>
      </c>
      <c r="BU87" s="58">
        <f t="shared" si="60"/>
        <v>3.7867494824016202E-5</v>
      </c>
      <c r="BV87" s="8">
        <f t="shared" si="61"/>
        <v>1.5241380386770514E-2</v>
      </c>
    </row>
    <row r="88" spans="1:74" ht="15" x14ac:dyDescent="0.25">
      <c r="A88" s="7">
        <f t="shared" si="62"/>
        <v>41517</v>
      </c>
      <c r="B88" s="168">
        <v>41608</v>
      </c>
      <c r="C88" s="163">
        <v>16453608620</v>
      </c>
      <c r="D88" s="164">
        <v>1790032.76</v>
      </c>
      <c r="E88" s="165">
        <v>284</v>
      </c>
      <c r="F88" s="164">
        <v>548453620.66666663</v>
      </c>
      <c r="G88" s="164">
        <v>1931174.7206572769</v>
      </c>
      <c r="H88" s="164">
        <v>1790032.76</v>
      </c>
      <c r="I88" s="166">
        <v>3.9709341123248379E-2</v>
      </c>
      <c r="J88" s="166">
        <v>1.3204761904761903E-3</v>
      </c>
      <c r="K88" s="167">
        <v>8.3906926406926495E-4</v>
      </c>
      <c r="L88" s="167">
        <v>0</v>
      </c>
      <c r="M88" s="167">
        <v>8.3906926406926495E-4</v>
      </c>
      <c r="N88" s="176">
        <v>20.122613277434738</v>
      </c>
      <c r="O88" s="176">
        <v>14.473639039273531</v>
      </c>
      <c r="P88" s="174">
        <v>3.90935526277921E-2</v>
      </c>
      <c r="Q88" s="39"/>
      <c r="S88" s="21">
        <f t="shared" si="45"/>
        <v>41608</v>
      </c>
      <c r="T88" s="14">
        <f t="shared" si="46"/>
        <v>3.9709341123248379E-2</v>
      </c>
      <c r="U88" s="14">
        <f t="shared" si="47"/>
        <v>1.3204761904761903E-3</v>
      </c>
      <c r="V88" s="14">
        <f>++VLOOKUP(B88,'cds bmps'!K:O,5,FALSE)/10000</f>
        <v>3.7903714285714298E-2</v>
      </c>
      <c r="W88" s="78">
        <v>1.5241380386770514E-2</v>
      </c>
      <c r="Z88" s="83">
        <f t="shared" si="48"/>
        <v>3.3264379102984798E-2</v>
      </c>
      <c r="AA88" s="14">
        <f t="shared" si="49"/>
        <v>6.444962020263581E-3</v>
      </c>
      <c r="AC88" s="21">
        <f t="shared" si="41"/>
        <v>41639</v>
      </c>
      <c r="AD88" s="14">
        <f t="shared" si="42"/>
        <v>-1.4981950817664208E-3</v>
      </c>
      <c r="AE88" s="14">
        <f t="shared" si="43"/>
        <v>6.444962020263581E-3</v>
      </c>
      <c r="AF88" s="15">
        <f t="shared" si="44"/>
        <v>8.3906926406926495E-4</v>
      </c>
      <c r="AK88" s="36"/>
      <c r="AR88" s="36"/>
      <c r="AY88" s="29">
        <f t="shared" si="50"/>
        <v>41608</v>
      </c>
      <c r="AZ88" s="60">
        <f t="shared" si="51"/>
        <v>3.9709341123248379E-2</v>
      </c>
      <c r="BA88" s="60">
        <f t="shared" si="52"/>
        <v>1.3204761904761903E-3</v>
      </c>
      <c r="BB88" s="60">
        <f t="shared" si="63"/>
        <v>3.7867494824016202E-5</v>
      </c>
      <c r="BC88" s="60">
        <f t="shared" si="64"/>
        <v>0</v>
      </c>
      <c r="BD88" s="60">
        <f t="shared" si="65"/>
        <v>3.7867494824016202E-5</v>
      </c>
      <c r="BE88" s="60">
        <f t="shared" si="53"/>
        <v>3.7903714285714298E-2</v>
      </c>
      <c r="BF88" s="61">
        <f t="shared" si="54"/>
        <v>1.5241380386770514E-2</v>
      </c>
      <c r="BJ88" s="52">
        <f t="shared" si="66"/>
        <v>41578</v>
      </c>
      <c r="BK88" s="58">
        <f t="shared" si="67"/>
        <v>14.273261886158433</v>
      </c>
      <c r="BL88" s="53">
        <f t="shared" si="68"/>
        <v>333</v>
      </c>
      <c r="BP88" s="21">
        <f t="shared" si="55"/>
        <v>41639</v>
      </c>
      <c r="BQ88" s="58">
        <f t="shared" si="56"/>
        <v>3.8211146041481958E-2</v>
      </c>
      <c r="BR88" s="58">
        <f t="shared" si="57"/>
        <v>3.9709341123248379E-2</v>
      </c>
      <c r="BS88" s="58">
        <f t="shared" si="58"/>
        <v>1.3204761904761903E-3</v>
      </c>
      <c r="BT88" s="58">
        <f t="shared" si="59"/>
        <v>3.7903714285714298E-2</v>
      </c>
      <c r="BU88" s="58">
        <f t="shared" si="60"/>
        <v>8.3906926406926495E-4</v>
      </c>
      <c r="BV88" s="8">
        <f t="shared" si="61"/>
        <v>1.5241380386770514E-2</v>
      </c>
    </row>
    <row r="89" spans="1:74" ht="15" x14ac:dyDescent="0.25">
      <c r="A89" s="7">
        <f t="shared" si="62"/>
        <v>41547</v>
      </c>
      <c r="B89" s="168">
        <v>41639</v>
      </c>
      <c r="C89" s="163">
        <v>15476725659</v>
      </c>
      <c r="D89" s="164">
        <v>1620228.5600000003</v>
      </c>
      <c r="E89" s="165">
        <v>252</v>
      </c>
      <c r="F89" s="164">
        <v>499249214.80645162</v>
      </c>
      <c r="G89" s="164">
        <v>1981147.6778033795</v>
      </c>
      <c r="H89" s="164">
        <v>1620228.5600000003</v>
      </c>
      <c r="I89" s="166">
        <v>3.8211146041481958E-2</v>
      </c>
      <c r="J89" s="166">
        <v>2.1595454545454552E-3</v>
      </c>
      <c r="K89" s="167">
        <v>7.8715415019762515E-5</v>
      </c>
      <c r="L89" s="167">
        <v>0</v>
      </c>
      <c r="M89" s="167">
        <v>7.8715415019762515E-5</v>
      </c>
      <c r="N89" s="176">
        <v>20.028615957512745</v>
      </c>
      <c r="O89" s="176">
        <v>14.499186870001322</v>
      </c>
      <c r="P89" s="174">
        <v>3.9709341123248379E-2</v>
      </c>
      <c r="Q89" s="39"/>
      <c r="S89" s="21">
        <f t="shared" si="45"/>
        <v>41639</v>
      </c>
      <c r="T89" s="14">
        <f t="shared" si="46"/>
        <v>3.8211146041481958E-2</v>
      </c>
      <c r="U89" s="14">
        <f t="shared" si="47"/>
        <v>2.1595454545454552E-3</v>
      </c>
      <c r="V89" s="14">
        <f>++VLOOKUP(B89,'cds bmps'!K:O,5,FALSE)/10000</f>
        <v>3.5344265000000007E-2</v>
      </c>
      <c r="W89" s="78">
        <v>2.0881226053639845E-2</v>
      </c>
      <c r="Z89" s="83">
        <f t="shared" si="48"/>
        <v>4.3550650002898469E-2</v>
      </c>
      <c r="AA89" s="14">
        <f t="shared" si="49"/>
        <v>-5.3395039614165113E-3</v>
      </c>
      <c r="AC89" s="21">
        <f t="shared" si="41"/>
        <v>41670</v>
      </c>
      <c r="AD89" s="14">
        <f t="shared" si="42"/>
        <v>9.3616208674814072E-4</v>
      </c>
      <c r="AE89" s="14">
        <f t="shared" si="43"/>
        <v>-5.3395039614165113E-3</v>
      </c>
      <c r="AF89" s="15">
        <f t="shared" si="44"/>
        <v>7.8715415019762515E-5</v>
      </c>
      <c r="AK89"/>
      <c r="AR89"/>
      <c r="AY89" s="29">
        <f t="shared" si="50"/>
        <v>41639</v>
      </c>
      <c r="AZ89" s="60">
        <f t="shared" si="51"/>
        <v>3.8211146041481958E-2</v>
      </c>
      <c r="BA89" s="60">
        <f t="shared" si="52"/>
        <v>2.1595454545454552E-3</v>
      </c>
      <c r="BB89" s="60">
        <f t="shared" si="63"/>
        <v>8.3906926406926495E-4</v>
      </c>
      <c r="BC89" s="60">
        <f t="shared" si="64"/>
        <v>0</v>
      </c>
      <c r="BD89" s="60">
        <f t="shared" si="65"/>
        <v>8.3906926406926495E-4</v>
      </c>
      <c r="BE89" s="60">
        <f t="shared" si="53"/>
        <v>3.5344265000000007E-2</v>
      </c>
      <c r="BF89" s="61">
        <f t="shared" si="54"/>
        <v>2.0881226053639845E-2</v>
      </c>
      <c r="BJ89" s="52">
        <f t="shared" si="66"/>
        <v>41608</v>
      </c>
      <c r="BK89" s="58">
        <f t="shared" si="67"/>
        <v>14.473639039273531</v>
      </c>
      <c r="BL89" s="53">
        <f t="shared" si="68"/>
        <v>284</v>
      </c>
      <c r="BP89" s="21">
        <f t="shared" si="55"/>
        <v>41670</v>
      </c>
      <c r="BQ89" s="58">
        <f t="shared" si="56"/>
        <v>3.9147308128230099E-2</v>
      </c>
      <c r="BR89" s="58">
        <f t="shared" si="57"/>
        <v>3.8211146041481958E-2</v>
      </c>
      <c r="BS89" s="58">
        <f t="shared" si="58"/>
        <v>2.1595454545454552E-3</v>
      </c>
      <c r="BT89" s="58">
        <f t="shared" si="59"/>
        <v>3.5344265000000007E-2</v>
      </c>
      <c r="BU89" s="58">
        <f t="shared" si="60"/>
        <v>7.8715415019762515E-5</v>
      </c>
      <c r="BV89" s="8">
        <f t="shared" si="61"/>
        <v>2.0881226053639845E-2</v>
      </c>
    </row>
    <row r="90" spans="1:74" ht="15" x14ac:dyDescent="0.25">
      <c r="A90" s="7">
        <f t="shared" si="62"/>
        <v>41578</v>
      </c>
      <c r="B90" s="168">
        <v>41670</v>
      </c>
      <c r="C90" s="163">
        <v>16506007640</v>
      </c>
      <c r="D90" s="164">
        <v>1770317.1700000002</v>
      </c>
      <c r="E90" s="165">
        <v>279</v>
      </c>
      <c r="F90" s="164">
        <v>532451859.35483873</v>
      </c>
      <c r="G90" s="164">
        <v>1908429.603422361</v>
      </c>
      <c r="H90" s="164">
        <v>1770317.1700000002</v>
      </c>
      <c r="I90" s="166">
        <v>3.9147308128230099E-2</v>
      </c>
      <c r="J90" s="166">
        <v>2.2382608695652177E-3</v>
      </c>
      <c r="K90" s="167">
        <v>7.3913043478280108E-7</v>
      </c>
      <c r="L90" s="167">
        <v>0</v>
      </c>
      <c r="M90" s="167">
        <v>7.3913043478280108E-7</v>
      </c>
      <c r="N90" s="176">
        <v>20.093003046493639</v>
      </c>
      <c r="O90" s="176">
        <v>14.461791264672275</v>
      </c>
      <c r="P90" s="174">
        <v>3.8211146041481958E-2</v>
      </c>
      <c r="Q90" s="39"/>
      <c r="S90" s="21">
        <f t="shared" si="45"/>
        <v>41670</v>
      </c>
      <c r="T90" s="14">
        <f t="shared" si="46"/>
        <v>3.9147308128230099E-2</v>
      </c>
      <c r="U90" s="14">
        <f t="shared" si="47"/>
        <v>2.2382608695652177E-3</v>
      </c>
      <c r="V90" s="14">
        <f>++VLOOKUP(B90,'cds bmps'!K:O,5,FALSE)/10000</f>
        <v>3.672470869565217E-2</v>
      </c>
      <c r="W90" s="78">
        <v>2.0881226053639845E-2</v>
      </c>
      <c r="Z90" s="83">
        <f t="shared" si="48"/>
        <v>4.398219071013678E-2</v>
      </c>
      <c r="AA90" s="14">
        <f t="shared" si="49"/>
        <v>-4.8348825819066812E-3</v>
      </c>
      <c r="AC90" s="21">
        <f t="shared" si="41"/>
        <v>41698</v>
      </c>
      <c r="AD90" s="14">
        <f t="shared" si="42"/>
        <v>3.1382386840433929E-4</v>
      </c>
      <c r="AE90" s="14">
        <f t="shared" si="43"/>
        <v>-4.8348825819066812E-3</v>
      </c>
      <c r="AF90" s="15">
        <f t="shared" si="44"/>
        <v>7.3913043478280108E-7</v>
      </c>
      <c r="AK90" s="36"/>
      <c r="AR90" s="36"/>
      <c r="AY90" s="29">
        <f t="shared" si="50"/>
        <v>41670</v>
      </c>
      <c r="AZ90" s="60">
        <f t="shared" si="51"/>
        <v>3.9147308128230099E-2</v>
      </c>
      <c r="BA90" s="60">
        <f t="shared" si="52"/>
        <v>2.2382608695652177E-3</v>
      </c>
      <c r="BB90" s="60">
        <f t="shared" si="63"/>
        <v>7.8715415019762515E-5</v>
      </c>
      <c r="BC90" s="60">
        <f t="shared" si="64"/>
        <v>0</v>
      </c>
      <c r="BD90" s="60">
        <f t="shared" si="65"/>
        <v>7.8715415019762515E-5</v>
      </c>
      <c r="BE90" s="60">
        <f t="shared" si="53"/>
        <v>3.672470869565217E-2</v>
      </c>
      <c r="BF90" s="61">
        <f t="shared" si="54"/>
        <v>2.0881226053639845E-2</v>
      </c>
      <c r="BJ90" s="52">
        <f t="shared" si="66"/>
        <v>41639</v>
      </c>
      <c r="BK90" s="58">
        <f t="shared" si="67"/>
        <v>14.499186870001322</v>
      </c>
      <c r="BL90" s="53">
        <f t="shared" si="68"/>
        <v>252</v>
      </c>
      <c r="BP90" s="21">
        <f t="shared" si="55"/>
        <v>41698</v>
      </c>
      <c r="BQ90" s="58">
        <f t="shared" si="56"/>
        <v>3.9461131996634438E-2</v>
      </c>
      <c r="BR90" s="58">
        <f t="shared" si="57"/>
        <v>3.9147308128230099E-2</v>
      </c>
      <c r="BS90" s="58">
        <f t="shared" si="58"/>
        <v>2.2382608695652177E-3</v>
      </c>
      <c r="BT90" s="58">
        <f t="shared" si="59"/>
        <v>3.672470869565217E-2</v>
      </c>
      <c r="BU90" s="58">
        <f t="shared" si="60"/>
        <v>7.3913043478280108E-7</v>
      </c>
      <c r="BV90" s="8">
        <f t="shared" si="61"/>
        <v>2.0881226053639845E-2</v>
      </c>
    </row>
    <row r="91" spans="1:74" ht="15" x14ac:dyDescent="0.25">
      <c r="A91" s="7">
        <f t="shared" si="62"/>
        <v>41608</v>
      </c>
      <c r="B91" s="168">
        <v>41698</v>
      </c>
      <c r="C91" s="163">
        <v>15276369535</v>
      </c>
      <c r="D91" s="164">
        <v>1651569.41</v>
      </c>
      <c r="E91" s="165">
        <v>249</v>
      </c>
      <c r="F91" s="164">
        <v>545584626.25</v>
      </c>
      <c r="G91" s="164">
        <v>2191102.9166666665</v>
      </c>
      <c r="H91" s="164">
        <v>1651569.41</v>
      </c>
      <c r="I91" s="166">
        <v>3.9461131996634438E-2</v>
      </c>
      <c r="J91" s="166">
        <v>2.2390000000000005E-3</v>
      </c>
      <c r="K91" s="167">
        <v>7.9095238095237917E-5</v>
      </c>
      <c r="L91" s="167">
        <v>0</v>
      </c>
      <c r="M91" s="167">
        <v>7.9095238095237917E-5</v>
      </c>
      <c r="N91" s="176">
        <v>20.117368486402246</v>
      </c>
      <c r="O91" s="176">
        <v>14.599915589937538</v>
      </c>
      <c r="P91" s="174">
        <v>3.9147308128230099E-2</v>
      </c>
      <c r="Q91" s="39"/>
      <c r="S91" s="21">
        <f t="shared" si="45"/>
        <v>41698</v>
      </c>
      <c r="T91" s="14">
        <f t="shared" si="46"/>
        <v>3.9461131996634438E-2</v>
      </c>
      <c r="U91" s="14">
        <f t="shared" si="47"/>
        <v>2.2390000000000005E-3</v>
      </c>
      <c r="V91" s="14">
        <f>++VLOOKUP(B91,'cds bmps'!K:O,5,FALSE)/10000</f>
        <v>3.2807865000000005E-2</v>
      </c>
      <c r="W91" s="78">
        <v>2.0881226053639845E-2</v>
      </c>
      <c r="Z91" s="83">
        <f t="shared" si="48"/>
        <v>4.2934402312607325E-2</v>
      </c>
      <c r="AA91" s="14">
        <f t="shared" si="49"/>
        <v>-3.4732703159728873E-3</v>
      </c>
      <c r="AC91" s="21">
        <f t="shared" si="41"/>
        <v>41729</v>
      </c>
      <c r="AD91" s="14">
        <f t="shared" si="42"/>
        <v>-7.4261572677434412E-4</v>
      </c>
      <c r="AE91" s="14">
        <f t="shared" si="43"/>
        <v>-3.4732703159728873E-3</v>
      </c>
      <c r="AF91" s="15">
        <f t="shared" si="44"/>
        <v>7.9095238095237917E-5</v>
      </c>
      <c r="AK91" s="36"/>
      <c r="AR91" s="36"/>
      <c r="AY91" s="29">
        <f t="shared" si="50"/>
        <v>41698</v>
      </c>
      <c r="AZ91" s="60">
        <f t="shared" si="51"/>
        <v>3.9461131996634438E-2</v>
      </c>
      <c r="BA91" s="60">
        <f t="shared" si="52"/>
        <v>2.2390000000000005E-3</v>
      </c>
      <c r="BB91" s="60">
        <f t="shared" si="63"/>
        <v>7.3913043478280108E-7</v>
      </c>
      <c r="BC91" s="60">
        <f t="shared" si="64"/>
        <v>0</v>
      </c>
      <c r="BD91" s="60">
        <f t="shared" si="65"/>
        <v>7.3913043478280108E-7</v>
      </c>
      <c r="BE91" s="60">
        <f t="shared" si="53"/>
        <v>3.2807865000000005E-2</v>
      </c>
      <c r="BF91" s="61">
        <f t="shared" si="54"/>
        <v>2.0881226053639845E-2</v>
      </c>
      <c r="BJ91" s="52">
        <f t="shared" si="66"/>
        <v>41670</v>
      </c>
      <c r="BK91" s="58">
        <f t="shared" si="67"/>
        <v>14.461791264672275</v>
      </c>
      <c r="BL91" s="53">
        <f t="shared" si="68"/>
        <v>279</v>
      </c>
      <c r="BP91" s="21">
        <f t="shared" si="55"/>
        <v>41729</v>
      </c>
      <c r="BQ91" s="58">
        <f t="shared" si="56"/>
        <v>3.8718516269860094E-2</v>
      </c>
      <c r="BR91" s="58">
        <f t="shared" si="57"/>
        <v>3.9461131996634438E-2</v>
      </c>
      <c r="BS91" s="58">
        <f t="shared" si="58"/>
        <v>2.2390000000000005E-3</v>
      </c>
      <c r="BT91" s="58">
        <f t="shared" si="59"/>
        <v>3.2807865000000005E-2</v>
      </c>
      <c r="BU91" s="58">
        <f t="shared" si="60"/>
        <v>7.9095238095237917E-5</v>
      </c>
      <c r="BV91" s="8">
        <f t="shared" si="61"/>
        <v>2.0881226053639845E-2</v>
      </c>
    </row>
    <row r="92" spans="1:74" ht="15" x14ac:dyDescent="0.25">
      <c r="A92" s="7">
        <f t="shared" si="62"/>
        <v>41639</v>
      </c>
      <c r="B92" s="168">
        <v>41729</v>
      </c>
      <c r="C92" s="163">
        <v>16313282415</v>
      </c>
      <c r="D92" s="164">
        <v>1730482.4400000002</v>
      </c>
      <c r="E92" s="165">
        <v>236</v>
      </c>
      <c r="F92" s="164">
        <v>526234916.61290324</v>
      </c>
      <c r="G92" s="164">
        <v>2229808.9686987423</v>
      </c>
      <c r="H92" s="164">
        <v>1730482.4400000002</v>
      </c>
      <c r="I92" s="166">
        <v>3.8718516269860094E-2</v>
      </c>
      <c r="J92" s="166">
        <v>2.3180952380952385E-3</v>
      </c>
      <c r="K92" s="167">
        <v>2.0740476190476151E-4</v>
      </c>
      <c r="L92" s="167">
        <v>0</v>
      </c>
      <c r="M92" s="167">
        <v>2.0740476190476151E-4</v>
      </c>
      <c r="N92" s="176">
        <v>20.081258280531866</v>
      </c>
      <c r="O92" s="176">
        <v>14.617426475506255</v>
      </c>
      <c r="P92" s="174">
        <v>3.9461131996634438E-2</v>
      </c>
      <c r="Q92" s="39"/>
      <c r="S92" s="21">
        <f t="shared" si="45"/>
        <v>41729</v>
      </c>
      <c r="T92" s="14">
        <f t="shared" si="46"/>
        <v>3.8718516269860094E-2</v>
      </c>
      <c r="U92" s="14">
        <f t="shared" si="47"/>
        <v>2.3180952380952385E-3</v>
      </c>
      <c r="V92" s="14">
        <f>++VLOOKUP(B92,'cds bmps'!K:O,5,FALSE)/10000</f>
        <v>2.6218933333333343E-2</v>
      </c>
      <c r="W92" s="78">
        <v>1.6090501988031324E-2</v>
      </c>
      <c r="Z92" s="83">
        <f t="shared" si="48"/>
        <v>3.2475560968776081E-2</v>
      </c>
      <c r="AA92" s="14">
        <f t="shared" si="49"/>
        <v>6.2429553010840133E-3</v>
      </c>
      <c r="AC92" s="21">
        <f t="shared" si="41"/>
        <v>41759</v>
      </c>
      <c r="AD92" s="14">
        <f t="shared" si="42"/>
        <v>9.9624497026919862E-4</v>
      </c>
      <c r="AE92" s="14">
        <f t="shared" si="43"/>
        <v>6.2429553010840133E-3</v>
      </c>
      <c r="AF92" s="15">
        <f t="shared" si="44"/>
        <v>2.0740476190476151E-4</v>
      </c>
      <c r="AK92"/>
      <c r="AR92"/>
      <c r="AY92" s="29">
        <f t="shared" si="50"/>
        <v>41729</v>
      </c>
      <c r="AZ92" s="60">
        <f t="shared" si="51"/>
        <v>3.8718516269860094E-2</v>
      </c>
      <c r="BA92" s="60">
        <f t="shared" si="52"/>
        <v>2.3180952380952385E-3</v>
      </c>
      <c r="BB92" s="60">
        <f t="shared" si="63"/>
        <v>7.9095238095237917E-5</v>
      </c>
      <c r="BC92" s="60">
        <f t="shared" si="64"/>
        <v>0</v>
      </c>
      <c r="BD92" s="60">
        <f t="shared" si="65"/>
        <v>7.9095238095237917E-5</v>
      </c>
      <c r="BE92" s="60">
        <f t="shared" si="53"/>
        <v>2.6218933333333343E-2</v>
      </c>
      <c r="BF92" s="61">
        <f t="shared" si="54"/>
        <v>1.6090501988031324E-2</v>
      </c>
      <c r="BJ92" s="52">
        <f t="shared" si="66"/>
        <v>41698</v>
      </c>
      <c r="BK92" s="58">
        <f t="shared" si="67"/>
        <v>14.599915589937538</v>
      </c>
      <c r="BL92" s="53">
        <f t="shared" si="68"/>
        <v>249</v>
      </c>
      <c r="BP92" s="21">
        <f t="shared" si="55"/>
        <v>41759</v>
      </c>
      <c r="BQ92" s="58">
        <f t="shared" si="56"/>
        <v>3.9714761240129293E-2</v>
      </c>
      <c r="BR92" s="58">
        <f t="shared" si="57"/>
        <v>3.8718516269860094E-2</v>
      </c>
      <c r="BS92" s="58">
        <f t="shared" si="58"/>
        <v>2.3180952380952385E-3</v>
      </c>
      <c r="BT92" s="58">
        <f t="shared" si="59"/>
        <v>2.6218933333333343E-2</v>
      </c>
      <c r="BU92" s="58">
        <f t="shared" si="60"/>
        <v>2.0740476190476151E-4</v>
      </c>
      <c r="BV92" s="8">
        <f t="shared" si="61"/>
        <v>1.6090501988031324E-2</v>
      </c>
    </row>
    <row r="93" spans="1:74" ht="15" x14ac:dyDescent="0.25">
      <c r="A93" s="7">
        <f t="shared" si="62"/>
        <v>41670</v>
      </c>
      <c r="B93" s="168">
        <v>41759</v>
      </c>
      <c r="C93" s="163">
        <v>17284264741</v>
      </c>
      <c r="D93" s="164">
        <v>1880658.7600000005</v>
      </c>
      <c r="E93" s="165">
        <v>294</v>
      </c>
      <c r="F93" s="164">
        <v>576142158.0333333</v>
      </c>
      <c r="G93" s="164">
        <v>1959667.2041950112</v>
      </c>
      <c r="H93" s="164">
        <v>1880658.7600000005</v>
      </c>
      <c r="I93" s="166">
        <v>3.9714761240129293E-2</v>
      </c>
      <c r="J93" s="166">
        <v>2.5255E-3</v>
      </c>
      <c r="K93" s="167">
        <v>6.6880952380951944E-5</v>
      </c>
      <c r="L93" s="167">
        <v>0</v>
      </c>
      <c r="M93" s="167">
        <v>6.6880952380951944E-5</v>
      </c>
      <c r="N93" s="176">
        <v>20.171864990350731</v>
      </c>
      <c r="O93" s="176">
        <v>14.488285223012049</v>
      </c>
      <c r="P93" s="174">
        <v>3.8718516269860094E-2</v>
      </c>
      <c r="Q93" s="39"/>
      <c r="S93" s="21">
        <f t="shared" si="45"/>
        <v>41759</v>
      </c>
      <c r="T93" s="14">
        <f t="shared" si="46"/>
        <v>3.9714761240129293E-2</v>
      </c>
      <c r="U93" s="14">
        <f t="shared" si="47"/>
        <v>2.5255E-3</v>
      </c>
      <c r="V93" s="14">
        <f>++VLOOKUP(B93,'cds bmps'!K:O,5,FALSE)/10000</f>
        <v>2.0012786363636362E-2</v>
      </c>
      <c r="W93" s="78">
        <v>1.6090501988031324E-2</v>
      </c>
      <c r="Z93" s="83">
        <f t="shared" si="48"/>
        <v>3.0977948664210376E-2</v>
      </c>
      <c r="AA93" s="14">
        <f t="shared" si="49"/>
        <v>8.7368125759189168E-3</v>
      </c>
      <c r="AC93" s="21">
        <f t="shared" si="41"/>
        <v>41790</v>
      </c>
      <c r="AD93" s="14">
        <f t="shared" si="42"/>
        <v>5.2640806480123009E-3</v>
      </c>
      <c r="AE93" s="14">
        <f t="shared" si="43"/>
        <v>8.7368125759189168E-3</v>
      </c>
      <c r="AF93" s="15">
        <f t="shared" si="44"/>
        <v>6.6880952380951944E-5</v>
      </c>
      <c r="AK93" s="37"/>
      <c r="AR93" s="37"/>
      <c r="AY93" s="29">
        <f t="shared" si="50"/>
        <v>41759</v>
      </c>
      <c r="AZ93" s="60">
        <f t="shared" si="51"/>
        <v>3.9714761240129293E-2</v>
      </c>
      <c r="BA93" s="60">
        <f t="shared" si="52"/>
        <v>2.5255E-3</v>
      </c>
      <c r="BB93" s="60">
        <f t="shared" si="63"/>
        <v>2.0740476190476151E-4</v>
      </c>
      <c r="BC93" s="60">
        <f t="shared" si="64"/>
        <v>0</v>
      </c>
      <c r="BD93" s="60">
        <f t="shared" si="65"/>
        <v>2.0740476190476151E-4</v>
      </c>
      <c r="BE93" s="60">
        <f t="shared" si="53"/>
        <v>2.0012786363636362E-2</v>
      </c>
      <c r="BF93" s="61">
        <f t="shared" si="54"/>
        <v>1.6090501988031324E-2</v>
      </c>
      <c r="BJ93" s="52">
        <f t="shared" si="66"/>
        <v>41729</v>
      </c>
      <c r="BK93" s="58">
        <f t="shared" si="67"/>
        <v>14.617426475506255</v>
      </c>
      <c r="BL93" s="53">
        <f t="shared" si="68"/>
        <v>236</v>
      </c>
      <c r="BP93" s="21">
        <f t="shared" si="55"/>
        <v>41790</v>
      </c>
      <c r="BQ93" s="58">
        <f t="shared" si="56"/>
        <v>4.4978841888141594E-2</v>
      </c>
      <c r="BR93" s="58">
        <f t="shared" si="57"/>
        <v>3.9714761240129293E-2</v>
      </c>
      <c r="BS93" s="58">
        <f t="shared" si="58"/>
        <v>2.5255E-3</v>
      </c>
      <c r="BT93" s="58">
        <f t="shared" si="59"/>
        <v>2.0012786363636362E-2</v>
      </c>
      <c r="BU93" s="58">
        <f t="shared" si="60"/>
        <v>6.6880952380951944E-5</v>
      </c>
      <c r="BV93" s="8">
        <f t="shared" si="61"/>
        <v>1.6090501988031324E-2</v>
      </c>
    </row>
    <row r="94" spans="1:74" ht="15" x14ac:dyDescent="0.25">
      <c r="A94" s="7">
        <f t="shared" si="62"/>
        <v>41698</v>
      </c>
      <c r="B94" s="168">
        <v>41790</v>
      </c>
      <c r="C94" s="163">
        <v>17665382313</v>
      </c>
      <c r="D94" s="164">
        <v>2176899.83</v>
      </c>
      <c r="E94" s="165">
        <v>276</v>
      </c>
      <c r="F94" s="164">
        <v>569851042.35483873</v>
      </c>
      <c r="G94" s="164">
        <v>2064677.6896914446</v>
      </c>
      <c r="H94" s="164">
        <v>2176899.83</v>
      </c>
      <c r="I94" s="166">
        <v>4.4978841888141594E-2</v>
      </c>
      <c r="J94" s="166">
        <v>2.5923809523809519E-3</v>
      </c>
      <c r="K94" s="167">
        <v>0</v>
      </c>
      <c r="L94" s="167">
        <v>-1.0633333333333326E-3</v>
      </c>
      <c r="M94" s="167">
        <v>-1.0633333333333326E-3</v>
      </c>
      <c r="N94" s="176">
        <v>20.160885555438405</v>
      </c>
      <c r="O94" s="176">
        <v>14.540484689721257</v>
      </c>
      <c r="P94" s="174">
        <v>3.9714761240129293E-2</v>
      </c>
      <c r="Q94" s="39"/>
      <c r="S94" s="21">
        <f t="shared" si="45"/>
        <v>41790</v>
      </c>
      <c r="T94" s="14">
        <f t="shared" si="46"/>
        <v>4.4978841888141594E-2</v>
      </c>
      <c r="U94" s="14">
        <f t="shared" si="47"/>
        <v>2.5923809523809519E-3</v>
      </c>
      <c r="V94" s="14">
        <f>++VLOOKUP(B94,'cds bmps'!K:O,5,FALSE)/10000</f>
        <v>1.8005336363636364E-2</v>
      </c>
      <c r="W94" s="78">
        <v>1.6090501988031324E-2</v>
      </c>
      <c r="Z94" s="83">
        <f t="shared" si="48"/>
        <v>3.049336584064051E-2</v>
      </c>
      <c r="AA94" s="14">
        <f t="shared" si="49"/>
        <v>1.4485476047501084E-2</v>
      </c>
      <c r="AC94" s="21">
        <f t="shared" si="41"/>
        <v>41820</v>
      </c>
      <c r="AD94" s="14">
        <f t="shared" si="42"/>
        <v>-1.0789998995711779E-2</v>
      </c>
      <c r="AE94" s="14">
        <f t="shared" si="43"/>
        <v>1.4485476047501084E-2</v>
      </c>
      <c r="AF94" s="15">
        <f t="shared" si="44"/>
        <v>-1.0633333333333326E-3</v>
      </c>
      <c r="AK94" s="37"/>
      <c r="AR94" s="37"/>
      <c r="AY94" s="29">
        <f t="shared" si="50"/>
        <v>41790</v>
      </c>
      <c r="AZ94" s="60">
        <f t="shared" si="51"/>
        <v>4.4978841888141594E-2</v>
      </c>
      <c r="BA94" s="60">
        <f t="shared" si="52"/>
        <v>2.5923809523809519E-3</v>
      </c>
      <c r="BB94" s="60">
        <f t="shared" si="63"/>
        <v>6.6880952380951944E-5</v>
      </c>
      <c r="BC94" s="60">
        <f t="shared" si="64"/>
        <v>0</v>
      </c>
      <c r="BD94" s="60">
        <f t="shared" si="65"/>
        <v>6.6880952380951944E-5</v>
      </c>
      <c r="BE94" s="60">
        <f t="shared" si="53"/>
        <v>1.8005336363636364E-2</v>
      </c>
      <c r="BF94" s="61">
        <f t="shared" si="54"/>
        <v>1.6090501988031324E-2</v>
      </c>
      <c r="BJ94" s="52">
        <f t="shared" si="66"/>
        <v>41759</v>
      </c>
      <c r="BK94" s="58">
        <f t="shared" si="67"/>
        <v>14.488285223012049</v>
      </c>
      <c r="BL94" s="53">
        <f t="shared" si="68"/>
        <v>294</v>
      </c>
      <c r="BP94" s="21">
        <f t="shared" si="55"/>
        <v>41820</v>
      </c>
      <c r="BQ94" s="58">
        <f t="shared" si="56"/>
        <v>3.4188842892429815E-2</v>
      </c>
      <c r="BR94" s="58">
        <f t="shared" si="57"/>
        <v>4.4978841888141594E-2</v>
      </c>
      <c r="BS94" s="58">
        <f t="shared" si="58"/>
        <v>2.5923809523809519E-3</v>
      </c>
      <c r="BT94" s="58">
        <f t="shared" si="59"/>
        <v>1.8005336363636364E-2</v>
      </c>
      <c r="BU94" s="58">
        <f t="shared" si="60"/>
        <v>-1.0633333333333326E-3</v>
      </c>
      <c r="BV94" s="8">
        <f t="shared" si="61"/>
        <v>1.6090501988031324E-2</v>
      </c>
    </row>
    <row r="95" spans="1:74" ht="15" x14ac:dyDescent="0.25">
      <c r="A95" s="7">
        <f t="shared" si="62"/>
        <v>41729</v>
      </c>
      <c r="B95" s="168">
        <v>41820</v>
      </c>
      <c r="C95" s="163">
        <v>15915457486</v>
      </c>
      <c r="D95" s="164">
        <v>1490770.0699999998</v>
      </c>
      <c r="E95" s="165">
        <v>217</v>
      </c>
      <c r="F95" s="164">
        <v>530515249.53333336</v>
      </c>
      <c r="G95" s="164">
        <v>2444770.7351766513</v>
      </c>
      <c r="H95" s="164">
        <v>1490770.0699999998</v>
      </c>
      <c r="I95" s="166">
        <v>3.4188842892429815E-2</v>
      </c>
      <c r="J95" s="166">
        <v>1.5290476190476193E-3</v>
      </c>
      <c r="K95" s="167">
        <v>0</v>
      </c>
      <c r="L95" s="167">
        <v>-5.7078674948240191E-4</v>
      </c>
      <c r="M95" s="167">
        <v>-5.7078674948240191E-4</v>
      </c>
      <c r="N95" s="176">
        <v>20.089359261191092</v>
      </c>
      <c r="O95" s="176">
        <v>14.709461907650631</v>
      </c>
      <c r="P95" s="174">
        <v>4.4978841888141594E-2</v>
      </c>
      <c r="Q95" s="39"/>
      <c r="S95" s="21">
        <f t="shared" si="45"/>
        <v>41820</v>
      </c>
      <c r="T95" s="14">
        <f t="shared" si="46"/>
        <v>3.4188842892429815E-2</v>
      </c>
      <c r="U95" s="14">
        <f t="shared" si="47"/>
        <v>1.5290476190476193E-3</v>
      </c>
      <c r="V95" s="14">
        <f>++VLOOKUP(B95,'cds bmps'!K:O,5,FALSE)/10000</f>
        <v>1.6739757142857137E-2</v>
      </c>
      <c r="W95" s="78">
        <v>1.6434169343041833E-2</v>
      </c>
      <c r="Z95" s="83">
        <f t="shared" si="48"/>
        <v>2.9944584693174466E-2</v>
      </c>
      <c r="AA95" s="14">
        <f t="shared" si="49"/>
        <v>4.2442581992553491E-3</v>
      </c>
      <c r="AC95" s="21">
        <f t="shared" si="41"/>
        <v>41851</v>
      </c>
      <c r="AD95" s="14">
        <f t="shared" si="42"/>
        <v>5.2961541864929781E-3</v>
      </c>
      <c r="AE95" s="14">
        <f t="shared" si="43"/>
        <v>4.2442581992553491E-3</v>
      </c>
      <c r="AF95" s="15">
        <f t="shared" si="44"/>
        <v>-5.7078674948240191E-4</v>
      </c>
      <c r="AK95" s="37"/>
      <c r="AR95" s="37"/>
      <c r="AY95" s="29">
        <f t="shared" si="50"/>
        <v>41820</v>
      </c>
      <c r="AZ95" s="60">
        <f t="shared" si="51"/>
        <v>3.4188842892429815E-2</v>
      </c>
      <c r="BA95" s="60">
        <f t="shared" si="52"/>
        <v>1.5290476190476193E-3</v>
      </c>
      <c r="BB95" s="60">
        <f t="shared" si="63"/>
        <v>0</v>
      </c>
      <c r="BC95" s="60">
        <f t="shared" si="64"/>
        <v>-1.0633333333333326E-3</v>
      </c>
      <c r="BD95" s="60">
        <f t="shared" si="65"/>
        <v>-1.0633333333333326E-3</v>
      </c>
      <c r="BE95" s="60">
        <f t="shared" si="53"/>
        <v>1.6739757142857137E-2</v>
      </c>
      <c r="BF95" s="61">
        <f t="shared" si="54"/>
        <v>1.6434169343041833E-2</v>
      </c>
      <c r="BJ95" s="52">
        <f t="shared" si="66"/>
        <v>41790</v>
      </c>
      <c r="BK95" s="58">
        <f t="shared" si="67"/>
        <v>14.540484689721257</v>
      </c>
      <c r="BL95" s="53">
        <f t="shared" si="68"/>
        <v>276</v>
      </c>
      <c r="BP95" s="21">
        <f t="shared" si="55"/>
        <v>41851</v>
      </c>
      <c r="BQ95" s="58">
        <f t="shared" si="56"/>
        <v>3.9484997078922793E-2</v>
      </c>
      <c r="BR95" s="58">
        <f t="shared" si="57"/>
        <v>3.4188842892429815E-2</v>
      </c>
      <c r="BS95" s="58">
        <f t="shared" si="58"/>
        <v>1.5290476190476193E-3</v>
      </c>
      <c r="BT95" s="58">
        <f t="shared" si="59"/>
        <v>1.6739757142857137E-2</v>
      </c>
      <c r="BU95" s="58">
        <f t="shared" si="60"/>
        <v>-5.7078674948240191E-4</v>
      </c>
      <c r="BV95" s="8">
        <f t="shared" si="61"/>
        <v>1.6434169343041833E-2</v>
      </c>
    </row>
    <row r="96" spans="1:74" ht="15" x14ac:dyDescent="0.25">
      <c r="A96" s="7">
        <f t="shared" si="62"/>
        <v>41759</v>
      </c>
      <c r="B96" s="168">
        <v>41851</v>
      </c>
      <c r="C96" s="163">
        <v>16334196770</v>
      </c>
      <c r="D96" s="164">
        <v>1767001.9500000002</v>
      </c>
      <c r="E96" s="165">
        <v>293</v>
      </c>
      <c r="F96" s="164">
        <v>526909573.22580647</v>
      </c>
      <c r="G96" s="164">
        <v>1798326.1884839812</v>
      </c>
      <c r="H96" s="164">
        <v>1767001.9500000002</v>
      </c>
      <c r="I96" s="166">
        <v>3.9484997078922793E-2</v>
      </c>
      <c r="J96" s="166">
        <v>9.5826086956521742E-4</v>
      </c>
      <c r="K96" s="167">
        <v>0</v>
      </c>
      <c r="L96" s="167">
        <v>-1.0826086956521735E-4</v>
      </c>
      <c r="M96" s="167">
        <v>-1.0826086956521735E-4</v>
      </c>
      <c r="N96" s="176">
        <v>20.082539503975944</v>
      </c>
      <c r="O96" s="176">
        <v>14.402366894958879</v>
      </c>
      <c r="P96" s="174">
        <v>3.4188842892429815E-2</v>
      </c>
      <c r="Q96" s="39"/>
      <c r="S96" s="21">
        <f t="shared" si="45"/>
        <v>41851</v>
      </c>
      <c r="T96" s="14">
        <f t="shared" si="46"/>
        <v>3.9484997078922793E-2</v>
      </c>
      <c r="U96" s="14">
        <f t="shared" si="47"/>
        <v>9.5826086956521742E-4</v>
      </c>
      <c r="V96" s="14">
        <f>++VLOOKUP(B96,'cds bmps'!K:O,5,FALSE)/10000</f>
        <v>2.1330356521739129E-2</v>
      </c>
      <c r="W96" s="78">
        <v>1.6434169343041833E-2</v>
      </c>
      <c r="Z96" s="83">
        <f t="shared" si="48"/>
        <v>3.0723312779557144E-2</v>
      </c>
      <c r="AA96" s="14">
        <f t="shared" si="49"/>
        <v>8.7616842993656491E-3</v>
      </c>
      <c r="AC96" s="21">
        <f t="shared" si="41"/>
        <v>41882</v>
      </c>
      <c r="AD96" s="14">
        <f t="shared" si="42"/>
        <v>-3.8149579167081477E-4</v>
      </c>
      <c r="AE96" s="14">
        <f t="shared" si="43"/>
        <v>8.7616842993656491E-3</v>
      </c>
      <c r="AF96" s="15">
        <f t="shared" si="44"/>
        <v>-1.0826086956521735E-4</v>
      </c>
      <c r="AK96"/>
      <c r="AR96"/>
      <c r="AY96" s="29">
        <f t="shared" si="50"/>
        <v>41851</v>
      </c>
      <c r="AZ96" s="60">
        <f t="shared" si="51"/>
        <v>3.9484997078922793E-2</v>
      </c>
      <c r="BA96" s="60">
        <f t="shared" si="52"/>
        <v>9.5826086956521742E-4</v>
      </c>
      <c r="BB96" s="60">
        <f t="shared" si="63"/>
        <v>0</v>
      </c>
      <c r="BC96" s="60">
        <f t="shared" si="64"/>
        <v>-5.7078674948240191E-4</v>
      </c>
      <c r="BD96" s="60">
        <f t="shared" si="65"/>
        <v>-5.7078674948240191E-4</v>
      </c>
      <c r="BE96" s="60">
        <f t="shared" si="53"/>
        <v>2.1330356521739129E-2</v>
      </c>
      <c r="BF96" s="61">
        <f t="shared" si="54"/>
        <v>1.6434169343041833E-2</v>
      </c>
      <c r="BJ96" s="52">
        <f t="shared" si="66"/>
        <v>41820</v>
      </c>
      <c r="BK96" s="58">
        <f t="shared" si="67"/>
        <v>14.709461907650631</v>
      </c>
      <c r="BL96" s="53">
        <f t="shared" si="68"/>
        <v>217</v>
      </c>
      <c r="BP96" s="21">
        <f t="shared" si="55"/>
        <v>41882</v>
      </c>
      <c r="BQ96" s="58">
        <f t="shared" si="56"/>
        <v>3.9103501287251978E-2</v>
      </c>
      <c r="BR96" s="58">
        <f t="shared" si="57"/>
        <v>3.9484997078922793E-2</v>
      </c>
      <c r="BS96" s="58">
        <f t="shared" si="58"/>
        <v>9.5826086956521742E-4</v>
      </c>
      <c r="BT96" s="58">
        <f t="shared" si="59"/>
        <v>2.1330356521739129E-2</v>
      </c>
      <c r="BU96" s="58">
        <f t="shared" si="60"/>
        <v>-1.0826086956521735E-4</v>
      </c>
      <c r="BV96" s="8">
        <f t="shared" si="61"/>
        <v>1.6434169343041833E-2</v>
      </c>
    </row>
    <row r="97" spans="1:73" ht="15" x14ac:dyDescent="0.25">
      <c r="A97" s="7">
        <f t="shared" si="62"/>
        <v>41790</v>
      </c>
      <c r="B97" s="169">
        <v>41882</v>
      </c>
      <c r="C97" s="170">
        <v>14671625149</v>
      </c>
      <c r="D97" s="171">
        <v>1571813.46</v>
      </c>
      <c r="E97" s="172">
        <v>263</v>
      </c>
      <c r="F97" s="164">
        <v>473278230.61290324</v>
      </c>
      <c r="G97" s="164">
        <v>1799536.9985281492</v>
      </c>
      <c r="H97" s="164">
        <v>1571813.46</v>
      </c>
      <c r="I97" s="166">
        <v>3.9103501287251978E-2</v>
      </c>
      <c r="J97" s="166">
        <v>8.5000000000000006E-4</v>
      </c>
      <c r="K97" s="167">
        <v>0</v>
      </c>
      <c r="L97" s="167">
        <v>-8.5000000000000006E-4</v>
      </c>
      <c r="M97" s="167">
        <v>-8.5000000000000006E-4</v>
      </c>
      <c r="N97" s="176">
        <v>19.975193998916719</v>
      </c>
      <c r="O97" s="176">
        <v>14.403039966738955</v>
      </c>
      <c r="P97" s="174">
        <v>3.9484997078922793E-2</v>
      </c>
      <c r="Q97" s="39"/>
      <c r="S97" s="21">
        <f t="shared" si="45"/>
        <v>41882</v>
      </c>
      <c r="T97" s="14">
        <f t="shared" si="46"/>
        <v>3.9103501287251978E-2</v>
      </c>
      <c r="U97" s="14">
        <f t="shared" si="47"/>
        <v>8.5000000000000006E-4</v>
      </c>
      <c r="V97" s="14">
        <f>++VLOOKUP(B97,'cds bmps'!K:O,5,FALSE)/10000</f>
        <v>2.3160223809523806E-2</v>
      </c>
      <c r="W97" s="78">
        <v>1.6434169343041833E-2</v>
      </c>
      <c r="Z97" s="83">
        <f t="shared" si="48"/>
        <v>3.1127742557710246E-2</v>
      </c>
      <c r="AA97" s="14">
        <f t="shared" si="49"/>
        <v>7.975758729541732E-3</v>
      </c>
      <c r="AC97" s="21"/>
      <c r="AD97" s="14"/>
      <c r="AE97" s="14"/>
      <c r="AF97" s="15"/>
      <c r="AK97" s="36"/>
      <c r="AR97" s="36"/>
      <c r="AY97" s="29">
        <f t="shared" si="50"/>
        <v>41882</v>
      </c>
      <c r="AZ97" s="60">
        <f t="shared" si="51"/>
        <v>3.9103501287251978E-2</v>
      </c>
      <c r="BA97" s="60">
        <f t="shared" si="52"/>
        <v>8.5000000000000006E-4</v>
      </c>
      <c r="BB97" s="60">
        <f t="shared" si="63"/>
        <v>0</v>
      </c>
      <c r="BC97" s="60">
        <f t="shared" si="64"/>
        <v>-1.0826086956521735E-4</v>
      </c>
      <c r="BD97" s="60">
        <f t="shared" si="65"/>
        <v>-1.0826086956521735E-4</v>
      </c>
      <c r="BE97" s="60">
        <f t="shared" si="53"/>
        <v>2.3160223809523806E-2</v>
      </c>
      <c r="BF97" s="61">
        <f t="shared" si="54"/>
        <v>1.6434169343041833E-2</v>
      </c>
      <c r="BJ97" s="52">
        <f t="shared" si="66"/>
        <v>41851</v>
      </c>
      <c r="BK97" s="58">
        <f t="shared" si="67"/>
        <v>14.402366894958879</v>
      </c>
      <c r="BL97" s="53">
        <f t="shared" si="68"/>
        <v>293</v>
      </c>
      <c r="BP97" s="21"/>
      <c r="BQ97" s="58"/>
      <c r="BR97" s="58"/>
      <c r="BS97" s="58"/>
      <c r="BT97" s="58"/>
      <c r="BU97" s="58"/>
    </row>
    <row r="98" spans="1:73" ht="15" x14ac:dyDescent="0.25">
      <c r="B98" s="66"/>
      <c r="AK98"/>
      <c r="AR98"/>
      <c r="BJ98" s="52">
        <f t="shared" si="66"/>
        <v>41882</v>
      </c>
      <c r="BK98" s="58">
        <f t="shared" si="67"/>
        <v>14.403039966738955</v>
      </c>
      <c r="BL98" s="53">
        <f t="shared" si="68"/>
        <v>263</v>
      </c>
    </row>
    <row r="99" spans="1:73" ht="12.75" x14ac:dyDescent="0.2">
      <c r="B99" s="66"/>
      <c r="AK99" s="36"/>
      <c r="AR99" s="36"/>
      <c r="BJ99" s="52"/>
      <c r="BK99" s="58"/>
      <c r="BL99" s="53"/>
    </row>
    <row r="100" spans="1:73" ht="12.75" x14ac:dyDescent="0.2">
      <c r="B100" s="133" t="s">
        <v>0</v>
      </c>
      <c r="C100" s="134" t="s">
        <v>1</v>
      </c>
      <c r="D100" s="138" t="s">
        <v>2</v>
      </c>
      <c r="E100" s="135" t="s">
        <v>3</v>
      </c>
      <c r="F100" s="136" t="s">
        <v>4</v>
      </c>
      <c r="G100" s="136" t="s">
        <v>5</v>
      </c>
      <c r="H100" s="136" t="s">
        <v>6</v>
      </c>
      <c r="I100" s="137" t="s">
        <v>7</v>
      </c>
      <c r="J100" s="136" t="s">
        <v>8</v>
      </c>
      <c r="K100" s="136" t="s">
        <v>9</v>
      </c>
      <c r="L100" s="136" t="s">
        <v>10</v>
      </c>
      <c r="M100" s="136" t="s">
        <v>11</v>
      </c>
      <c r="AK100" s="36"/>
      <c r="AR100" s="36"/>
      <c r="BJ100" s="52"/>
      <c r="BK100" s="58"/>
      <c r="BL100" s="53"/>
    </row>
    <row r="101" spans="1:73" ht="15" x14ac:dyDescent="0.25">
      <c r="B101" s="139">
        <v>39507</v>
      </c>
      <c r="C101" s="140">
        <v>12753514353</v>
      </c>
      <c r="D101" s="141">
        <v>1679468.3999999997</v>
      </c>
      <c r="E101" s="142">
        <v>251</v>
      </c>
      <c r="F101" s="141">
        <v>439776357</v>
      </c>
      <c r="G101" s="141">
        <v>1752097.0398406375</v>
      </c>
      <c r="H101" s="141">
        <v>1679468.3999999997</v>
      </c>
      <c r="I101" s="143">
        <v>4.819733740726985E-2</v>
      </c>
      <c r="J101" s="143">
        <v>4.1820952380952389E-2</v>
      </c>
      <c r="K101" s="144">
        <v>1.2253634085213003E-3</v>
      </c>
      <c r="L101" s="144">
        <v>0</v>
      </c>
      <c r="M101" s="144">
        <v>1.2253634085213003E-3</v>
      </c>
      <c r="AK101"/>
      <c r="AR101"/>
      <c r="BJ101" s="52"/>
      <c r="BK101" s="58"/>
      <c r="BL101" s="53"/>
    </row>
    <row r="102" spans="1:73" ht="12.75" x14ac:dyDescent="0.2">
      <c r="B102" s="145">
        <v>39538</v>
      </c>
      <c r="C102" s="146">
        <v>11596877286</v>
      </c>
      <c r="D102" s="147">
        <v>1565216.21</v>
      </c>
      <c r="E102" s="148">
        <v>235</v>
      </c>
      <c r="F102" s="147">
        <v>374092815.67741936</v>
      </c>
      <c r="G102" s="147">
        <v>1591884.3220315718</v>
      </c>
      <c r="H102" s="147">
        <v>1565216.21</v>
      </c>
      <c r="I102" s="149">
        <v>4.939856814313108E-2</v>
      </c>
      <c r="J102" s="149">
        <v>4.3046315789473689E-2</v>
      </c>
      <c r="K102" s="150">
        <v>6.4459330143539634E-4</v>
      </c>
      <c r="L102" s="150">
        <v>0</v>
      </c>
      <c r="M102" s="150">
        <v>6.4459330143539634E-4</v>
      </c>
      <c r="AK102" s="37"/>
      <c r="AR102" s="37"/>
      <c r="BJ102" s="52"/>
      <c r="BK102" s="58"/>
      <c r="BL102" s="53"/>
    </row>
    <row r="103" spans="1:73" ht="12.75" x14ac:dyDescent="0.2">
      <c r="B103" s="145">
        <v>39568</v>
      </c>
      <c r="C103" s="146">
        <v>15073708676</v>
      </c>
      <c r="D103" s="147">
        <v>2090125.18</v>
      </c>
      <c r="E103" s="148">
        <v>269</v>
      </c>
      <c r="F103" s="147">
        <v>502456955.86666667</v>
      </c>
      <c r="G103" s="147">
        <v>1867869.7244114003</v>
      </c>
      <c r="H103" s="147">
        <v>2090125.18</v>
      </c>
      <c r="I103" s="149">
        <v>5.0749674968708414E-2</v>
      </c>
      <c r="J103" s="149">
        <v>4.3690909090909086E-2</v>
      </c>
      <c r="K103" s="150">
        <v>1.8290043290044439E-4</v>
      </c>
      <c r="L103" s="150">
        <v>0</v>
      </c>
      <c r="M103" s="150">
        <v>1.8290043290044439E-4</v>
      </c>
      <c r="AK103" s="37"/>
      <c r="AR103" s="37"/>
      <c r="BJ103" s="52"/>
      <c r="BK103" s="58"/>
      <c r="BL103" s="53"/>
    </row>
    <row r="104" spans="1:73" ht="12.75" x14ac:dyDescent="0.2">
      <c r="B104" s="145">
        <v>39599</v>
      </c>
      <c r="C104" s="146">
        <v>15878228236</v>
      </c>
      <c r="D104" s="147">
        <v>2227850.6699999995</v>
      </c>
      <c r="E104" s="148">
        <v>241</v>
      </c>
      <c r="F104" s="147">
        <v>512200910.83870965</v>
      </c>
      <c r="G104" s="147">
        <v>2125314.9827332352</v>
      </c>
      <c r="H104" s="147">
        <v>2227850.6699999995</v>
      </c>
      <c r="I104" s="149">
        <v>5.1352917535931041E-2</v>
      </c>
      <c r="J104" s="149">
        <v>4.387380952380953E-2</v>
      </c>
      <c r="K104" s="150">
        <v>8.4999999999999659E-4</v>
      </c>
      <c r="L104" s="150">
        <v>0</v>
      </c>
      <c r="M104" s="150">
        <v>8.4999999999999659E-4</v>
      </c>
      <c r="AK104" s="37"/>
      <c r="AR104" s="37"/>
    </row>
    <row r="105" spans="1:73" ht="15" x14ac:dyDescent="0.25">
      <c r="B105" s="145">
        <v>39629</v>
      </c>
      <c r="C105" s="146">
        <v>14565298583</v>
      </c>
      <c r="D105" s="147">
        <v>2126659.81</v>
      </c>
      <c r="E105" s="148">
        <v>237</v>
      </c>
      <c r="F105" s="147">
        <v>485509952.76666665</v>
      </c>
      <c r="G105" s="147">
        <v>2048565.2015471167</v>
      </c>
      <c r="H105" s="147">
        <v>2126659.81</v>
      </c>
      <c r="I105" s="149">
        <v>5.3439171605343262E-2</v>
      </c>
      <c r="J105" s="149">
        <v>4.4723809523809527E-2</v>
      </c>
      <c r="K105" s="150">
        <v>0</v>
      </c>
      <c r="L105" s="150">
        <v>-8.1573498964745972E-6</v>
      </c>
      <c r="M105" s="150">
        <v>-8.1573498964745972E-6</v>
      </c>
      <c r="AK105"/>
      <c r="AR105"/>
    </row>
    <row r="106" spans="1:73" ht="12.75" x14ac:dyDescent="0.2">
      <c r="B106" s="145">
        <v>39660</v>
      </c>
      <c r="C106" s="146">
        <v>10522463888</v>
      </c>
      <c r="D106" s="147">
        <v>1414207.4800000002</v>
      </c>
      <c r="E106" s="148">
        <v>296</v>
      </c>
      <c r="F106" s="147">
        <v>339434318.96774191</v>
      </c>
      <c r="G106" s="147">
        <v>1146737.5640802092</v>
      </c>
      <c r="H106" s="147">
        <v>1414207.4800000002</v>
      </c>
      <c r="I106" s="149">
        <v>4.9189994205661287E-2</v>
      </c>
      <c r="J106" s="149">
        <v>4.4715652173913052E-2</v>
      </c>
      <c r="K106" s="150">
        <v>1.5910973084884428E-4</v>
      </c>
      <c r="L106" s="150">
        <v>0</v>
      </c>
      <c r="M106" s="150">
        <v>1.5910973084884428E-4</v>
      </c>
      <c r="AK106" s="36"/>
      <c r="AR106" s="36"/>
    </row>
    <row r="107" spans="1:73" ht="15" x14ac:dyDescent="0.25">
      <c r="B107" s="145">
        <v>39691</v>
      </c>
      <c r="C107" s="146">
        <v>8865019456</v>
      </c>
      <c r="D107" s="147">
        <v>1239597.3199999998</v>
      </c>
      <c r="E107" s="148">
        <v>218</v>
      </c>
      <c r="F107" s="147">
        <v>285968369.54838711</v>
      </c>
      <c r="G107" s="147">
        <v>1311781.5116898492</v>
      </c>
      <c r="H107" s="147">
        <v>1239597.3199999998</v>
      </c>
      <c r="I107" s="149">
        <v>5.1177848099693994E-2</v>
      </c>
      <c r="J107" s="149">
        <v>4.4874761904761896E-2</v>
      </c>
      <c r="K107" s="150">
        <v>1.724329004329013E-3</v>
      </c>
      <c r="L107" s="150">
        <v>0</v>
      </c>
      <c r="M107" s="150">
        <v>1.724329004329013E-3</v>
      </c>
      <c r="AK107"/>
      <c r="AR107"/>
    </row>
    <row r="108" spans="1:73" ht="12.75" x14ac:dyDescent="0.2">
      <c r="B108" s="145">
        <v>39721</v>
      </c>
      <c r="C108" s="146">
        <v>25169898999</v>
      </c>
      <c r="D108" s="147">
        <v>3463102.9900000012</v>
      </c>
      <c r="E108" s="148">
        <v>613</v>
      </c>
      <c r="F108" s="147">
        <v>838996633.29999995</v>
      </c>
      <c r="G108" s="147">
        <v>1368673.1375203915</v>
      </c>
      <c r="H108" s="147">
        <v>3463102.9900000012</v>
      </c>
      <c r="I108" s="149">
        <v>5.0357599543421214E-2</v>
      </c>
      <c r="J108" s="149">
        <v>4.6599090909090909E-2</v>
      </c>
      <c r="K108" s="150">
        <v>1.7135177865612652E-3</v>
      </c>
      <c r="L108" s="150">
        <v>0</v>
      </c>
      <c r="M108" s="150">
        <v>1.7135177865612652E-3</v>
      </c>
      <c r="AK108" s="36"/>
      <c r="AR108" s="36"/>
    </row>
    <row r="109" spans="1:73" ht="12.75" x14ac:dyDescent="0.2">
      <c r="B109" s="145">
        <v>39752</v>
      </c>
      <c r="C109" s="146">
        <v>27830281302</v>
      </c>
      <c r="D109" s="147">
        <v>4157237.830000001</v>
      </c>
      <c r="E109" s="148">
        <v>690</v>
      </c>
      <c r="F109" s="147">
        <v>897751009.74193549</v>
      </c>
      <c r="G109" s="147">
        <v>1301088.4199158486</v>
      </c>
      <c r="H109" s="147">
        <v>4157237.830000001</v>
      </c>
      <c r="I109" s="149">
        <v>5.4672427823094095E-2</v>
      </c>
      <c r="J109" s="149">
        <v>4.8312608695652175E-2</v>
      </c>
      <c r="K109" s="150">
        <v>0</v>
      </c>
      <c r="L109" s="150">
        <v>-9.8801086956521733E-3</v>
      </c>
      <c r="M109" s="150">
        <v>-9.8801086956521733E-3</v>
      </c>
      <c r="AK109" s="36"/>
      <c r="AR109" s="36"/>
    </row>
    <row r="110" spans="1:73" x14ac:dyDescent="0.2">
      <c r="B110" s="151">
        <v>39782</v>
      </c>
      <c r="C110" s="146">
        <v>28367098913</v>
      </c>
      <c r="D110" s="147">
        <v>3605970.46</v>
      </c>
      <c r="E110" s="148">
        <v>565</v>
      </c>
      <c r="F110" s="147">
        <v>945569963.76666665</v>
      </c>
      <c r="G110" s="147">
        <v>1673575.1571091446</v>
      </c>
      <c r="H110" s="147">
        <v>3605970.46</v>
      </c>
      <c r="I110" s="149">
        <v>4.6525208390455902E-2</v>
      </c>
      <c r="J110" s="149">
        <v>3.8432500000000001E-2</v>
      </c>
      <c r="K110" s="150">
        <v>0</v>
      </c>
      <c r="L110" s="150">
        <v>-8.503928571428572E-3</v>
      </c>
      <c r="M110" s="150">
        <v>-8.503928571428572E-3</v>
      </c>
    </row>
    <row r="111" spans="1:73" x14ac:dyDescent="0.2">
      <c r="B111" s="151">
        <v>39813</v>
      </c>
      <c r="C111" s="146">
        <v>28367098913</v>
      </c>
      <c r="D111" s="147">
        <v>3605970.46</v>
      </c>
      <c r="E111" s="148">
        <v>565</v>
      </c>
      <c r="F111" s="147">
        <v>915067706.87096775</v>
      </c>
      <c r="G111" s="147">
        <v>1619588.861718527</v>
      </c>
      <c r="H111" s="147">
        <v>3605970.46</v>
      </c>
      <c r="I111" s="149">
        <v>4.6525208390455902E-2</v>
      </c>
      <c r="J111" s="149">
        <v>2.9928571428571429E-2</v>
      </c>
      <c r="K111" s="150">
        <v>0</v>
      </c>
      <c r="L111" s="150">
        <v>-8.5104761904761968E-3</v>
      </c>
      <c r="M111" s="150">
        <v>-8.5104761904761968E-3</v>
      </c>
    </row>
    <row r="112" spans="1:73" x14ac:dyDescent="0.2">
      <c r="B112" s="151">
        <v>39844</v>
      </c>
      <c r="C112" s="146">
        <v>24686851096</v>
      </c>
      <c r="D112" s="147">
        <v>2266282.7600000002</v>
      </c>
      <c r="E112" s="148">
        <v>501</v>
      </c>
      <c r="F112" s="147">
        <v>796350035.35483873</v>
      </c>
      <c r="G112" s="147">
        <v>1589521.0286523728</v>
      </c>
      <c r="H112" s="147">
        <v>2266282.7600000002</v>
      </c>
      <c r="I112" s="149">
        <v>3.3507441033418385E-2</v>
      </c>
      <c r="J112" s="149">
        <v>2.1418095238095233E-2</v>
      </c>
      <c r="K112" s="150">
        <v>0</v>
      </c>
      <c r="L112" s="150">
        <v>-5.1355952380952308E-3</v>
      </c>
      <c r="M112" s="150">
        <v>-5.1355952380952308E-3</v>
      </c>
    </row>
    <row r="113" spans="2:13" x14ac:dyDescent="0.2">
      <c r="B113" s="151">
        <v>39872</v>
      </c>
      <c r="C113" s="146">
        <v>19180021797</v>
      </c>
      <c r="D113" s="147">
        <v>1423134.39</v>
      </c>
      <c r="E113" s="148">
        <v>445</v>
      </c>
      <c r="F113" s="147">
        <v>685000778.46428573</v>
      </c>
      <c r="G113" s="147">
        <v>1539327.5920545748</v>
      </c>
      <c r="H113" s="147">
        <v>1423134.39</v>
      </c>
      <c r="I113" s="149">
        <v>2.7082557978700923E-2</v>
      </c>
      <c r="J113" s="149">
        <v>1.6282500000000002E-2</v>
      </c>
      <c r="K113" s="150">
        <v>0</v>
      </c>
      <c r="L113" s="150">
        <v>-3.5915909090909089E-3</v>
      </c>
      <c r="M113" s="150">
        <v>-3.5915909090909089E-3</v>
      </c>
    </row>
    <row r="114" spans="2:13" x14ac:dyDescent="0.2">
      <c r="B114" s="151">
        <v>39903</v>
      </c>
      <c r="C114" s="146">
        <v>21781865299</v>
      </c>
      <c r="D114" s="147">
        <v>1470656.9799999997</v>
      </c>
      <c r="E114" s="148">
        <v>434</v>
      </c>
      <c r="F114" s="147">
        <v>702640816.09677422</v>
      </c>
      <c r="G114" s="147">
        <v>1618988.0555225213</v>
      </c>
      <c r="H114" s="147">
        <v>1470656.9799999997</v>
      </c>
      <c r="I114" s="149">
        <v>2.4643885651273578E-2</v>
      </c>
      <c r="J114" s="149">
        <v>1.2690909090909093E-2</v>
      </c>
      <c r="K114" s="150">
        <v>0</v>
      </c>
      <c r="L114" s="150">
        <v>-2.5704090909090937E-3</v>
      </c>
      <c r="M114" s="150">
        <v>-2.5704090909090937E-3</v>
      </c>
    </row>
    <row r="115" spans="2:13" x14ac:dyDescent="0.2">
      <c r="B115" s="151">
        <v>39933</v>
      </c>
      <c r="C115" s="146">
        <v>22028695785</v>
      </c>
      <c r="D115" s="147">
        <v>1356889.14</v>
      </c>
      <c r="E115" s="148">
        <v>455</v>
      </c>
      <c r="F115" s="147">
        <v>734289859.5</v>
      </c>
      <c r="G115" s="147">
        <v>1613823.867032967</v>
      </c>
      <c r="H115" s="147">
        <v>1356889.14</v>
      </c>
      <c r="I115" s="149">
        <v>2.2482698972911528E-2</v>
      </c>
      <c r="J115" s="149">
        <v>1.0120499999999999E-2</v>
      </c>
      <c r="K115" s="150">
        <v>0</v>
      </c>
      <c r="L115" s="150">
        <v>-1.2764999999999981E-3</v>
      </c>
      <c r="M115" s="150">
        <v>-1.2764999999999981E-3</v>
      </c>
    </row>
    <row r="116" spans="2:13" x14ac:dyDescent="0.2">
      <c r="B116" s="151">
        <v>39964</v>
      </c>
      <c r="C116" s="146">
        <v>20272759765</v>
      </c>
      <c r="D116" s="147">
        <v>1184266.6400000004</v>
      </c>
      <c r="E116" s="148">
        <v>405</v>
      </c>
      <c r="F116" s="147">
        <v>653959992.4193548</v>
      </c>
      <c r="G116" s="147">
        <v>1614716.0306650735</v>
      </c>
      <c r="H116" s="147">
        <v>1184266.6400000004</v>
      </c>
      <c r="I116" s="149">
        <v>2.1322075958610864E-2</v>
      </c>
      <c r="J116" s="149">
        <v>8.8440000000000012E-3</v>
      </c>
      <c r="K116" s="150">
        <v>2.9009090909090998E-4</v>
      </c>
      <c r="L116" s="150">
        <v>0</v>
      </c>
      <c r="M116" s="150">
        <v>2.9009090909090998E-4</v>
      </c>
    </row>
    <row r="117" spans="2:13" x14ac:dyDescent="0.2">
      <c r="B117" s="151">
        <v>39994</v>
      </c>
      <c r="C117" s="146">
        <v>18984819128</v>
      </c>
      <c r="D117" s="147">
        <v>1174840.4099999997</v>
      </c>
      <c r="E117" s="148">
        <v>380</v>
      </c>
      <c r="F117" s="147">
        <v>632827304.26666665</v>
      </c>
      <c r="G117" s="147">
        <v>1665335.0112280701</v>
      </c>
      <c r="H117" s="147">
        <v>1174840.4099999997</v>
      </c>
      <c r="I117" s="149">
        <v>2.2587349753443484E-2</v>
      </c>
      <c r="J117" s="149">
        <v>9.1340909090909111E-3</v>
      </c>
      <c r="K117" s="150">
        <v>0</v>
      </c>
      <c r="L117" s="150">
        <v>-3.0366996047430858E-3</v>
      </c>
      <c r="M117" s="150">
        <v>-3.0366996047430858E-3</v>
      </c>
    </row>
    <row r="118" spans="2:13" x14ac:dyDescent="0.2">
      <c r="B118" s="151">
        <v>40025</v>
      </c>
      <c r="C118" s="146">
        <v>20868365325</v>
      </c>
      <c r="D118" s="147">
        <v>1245138.6500000001</v>
      </c>
      <c r="E118" s="148">
        <v>408</v>
      </c>
      <c r="F118" s="147">
        <v>673173075</v>
      </c>
      <c r="G118" s="147">
        <v>1649934.0073529412</v>
      </c>
      <c r="H118" s="147">
        <v>1245138.6500000001</v>
      </c>
      <c r="I118" s="149">
        <v>2.1778208315413418E-2</v>
      </c>
      <c r="J118" s="149">
        <v>6.0973913043478253E-3</v>
      </c>
      <c r="K118" s="150">
        <v>0</v>
      </c>
      <c r="L118" s="150">
        <v>-1.0178674948240147E-3</v>
      </c>
      <c r="M118" s="150">
        <v>-1.0178674948240147E-3</v>
      </c>
    </row>
    <row r="119" spans="2:13" x14ac:dyDescent="0.2">
      <c r="B119" s="151">
        <v>40056</v>
      </c>
      <c r="C119" s="146">
        <v>18254097243</v>
      </c>
      <c r="D119" s="147">
        <v>1021596.3699999999</v>
      </c>
      <c r="E119" s="148">
        <v>383</v>
      </c>
      <c r="F119" s="147">
        <v>588841846.54838705</v>
      </c>
      <c r="G119" s="147">
        <v>1537446.0745388696</v>
      </c>
      <c r="H119" s="147">
        <v>1021596.3699999999</v>
      </c>
      <c r="I119" s="149">
        <v>2.0427341329793305E-2</v>
      </c>
      <c r="J119" s="149">
        <v>5.0795238095238107E-3</v>
      </c>
      <c r="K119" s="150">
        <v>0</v>
      </c>
      <c r="L119" s="150">
        <v>-5.2816017316017431E-4</v>
      </c>
      <c r="M119" s="150">
        <v>-5.2816017316017431E-4</v>
      </c>
    </row>
    <row r="120" spans="2:13" x14ac:dyDescent="0.2">
      <c r="B120" s="151">
        <v>40086</v>
      </c>
      <c r="C120" s="146">
        <v>21322345886</v>
      </c>
      <c r="D120" s="147">
        <v>1275734.9600000002</v>
      </c>
      <c r="E120" s="148">
        <v>343</v>
      </c>
      <c r="F120" s="147">
        <v>710744862.86666667</v>
      </c>
      <c r="G120" s="147">
        <v>2072142.4573372207</v>
      </c>
      <c r="H120" s="147">
        <v>1275734.9600000002</v>
      </c>
      <c r="I120" s="149">
        <v>2.1838275342195623E-2</v>
      </c>
      <c r="J120" s="149">
        <v>4.5513636363636364E-3</v>
      </c>
      <c r="K120" s="150">
        <v>0</v>
      </c>
      <c r="L120" s="150">
        <v>-2.5409090909090867E-4</v>
      </c>
      <c r="M120" s="150">
        <v>-2.5409090909090867E-4</v>
      </c>
    </row>
    <row r="121" spans="2:13" x14ac:dyDescent="0.2">
      <c r="B121" s="151">
        <v>40117</v>
      </c>
      <c r="C121" s="146">
        <v>19192047444</v>
      </c>
      <c r="D121" s="147">
        <v>991161.95</v>
      </c>
      <c r="E121" s="148">
        <v>545</v>
      </c>
      <c r="F121" s="147">
        <v>619098304.64516127</v>
      </c>
      <c r="G121" s="147">
        <v>1135960.1920094702</v>
      </c>
      <c r="H121" s="147">
        <v>991161.95</v>
      </c>
      <c r="I121" s="149">
        <v>1.8850209327879775E-2</v>
      </c>
      <c r="J121" s="149">
        <v>4.2972727272727277E-3</v>
      </c>
      <c r="K121" s="150">
        <v>5.5108225108224489E-5</v>
      </c>
      <c r="L121" s="150">
        <v>0</v>
      </c>
      <c r="M121" s="150">
        <v>5.5108225108224489E-5</v>
      </c>
    </row>
    <row r="122" spans="2:13" x14ac:dyDescent="0.2">
      <c r="B122" s="151">
        <v>40147</v>
      </c>
      <c r="C122" s="146">
        <v>16280845709</v>
      </c>
      <c r="D122" s="147">
        <v>618322.63000000012</v>
      </c>
      <c r="E122" s="148">
        <v>525</v>
      </c>
      <c r="F122" s="147">
        <v>542694856.9666667</v>
      </c>
      <c r="G122" s="147">
        <v>1033704.4894603175</v>
      </c>
      <c r="H122" s="147">
        <v>618322.63000000012</v>
      </c>
      <c r="I122" s="149">
        <v>1.3862164409877097E-2</v>
      </c>
      <c r="J122" s="149">
        <v>4.3523809523809522E-3</v>
      </c>
      <c r="K122" s="150">
        <v>4.2716450216450253E-4</v>
      </c>
      <c r="L122" s="150">
        <v>0</v>
      </c>
      <c r="M122" s="150">
        <v>4.2716450216450253E-4</v>
      </c>
    </row>
    <row r="123" spans="2:13" x14ac:dyDescent="0.2">
      <c r="B123" s="151">
        <v>40178</v>
      </c>
      <c r="C123" s="146">
        <v>19078546263</v>
      </c>
      <c r="D123" s="147">
        <v>870036.10000000009</v>
      </c>
      <c r="E123" s="148">
        <v>399</v>
      </c>
      <c r="F123" s="147">
        <v>615436976.22580647</v>
      </c>
      <c r="G123" s="147">
        <v>1542448.5619694397</v>
      </c>
      <c r="H123" s="147">
        <v>870036.10000000009</v>
      </c>
      <c r="I123" s="149">
        <v>1.6645040566631984E-2</v>
      </c>
      <c r="J123" s="149">
        <v>4.7795454545454547E-3</v>
      </c>
      <c r="K123" s="150">
        <v>0</v>
      </c>
      <c r="L123" s="150">
        <v>-4.0954545454545497E-4</v>
      </c>
      <c r="M123" s="150">
        <v>-4.0954545454545497E-4</v>
      </c>
    </row>
    <row r="124" spans="2:13" x14ac:dyDescent="0.2">
      <c r="B124" s="151">
        <v>40209</v>
      </c>
      <c r="C124" s="146">
        <v>24091588297</v>
      </c>
      <c r="D124" s="147">
        <v>1376876.7099999993</v>
      </c>
      <c r="E124" s="148">
        <v>554</v>
      </c>
      <c r="F124" s="147">
        <v>777148009.5806452</v>
      </c>
      <c r="G124" s="147">
        <v>1402794.2411202982</v>
      </c>
      <c r="H124" s="147">
        <v>1376876.7099999993</v>
      </c>
      <c r="I124" s="149">
        <v>2.0860392970129784E-2</v>
      </c>
      <c r="J124" s="149">
        <v>4.3699999999999998E-3</v>
      </c>
      <c r="K124" s="150">
        <v>0</v>
      </c>
      <c r="L124" s="150">
        <v>-1.5550000000000026E-4</v>
      </c>
      <c r="M124" s="150">
        <v>-1.5550000000000026E-4</v>
      </c>
    </row>
    <row r="125" spans="2:13" x14ac:dyDescent="0.2">
      <c r="B125" s="151">
        <v>40237</v>
      </c>
      <c r="C125" s="146">
        <v>22230203470</v>
      </c>
      <c r="D125" s="147">
        <v>1239460.7000000011</v>
      </c>
      <c r="E125" s="148">
        <v>512</v>
      </c>
      <c r="F125" s="147">
        <v>793935838.21428573</v>
      </c>
      <c r="G125" s="147">
        <v>1550655.9340122768</v>
      </c>
      <c r="H125" s="147">
        <v>1239460.7000000011</v>
      </c>
      <c r="I125" s="149">
        <v>2.0350832870716876E-2</v>
      </c>
      <c r="J125" s="149">
        <v>4.2144999999999995E-3</v>
      </c>
      <c r="K125" s="150">
        <v>0</v>
      </c>
      <c r="L125" s="150">
        <v>-1.5276086956521676E-4</v>
      </c>
      <c r="M125" s="150">
        <v>-1.5276086956521676E-4</v>
      </c>
    </row>
    <row r="126" spans="2:13" x14ac:dyDescent="0.2">
      <c r="B126" s="151">
        <v>40268</v>
      </c>
      <c r="C126" s="146">
        <v>26129359862</v>
      </c>
      <c r="D126" s="147">
        <v>1166932.0500000003</v>
      </c>
      <c r="E126" s="148">
        <v>495</v>
      </c>
      <c r="F126" s="147">
        <v>842882576.19354844</v>
      </c>
      <c r="G126" s="147">
        <v>1702793.0832192898</v>
      </c>
      <c r="H126" s="147">
        <v>1166932.0500000003</v>
      </c>
      <c r="I126" s="149">
        <v>1.6300827900090714E-2</v>
      </c>
      <c r="J126" s="149">
        <v>4.0617391304347827E-3</v>
      </c>
      <c r="K126" s="150">
        <v>0</v>
      </c>
      <c r="L126" s="150">
        <v>-1.9466403162055057E-5</v>
      </c>
      <c r="M126" s="150">
        <v>-1.9466403162055057E-5</v>
      </c>
    </row>
    <row r="127" spans="2:13" x14ac:dyDescent="0.2">
      <c r="B127" s="151">
        <v>40298</v>
      </c>
      <c r="C127" s="146">
        <v>22856920292</v>
      </c>
      <c r="D127" s="147">
        <v>1211870.68</v>
      </c>
      <c r="E127" s="148">
        <v>523</v>
      </c>
      <c r="F127" s="147">
        <v>761897343.06666672</v>
      </c>
      <c r="G127" s="147">
        <v>1456782.6827278521</v>
      </c>
      <c r="H127" s="147">
        <v>1211870.68</v>
      </c>
      <c r="I127" s="149">
        <v>1.9352248358446521E-2</v>
      </c>
      <c r="J127" s="149">
        <v>4.0422727272727277E-3</v>
      </c>
      <c r="K127" s="150">
        <v>1.8772727272727257E-4</v>
      </c>
      <c r="L127" s="150">
        <v>0</v>
      </c>
      <c r="M127" s="150">
        <v>1.8772727272727257E-4</v>
      </c>
    </row>
    <row r="128" spans="2:13" x14ac:dyDescent="0.2">
      <c r="B128" s="151">
        <v>40329</v>
      </c>
      <c r="C128" s="146">
        <v>23784636878</v>
      </c>
      <c r="D128" s="147">
        <v>1199450.2300000002</v>
      </c>
      <c r="E128" s="148">
        <v>458</v>
      </c>
      <c r="F128" s="147">
        <v>767246350.90322578</v>
      </c>
      <c r="G128" s="147">
        <v>1675210.373151148</v>
      </c>
      <c r="H128" s="147">
        <v>1199450.2300000002</v>
      </c>
      <c r="I128" s="149">
        <v>1.8406811766588285E-2</v>
      </c>
      <c r="J128" s="149">
        <v>4.2300000000000003E-3</v>
      </c>
      <c r="K128" s="150">
        <v>2.3363636363636295E-4</v>
      </c>
      <c r="L128" s="150">
        <v>0</v>
      </c>
      <c r="M128" s="150">
        <v>2.3363636363636295E-4</v>
      </c>
    </row>
    <row r="129" spans="2:13" x14ac:dyDescent="0.2">
      <c r="B129" s="151">
        <v>40359</v>
      </c>
      <c r="C129" s="146">
        <v>23660055227</v>
      </c>
      <c r="D129" s="147">
        <v>1142113.92</v>
      </c>
      <c r="E129" s="148">
        <v>453</v>
      </c>
      <c r="F129" s="147">
        <v>788668507.56666672</v>
      </c>
      <c r="G129" s="147">
        <v>1740990.082928624</v>
      </c>
      <c r="H129" s="147">
        <v>1142113.92</v>
      </c>
      <c r="I129" s="149">
        <v>1.7619214190349022E-2</v>
      </c>
      <c r="J129" s="149">
        <v>4.4636363636363632E-3</v>
      </c>
      <c r="K129" s="150">
        <v>1.3695454545454566E-3</v>
      </c>
      <c r="L129" s="150">
        <v>0</v>
      </c>
      <c r="M129" s="150">
        <v>1.3695454545454566E-3</v>
      </c>
    </row>
    <row r="130" spans="2:13" x14ac:dyDescent="0.2">
      <c r="B130" s="151">
        <v>40390</v>
      </c>
      <c r="C130" s="146">
        <v>24673269122</v>
      </c>
      <c r="D130" s="147">
        <v>1257328.4500000002</v>
      </c>
      <c r="E130" s="148">
        <v>529</v>
      </c>
      <c r="F130" s="147">
        <v>795911907.16129029</v>
      </c>
      <c r="G130" s="147">
        <v>1504559.3708152936</v>
      </c>
      <c r="H130" s="147">
        <v>1257328.4500000002</v>
      </c>
      <c r="I130" s="149">
        <v>1.8600084244239781E-2</v>
      </c>
      <c r="J130" s="149">
        <v>5.8331818181818198E-3</v>
      </c>
      <c r="K130" s="150">
        <v>5.6636363636363481E-4</v>
      </c>
      <c r="L130" s="150">
        <v>0</v>
      </c>
      <c r="M130" s="150">
        <v>5.6636363636363481E-4</v>
      </c>
    </row>
    <row r="131" spans="2:13" x14ac:dyDescent="0.2">
      <c r="B131" s="151">
        <v>40421</v>
      </c>
      <c r="C131" s="146">
        <v>25007943994</v>
      </c>
      <c r="D131" s="147">
        <v>1216480.4500000004</v>
      </c>
      <c r="E131" s="148">
        <v>449</v>
      </c>
      <c r="F131" s="147">
        <v>806707870.77419353</v>
      </c>
      <c r="G131" s="147">
        <v>1796676.7723255979</v>
      </c>
      <c r="H131" s="147">
        <v>1216480.4500000004</v>
      </c>
      <c r="I131" s="149">
        <v>1.7754972754118852E-2</v>
      </c>
      <c r="J131" s="149">
        <v>6.3995454545454546E-3</v>
      </c>
      <c r="K131" s="150">
        <v>0</v>
      </c>
      <c r="L131" s="150">
        <v>-2.1818181818181875E-4</v>
      </c>
      <c r="M131" s="150">
        <v>-2.1818181818181875E-4</v>
      </c>
    </row>
    <row r="132" spans="2:13" x14ac:dyDescent="0.2">
      <c r="B132" s="151">
        <v>40451</v>
      </c>
      <c r="C132" s="146">
        <v>25745094868</v>
      </c>
      <c r="D132" s="147">
        <v>1285900.8699999999</v>
      </c>
      <c r="E132" s="148">
        <v>436</v>
      </c>
      <c r="F132" s="147">
        <v>858169828.93333328</v>
      </c>
      <c r="G132" s="147">
        <v>1968279.4241590213</v>
      </c>
      <c r="H132" s="147">
        <v>1285900.8699999999</v>
      </c>
      <c r="I132" s="149">
        <v>1.8230805516797132E-2</v>
      </c>
      <c r="J132" s="149">
        <v>6.1813636363636359E-3</v>
      </c>
      <c r="K132" s="150">
        <v>1.6610173160173155E-3</v>
      </c>
      <c r="L132" s="150">
        <v>0</v>
      </c>
      <c r="M132" s="150">
        <v>1.6610173160173155E-3</v>
      </c>
    </row>
    <row r="133" spans="2:13" x14ac:dyDescent="0.2">
      <c r="B133" s="151">
        <v>40482</v>
      </c>
      <c r="C133" s="146">
        <v>22343844798</v>
      </c>
      <c r="D133" s="147">
        <v>1389577.4899999998</v>
      </c>
      <c r="E133" s="148">
        <v>495</v>
      </c>
      <c r="F133" s="147">
        <v>720769187.03225803</v>
      </c>
      <c r="G133" s="147">
        <v>1456099.3677419354</v>
      </c>
      <c r="H133" s="147">
        <v>1389577.4899999998</v>
      </c>
      <c r="I133" s="149">
        <v>2.2699575137372915E-2</v>
      </c>
      <c r="J133" s="149">
        <v>7.8423809523809514E-3</v>
      </c>
      <c r="K133" s="150">
        <v>4.9625541125541267E-4</v>
      </c>
      <c r="L133" s="150">
        <v>0</v>
      </c>
      <c r="M133" s="150">
        <v>4.9625541125541267E-4</v>
      </c>
    </row>
    <row r="134" spans="2:13" x14ac:dyDescent="0.2">
      <c r="B134" s="151">
        <v>40512</v>
      </c>
      <c r="C134" s="146">
        <v>21600480122</v>
      </c>
      <c r="D134" s="147">
        <v>1398915.4500000002</v>
      </c>
      <c r="E134" s="148">
        <v>400</v>
      </c>
      <c r="F134" s="147">
        <v>720016004.06666672</v>
      </c>
      <c r="G134" s="147">
        <v>1800040.0101666667</v>
      </c>
      <c r="H134" s="147">
        <v>1398915.4500000002</v>
      </c>
      <c r="I134" s="149">
        <v>2.363855508609514E-2</v>
      </c>
      <c r="J134" s="149">
        <v>8.338636363636364E-3</v>
      </c>
      <c r="K134" s="150">
        <v>0</v>
      </c>
      <c r="L134" s="150">
        <v>-2.3254940711462356E-4</v>
      </c>
      <c r="M134" s="150">
        <v>-2.3254940711462356E-4</v>
      </c>
    </row>
    <row r="135" spans="2:13" x14ac:dyDescent="0.2">
      <c r="B135" s="151">
        <v>40543</v>
      </c>
      <c r="C135" s="146">
        <v>21656430627</v>
      </c>
      <c r="D135" s="147">
        <v>1260670.8300000003</v>
      </c>
      <c r="E135" s="148">
        <v>419</v>
      </c>
      <c r="F135" s="147">
        <v>698594536.35483873</v>
      </c>
      <c r="G135" s="147">
        <v>1667290.0628993765</v>
      </c>
      <c r="H135" s="147">
        <v>1260670.8300000003</v>
      </c>
      <c r="I135" s="149">
        <v>2.1247492759786452E-2</v>
      </c>
      <c r="J135" s="149">
        <v>8.1060869565217405E-3</v>
      </c>
      <c r="K135" s="150">
        <v>0</v>
      </c>
      <c r="L135" s="150">
        <v>-1.7799171842650119E-4</v>
      </c>
      <c r="M135" s="150">
        <v>-1.7799171842650119E-4</v>
      </c>
    </row>
    <row r="136" spans="2:13" x14ac:dyDescent="0.2">
      <c r="B136" s="151">
        <v>40574</v>
      </c>
      <c r="C136" s="146">
        <v>21653799945</v>
      </c>
      <c r="D136" s="147">
        <v>1364451.7200000002</v>
      </c>
      <c r="E136" s="148">
        <v>428</v>
      </c>
      <c r="F136" s="147">
        <v>698509675.64516127</v>
      </c>
      <c r="G136" s="147">
        <v>1632031.9524419657</v>
      </c>
      <c r="H136" s="147">
        <v>1364451.7200000002</v>
      </c>
      <c r="I136" s="149">
        <v>2.2999421767309586E-2</v>
      </c>
      <c r="J136" s="149">
        <v>7.9280952380952393E-3</v>
      </c>
      <c r="K136" s="150">
        <v>1.0084047619047607E-3</v>
      </c>
      <c r="L136" s="150">
        <v>0</v>
      </c>
      <c r="M136" s="150">
        <v>1.0084047619047607E-3</v>
      </c>
    </row>
    <row r="137" spans="2:13" x14ac:dyDescent="0.2">
      <c r="B137" s="151">
        <v>40602</v>
      </c>
      <c r="C137" s="146">
        <v>18296088442</v>
      </c>
      <c r="D137" s="147">
        <v>1161079.74</v>
      </c>
      <c r="E137" s="148">
        <v>381</v>
      </c>
      <c r="F137" s="147">
        <v>653431730.07142854</v>
      </c>
      <c r="G137" s="147">
        <v>1715043.9109486314</v>
      </c>
      <c r="H137" s="147">
        <v>1161079.74</v>
      </c>
      <c r="I137" s="149">
        <v>2.316309884724594E-2</v>
      </c>
      <c r="J137" s="149">
        <v>8.9365E-3</v>
      </c>
      <c r="K137" s="150">
        <v>9.4804347826087793E-5</v>
      </c>
      <c r="L137" s="150">
        <v>0</v>
      </c>
      <c r="M137" s="150">
        <v>9.4804347826087793E-5</v>
      </c>
    </row>
    <row r="138" spans="2:13" x14ac:dyDescent="0.2">
      <c r="B138" s="151">
        <v>40633</v>
      </c>
      <c r="C138" s="146">
        <v>14987073993</v>
      </c>
      <c r="D138" s="147">
        <v>1227025.0999999999</v>
      </c>
      <c r="E138" s="148">
        <v>380</v>
      </c>
      <c r="F138" s="147">
        <v>483453999.77419353</v>
      </c>
      <c r="G138" s="147">
        <v>1272247.367826825</v>
      </c>
      <c r="H138" s="147">
        <v>1227025.0999999999</v>
      </c>
      <c r="I138" s="149">
        <v>2.9883362269992362E-2</v>
      </c>
      <c r="J138" s="149">
        <v>9.0313043478260878E-3</v>
      </c>
      <c r="K138" s="150">
        <v>2.3006004140786723E-3</v>
      </c>
      <c r="L138" s="150">
        <v>0</v>
      </c>
      <c r="M138" s="150">
        <v>2.3006004140786723E-3</v>
      </c>
    </row>
    <row r="139" spans="2:13" x14ac:dyDescent="0.2">
      <c r="B139" s="151">
        <v>40663</v>
      </c>
      <c r="C139" s="146">
        <v>17959230788</v>
      </c>
      <c r="D139" s="147">
        <v>1398137.05</v>
      </c>
      <c r="E139" s="148">
        <v>400</v>
      </c>
      <c r="F139" s="147">
        <v>598641026.26666665</v>
      </c>
      <c r="G139" s="147">
        <v>1496602.5656666667</v>
      </c>
      <c r="H139" s="147">
        <v>1398137.05</v>
      </c>
      <c r="I139" s="149">
        <v>2.8415472203352145E-2</v>
      </c>
      <c r="J139" s="149">
        <v>1.133190476190476E-2</v>
      </c>
      <c r="K139" s="150">
        <v>1.1017316017316019E-3</v>
      </c>
      <c r="L139" s="150">
        <v>0</v>
      </c>
      <c r="M139" s="150">
        <v>1.1017316017316019E-3</v>
      </c>
    </row>
    <row r="140" spans="2:13" x14ac:dyDescent="0.2">
      <c r="B140" s="151">
        <v>40694</v>
      </c>
      <c r="C140" s="146">
        <v>18447713493</v>
      </c>
      <c r="D140" s="147">
        <v>1484569.6400000004</v>
      </c>
      <c r="E140" s="148">
        <v>373</v>
      </c>
      <c r="F140" s="147">
        <v>595087532.03225803</v>
      </c>
      <c r="G140" s="147">
        <v>1595408.9330623539</v>
      </c>
      <c r="H140" s="147">
        <v>1484569.6400000004</v>
      </c>
      <c r="I140" s="149">
        <v>2.9373175098670753E-2</v>
      </c>
      <c r="J140" s="149">
        <v>1.2433636363636362E-2</v>
      </c>
      <c r="K140" s="150">
        <v>3.563636363636373E-4</v>
      </c>
      <c r="L140" s="150">
        <v>0</v>
      </c>
      <c r="M140" s="150">
        <v>3.563636363636373E-4</v>
      </c>
    </row>
    <row r="141" spans="2:13" x14ac:dyDescent="0.2">
      <c r="B141" s="151">
        <v>40724</v>
      </c>
      <c r="C141" s="146">
        <v>16206721962</v>
      </c>
      <c r="D141" s="147">
        <v>1301282.74</v>
      </c>
      <c r="E141" s="148">
        <v>363</v>
      </c>
      <c r="F141" s="147">
        <v>540224065.39999998</v>
      </c>
      <c r="G141" s="147">
        <v>1488220.5658402203</v>
      </c>
      <c r="H141" s="147">
        <v>1301282.74</v>
      </c>
      <c r="I141" s="149">
        <v>2.930686422668698E-2</v>
      </c>
      <c r="J141" s="149">
        <v>1.2789999999999999E-2</v>
      </c>
      <c r="K141" s="150">
        <v>1.428095238095237E-3</v>
      </c>
      <c r="L141" s="150">
        <v>0</v>
      </c>
      <c r="M141" s="150">
        <v>1.428095238095237E-3</v>
      </c>
    </row>
    <row r="142" spans="2:13" x14ac:dyDescent="0.2">
      <c r="B142" s="151">
        <v>40755</v>
      </c>
      <c r="C142" s="146">
        <v>17601304320</v>
      </c>
      <c r="D142" s="147">
        <v>1583064.3899999997</v>
      </c>
      <c r="E142" s="148">
        <v>413</v>
      </c>
      <c r="F142" s="147">
        <v>567784010.3225807</v>
      </c>
      <c r="G142" s="147">
        <v>1374779.6860110913</v>
      </c>
      <c r="H142" s="147">
        <v>1583064.3899999997</v>
      </c>
      <c r="I142" s="149">
        <v>3.2828163859052004E-2</v>
      </c>
      <c r="J142" s="149">
        <v>1.4218095238095236E-2</v>
      </c>
      <c r="K142" s="150">
        <v>0</v>
      </c>
      <c r="L142" s="150">
        <v>-4.8374741200827957E-4</v>
      </c>
      <c r="M142" s="150">
        <v>-4.8374741200827957E-4</v>
      </c>
    </row>
    <row r="143" spans="2:13" x14ac:dyDescent="0.2">
      <c r="B143" s="151">
        <v>40786</v>
      </c>
      <c r="C143" s="146">
        <v>17951638201</v>
      </c>
      <c r="D143" s="147">
        <v>1545118.9499999997</v>
      </c>
      <c r="E143" s="148">
        <v>350</v>
      </c>
      <c r="F143" s="147">
        <v>579085103.25806451</v>
      </c>
      <c r="G143" s="147">
        <v>1654528.8664516129</v>
      </c>
      <c r="H143" s="147">
        <v>1545118.9499999997</v>
      </c>
      <c r="I143" s="149">
        <v>3.1415986130925028E-2</v>
      </c>
      <c r="J143" s="149">
        <v>1.3734347826086957E-2</v>
      </c>
      <c r="K143" s="150">
        <v>0</v>
      </c>
      <c r="L143" s="150">
        <v>-2.6252964426877121E-4</v>
      </c>
      <c r="M143" s="150">
        <v>-2.6252964426877121E-4</v>
      </c>
    </row>
    <row r="144" spans="2:13" x14ac:dyDescent="0.2">
      <c r="B144" s="151">
        <v>40816</v>
      </c>
      <c r="C144" s="146">
        <v>17895475492</v>
      </c>
      <c r="D144" s="147">
        <v>1562943.3600000003</v>
      </c>
      <c r="E144" s="148">
        <v>353</v>
      </c>
      <c r="F144" s="147">
        <v>596515849.73333335</v>
      </c>
      <c r="G144" s="147">
        <v>1689846.5998111425</v>
      </c>
      <c r="H144" s="147">
        <v>1562943.3600000003</v>
      </c>
      <c r="I144" s="149">
        <v>3.187813180236676E-2</v>
      </c>
      <c r="J144" s="149">
        <v>1.3471818181818185E-2</v>
      </c>
      <c r="K144" s="150">
        <v>1.6294372294371751E-4</v>
      </c>
      <c r="L144" s="150">
        <v>0</v>
      </c>
      <c r="M144" s="150">
        <v>1.6294372294371751E-4</v>
      </c>
    </row>
    <row r="145" spans="2:13" x14ac:dyDescent="0.2">
      <c r="B145" s="151">
        <v>40847</v>
      </c>
      <c r="C145" s="146">
        <v>18280538180</v>
      </c>
      <c r="D145" s="147">
        <v>1616620.4199999997</v>
      </c>
      <c r="E145" s="148">
        <v>396</v>
      </c>
      <c r="F145" s="147">
        <v>589694780</v>
      </c>
      <c r="G145" s="147">
        <v>1489128.2323232323</v>
      </c>
      <c r="H145" s="147">
        <v>1616620.4199999997</v>
      </c>
      <c r="I145" s="149">
        <v>3.227839615496484E-2</v>
      </c>
      <c r="J145" s="149">
        <v>1.3634761904761903E-2</v>
      </c>
      <c r="K145" s="150">
        <v>0</v>
      </c>
      <c r="L145" s="150">
        <v>-1.3688528138528101E-3</v>
      </c>
      <c r="M145" s="150">
        <v>-1.3688528138528101E-3</v>
      </c>
    </row>
    <row r="146" spans="2:13" x14ac:dyDescent="0.2">
      <c r="B146" s="151">
        <v>40877</v>
      </c>
      <c r="C146" s="146">
        <v>18273191362</v>
      </c>
      <c r="D146" s="147">
        <v>1622665.79</v>
      </c>
      <c r="E146" s="148">
        <v>343</v>
      </c>
      <c r="F146" s="147">
        <v>609106378.73333335</v>
      </c>
      <c r="G146" s="147">
        <v>1775820.3461613217</v>
      </c>
      <c r="H146" s="147">
        <v>1622665.79</v>
      </c>
      <c r="I146" s="149">
        <v>3.2412127778711983E-2</v>
      </c>
      <c r="J146" s="149">
        <v>1.2265909090909093E-2</v>
      </c>
      <c r="K146" s="150">
        <v>0</v>
      </c>
      <c r="L146" s="150">
        <v>-8.5181818181818275E-4</v>
      </c>
      <c r="M146" s="150">
        <v>-8.5181818181818275E-4</v>
      </c>
    </row>
    <row r="147" spans="2:13" x14ac:dyDescent="0.2">
      <c r="B147" s="151">
        <v>40908</v>
      </c>
      <c r="C147" s="146">
        <v>21790537016</v>
      </c>
      <c r="D147" s="147">
        <v>1971809.21</v>
      </c>
      <c r="E147" s="148">
        <v>369</v>
      </c>
      <c r="F147" s="147">
        <v>702920548.90322578</v>
      </c>
      <c r="G147" s="147">
        <v>1904933.7368651105</v>
      </c>
      <c r="H147" s="147">
        <v>1971809.21</v>
      </c>
      <c r="I147" s="149">
        <v>3.3028573876887145E-2</v>
      </c>
      <c r="J147" s="149">
        <v>1.141409090909091E-2</v>
      </c>
      <c r="K147" s="150">
        <v>0</v>
      </c>
      <c r="L147" s="150">
        <v>-3.0522727272727264E-3</v>
      </c>
      <c r="M147" s="150">
        <v>-3.0522727272727264E-3</v>
      </c>
    </row>
    <row r="148" spans="2:13" x14ac:dyDescent="0.2">
      <c r="B148" s="151">
        <v>40939</v>
      </c>
      <c r="C148" s="146">
        <v>19973715692</v>
      </c>
      <c r="D148" s="147">
        <v>2225292.04</v>
      </c>
      <c r="E148" s="148">
        <v>404</v>
      </c>
      <c r="F148" s="147">
        <v>644313409.4193548</v>
      </c>
      <c r="G148" s="147">
        <v>1594835.171830086</v>
      </c>
      <c r="H148" s="147">
        <v>2225292.04</v>
      </c>
      <c r="I148" s="149">
        <v>4.077643334866389E-2</v>
      </c>
      <c r="J148" s="149">
        <v>8.3618181818181838E-3</v>
      </c>
      <c r="K148" s="150">
        <v>0</v>
      </c>
      <c r="L148" s="150">
        <v>-2.1018181818181839E-3</v>
      </c>
      <c r="M148" s="150">
        <v>-2.1018181818181839E-3</v>
      </c>
    </row>
    <row r="149" spans="2:13" x14ac:dyDescent="0.2">
      <c r="B149" s="151">
        <v>40968</v>
      </c>
      <c r="C149" s="146">
        <v>20428267054</v>
      </c>
      <c r="D149" s="147">
        <v>2166096.0100000002</v>
      </c>
      <c r="E149" s="148">
        <v>374</v>
      </c>
      <c r="F149" s="147">
        <v>704423001.86206901</v>
      </c>
      <c r="G149" s="147">
        <v>1883483.9621980456</v>
      </c>
      <c r="H149" s="147">
        <v>2166096.0100000002</v>
      </c>
      <c r="I149" s="149">
        <v>3.880853611147432E-2</v>
      </c>
      <c r="J149" s="149">
        <v>6.2599999999999999E-3</v>
      </c>
      <c r="K149" s="150">
        <v>0</v>
      </c>
      <c r="L149" s="150">
        <v>-1.5859090909090892E-3</v>
      </c>
      <c r="M149" s="150">
        <v>-1.5859090909090892E-3</v>
      </c>
    </row>
    <row r="150" spans="2:13" x14ac:dyDescent="0.2">
      <c r="B150" s="151">
        <v>40999</v>
      </c>
      <c r="C150" s="146">
        <v>22373930152</v>
      </c>
      <c r="D150" s="147">
        <v>2303368.9199999995</v>
      </c>
      <c r="E150" s="148">
        <v>376</v>
      </c>
      <c r="F150" s="147">
        <v>721739682.3225807</v>
      </c>
      <c r="G150" s="147">
        <v>1919520.4317089913</v>
      </c>
      <c r="H150" s="147">
        <v>2303368.9199999995</v>
      </c>
      <c r="I150" s="149">
        <v>3.7679255231099454E-2</v>
      </c>
      <c r="J150" s="149">
        <v>4.6740909090909107E-3</v>
      </c>
      <c r="K150" s="150">
        <v>0</v>
      </c>
      <c r="L150" s="150">
        <v>-5.8566985645933101E-4</v>
      </c>
      <c r="M150" s="150">
        <v>-5.8566985645933101E-4</v>
      </c>
    </row>
    <row r="151" spans="2:13" x14ac:dyDescent="0.2">
      <c r="B151" s="151">
        <v>41029</v>
      </c>
      <c r="C151" s="146">
        <v>22600744645</v>
      </c>
      <c r="D151" s="147">
        <v>2373542</v>
      </c>
      <c r="E151" s="148">
        <v>413</v>
      </c>
      <c r="F151" s="147">
        <v>753358154.83333337</v>
      </c>
      <c r="G151" s="147">
        <v>1824111.7550443907</v>
      </c>
      <c r="H151" s="147">
        <v>2373542</v>
      </c>
      <c r="I151" s="149">
        <v>3.8437511048654213E-2</v>
      </c>
      <c r="J151" s="149">
        <v>4.0884210526315797E-3</v>
      </c>
      <c r="K151" s="150">
        <v>0</v>
      </c>
      <c r="L151" s="150">
        <v>-1.5023923444976162E-4</v>
      </c>
      <c r="M151" s="150">
        <v>-1.5023923444976162E-4</v>
      </c>
    </row>
    <row r="152" spans="2:13" x14ac:dyDescent="0.2">
      <c r="B152" s="151">
        <v>41060</v>
      </c>
      <c r="C152" s="146">
        <v>22460661801</v>
      </c>
      <c r="D152" s="147">
        <v>2220699.58</v>
      </c>
      <c r="E152" s="148">
        <v>353</v>
      </c>
      <c r="F152" s="147">
        <v>724537477.45161295</v>
      </c>
      <c r="G152" s="147">
        <v>2052514.1004294984</v>
      </c>
      <c r="H152" s="147">
        <v>2220699.58</v>
      </c>
      <c r="I152" s="149">
        <v>3.6186647280527298E-2</v>
      </c>
      <c r="J152" s="149">
        <v>3.9381818181818181E-3</v>
      </c>
      <c r="K152" s="150">
        <v>0</v>
      </c>
      <c r="L152" s="150">
        <v>-1.3865800865800817E-4</v>
      </c>
      <c r="M152" s="150">
        <v>-1.3865800865800817E-4</v>
      </c>
    </row>
    <row r="153" spans="2:13" x14ac:dyDescent="0.2">
      <c r="B153" s="151">
        <v>41090</v>
      </c>
      <c r="C153" s="146">
        <v>19798533238</v>
      </c>
      <c r="D153" s="147">
        <v>1941856.1299999994</v>
      </c>
      <c r="E153" s="148">
        <v>333</v>
      </c>
      <c r="F153" s="147">
        <v>659951107.93333328</v>
      </c>
      <c r="G153" s="147">
        <v>1981835.1589589587</v>
      </c>
      <c r="H153" s="147">
        <v>1941856.1299999994</v>
      </c>
      <c r="I153" s="149">
        <v>3.5897575594938107E-2</v>
      </c>
      <c r="J153" s="149">
        <v>3.7995238095238099E-3</v>
      </c>
      <c r="K153" s="150">
        <v>0</v>
      </c>
      <c r="L153" s="150">
        <v>-1.6054329004329014E-3</v>
      </c>
      <c r="M153" s="150">
        <v>-1.6054329004329014E-3</v>
      </c>
    </row>
    <row r="154" spans="2:13" x14ac:dyDescent="0.2">
      <c r="B154" s="151">
        <v>41121</v>
      </c>
      <c r="C154" s="146">
        <v>22336428829</v>
      </c>
      <c r="D154" s="147">
        <v>2302884.6999999997</v>
      </c>
      <c r="E154" s="148">
        <v>401</v>
      </c>
      <c r="F154" s="147">
        <v>720529962.22580647</v>
      </c>
      <c r="G154" s="147">
        <v>1796832.8235057518</v>
      </c>
      <c r="H154" s="147">
        <v>2302884.6999999997</v>
      </c>
      <c r="I154" s="149">
        <v>3.773458177458059E-2</v>
      </c>
      <c r="J154" s="149">
        <v>2.1940909090909086E-3</v>
      </c>
      <c r="K154" s="150">
        <v>0</v>
      </c>
      <c r="L154" s="150">
        <v>-8.7843873517786525E-4</v>
      </c>
      <c r="M154" s="150">
        <v>-8.7843873517786525E-4</v>
      </c>
    </row>
    <row r="155" spans="2:13" x14ac:dyDescent="0.2">
      <c r="B155" s="151">
        <v>41152</v>
      </c>
      <c r="C155" s="146">
        <v>21309002502</v>
      </c>
      <c r="D155" s="147">
        <v>2035849.6099999999</v>
      </c>
      <c r="E155" s="148">
        <v>318</v>
      </c>
      <c r="F155" s="147">
        <v>687387177.48387098</v>
      </c>
      <c r="G155" s="147">
        <v>2161594.8977480219</v>
      </c>
      <c r="H155" s="147">
        <v>2035849.6099999999</v>
      </c>
      <c r="I155" s="149">
        <v>3.4967425490238929E-2</v>
      </c>
      <c r="J155" s="149">
        <v>1.3156521739130433E-3</v>
      </c>
      <c r="K155" s="150">
        <v>0</v>
      </c>
      <c r="L155" s="150">
        <v>-1.281521739130429E-4</v>
      </c>
      <c r="M155" s="150">
        <v>-1.281521739130429E-4</v>
      </c>
    </row>
    <row r="156" spans="2:13" x14ac:dyDescent="0.2">
      <c r="B156" s="151">
        <v>41182</v>
      </c>
      <c r="C156" s="146">
        <v>20094078149</v>
      </c>
      <c r="D156" s="147">
        <v>2037049.8399999999</v>
      </c>
      <c r="E156" s="148">
        <v>334</v>
      </c>
      <c r="F156" s="147">
        <v>669802604.9666667</v>
      </c>
      <c r="G156" s="147">
        <v>2005397.0208582836</v>
      </c>
      <c r="H156" s="147">
        <v>2037049.8399999999</v>
      </c>
      <c r="I156" s="149">
        <v>3.7103480732561173E-2</v>
      </c>
      <c r="J156" s="149">
        <v>1.1875000000000004E-3</v>
      </c>
      <c r="K156" s="150">
        <v>0</v>
      </c>
      <c r="L156" s="150">
        <v>-7.5326086956522187E-5</v>
      </c>
      <c r="M156" s="150">
        <v>-7.5326086956522187E-5</v>
      </c>
    </row>
    <row r="157" spans="2:13" x14ac:dyDescent="0.2">
      <c r="B157" s="151">
        <v>41213</v>
      </c>
      <c r="C157" s="146">
        <v>20068323586</v>
      </c>
      <c r="D157" s="147">
        <v>1841410.0899999999</v>
      </c>
      <c r="E157" s="148">
        <v>405</v>
      </c>
      <c r="F157" s="147">
        <v>647365276.96774197</v>
      </c>
      <c r="G157" s="147">
        <v>1598432.7826363998</v>
      </c>
      <c r="H157" s="147">
        <v>1841410.0899999999</v>
      </c>
      <c r="I157" s="149">
        <v>3.3583078828276568E-2</v>
      </c>
      <c r="J157" s="149">
        <v>1.1121739130434782E-3</v>
      </c>
      <c r="K157" s="150">
        <v>0</v>
      </c>
      <c r="L157" s="150">
        <v>-2.7173913043477974E-5</v>
      </c>
      <c r="M157" s="150">
        <v>-2.7173913043477974E-5</v>
      </c>
    </row>
    <row r="158" spans="2:13" x14ac:dyDescent="0.2">
      <c r="B158" s="151">
        <v>41243</v>
      </c>
      <c r="C158" s="146">
        <v>18320494750</v>
      </c>
      <c r="D158" s="147">
        <v>1848179.18</v>
      </c>
      <c r="E158" s="148">
        <v>325</v>
      </c>
      <c r="F158" s="147">
        <v>610683158.33333337</v>
      </c>
      <c r="G158" s="147">
        <v>1879025.1025641027</v>
      </c>
      <c r="H158" s="147">
        <v>1848179.18</v>
      </c>
      <c r="I158" s="149">
        <v>3.6922233220803166E-2</v>
      </c>
      <c r="J158" s="149">
        <v>1.0850000000000002E-3</v>
      </c>
      <c r="K158" s="150">
        <v>2.0238095238095518E-5</v>
      </c>
      <c r="L158" s="150">
        <v>0</v>
      </c>
      <c r="M158" s="150">
        <v>2.0238095238095518E-5</v>
      </c>
    </row>
    <row r="159" spans="2:13" x14ac:dyDescent="0.2">
      <c r="B159" s="151">
        <v>41274</v>
      </c>
      <c r="C159" s="146">
        <v>19313478098</v>
      </c>
      <c r="D159" s="147">
        <v>1751988.76</v>
      </c>
      <c r="E159" s="148">
        <v>325</v>
      </c>
      <c r="F159" s="147">
        <v>623015422.51612902</v>
      </c>
      <c r="G159" s="147">
        <v>1916970.5308188584</v>
      </c>
      <c r="H159" s="147">
        <v>1751988.76</v>
      </c>
      <c r="I159" s="149">
        <v>3.3201056946154203E-2</v>
      </c>
      <c r="J159" s="149">
        <v>1.1052380952380958E-3</v>
      </c>
      <c r="K159" s="150">
        <v>1.8674948240165416E-5</v>
      </c>
      <c r="L159" s="150">
        <v>0</v>
      </c>
      <c r="M159" s="150">
        <v>1.8674948240165416E-5</v>
      </c>
    </row>
    <row r="160" spans="2:13" x14ac:dyDescent="0.2">
      <c r="B160" s="151">
        <v>41305</v>
      </c>
      <c r="C160" s="146">
        <v>18524155561</v>
      </c>
      <c r="D160" s="147">
        <v>1910418.46</v>
      </c>
      <c r="E160" s="148">
        <v>401</v>
      </c>
      <c r="F160" s="147">
        <v>597553405.19354844</v>
      </c>
      <c r="G160" s="147">
        <v>1490158.117689647</v>
      </c>
      <c r="H160" s="147">
        <v>1910418.46</v>
      </c>
      <c r="I160" s="149">
        <v>3.7642889340017888E-2</v>
      </c>
      <c r="J160" s="149">
        <v>1.1239130434782612E-3</v>
      </c>
      <c r="K160" s="150">
        <v>7.8586956521738832E-5</v>
      </c>
      <c r="L160" s="150">
        <v>0</v>
      </c>
      <c r="M160" s="150">
        <v>7.8586956521738832E-5</v>
      </c>
    </row>
    <row r="161" spans="2:13" x14ac:dyDescent="0.2">
      <c r="B161" s="151">
        <v>41333</v>
      </c>
      <c r="C161" s="146">
        <v>17271184509</v>
      </c>
      <c r="D161" s="147">
        <v>1834004.4500000002</v>
      </c>
      <c r="E161" s="148">
        <v>354</v>
      </c>
      <c r="F161" s="147">
        <v>616828018.17857146</v>
      </c>
      <c r="G161" s="147">
        <v>1742452.0287530266</v>
      </c>
      <c r="H161" s="147">
        <v>1834004.4500000002</v>
      </c>
      <c r="I161" s="149">
        <v>3.8758871686025369E-2</v>
      </c>
      <c r="J161" s="149">
        <v>1.2025E-3</v>
      </c>
      <c r="K161" s="150">
        <v>0</v>
      </c>
      <c r="L161" s="150">
        <v>-2.3000000000000451E-5</v>
      </c>
      <c r="M161" s="150">
        <v>-2.3000000000000451E-5</v>
      </c>
    </row>
    <row r="162" spans="2:13" x14ac:dyDescent="0.2">
      <c r="B162" s="151">
        <v>41364</v>
      </c>
      <c r="C162" s="146">
        <v>17750413172</v>
      </c>
      <c r="D162" s="147">
        <v>1882158.6199999999</v>
      </c>
      <c r="E162" s="148">
        <v>467</v>
      </c>
      <c r="F162" s="147">
        <v>572593973.29032254</v>
      </c>
      <c r="G162" s="147">
        <v>1226111.2918422325</v>
      </c>
      <c r="H162" s="147">
        <v>1882158.6199999999</v>
      </c>
      <c r="I162" s="149">
        <v>3.8702642560662977E-2</v>
      </c>
      <c r="J162" s="149">
        <v>1.1794999999999996E-3</v>
      </c>
      <c r="K162" s="150">
        <v>0</v>
      </c>
      <c r="L162" s="150">
        <v>-4.5238095238071298E-7</v>
      </c>
      <c r="M162" s="150">
        <v>-4.5238095238071298E-7</v>
      </c>
    </row>
    <row r="163" spans="2:13" x14ac:dyDescent="0.2">
      <c r="B163" s="151">
        <v>41394</v>
      </c>
      <c r="C163" s="146">
        <v>14670179378</v>
      </c>
      <c r="D163" s="147">
        <v>1581742.96</v>
      </c>
      <c r="E163" s="148">
        <v>274</v>
      </c>
      <c r="F163" s="147">
        <v>489005979.26666665</v>
      </c>
      <c r="G163" s="147">
        <v>1784693.3549878346</v>
      </c>
      <c r="H163" s="147">
        <v>1581742.96</v>
      </c>
      <c r="I163" s="149">
        <v>3.935440498197295E-2</v>
      </c>
      <c r="J163" s="149">
        <v>1.1790476190476188E-3</v>
      </c>
      <c r="K163" s="150">
        <v>0</v>
      </c>
      <c r="L163" s="150">
        <v>-5.5865800865800321E-5</v>
      </c>
      <c r="M163" s="150">
        <v>-5.5865800865800321E-5</v>
      </c>
    </row>
    <row r="164" spans="2:13" x14ac:dyDescent="0.2">
      <c r="B164" s="151">
        <v>41425</v>
      </c>
      <c r="C164" s="146">
        <v>15343810105</v>
      </c>
      <c r="D164" s="147">
        <v>1671822.42</v>
      </c>
      <c r="E164" s="148">
        <v>248</v>
      </c>
      <c r="F164" s="147">
        <v>494961616.2903226</v>
      </c>
      <c r="G164" s="147">
        <v>1995812.9689125912</v>
      </c>
      <c r="H164" s="147">
        <v>1671822.42</v>
      </c>
      <c r="I164" s="149">
        <v>3.976946919469191E-2</v>
      </c>
      <c r="J164" s="149">
        <v>1.1231818181818185E-3</v>
      </c>
      <c r="K164" s="150">
        <v>8.2318181818181665E-5</v>
      </c>
      <c r="L164" s="150">
        <v>0</v>
      </c>
      <c r="M164" s="150">
        <v>8.2318181818181665E-5</v>
      </c>
    </row>
    <row r="165" spans="2:13" x14ac:dyDescent="0.2">
      <c r="B165" s="151">
        <v>41455</v>
      </c>
      <c r="C165" s="146">
        <v>16378238044</v>
      </c>
      <c r="D165" s="147">
        <v>1841917.09</v>
      </c>
      <c r="E165" s="148">
        <v>320</v>
      </c>
      <c r="F165" s="147">
        <v>545941268.13333333</v>
      </c>
      <c r="G165" s="147">
        <v>1706066.4629166666</v>
      </c>
      <c r="H165" s="147">
        <v>1841917.09</v>
      </c>
      <c r="I165" s="149">
        <v>4.1048355509540918E-2</v>
      </c>
      <c r="J165" s="149">
        <v>1.2055000000000002E-3</v>
      </c>
      <c r="K165" s="150">
        <v>4.4499999999999835E-5</v>
      </c>
      <c r="L165" s="150">
        <v>0</v>
      </c>
      <c r="M165" s="150">
        <v>4.4499999999999835E-5</v>
      </c>
    </row>
    <row r="166" spans="2:13" x14ac:dyDescent="0.2">
      <c r="B166" s="151">
        <v>41486</v>
      </c>
      <c r="C166" s="146">
        <v>14549312302</v>
      </c>
      <c r="D166" s="147">
        <v>1525294.93</v>
      </c>
      <c r="E166" s="148">
        <v>318</v>
      </c>
      <c r="F166" s="147">
        <v>469332654.90322578</v>
      </c>
      <c r="G166" s="147">
        <v>1475888.8518969363</v>
      </c>
      <c r="H166" s="147">
        <v>1525294.93</v>
      </c>
      <c r="I166" s="149">
        <v>3.8265220918618233E-2</v>
      </c>
      <c r="J166" s="149">
        <v>1.25E-3</v>
      </c>
      <c r="K166" s="150">
        <v>2.8181818181818039E-5</v>
      </c>
      <c r="L166" s="150">
        <v>0</v>
      </c>
      <c r="M166" s="150">
        <v>2.8181818181818039E-5</v>
      </c>
    </row>
    <row r="167" spans="2:13" x14ac:dyDescent="0.2">
      <c r="B167" s="151">
        <v>41517</v>
      </c>
      <c r="C167" s="146">
        <v>14535010504</v>
      </c>
      <c r="D167" s="147">
        <v>1532619.24</v>
      </c>
      <c r="E167" s="148">
        <v>272</v>
      </c>
      <c r="F167" s="147">
        <v>468871306.58064514</v>
      </c>
      <c r="G167" s="147">
        <v>1723791.5683111954</v>
      </c>
      <c r="H167" s="147">
        <v>1532619.24</v>
      </c>
      <c r="I167" s="149">
        <v>3.8486798647035914E-2</v>
      </c>
      <c r="J167" s="149">
        <v>1.2781818181818181E-3</v>
      </c>
      <c r="K167" s="150">
        <v>3.2467532467535341E-6</v>
      </c>
      <c r="L167" s="150">
        <v>0</v>
      </c>
      <c r="M167" s="150">
        <v>3.2467532467535341E-6</v>
      </c>
    </row>
    <row r="168" spans="2:13" x14ac:dyDescent="0.2">
      <c r="B168" s="151">
        <v>41547</v>
      </c>
      <c r="C168" s="146">
        <v>14393797565</v>
      </c>
      <c r="D168" s="147">
        <v>1517661.5399999998</v>
      </c>
      <c r="E168" s="148">
        <v>260</v>
      </c>
      <c r="F168" s="147">
        <v>479793252.16666669</v>
      </c>
      <c r="G168" s="147">
        <v>1845358.6621794873</v>
      </c>
      <c r="H168" s="147">
        <v>1517661.5399999998</v>
      </c>
      <c r="I168" s="149">
        <v>3.8485080785558477E-2</v>
      </c>
      <c r="J168" s="149">
        <v>1.2814285714285716E-3</v>
      </c>
      <c r="K168" s="150">
        <v>1.1801242236024728E-6</v>
      </c>
      <c r="L168" s="150">
        <v>0</v>
      </c>
      <c r="M168" s="150">
        <v>1.1801242236024728E-6</v>
      </c>
    </row>
    <row r="169" spans="2:13" x14ac:dyDescent="0.2">
      <c r="B169" s="151">
        <v>41578</v>
      </c>
      <c r="C169" s="146">
        <v>16315665888</v>
      </c>
      <c r="D169" s="147">
        <v>1747499.570000001</v>
      </c>
      <c r="E169" s="148">
        <v>333</v>
      </c>
      <c r="F169" s="147">
        <v>526311802.83870965</v>
      </c>
      <c r="G169" s="147">
        <v>1580515.9244405695</v>
      </c>
      <c r="H169" s="147">
        <v>1747499.570000001</v>
      </c>
      <c r="I169" s="149">
        <v>3.90935526277921E-2</v>
      </c>
      <c r="J169" s="149">
        <v>1.2826086956521741E-3</v>
      </c>
      <c r="K169" s="150">
        <v>3.7867494824016202E-5</v>
      </c>
      <c r="L169" s="150">
        <v>0</v>
      </c>
      <c r="M169" s="150">
        <v>3.7867494824016202E-5</v>
      </c>
    </row>
    <row r="170" spans="2:13" x14ac:dyDescent="0.2">
      <c r="B170" s="151">
        <v>41608</v>
      </c>
      <c r="C170" s="146">
        <v>16453608620</v>
      </c>
      <c r="D170" s="147">
        <v>1790032.76</v>
      </c>
      <c r="E170" s="148">
        <v>284</v>
      </c>
      <c r="F170" s="147">
        <v>548453620.66666663</v>
      </c>
      <c r="G170" s="147">
        <v>1931174.7206572769</v>
      </c>
      <c r="H170" s="147">
        <v>1790032.76</v>
      </c>
      <c r="I170" s="149">
        <v>3.9709341123248379E-2</v>
      </c>
      <c r="J170" s="149">
        <v>1.3204761904761903E-3</v>
      </c>
      <c r="K170" s="150">
        <v>8.3906926406926495E-4</v>
      </c>
      <c r="L170" s="150">
        <v>0</v>
      </c>
      <c r="M170" s="150">
        <v>8.3906926406926495E-4</v>
      </c>
    </row>
    <row r="171" spans="2:13" x14ac:dyDescent="0.2">
      <c r="B171" s="151">
        <v>41639</v>
      </c>
      <c r="C171" s="146">
        <v>15476725659</v>
      </c>
      <c r="D171" s="147">
        <v>1620228.5600000003</v>
      </c>
      <c r="E171" s="148">
        <v>252</v>
      </c>
      <c r="F171" s="147">
        <v>499249214.80645162</v>
      </c>
      <c r="G171" s="147">
        <v>1981147.6778033795</v>
      </c>
      <c r="H171" s="147">
        <v>1620228.5600000003</v>
      </c>
      <c r="I171" s="149">
        <v>3.8211146041481958E-2</v>
      </c>
      <c r="J171" s="149">
        <v>2.1595454545454552E-3</v>
      </c>
      <c r="K171" s="150">
        <v>7.8715415019762515E-5</v>
      </c>
      <c r="L171" s="150">
        <v>0</v>
      </c>
      <c r="M171" s="150">
        <v>7.8715415019762515E-5</v>
      </c>
    </row>
    <row r="172" spans="2:13" x14ac:dyDescent="0.2">
      <c r="B172" s="151">
        <v>41670</v>
      </c>
      <c r="C172" s="146">
        <v>16506007640</v>
      </c>
      <c r="D172" s="147">
        <v>1770317.1700000002</v>
      </c>
      <c r="E172" s="148">
        <v>279</v>
      </c>
      <c r="F172" s="147">
        <v>532451859.35483873</v>
      </c>
      <c r="G172" s="147">
        <v>1908429.603422361</v>
      </c>
      <c r="H172" s="147">
        <v>1770317.1700000002</v>
      </c>
      <c r="I172" s="149">
        <v>3.9147308128230099E-2</v>
      </c>
      <c r="J172" s="149">
        <v>2.2382608695652177E-3</v>
      </c>
      <c r="K172" s="150">
        <v>7.3913043478280108E-7</v>
      </c>
      <c r="L172" s="150">
        <v>0</v>
      </c>
      <c r="M172" s="150">
        <v>7.3913043478280108E-7</v>
      </c>
    </row>
    <row r="173" spans="2:13" x14ac:dyDescent="0.2">
      <c r="B173" s="151">
        <v>41698</v>
      </c>
      <c r="C173" s="146">
        <v>15276369535</v>
      </c>
      <c r="D173" s="147">
        <v>1651569.41</v>
      </c>
      <c r="E173" s="148">
        <v>249</v>
      </c>
      <c r="F173" s="147">
        <v>545584626.25</v>
      </c>
      <c r="G173" s="147">
        <v>2191102.9166666665</v>
      </c>
      <c r="H173" s="147">
        <v>1651569.41</v>
      </c>
      <c r="I173" s="149">
        <v>3.9461131996634438E-2</v>
      </c>
      <c r="J173" s="149">
        <v>2.2390000000000005E-3</v>
      </c>
      <c r="K173" s="150">
        <v>7.9095238095237917E-5</v>
      </c>
      <c r="L173" s="150">
        <v>0</v>
      </c>
      <c r="M173" s="150">
        <v>7.9095238095237917E-5</v>
      </c>
    </row>
    <row r="174" spans="2:13" x14ac:dyDescent="0.2">
      <c r="B174" s="151">
        <v>41729</v>
      </c>
      <c r="C174" s="146">
        <v>16313282415</v>
      </c>
      <c r="D174" s="147">
        <v>1730482.4400000002</v>
      </c>
      <c r="E174" s="148">
        <v>236</v>
      </c>
      <c r="F174" s="147">
        <v>526234916.61290324</v>
      </c>
      <c r="G174" s="147">
        <v>2229808.9686987423</v>
      </c>
      <c r="H174" s="147">
        <v>1730482.4400000002</v>
      </c>
      <c r="I174" s="149">
        <v>3.8718516269860094E-2</v>
      </c>
      <c r="J174" s="149">
        <v>2.3180952380952385E-3</v>
      </c>
      <c r="K174" s="150">
        <v>2.0740476190476151E-4</v>
      </c>
      <c r="L174" s="150">
        <v>0</v>
      </c>
      <c r="M174" s="150">
        <v>2.0740476190476151E-4</v>
      </c>
    </row>
    <row r="175" spans="2:13" x14ac:dyDescent="0.2">
      <c r="B175" s="151">
        <v>41759</v>
      </c>
      <c r="C175" s="146">
        <v>17284264741</v>
      </c>
      <c r="D175" s="147">
        <v>1880658.7600000005</v>
      </c>
      <c r="E175" s="148">
        <v>294</v>
      </c>
      <c r="F175" s="147">
        <v>576142158.0333333</v>
      </c>
      <c r="G175" s="147">
        <v>1959667.2041950112</v>
      </c>
      <c r="H175" s="147">
        <v>1880658.7600000005</v>
      </c>
      <c r="I175" s="149">
        <v>3.9714761240129293E-2</v>
      </c>
      <c r="J175" s="149">
        <v>2.5255E-3</v>
      </c>
      <c r="K175" s="150">
        <v>6.6880952380951944E-5</v>
      </c>
      <c r="L175" s="150">
        <v>0</v>
      </c>
      <c r="M175" s="150">
        <v>6.6880952380951944E-5</v>
      </c>
    </row>
    <row r="176" spans="2:13" x14ac:dyDescent="0.2">
      <c r="B176" s="151">
        <v>41790</v>
      </c>
      <c r="C176" s="146">
        <v>17665382313</v>
      </c>
      <c r="D176" s="147">
        <v>2176899.83</v>
      </c>
      <c r="E176" s="148">
        <v>276</v>
      </c>
      <c r="F176" s="147">
        <v>569851042.35483873</v>
      </c>
      <c r="G176" s="147">
        <v>2064677.6896914446</v>
      </c>
      <c r="H176" s="147">
        <v>2176899.83</v>
      </c>
      <c r="I176" s="149">
        <v>4.4978841888141594E-2</v>
      </c>
      <c r="J176" s="149">
        <v>2.5923809523809519E-3</v>
      </c>
      <c r="K176" s="150">
        <v>0</v>
      </c>
      <c r="L176" s="150">
        <v>-1.0633333333333326E-3</v>
      </c>
      <c r="M176" s="150">
        <v>-1.0633333333333326E-3</v>
      </c>
    </row>
    <row r="177" spans="2:13" x14ac:dyDescent="0.2">
      <c r="B177" s="151">
        <v>41820</v>
      </c>
      <c r="C177" s="146">
        <v>15915457486</v>
      </c>
      <c r="D177" s="147">
        <v>1490770.0699999998</v>
      </c>
      <c r="E177" s="148">
        <v>217</v>
      </c>
      <c r="F177" s="147">
        <v>530515249.53333336</v>
      </c>
      <c r="G177" s="147">
        <v>2444770.7351766513</v>
      </c>
      <c r="H177" s="147">
        <v>1490770.0699999998</v>
      </c>
      <c r="I177" s="149">
        <v>3.4188842892429815E-2</v>
      </c>
      <c r="J177" s="149">
        <v>1.5290476190476193E-3</v>
      </c>
      <c r="K177" s="150">
        <v>0</v>
      </c>
      <c r="L177" s="150">
        <v>-5.7078674948240191E-4</v>
      </c>
      <c r="M177" s="150">
        <v>-5.7078674948240191E-4</v>
      </c>
    </row>
    <row r="178" spans="2:13" x14ac:dyDescent="0.2">
      <c r="B178" s="151">
        <v>41851</v>
      </c>
      <c r="C178" s="146">
        <v>16334196770</v>
      </c>
      <c r="D178" s="147">
        <v>1767001.9500000002</v>
      </c>
      <c r="E178" s="148">
        <v>293</v>
      </c>
      <c r="F178" s="147">
        <v>526909573.22580647</v>
      </c>
      <c r="G178" s="147">
        <v>1798326.1884839812</v>
      </c>
      <c r="H178" s="147">
        <v>1767001.9500000002</v>
      </c>
      <c r="I178" s="149">
        <v>3.9484997078922793E-2</v>
      </c>
      <c r="J178" s="149">
        <v>9.5826086956521742E-4</v>
      </c>
      <c r="K178" s="150">
        <v>0</v>
      </c>
      <c r="L178" s="150">
        <v>-1.0826086956521735E-4</v>
      </c>
      <c r="M178" s="150">
        <v>-1.0826086956521735E-4</v>
      </c>
    </row>
    <row r="179" spans="2:13" x14ac:dyDescent="0.2">
      <c r="B179" s="152">
        <v>41882</v>
      </c>
      <c r="C179" s="153">
        <v>14671625149</v>
      </c>
      <c r="D179" s="154">
        <v>1571813.46</v>
      </c>
      <c r="E179" s="155">
        <v>263</v>
      </c>
      <c r="F179" s="147">
        <v>473278230.61290324</v>
      </c>
      <c r="G179" s="147">
        <v>1799536.9985281492</v>
      </c>
      <c r="H179" s="147">
        <v>1571813.46</v>
      </c>
      <c r="I179" s="149">
        <v>3.9103501287251978E-2</v>
      </c>
      <c r="J179" s="149">
        <v>8.5000000000000006E-4</v>
      </c>
      <c r="K179" s="150">
        <v>0</v>
      </c>
      <c r="L179" s="150">
        <v>-8.5000000000000006E-4</v>
      </c>
      <c r="M179" s="150">
        <v>-8.5000000000000006E-4</v>
      </c>
    </row>
    <row r="180" spans="2:13" x14ac:dyDescent="0.2">
      <c r="B180" s="67"/>
      <c r="C180" s="67"/>
      <c r="D180" s="67"/>
      <c r="E180" s="67"/>
      <c r="F180" s="67"/>
      <c r="G180" s="67"/>
      <c r="H180" s="67"/>
      <c r="I180" s="67"/>
      <c r="J180" s="72"/>
      <c r="K180" s="67"/>
      <c r="L180" s="67"/>
      <c r="M180" s="67"/>
    </row>
    <row r="181" spans="2:13" x14ac:dyDescent="0.2">
      <c r="B181" s="67">
        <f>+B101-B19</f>
        <v>0</v>
      </c>
      <c r="C181" s="67">
        <f t="shared" ref="C181:M181" si="69">+C101-C19</f>
        <v>0</v>
      </c>
      <c r="D181" s="67">
        <f t="shared" si="69"/>
        <v>0</v>
      </c>
      <c r="E181" s="67">
        <f t="shared" si="69"/>
        <v>0</v>
      </c>
      <c r="F181" s="67">
        <f t="shared" si="69"/>
        <v>0</v>
      </c>
      <c r="G181" s="67">
        <f t="shared" si="69"/>
        <v>0</v>
      </c>
      <c r="H181" s="67">
        <f t="shared" si="69"/>
        <v>0</v>
      </c>
      <c r="I181" s="67">
        <f t="shared" si="69"/>
        <v>0</v>
      </c>
      <c r="J181" s="67">
        <f t="shared" si="69"/>
        <v>0</v>
      </c>
      <c r="K181" s="67">
        <f t="shared" si="69"/>
        <v>0</v>
      </c>
      <c r="L181" s="67">
        <f t="shared" si="69"/>
        <v>0</v>
      </c>
      <c r="M181" s="67">
        <f t="shared" si="69"/>
        <v>0</v>
      </c>
    </row>
    <row r="182" spans="2:13" x14ac:dyDescent="0.2">
      <c r="B182" s="67">
        <f t="shared" ref="B182:M182" si="70">+B102-B20</f>
        <v>0</v>
      </c>
      <c r="C182" s="67">
        <f t="shared" si="70"/>
        <v>0</v>
      </c>
      <c r="D182" s="67">
        <f t="shared" si="70"/>
        <v>0</v>
      </c>
      <c r="E182" s="67">
        <f t="shared" si="70"/>
        <v>0</v>
      </c>
      <c r="F182" s="67">
        <f t="shared" si="70"/>
        <v>0</v>
      </c>
      <c r="G182" s="67">
        <f t="shared" si="70"/>
        <v>0</v>
      </c>
      <c r="H182" s="67">
        <f t="shared" si="70"/>
        <v>0</v>
      </c>
      <c r="I182" s="67">
        <f t="shared" si="70"/>
        <v>0</v>
      </c>
      <c r="J182" s="67">
        <f t="shared" si="70"/>
        <v>0</v>
      </c>
      <c r="K182" s="67">
        <f t="shared" si="70"/>
        <v>0</v>
      </c>
      <c r="L182" s="67">
        <f t="shared" si="70"/>
        <v>0</v>
      </c>
      <c r="M182" s="67">
        <f t="shared" si="70"/>
        <v>0</v>
      </c>
    </row>
    <row r="183" spans="2:13" x14ac:dyDescent="0.2">
      <c r="B183" s="67">
        <f t="shared" ref="B183:M183" si="71">+B103-B21</f>
        <v>0</v>
      </c>
      <c r="C183" s="67">
        <f t="shared" si="71"/>
        <v>0</v>
      </c>
      <c r="D183" s="67">
        <f t="shared" si="71"/>
        <v>0</v>
      </c>
      <c r="E183" s="67">
        <f t="shared" si="71"/>
        <v>0</v>
      </c>
      <c r="F183" s="67">
        <f t="shared" si="71"/>
        <v>0</v>
      </c>
      <c r="G183" s="67">
        <f t="shared" si="71"/>
        <v>0</v>
      </c>
      <c r="H183" s="67">
        <f t="shared" si="71"/>
        <v>0</v>
      </c>
      <c r="I183" s="67">
        <f t="shared" si="71"/>
        <v>0</v>
      </c>
      <c r="J183" s="67">
        <f t="shared" si="71"/>
        <v>0</v>
      </c>
      <c r="K183" s="67">
        <f t="shared" si="71"/>
        <v>0</v>
      </c>
      <c r="L183" s="67">
        <f t="shared" si="71"/>
        <v>0</v>
      </c>
      <c r="M183" s="67">
        <f t="shared" si="71"/>
        <v>0</v>
      </c>
    </row>
    <row r="184" spans="2:13" x14ac:dyDescent="0.2">
      <c r="B184" s="67">
        <f t="shared" ref="B184:M184" si="72">+B104-B22</f>
        <v>0</v>
      </c>
      <c r="C184" s="67">
        <f t="shared" si="72"/>
        <v>0</v>
      </c>
      <c r="D184" s="67">
        <f t="shared" si="72"/>
        <v>0</v>
      </c>
      <c r="E184" s="67">
        <f t="shared" si="72"/>
        <v>0</v>
      </c>
      <c r="F184" s="67">
        <f t="shared" si="72"/>
        <v>0</v>
      </c>
      <c r="G184" s="67">
        <f t="shared" si="72"/>
        <v>0</v>
      </c>
      <c r="H184" s="67">
        <f t="shared" si="72"/>
        <v>0</v>
      </c>
      <c r="I184" s="67">
        <f t="shared" si="72"/>
        <v>0</v>
      </c>
      <c r="J184" s="67">
        <f t="shared" si="72"/>
        <v>0</v>
      </c>
      <c r="K184" s="67">
        <f t="shared" si="72"/>
        <v>0</v>
      </c>
      <c r="L184" s="67">
        <f t="shared" si="72"/>
        <v>0</v>
      </c>
      <c r="M184" s="67">
        <f t="shared" si="72"/>
        <v>0</v>
      </c>
    </row>
    <row r="185" spans="2:13" x14ac:dyDescent="0.2">
      <c r="B185" s="67">
        <f t="shared" ref="B185:M185" si="73">+B105-B23</f>
        <v>0</v>
      </c>
      <c r="C185" s="67">
        <f t="shared" si="73"/>
        <v>0</v>
      </c>
      <c r="D185" s="67">
        <f t="shared" si="73"/>
        <v>0</v>
      </c>
      <c r="E185" s="67">
        <f t="shared" si="73"/>
        <v>0</v>
      </c>
      <c r="F185" s="67">
        <f t="shared" si="73"/>
        <v>0</v>
      </c>
      <c r="G185" s="67">
        <f t="shared" si="73"/>
        <v>0</v>
      </c>
      <c r="H185" s="67">
        <f t="shared" si="73"/>
        <v>0</v>
      </c>
      <c r="I185" s="67">
        <f t="shared" si="73"/>
        <v>0</v>
      </c>
      <c r="J185" s="67">
        <f t="shared" si="73"/>
        <v>0</v>
      </c>
      <c r="K185" s="67">
        <f t="shared" si="73"/>
        <v>0</v>
      </c>
      <c r="L185" s="67">
        <f t="shared" si="73"/>
        <v>0</v>
      </c>
      <c r="M185" s="67">
        <f t="shared" si="73"/>
        <v>0</v>
      </c>
    </row>
    <row r="186" spans="2:13" x14ac:dyDescent="0.2">
      <c r="B186" s="67">
        <f t="shared" ref="B186:M186" si="74">+B106-B24</f>
        <v>0</v>
      </c>
      <c r="C186" s="67">
        <f t="shared" si="74"/>
        <v>0</v>
      </c>
      <c r="D186" s="67">
        <f t="shared" si="74"/>
        <v>0</v>
      </c>
      <c r="E186" s="67">
        <f t="shared" si="74"/>
        <v>0</v>
      </c>
      <c r="F186" s="67">
        <f t="shared" si="74"/>
        <v>0</v>
      </c>
      <c r="G186" s="67">
        <f t="shared" si="74"/>
        <v>0</v>
      </c>
      <c r="H186" s="67">
        <f t="shared" si="74"/>
        <v>0</v>
      </c>
      <c r="I186" s="67">
        <f t="shared" si="74"/>
        <v>0</v>
      </c>
      <c r="J186" s="67">
        <f t="shared" si="74"/>
        <v>0</v>
      </c>
      <c r="K186" s="67">
        <f t="shared" si="74"/>
        <v>0</v>
      </c>
      <c r="L186" s="67">
        <f t="shared" si="74"/>
        <v>0</v>
      </c>
      <c r="M186" s="67">
        <f t="shared" si="74"/>
        <v>0</v>
      </c>
    </row>
    <row r="187" spans="2:13" x14ac:dyDescent="0.2">
      <c r="B187" s="67">
        <f t="shared" ref="B187:M187" si="75">+B107-B25</f>
        <v>0</v>
      </c>
      <c r="C187" s="67">
        <f t="shared" si="75"/>
        <v>0</v>
      </c>
      <c r="D187" s="67">
        <f t="shared" si="75"/>
        <v>0</v>
      </c>
      <c r="E187" s="67">
        <f t="shared" si="75"/>
        <v>0</v>
      </c>
      <c r="F187" s="67">
        <f t="shared" si="75"/>
        <v>0</v>
      </c>
      <c r="G187" s="67">
        <f t="shared" si="75"/>
        <v>0</v>
      </c>
      <c r="H187" s="67">
        <f t="shared" si="75"/>
        <v>0</v>
      </c>
      <c r="I187" s="67">
        <f t="shared" si="75"/>
        <v>0</v>
      </c>
      <c r="J187" s="67">
        <f t="shared" si="75"/>
        <v>0</v>
      </c>
      <c r="K187" s="67">
        <f t="shared" si="75"/>
        <v>0</v>
      </c>
      <c r="L187" s="67">
        <f t="shared" si="75"/>
        <v>0</v>
      </c>
      <c r="M187" s="67">
        <f t="shared" si="75"/>
        <v>0</v>
      </c>
    </row>
    <row r="188" spans="2:13" x14ac:dyDescent="0.2">
      <c r="B188" s="67">
        <f t="shared" ref="B188:M188" si="76">+B108-B26</f>
        <v>0</v>
      </c>
      <c r="C188" s="67">
        <f t="shared" si="76"/>
        <v>0</v>
      </c>
      <c r="D188" s="67">
        <f t="shared" si="76"/>
        <v>0</v>
      </c>
      <c r="E188" s="67">
        <f t="shared" si="76"/>
        <v>0</v>
      </c>
      <c r="F188" s="67">
        <f t="shared" si="76"/>
        <v>0</v>
      </c>
      <c r="G188" s="67">
        <f t="shared" si="76"/>
        <v>0</v>
      </c>
      <c r="H188" s="67">
        <f t="shared" si="76"/>
        <v>0</v>
      </c>
      <c r="I188" s="67">
        <f t="shared" si="76"/>
        <v>0</v>
      </c>
      <c r="J188" s="67">
        <f t="shared" si="76"/>
        <v>0</v>
      </c>
      <c r="K188" s="67">
        <f t="shared" si="76"/>
        <v>0</v>
      </c>
      <c r="L188" s="67">
        <f t="shared" si="76"/>
        <v>0</v>
      </c>
      <c r="M188" s="67">
        <f t="shared" si="76"/>
        <v>0</v>
      </c>
    </row>
    <row r="189" spans="2:13" x14ac:dyDescent="0.2">
      <c r="B189" s="67">
        <f t="shared" ref="B189:M189" si="77">+B109-B27</f>
        <v>0</v>
      </c>
      <c r="C189" s="67">
        <f t="shared" si="77"/>
        <v>0</v>
      </c>
      <c r="D189" s="67">
        <f t="shared" si="77"/>
        <v>0</v>
      </c>
      <c r="E189" s="67">
        <f t="shared" si="77"/>
        <v>0</v>
      </c>
      <c r="F189" s="67">
        <f t="shared" si="77"/>
        <v>0</v>
      </c>
      <c r="G189" s="67">
        <f t="shared" si="77"/>
        <v>0</v>
      </c>
      <c r="H189" s="67">
        <f t="shared" si="77"/>
        <v>0</v>
      </c>
      <c r="I189" s="67">
        <f t="shared" si="77"/>
        <v>0</v>
      </c>
      <c r="J189" s="67">
        <f t="shared" si="77"/>
        <v>0</v>
      </c>
      <c r="K189" s="67">
        <f t="shared" si="77"/>
        <v>0</v>
      </c>
      <c r="L189" s="67">
        <f t="shared" si="77"/>
        <v>0</v>
      </c>
      <c r="M189" s="67">
        <f t="shared" si="77"/>
        <v>0</v>
      </c>
    </row>
    <row r="190" spans="2:13" x14ac:dyDescent="0.2">
      <c r="B190" s="67">
        <f t="shared" ref="B190:M190" si="78">+B110-B28</f>
        <v>0</v>
      </c>
      <c r="C190" s="67">
        <f t="shared" si="78"/>
        <v>0</v>
      </c>
      <c r="D190" s="67">
        <f t="shared" si="78"/>
        <v>0</v>
      </c>
      <c r="E190" s="67">
        <f t="shared" si="78"/>
        <v>0</v>
      </c>
      <c r="F190" s="67">
        <f t="shared" si="78"/>
        <v>0</v>
      </c>
      <c r="G190" s="67">
        <f t="shared" si="78"/>
        <v>0</v>
      </c>
      <c r="H190" s="67">
        <f t="shared" si="78"/>
        <v>0</v>
      </c>
      <c r="I190" s="67">
        <f t="shared" si="78"/>
        <v>0</v>
      </c>
      <c r="J190" s="67">
        <f t="shared" si="78"/>
        <v>0</v>
      </c>
      <c r="K190" s="67">
        <f t="shared" si="78"/>
        <v>0</v>
      </c>
      <c r="L190" s="67">
        <f t="shared" si="78"/>
        <v>0</v>
      </c>
      <c r="M190" s="67">
        <f t="shared" si="78"/>
        <v>0</v>
      </c>
    </row>
    <row r="191" spans="2:13" x14ac:dyDescent="0.2">
      <c r="B191" s="67">
        <f t="shared" ref="B191:M191" si="79">+B111-B29</f>
        <v>0</v>
      </c>
      <c r="C191" s="67">
        <f t="shared" si="79"/>
        <v>0</v>
      </c>
      <c r="D191" s="67">
        <f t="shared" si="79"/>
        <v>0</v>
      </c>
      <c r="E191" s="67">
        <f t="shared" si="79"/>
        <v>0</v>
      </c>
      <c r="F191" s="67">
        <f t="shared" si="79"/>
        <v>0</v>
      </c>
      <c r="G191" s="67">
        <f t="shared" si="79"/>
        <v>0</v>
      </c>
      <c r="H191" s="67">
        <f t="shared" si="79"/>
        <v>0</v>
      </c>
      <c r="I191" s="67">
        <f t="shared" si="79"/>
        <v>0</v>
      </c>
      <c r="J191" s="67">
        <f t="shared" si="79"/>
        <v>0</v>
      </c>
      <c r="K191" s="67">
        <f t="shared" si="79"/>
        <v>0</v>
      </c>
      <c r="L191" s="67">
        <f t="shared" si="79"/>
        <v>0</v>
      </c>
      <c r="M191" s="67">
        <f t="shared" si="79"/>
        <v>0</v>
      </c>
    </row>
    <row r="192" spans="2:13" x14ac:dyDescent="0.2">
      <c r="B192" s="67">
        <f t="shared" ref="B192:M192" si="80">+B112-B30</f>
        <v>0</v>
      </c>
      <c r="C192" s="67">
        <f t="shared" si="80"/>
        <v>0</v>
      </c>
      <c r="D192" s="67">
        <f t="shared" si="80"/>
        <v>0</v>
      </c>
      <c r="E192" s="67">
        <f t="shared" si="80"/>
        <v>0</v>
      </c>
      <c r="F192" s="67">
        <f t="shared" si="80"/>
        <v>0</v>
      </c>
      <c r="G192" s="67">
        <f t="shared" si="80"/>
        <v>0</v>
      </c>
      <c r="H192" s="67">
        <f t="shared" si="80"/>
        <v>0</v>
      </c>
      <c r="I192" s="67">
        <f t="shared" si="80"/>
        <v>0</v>
      </c>
      <c r="J192" s="67">
        <f t="shared" si="80"/>
        <v>0</v>
      </c>
      <c r="K192" s="67">
        <f t="shared" si="80"/>
        <v>0</v>
      </c>
      <c r="L192" s="67">
        <f t="shared" si="80"/>
        <v>0</v>
      </c>
      <c r="M192" s="67">
        <f t="shared" si="80"/>
        <v>0</v>
      </c>
    </row>
    <row r="193" spans="2:13" x14ac:dyDescent="0.2">
      <c r="B193" s="67">
        <f t="shared" ref="B193:M193" si="81">+B113-B31</f>
        <v>0</v>
      </c>
      <c r="C193" s="67">
        <f t="shared" si="81"/>
        <v>0</v>
      </c>
      <c r="D193" s="67">
        <f t="shared" si="81"/>
        <v>0</v>
      </c>
      <c r="E193" s="67">
        <f t="shared" si="81"/>
        <v>0</v>
      </c>
      <c r="F193" s="67">
        <f t="shared" si="81"/>
        <v>0</v>
      </c>
      <c r="G193" s="67">
        <f t="shared" si="81"/>
        <v>0</v>
      </c>
      <c r="H193" s="67">
        <f t="shared" si="81"/>
        <v>0</v>
      </c>
      <c r="I193" s="67">
        <f t="shared" si="81"/>
        <v>0</v>
      </c>
      <c r="J193" s="67">
        <f t="shared" si="81"/>
        <v>0</v>
      </c>
      <c r="K193" s="67">
        <f t="shared" si="81"/>
        <v>0</v>
      </c>
      <c r="L193" s="67">
        <f t="shared" si="81"/>
        <v>0</v>
      </c>
      <c r="M193" s="67">
        <f t="shared" si="81"/>
        <v>0</v>
      </c>
    </row>
    <row r="194" spans="2:13" x14ac:dyDescent="0.2">
      <c r="B194" s="67">
        <f t="shared" ref="B194:M194" si="82">+B114-B32</f>
        <v>0</v>
      </c>
      <c r="C194" s="67">
        <f t="shared" si="82"/>
        <v>0</v>
      </c>
      <c r="D194" s="67">
        <f t="shared" si="82"/>
        <v>0</v>
      </c>
      <c r="E194" s="67">
        <f t="shared" si="82"/>
        <v>0</v>
      </c>
      <c r="F194" s="67">
        <f t="shared" si="82"/>
        <v>0</v>
      </c>
      <c r="G194" s="67">
        <f t="shared" si="82"/>
        <v>0</v>
      </c>
      <c r="H194" s="67">
        <f t="shared" si="82"/>
        <v>0</v>
      </c>
      <c r="I194" s="67">
        <f t="shared" si="82"/>
        <v>0</v>
      </c>
      <c r="J194" s="67">
        <f t="shared" si="82"/>
        <v>0</v>
      </c>
      <c r="K194" s="67">
        <f t="shared" si="82"/>
        <v>0</v>
      </c>
      <c r="L194" s="67">
        <f t="shared" si="82"/>
        <v>0</v>
      </c>
      <c r="M194" s="67">
        <f t="shared" si="82"/>
        <v>0</v>
      </c>
    </row>
    <row r="195" spans="2:13" x14ac:dyDescent="0.2">
      <c r="B195" s="67">
        <f t="shared" ref="B195:M195" si="83">+B115-B33</f>
        <v>0</v>
      </c>
      <c r="C195" s="67">
        <f t="shared" si="83"/>
        <v>0</v>
      </c>
      <c r="D195" s="67">
        <f t="shared" si="83"/>
        <v>0</v>
      </c>
      <c r="E195" s="67">
        <f t="shared" si="83"/>
        <v>0</v>
      </c>
      <c r="F195" s="67">
        <f t="shared" si="83"/>
        <v>0</v>
      </c>
      <c r="G195" s="67">
        <f t="shared" si="83"/>
        <v>0</v>
      </c>
      <c r="H195" s="67">
        <f t="shared" si="83"/>
        <v>0</v>
      </c>
      <c r="I195" s="67">
        <f t="shared" si="83"/>
        <v>0</v>
      </c>
      <c r="J195" s="67">
        <f t="shared" si="83"/>
        <v>0</v>
      </c>
      <c r="K195" s="67">
        <f t="shared" si="83"/>
        <v>0</v>
      </c>
      <c r="L195" s="67">
        <f t="shared" si="83"/>
        <v>0</v>
      </c>
      <c r="M195" s="67">
        <f t="shared" si="83"/>
        <v>0</v>
      </c>
    </row>
    <row r="196" spans="2:13" x14ac:dyDescent="0.2">
      <c r="B196" s="67">
        <f t="shared" ref="B196:M196" si="84">+B116-B34</f>
        <v>0</v>
      </c>
      <c r="C196" s="67">
        <f t="shared" si="84"/>
        <v>0</v>
      </c>
      <c r="D196" s="67">
        <f t="shared" si="84"/>
        <v>0</v>
      </c>
      <c r="E196" s="67">
        <f t="shared" si="84"/>
        <v>0</v>
      </c>
      <c r="F196" s="67">
        <f t="shared" si="84"/>
        <v>0</v>
      </c>
      <c r="G196" s="67">
        <f t="shared" si="84"/>
        <v>0</v>
      </c>
      <c r="H196" s="67">
        <f t="shared" si="84"/>
        <v>0</v>
      </c>
      <c r="I196" s="67">
        <f t="shared" si="84"/>
        <v>0</v>
      </c>
      <c r="J196" s="67">
        <f t="shared" si="84"/>
        <v>0</v>
      </c>
      <c r="K196" s="67">
        <f t="shared" si="84"/>
        <v>0</v>
      </c>
      <c r="L196" s="67">
        <f t="shared" si="84"/>
        <v>0</v>
      </c>
      <c r="M196" s="67">
        <f t="shared" si="84"/>
        <v>0</v>
      </c>
    </row>
    <row r="197" spans="2:13" x14ac:dyDescent="0.2">
      <c r="B197" s="67">
        <f t="shared" ref="B197:M197" si="85">+B117-B35</f>
        <v>0</v>
      </c>
      <c r="C197" s="67">
        <f t="shared" si="85"/>
        <v>0</v>
      </c>
      <c r="D197" s="67">
        <f t="shared" si="85"/>
        <v>0</v>
      </c>
      <c r="E197" s="67">
        <f t="shared" si="85"/>
        <v>0</v>
      </c>
      <c r="F197" s="67">
        <f t="shared" si="85"/>
        <v>0</v>
      </c>
      <c r="G197" s="67">
        <f t="shared" si="85"/>
        <v>0</v>
      </c>
      <c r="H197" s="67">
        <f t="shared" si="85"/>
        <v>0</v>
      </c>
      <c r="I197" s="67">
        <f t="shared" si="85"/>
        <v>0</v>
      </c>
      <c r="J197" s="67">
        <f t="shared" si="85"/>
        <v>0</v>
      </c>
      <c r="K197" s="67">
        <f t="shared" si="85"/>
        <v>0</v>
      </c>
      <c r="L197" s="67">
        <f t="shared" si="85"/>
        <v>0</v>
      </c>
      <c r="M197" s="67">
        <f t="shared" si="85"/>
        <v>0</v>
      </c>
    </row>
    <row r="198" spans="2:13" x14ac:dyDescent="0.2">
      <c r="B198" s="67">
        <f t="shared" ref="B198:M198" si="86">+B118-B36</f>
        <v>0</v>
      </c>
      <c r="C198" s="67">
        <f t="shared" si="86"/>
        <v>0</v>
      </c>
      <c r="D198" s="67">
        <f t="shared" si="86"/>
        <v>0</v>
      </c>
      <c r="E198" s="67">
        <f t="shared" si="86"/>
        <v>0</v>
      </c>
      <c r="F198" s="67">
        <f t="shared" si="86"/>
        <v>0</v>
      </c>
      <c r="G198" s="67">
        <f t="shared" si="86"/>
        <v>0</v>
      </c>
      <c r="H198" s="67">
        <f t="shared" si="86"/>
        <v>0</v>
      </c>
      <c r="I198" s="67">
        <f t="shared" si="86"/>
        <v>0</v>
      </c>
      <c r="J198" s="67">
        <f t="shared" si="86"/>
        <v>0</v>
      </c>
      <c r="K198" s="67">
        <f t="shared" si="86"/>
        <v>0</v>
      </c>
      <c r="L198" s="67">
        <f t="shared" si="86"/>
        <v>0</v>
      </c>
      <c r="M198" s="67">
        <f t="shared" si="86"/>
        <v>0</v>
      </c>
    </row>
    <row r="199" spans="2:13" x14ac:dyDescent="0.2">
      <c r="B199" s="67">
        <f t="shared" ref="B199:M199" si="87">+B119-B37</f>
        <v>0</v>
      </c>
      <c r="C199" s="67">
        <f t="shared" si="87"/>
        <v>0</v>
      </c>
      <c r="D199" s="67">
        <f t="shared" si="87"/>
        <v>0</v>
      </c>
      <c r="E199" s="67">
        <f t="shared" si="87"/>
        <v>0</v>
      </c>
      <c r="F199" s="67">
        <f t="shared" si="87"/>
        <v>0</v>
      </c>
      <c r="G199" s="67">
        <f t="shared" si="87"/>
        <v>0</v>
      </c>
      <c r="H199" s="67">
        <f t="shared" si="87"/>
        <v>0</v>
      </c>
      <c r="I199" s="67">
        <f t="shared" si="87"/>
        <v>0</v>
      </c>
      <c r="J199" s="67">
        <f t="shared" si="87"/>
        <v>0</v>
      </c>
      <c r="K199" s="67">
        <f t="shared" si="87"/>
        <v>0</v>
      </c>
      <c r="L199" s="67">
        <f t="shared" si="87"/>
        <v>0</v>
      </c>
      <c r="M199" s="67">
        <f t="shared" si="87"/>
        <v>0</v>
      </c>
    </row>
    <row r="200" spans="2:13" x14ac:dyDescent="0.2">
      <c r="B200" s="67">
        <f t="shared" ref="B200:M200" si="88">+B120-B38</f>
        <v>0</v>
      </c>
      <c r="C200" s="67">
        <f t="shared" si="88"/>
        <v>0</v>
      </c>
      <c r="D200" s="67">
        <f t="shared" si="88"/>
        <v>0</v>
      </c>
      <c r="E200" s="67">
        <f t="shared" si="88"/>
        <v>0</v>
      </c>
      <c r="F200" s="67">
        <f t="shared" si="88"/>
        <v>0</v>
      </c>
      <c r="G200" s="67">
        <f t="shared" si="88"/>
        <v>0</v>
      </c>
      <c r="H200" s="67">
        <f t="shared" si="88"/>
        <v>0</v>
      </c>
      <c r="I200" s="67">
        <f t="shared" si="88"/>
        <v>0</v>
      </c>
      <c r="J200" s="67">
        <f t="shared" si="88"/>
        <v>0</v>
      </c>
      <c r="K200" s="67">
        <f t="shared" si="88"/>
        <v>0</v>
      </c>
      <c r="L200" s="67">
        <f t="shared" si="88"/>
        <v>0</v>
      </c>
      <c r="M200" s="67">
        <f t="shared" si="88"/>
        <v>0</v>
      </c>
    </row>
    <row r="201" spans="2:13" x14ac:dyDescent="0.2">
      <c r="B201" s="67">
        <f t="shared" ref="B201:M201" si="89">+B121-B39</f>
        <v>0</v>
      </c>
      <c r="C201" s="67">
        <f t="shared" si="89"/>
        <v>0</v>
      </c>
      <c r="D201" s="67">
        <f t="shared" si="89"/>
        <v>0</v>
      </c>
      <c r="E201" s="67">
        <f t="shared" si="89"/>
        <v>0</v>
      </c>
      <c r="F201" s="67">
        <f t="shared" si="89"/>
        <v>0</v>
      </c>
      <c r="G201" s="67">
        <f t="shared" si="89"/>
        <v>0</v>
      </c>
      <c r="H201" s="67">
        <f t="shared" si="89"/>
        <v>0</v>
      </c>
      <c r="I201" s="67">
        <f t="shared" si="89"/>
        <v>0</v>
      </c>
      <c r="J201" s="67">
        <f t="shared" si="89"/>
        <v>0</v>
      </c>
      <c r="K201" s="67">
        <f t="shared" si="89"/>
        <v>0</v>
      </c>
      <c r="L201" s="67">
        <f t="shared" si="89"/>
        <v>0</v>
      </c>
      <c r="M201" s="67">
        <f t="shared" si="89"/>
        <v>0</v>
      </c>
    </row>
    <row r="202" spans="2:13" x14ac:dyDescent="0.2">
      <c r="B202" s="67">
        <f t="shared" ref="B202:M202" si="90">+B122-B40</f>
        <v>0</v>
      </c>
      <c r="C202" s="67">
        <f t="shared" si="90"/>
        <v>0</v>
      </c>
      <c r="D202" s="67">
        <f t="shared" si="90"/>
        <v>0</v>
      </c>
      <c r="E202" s="67">
        <f t="shared" si="90"/>
        <v>0</v>
      </c>
      <c r="F202" s="67">
        <f t="shared" si="90"/>
        <v>0</v>
      </c>
      <c r="G202" s="67">
        <f t="shared" si="90"/>
        <v>0</v>
      </c>
      <c r="H202" s="67">
        <f t="shared" si="90"/>
        <v>0</v>
      </c>
      <c r="I202" s="67">
        <f t="shared" si="90"/>
        <v>0</v>
      </c>
      <c r="J202" s="67">
        <f t="shared" si="90"/>
        <v>0</v>
      </c>
      <c r="K202" s="67">
        <f t="shared" si="90"/>
        <v>0</v>
      </c>
      <c r="L202" s="67">
        <f t="shared" si="90"/>
        <v>0</v>
      </c>
      <c r="M202" s="67">
        <f t="shared" si="90"/>
        <v>0</v>
      </c>
    </row>
    <row r="203" spans="2:13" x14ac:dyDescent="0.2">
      <c r="B203" s="67">
        <f t="shared" ref="B203:M203" si="91">+B123-B41</f>
        <v>0</v>
      </c>
      <c r="C203" s="67">
        <f t="shared" si="91"/>
        <v>0</v>
      </c>
      <c r="D203" s="67">
        <f t="shared" si="91"/>
        <v>0</v>
      </c>
      <c r="E203" s="67">
        <f t="shared" si="91"/>
        <v>0</v>
      </c>
      <c r="F203" s="67">
        <f t="shared" si="91"/>
        <v>0</v>
      </c>
      <c r="G203" s="67">
        <f t="shared" si="91"/>
        <v>0</v>
      </c>
      <c r="H203" s="67">
        <f t="shared" si="91"/>
        <v>0</v>
      </c>
      <c r="I203" s="67">
        <f t="shared" si="91"/>
        <v>0</v>
      </c>
      <c r="J203" s="67">
        <f t="shared" si="91"/>
        <v>0</v>
      </c>
      <c r="K203" s="67">
        <f t="shared" si="91"/>
        <v>0</v>
      </c>
      <c r="L203" s="67">
        <f t="shared" si="91"/>
        <v>0</v>
      </c>
      <c r="M203" s="67">
        <f t="shared" si="91"/>
        <v>0</v>
      </c>
    </row>
    <row r="204" spans="2:13" x14ac:dyDescent="0.2">
      <c r="B204" s="67">
        <f t="shared" ref="B204:M204" si="92">+B124-B42</f>
        <v>0</v>
      </c>
      <c r="C204" s="67">
        <f t="shared" si="92"/>
        <v>0</v>
      </c>
      <c r="D204" s="67">
        <f t="shared" si="92"/>
        <v>0</v>
      </c>
      <c r="E204" s="67">
        <f t="shared" si="92"/>
        <v>0</v>
      </c>
      <c r="F204" s="67">
        <f t="shared" si="92"/>
        <v>0</v>
      </c>
      <c r="G204" s="67">
        <f t="shared" si="92"/>
        <v>0</v>
      </c>
      <c r="H204" s="67">
        <f t="shared" si="92"/>
        <v>0</v>
      </c>
      <c r="I204" s="67">
        <f t="shared" si="92"/>
        <v>0</v>
      </c>
      <c r="J204" s="67">
        <f t="shared" si="92"/>
        <v>0</v>
      </c>
      <c r="K204" s="67">
        <f t="shared" si="92"/>
        <v>0</v>
      </c>
      <c r="L204" s="67">
        <f t="shared" si="92"/>
        <v>0</v>
      </c>
      <c r="M204" s="67">
        <f t="shared" si="92"/>
        <v>0</v>
      </c>
    </row>
    <row r="205" spans="2:13" x14ac:dyDescent="0.2">
      <c r="B205" s="67">
        <f t="shared" ref="B205:M205" si="93">+B125-B43</f>
        <v>0</v>
      </c>
      <c r="C205" s="67">
        <f t="shared" si="93"/>
        <v>0</v>
      </c>
      <c r="D205" s="67">
        <f t="shared" si="93"/>
        <v>0</v>
      </c>
      <c r="E205" s="67">
        <f t="shared" si="93"/>
        <v>0</v>
      </c>
      <c r="F205" s="67">
        <f t="shared" si="93"/>
        <v>0</v>
      </c>
      <c r="G205" s="67">
        <f t="shared" si="93"/>
        <v>0</v>
      </c>
      <c r="H205" s="67">
        <f t="shared" si="93"/>
        <v>0</v>
      </c>
      <c r="I205" s="67">
        <f t="shared" si="93"/>
        <v>0</v>
      </c>
      <c r="J205" s="67">
        <f t="shared" si="93"/>
        <v>0</v>
      </c>
      <c r="K205" s="67">
        <f t="shared" si="93"/>
        <v>0</v>
      </c>
      <c r="L205" s="67">
        <f t="shared" si="93"/>
        <v>0</v>
      </c>
      <c r="M205" s="67">
        <f t="shared" si="93"/>
        <v>0</v>
      </c>
    </row>
    <row r="206" spans="2:13" x14ac:dyDescent="0.2">
      <c r="B206" s="67">
        <f t="shared" ref="B206:M206" si="94">+B126-B44</f>
        <v>0</v>
      </c>
      <c r="C206" s="67">
        <f t="shared" si="94"/>
        <v>0</v>
      </c>
      <c r="D206" s="67">
        <f t="shared" si="94"/>
        <v>0</v>
      </c>
      <c r="E206" s="67">
        <f t="shared" si="94"/>
        <v>0</v>
      </c>
      <c r="F206" s="67">
        <f t="shared" si="94"/>
        <v>0</v>
      </c>
      <c r="G206" s="67">
        <f t="shared" si="94"/>
        <v>0</v>
      </c>
      <c r="H206" s="67">
        <f t="shared" si="94"/>
        <v>0</v>
      </c>
      <c r="I206" s="67">
        <f t="shared" si="94"/>
        <v>0</v>
      </c>
      <c r="J206" s="67">
        <f t="shared" si="94"/>
        <v>0</v>
      </c>
      <c r="K206" s="67">
        <f t="shared" si="94"/>
        <v>0</v>
      </c>
      <c r="L206" s="67">
        <f t="shared" si="94"/>
        <v>0</v>
      </c>
      <c r="M206" s="67">
        <f t="shared" si="94"/>
        <v>0</v>
      </c>
    </row>
    <row r="207" spans="2:13" x14ac:dyDescent="0.2">
      <c r="B207" s="67">
        <f t="shared" ref="B207:M207" si="95">+B127-B45</f>
        <v>0</v>
      </c>
      <c r="C207" s="67">
        <f t="shared" si="95"/>
        <v>0</v>
      </c>
      <c r="D207" s="67">
        <f t="shared" si="95"/>
        <v>0</v>
      </c>
      <c r="E207" s="67">
        <f t="shared" si="95"/>
        <v>0</v>
      </c>
      <c r="F207" s="67">
        <f t="shared" si="95"/>
        <v>0</v>
      </c>
      <c r="G207" s="67">
        <f t="shared" si="95"/>
        <v>0</v>
      </c>
      <c r="H207" s="67">
        <f t="shared" si="95"/>
        <v>0</v>
      </c>
      <c r="I207" s="67">
        <f t="shared" si="95"/>
        <v>0</v>
      </c>
      <c r="J207" s="67">
        <f t="shared" si="95"/>
        <v>0</v>
      </c>
      <c r="K207" s="67">
        <f t="shared" si="95"/>
        <v>0</v>
      </c>
      <c r="L207" s="67">
        <f t="shared" si="95"/>
        <v>0</v>
      </c>
      <c r="M207" s="67">
        <f t="shared" si="95"/>
        <v>0</v>
      </c>
    </row>
    <row r="208" spans="2:13" x14ac:dyDescent="0.2">
      <c r="B208" s="67">
        <f t="shared" ref="B208:M208" si="96">+B128-B46</f>
        <v>0</v>
      </c>
      <c r="C208" s="67">
        <f t="shared" si="96"/>
        <v>0</v>
      </c>
      <c r="D208" s="67">
        <f t="shared" si="96"/>
        <v>0</v>
      </c>
      <c r="E208" s="67">
        <f t="shared" si="96"/>
        <v>0</v>
      </c>
      <c r="F208" s="67">
        <f t="shared" si="96"/>
        <v>0</v>
      </c>
      <c r="G208" s="67">
        <f t="shared" si="96"/>
        <v>0</v>
      </c>
      <c r="H208" s="67">
        <f t="shared" si="96"/>
        <v>0</v>
      </c>
      <c r="I208" s="67">
        <f t="shared" si="96"/>
        <v>0</v>
      </c>
      <c r="J208" s="67">
        <f t="shared" si="96"/>
        <v>0</v>
      </c>
      <c r="K208" s="67">
        <f t="shared" si="96"/>
        <v>0</v>
      </c>
      <c r="L208" s="67">
        <f t="shared" si="96"/>
        <v>0</v>
      </c>
      <c r="M208" s="67">
        <f t="shared" si="96"/>
        <v>0</v>
      </c>
    </row>
    <row r="209" spans="2:13" x14ac:dyDescent="0.2">
      <c r="B209" s="67">
        <f t="shared" ref="B209:M209" si="97">+B129-B47</f>
        <v>0</v>
      </c>
      <c r="C209" s="67">
        <f t="shared" si="97"/>
        <v>0</v>
      </c>
      <c r="D209" s="67">
        <f t="shared" si="97"/>
        <v>0</v>
      </c>
      <c r="E209" s="67">
        <f t="shared" si="97"/>
        <v>0</v>
      </c>
      <c r="F209" s="67">
        <f t="shared" si="97"/>
        <v>0</v>
      </c>
      <c r="G209" s="67">
        <f t="shared" si="97"/>
        <v>0</v>
      </c>
      <c r="H209" s="67">
        <f t="shared" si="97"/>
        <v>0</v>
      </c>
      <c r="I209" s="67">
        <f t="shared" si="97"/>
        <v>0</v>
      </c>
      <c r="J209" s="67">
        <f t="shared" si="97"/>
        <v>0</v>
      </c>
      <c r="K209" s="67">
        <f t="shared" si="97"/>
        <v>0</v>
      </c>
      <c r="L209" s="67">
        <f t="shared" si="97"/>
        <v>0</v>
      </c>
      <c r="M209" s="67">
        <f t="shared" si="97"/>
        <v>0</v>
      </c>
    </row>
    <row r="210" spans="2:13" x14ac:dyDescent="0.2">
      <c r="B210" s="67">
        <f t="shared" ref="B210:M210" si="98">+B130-B48</f>
        <v>0</v>
      </c>
      <c r="C210" s="67">
        <f t="shared" si="98"/>
        <v>0</v>
      </c>
      <c r="D210" s="67">
        <f t="shared" si="98"/>
        <v>0</v>
      </c>
      <c r="E210" s="67">
        <f t="shared" si="98"/>
        <v>0</v>
      </c>
      <c r="F210" s="67">
        <f t="shared" si="98"/>
        <v>0</v>
      </c>
      <c r="G210" s="67">
        <f t="shared" si="98"/>
        <v>0</v>
      </c>
      <c r="H210" s="67">
        <f t="shared" si="98"/>
        <v>0</v>
      </c>
      <c r="I210" s="67">
        <f t="shared" si="98"/>
        <v>0</v>
      </c>
      <c r="J210" s="67">
        <f t="shared" si="98"/>
        <v>0</v>
      </c>
      <c r="K210" s="67">
        <f t="shared" si="98"/>
        <v>0</v>
      </c>
      <c r="L210" s="67">
        <f t="shared" si="98"/>
        <v>0</v>
      </c>
      <c r="M210" s="67">
        <f t="shared" si="98"/>
        <v>0</v>
      </c>
    </row>
    <row r="211" spans="2:13" x14ac:dyDescent="0.2">
      <c r="B211" s="67">
        <f t="shared" ref="B211:M211" si="99">+B131-B49</f>
        <v>0</v>
      </c>
      <c r="C211" s="67">
        <f t="shared" si="99"/>
        <v>0</v>
      </c>
      <c r="D211" s="67">
        <f t="shared" si="99"/>
        <v>0</v>
      </c>
      <c r="E211" s="67">
        <f t="shared" si="99"/>
        <v>0</v>
      </c>
      <c r="F211" s="67">
        <f t="shared" si="99"/>
        <v>0</v>
      </c>
      <c r="G211" s="67">
        <f t="shared" si="99"/>
        <v>0</v>
      </c>
      <c r="H211" s="67">
        <f t="shared" si="99"/>
        <v>0</v>
      </c>
      <c r="I211" s="67">
        <f t="shared" si="99"/>
        <v>0</v>
      </c>
      <c r="J211" s="67">
        <f t="shared" si="99"/>
        <v>0</v>
      </c>
      <c r="K211" s="67">
        <f t="shared" si="99"/>
        <v>0</v>
      </c>
      <c r="L211" s="67">
        <f t="shared" si="99"/>
        <v>0</v>
      </c>
      <c r="M211" s="67">
        <f t="shared" si="99"/>
        <v>0</v>
      </c>
    </row>
    <row r="212" spans="2:13" x14ac:dyDescent="0.2">
      <c r="B212" s="67">
        <f t="shared" ref="B212:M212" si="100">+B132-B50</f>
        <v>0</v>
      </c>
      <c r="C212" s="67">
        <f t="shared" si="100"/>
        <v>0</v>
      </c>
      <c r="D212" s="67">
        <f t="shared" si="100"/>
        <v>0</v>
      </c>
      <c r="E212" s="67">
        <f t="shared" si="100"/>
        <v>0</v>
      </c>
      <c r="F212" s="67">
        <f t="shared" si="100"/>
        <v>0</v>
      </c>
      <c r="G212" s="67">
        <f t="shared" si="100"/>
        <v>0</v>
      </c>
      <c r="H212" s="67">
        <f t="shared" si="100"/>
        <v>0</v>
      </c>
      <c r="I212" s="67">
        <f t="shared" si="100"/>
        <v>0</v>
      </c>
      <c r="J212" s="67">
        <f t="shared" si="100"/>
        <v>0</v>
      </c>
      <c r="K212" s="67">
        <f t="shared" si="100"/>
        <v>0</v>
      </c>
      <c r="L212" s="67">
        <f t="shared" si="100"/>
        <v>0</v>
      </c>
      <c r="M212" s="67">
        <f t="shared" si="100"/>
        <v>0</v>
      </c>
    </row>
    <row r="213" spans="2:13" x14ac:dyDescent="0.2">
      <c r="B213" s="67">
        <f t="shared" ref="B213:M213" si="101">+B133-B51</f>
        <v>0</v>
      </c>
      <c r="C213" s="67">
        <f t="shared" si="101"/>
        <v>0</v>
      </c>
      <c r="D213" s="67">
        <f t="shared" si="101"/>
        <v>0</v>
      </c>
      <c r="E213" s="67">
        <f t="shared" si="101"/>
        <v>0</v>
      </c>
      <c r="F213" s="67">
        <f t="shared" si="101"/>
        <v>0</v>
      </c>
      <c r="G213" s="67">
        <f t="shared" si="101"/>
        <v>0</v>
      </c>
      <c r="H213" s="67">
        <f t="shared" si="101"/>
        <v>0</v>
      </c>
      <c r="I213" s="67">
        <f t="shared" si="101"/>
        <v>0</v>
      </c>
      <c r="J213" s="67">
        <f t="shared" si="101"/>
        <v>0</v>
      </c>
      <c r="K213" s="67">
        <f t="shared" si="101"/>
        <v>0</v>
      </c>
      <c r="L213" s="67">
        <f t="shared" si="101"/>
        <v>0</v>
      </c>
      <c r="M213" s="67">
        <f t="shared" si="101"/>
        <v>0</v>
      </c>
    </row>
    <row r="214" spans="2:13" x14ac:dyDescent="0.2">
      <c r="B214" s="67">
        <f t="shared" ref="B214:M214" si="102">+B134-B52</f>
        <v>0</v>
      </c>
      <c r="C214" s="67">
        <f t="shared" si="102"/>
        <v>0</v>
      </c>
      <c r="D214" s="67">
        <f t="shared" si="102"/>
        <v>0</v>
      </c>
      <c r="E214" s="67">
        <f t="shared" si="102"/>
        <v>0</v>
      </c>
      <c r="F214" s="67">
        <f t="shared" si="102"/>
        <v>0</v>
      </c>
      <c r="G214" s="67">
        <f t="shared" si="102"/>
        <v>0</v>
      </c>
      <c r="H214" s="67">
        <f t="shared" si="102"/>
        <v>0</v>
      </c>
      <c r="I214" s="67">
        <f t="shared" si="102"/>
        <v>0</v>
      </c>
      <c r="J214" s="67">
        <f t="shared" si="102"/>
        <v>0</v>
      </c>
      <c r="K214" s="67">
        <f t="shared" si="102"/>
        <v>0</v>
      </c>
      <c r="L214" s="67">
        <f t="shared" si="102"/>
        <v>0</v>
      </c>
      <c r="M214" s="67">
        <f t="shared" si="102"/>
        <v>0</v>
      </c>
    </row>
    <row r="215" spans="2:13" x14ac:dyDescent="0.2">
      <c r="B215" s="67">
        <f t="shared" ref="B215:M215" si="103">+B135-B53</f>
        <v>0</v>
      </c>
      <c r="C215" s="67">
        <f t="shared" si="103"/>
        <v>0</v>
      </c>
      <c r="D215" s="67">
        <f t="shared" si="103"/>
        <v>0</v>
      </c>
      <c r="E215" s="67">
        <f t="shared" si="103"/>
        <v>0</v>
      </c>
      <c r="F215" s="67">
        <f t="shared" si="103"/>
        <v>0</v>
      </c>
      <c r="G215" s="67">
        <f t="shared" si="103"/>
        <v>0</v>
      </c>
      <c r="H215" s="67">
        <f t="shared" si="103"/>
        <v>0</v>
      </c>
      <c r="I215" s="67">
        <f t="shared" si="103"/>
        <v>0</v>
      </c>
      <c r="J215" s="67">
        <f t="shared" si="103"/>
        <v>0</v>
      </c>
      <c r="K215" s="67">
        <f t="shared" si="103"/>
        <v>0</v>
      </c>
      <c r="L215" s="67">
        <f t="shared" si="103"/>
        <v>0</v>
      </c>
      <c r="M215" s="67">
        <f t="shared" si="103"/>
        <v>0</v>
      </c>
    </row>
    <row r="216" spans="2:13" x14ac:dyDescent="0.2">
      <c r="B216" s="67">
        <f t="shared" ref="B216:M216" si="104">+B136-B54</f>
        <v>0</v>
      </c>
      <c r="C216" s="67">
        <f t="shared" si="104"/>
        <v>0</v>
      </c>
      <c r="D216" s="67">
        <f t="shared" si="104"/>
        <v>0</v>
      </c>
      <c r="E216" s="67">
        <f t="shared" si="104"/>
        <v>0</v>
      </c>
      <c r="F216" s="67">
        <f t="shared" si="104"/>
        <v>0</v>
      </c>
      <c r="G216" s="67">
        <f t="shared" si="104"/>
        <v>0</v>
      </c>
      <c r="H216" s="67">
        <f t="shared" si="104"/>
        <v>0</v>
      </c>
      <c r="I216" s="67">
        <f t="shared" si="104"/>
        <v>0</v>
      </c>
      <c r="J216" s="67">
        <f t="shared" si="104"/>
        <v>0</v>
      </c>
      <c r="K216" s="67">
        <f t="shared" si="104"/>
        <v>0</v>
      </c>
      <c r="L216" s="67">
        <f t="shared" si="104"/>
        <v>0</v>
      </c>
      <c r="M216" s="67">
        <f t="shared" si="104"/>
        <v>0</v>
      </c>
    </row>
    <row r="217" spans="2:13" x14ac:dyDescent="0.2">
      <c r="B217" s="67">
        <f t="shared" ref="B217:M217" si="105">+B137-B55</f>
        <v>0</v>
      </c>
      <c r="C217" s="67">
        <f t="shared" si="105"/>
        <v>0</v>
      </c>
      <c r="D217" s="67">
        <f t="shared" si="105"/>
        <v>0</v>
      </c>
      <c r="E217" s="67">
        <f t="shared" si="105"/>
        <v>0</v>
      </c>
      <c r="F217" s="67">
        <f t="shared" si="105"/>
        <v>0</v>
      </c>
      <c r="G217" s="67">
        <f t="shared" si="105"/>
        <v>0</v>
      </c>
      <c r="H217" s="67">
        <f t="shared" si="105"/>
        <v>0</v>
      </c>
      <c r="I217" s="67">
        <f t="shared" si="105"/>
        <v>0</v>
      </c>
      <c r="J217" s="67">
        <f t="shared" si="105"/>
        <v>0</v>
      </c>
      <c r="K217" s="67">
        <f t="shared" si="105"/>
        <v>0</v>
      </c>
      <c r="L217" s="67">
        <f t="shared" si="105"/>
        <v>0</v>
      </c>
      <c r="M217" s="67">
        <f t="shared" si="105"/>
        <v>0</v>
      </c>
    </row>
    <row r="218" spans="2:13" x14ac:dyDescent="0.2">
      <c r="B218" s="67">
        <f t="shared" ref="B218:M218" si="106">+B138-B56</f>
        <v>0</v>
      </c>
      <c r="C218" s="67">
        <f t="shared" si="106"/>
        <v>0</v>
      </c>
      <c r="D218" s="67">
        <f t="shared" si="106"/>
        <v>0</v>
      </c>
      <c r="E218" s="67">
        <f t="shared" si="106"/>
        <v>0</v>
      </c>
      <c r="F218" s="67">
        <f t="shared" si="106"/>
        <v>0</v>
      </c>
      <c r="G218" s="67">
        <f t="shared" si="106"/>
        <v>0</v>
      </c>
      <c r="H218" s="67">
        <f t="shared" si="106"/>
        <v>0</v>
      </c>
      <c r="I218" s="67">
        <f t="shared" si="106"/>
        <v>0</v>
      </c>
      <c r="J218" s="67">
        <f t="shared" si="106"/>
        <v>0</v>
      </c>
      <c r="K218" s="67">
        <f t="shared" si="106"/>
        <v>0</v>
      </c>
      <c r="L218" s="67">
        <f t="shared" si="106"/>
        <v>0</v>
      </c>
      <c r="M218" s="67">
        <f t="shared" si="106"/>
        <v>0</v>
      </c>
    </row>
    <row r="219" spans="2:13" x14ac:dyDescent="0.2">
      <c r="B219" s="67">
        <f t="shared" ref="B219:M219" si="107">+B139-B57</f>
        <v>0</v>
      </c>
      <c r="C219" s="67">
        <f t="shared" si="107"/>
        <v>0</v>
      </c>
      <c r="D219" s="67">
        <f t="shared" si="107"/>
        <v>0</v>
      </c>
      <c r="E219" s="67">
        <f t="shared" si="107"/>
        <v>0</v>
      </c>
      <c r="F219" s="67">
        <f t="shared" si="107"/>
        <v>0</v>
      </c>
      <c r="G219" s="67">
        <f t="shared" si="107"/>
        <v>0</v>
      </c>
      <c r="H219" s="67">
        <f t="shared" si="107"/>
        <v>0</v>
      </c>
      <c r="I219" s="67">
        <f t="shared" si="107"/>
        <v>0</v>
      </c>
      <c r="J219" s="67">
        <f t="shared" si="107"/>
        <v>0</v>
      </c>
      <c r="K219" s="67">
        <f t="shared" si="107"/>
        <v>0</v>
      </c>
      <c r="L219" s="67">
        <f t="shared" si="107"/>
        <v>0</v>
      </c>
      <c r="M219" s="67">
        <f t="shared" si="107"/>
        <v>0</v>
      </c>
    </row>
    <row r="220" spans="2:13" x14ac:dyDescent="0.2">
      <c r="B220" s="67">
        <f t="shared" ref="B220:M220" si="108">+B140-B58</f>
        <v>0</v>
      </c>
      <c r="C220" s="67">
        <f t="shared" si="108"/>
        <v>0</v>
      </c>
      <c r="D220" s="67">
        <f t="shared" si="108"/>
        <v>0</v>
      </c>
      <c r="E220" s="67">
        <f t="shared" si="108"/>
        <v>0</v>
      </c>
      <c r="F220" s="67">
        <f t="shared" si="108"/>
        <v>0</v>
      </c>
      <c r="G220" s="67">
        <f t="shared" si="108"/>
        <v>0</v>
      </c>
      <c r="H220" s="67">
        <f t="shared" si="108"/>
        <v>0</v>
      </c>
      <c r="I220" s="67">
        <f t="shared" si="108"/>
        <v>0</v>
      </c>
      <c r="J220" s="67">
        <f t="shared" si="108"/>
        <v>0</v>
      </c>
      <c r="K220" s="67">
        <f t="shared" si="108"/>
        <v>0</v>
      </c>
      <c r="L220" s="67">
        <f t="shared" si="108"/>
        <v>0</v>
      </c>
      <c r="M220" s="67">
        <f t="shared" si="108"/>
        <v>0</v>
      </c>
    </row>
    <row r="221" spans="2:13" x14ac:dyDescent="0.2">
      <c r="B221" s="67">
        <f t="shared" ref="B221:M221" si="109">+B141-B59</f>
        <v>0</v>
      </c>
      <c r="C221" s="67">
        <f t="shared" si="109"/>
        <v>0</v>
      </c>
      <c r="D221" s="67">
        <f t="shared" si="109"/>
        <v>0</v>
      </c>
      <c r="E221" s="67">
        <f t="shared" si="109"/>
        <v>0</v>
      </c>
      <c r="F221" s="67">
        <f t="shared" si="109"/>
        <v>0</v>
      </c>
      <c r="G221" s="67">
        <f t="shared" si="109"/>
        <v>0</v>
      </c>
      <c r="H221" s="67">
        <f t="shared" si="109"/>
        <v>0</v>
      </c>
      <c r="I221" s="67">
        <f t="shared" si="109"/>
        <v>0</v>
      </c>
      <c r="J221" s="67">
        <f t="shared" si="109"/>
        <v>0</v>
      </c>
      <c r="K221" s="67">
        <f t="shared" si="109"/>
        <v>0</v>
      </c>
      <c r="L221" s="67">
        <f t="shared" si="109"/>
        <v>0</v>
      </c>
      <c r="M221" s="67">
        <f t="shared" si="109"/>
        <v>0</v>
      </c>
    </row>
    <row r="222" spans="2:13" x14ac:dyDescent="0.2">
      <c r="B222" s="67">
        <f t="shared" ref="B222:M222" si="110">+B142-B60</f>
        <v>0</v>
      </c>
      <c r="C222" s="67">
        <f t="shared" si="110"/>
        <v>0</v>
      </c>
      <c r="D222" s="67">
        <f t="shared" si="110"/>
        <v>0</v>
      </c>
      <c r="E222" s="67">
        <f t="shared" si="110"/>
        <v>0</v>
      </c>
      <c r="F222" s="67">
        <f t="shared" si="110"/>
        <v>0</v>
      </c>
      <c r="G222" s="67">
        <f t="shared" si="110"/>
        <v>0</v>
      </c>
      <c r="H222" s="67">
        <f t="shared" si="110"/>
        <v>0</v>
      </c>
      <c r="I222" s="67">
        <f t="shared" si="110"/>
        <v>0</v>
      </c>
      <c r="J222" s="67">
        <f t="shared" si="110"/>
        <v>0</v>
      </c>
      <c r="K222" s="67">
        <f t="shared" si="110"/>
        <v>0</v>
      </c>
      <c r="L222" s="67">
        <f t="shared" si="110"/>
        <v>0</v>
      </c>
      <c r="M222" s="67">
        <f t="shared" si="110"/>
        <v>0</v>
      </c>
    </row>
    <row r="223" spans="2:13" x14ac:dyDescent="0.2">
      <c r="B223" s="67">
        <f t="shared" ref="B223:M223" si="111">+B143-B61</f>
        <v>0</v>
      </c>
      <c r="C223" s="67">
        <f t="shared" si="111"/>
        <v>0</v>
      </c>
      <c r="D223" s="67">
        <f t="shared" si="111"/>
        <v>0</v>
      </c>
      <c r="E223" s="67">
        <f t="shared" si="111"/>
        <v>0</v>
      </c>
      <c r="F223" s="67">
        <f t="shared" si="111"/>
        <v>0</v>
      </c>
      <c r="G223" s="67">
        <f t="shared" si="111"/>
        <v>0</v>
      </c>
      <c r="H223" s="67">
        <f t="shared" si="111"/>
        <v>0</v>
      </c>
      <c r="I223" s="67">
        <f t="shared" si="111"/>
        <v>0</v>
      </c>
      <c r="J223" s="67">
        <f t="shared" si="111"/>
        <v>0</v>
      </c>
      <c r="K223" s="67">
        <f t="shared" si="111"/>
        <v>0</v>
      </c>
      <c r="L223" s="67">
        <f t="shared" si="111"/>
        <v>0</v>
      </c>
      <c r="M223" s="67">
        <f t="shared" si="111"/>
        <v>0</v>
      </c>
    </row>
    <row r="224" spans="2:13" x14ac:dyDescent="0.2">
      <c r="B224" s="67">
        <f t="shared" ref="B224:M224" si="112">+B144-B62</f>
        <v>0</v>
      </c>
      <c r="C224" s="67">
        <f t="shared" si="112"/>
        <v>0</v>
      </c>
      <c r="D224" s="67">
        <f t="shared" si="112"/>
        <v>0</v>
      </c>
      <c r="E224" s="67">
        <f t="shared" si="112"/>
        <v>0</v>
      </c>
      <c r="F224" s="67">
        <f t="shared" si="112"/>
        <v>0</v>
      </c>
      <c r="G224" s="67">
        <f t="shared" si="112"/>
        <v>0</v>
      </c>
      <c r="H224" s="67">
        <f t="shared" si="112"/>
        <v>0</v>
      </c>
      <c r="I224" s="67">
        <f t="shared" si="112"/>
        <v>0</v>
      </c>
      <c r="J224" s="67">
        <f t="shared" si="112"/>
        <v>0</v>
      </c>
      <c r="K224" s="67">
        <f t="shared" si="112"/>
        <v>0</v>
      </c>
      <c r="L224" s="67">
        <f t="shared" si="112"/>
        <v>0</v>
      </c>
      <c r="M224" s="67">
        <f t="shared" si="112"/>
        <v>0</v>
      </c>
    </row>
    <row r="225" spans="2:13" x14ac:dyDescent="0.2">
      <c r="B225" s="67">
        <f t="shared" ref="B225:M225" si="113">+B145-B63</f>
        <v>0</v>
      </c>
      <c r="C225" s="67">
        <f t="shared" si="113"/>
        <v>0</v>
      </c>
      <c r="D225" s="67">
        <f t="shared" si="113"/>
        <v>0</v>
      </c>
      <c r="E225" s="67">
        <f t="shared" si="113"/>
        <v>0</v>
      </c>
      <c r="F225" s="67">
        <f t="shared" si="113"/>
        <v>0</v>
      </c>
      <c r="G225" s="67">
        <f t="shared" si="113"/>
        <v>0</v>
      </c>
      <c r="H225" s="67">
        <f t="shared" si="113"/>
        <v>0</v>
      </c>
      <c r="I225" s="67">
        <f t="shared" si="113"/>
        <v>0</v>
      </c>
      <c r="J225" s="67">
        <f t="shared" si="113"/>
        <v>0</v>
      </c>
      <c r="K225" s="67">
        <f t="shared" si="113"/>
        <v>0</v>
      </c>
      <c r="L225" s="67">
        <f t="shared" si="113"/>
        <v>0</v>
      </c>
      <c r="M225" s="67">
        <f t="shared" si="113"/>
        <v>0</v>
      </c>
    </row>
    <row r="226" spans="2:13" x14ac:dyDescent="0.2">
      <c r="B226" s="67">
        <f t="shared" ref="B226:M226" si="114">+B146-B64</f>
        <v>0</v>
      </c>
      <c r="C226" s="67">
        <f t="shared" si="114"/>
        <v>0</v>
      </c>
      <c r="D226" s="67">
        <f t="shared" si="114"/>
        <v>0</v>
      </c>
      <c r="E226" s="67">
        <f t="shared" si="114"/>
        <v>0</v>
      </c>
      <c r="F226" s="67">
        <f t="shared" si="114"/>
        <v>0</v>
      </c>
      <c r="G226" s="67">
        <f t="shared" si="114"/>
        <v>0</v>
      </c>
      <c r="H226" s="67">
        <f t="shared" si="114"/>
        <v>0</v>
      </c>
      <c r="I226" s="67">
        <f t="shared" si="114"/>
        <v>0</v>
      </c>
      <c r="J226" s="67">
        <f t="shared" si="114"/>
        <v>0</v>
      </c>
      <c r="K226" s="67">
        <f t="shared" si="114"/>
        <v>0</v>
      </c>
      <c r="L226" s="67">
        <f t="shared" si="114"/>
        <v>0</v>
      </c>
      <c r="M226" s="67">
        <f t="shared" si="114"/>
        <v>0</v>
      </c>
    </row>
    <row r="227" spans="2:13" x14ac:dyDescent="0.2">
      <c r="B227" s="67">
        <f t="shared" ref="B227:M227" si="115">+B147-B65</f>
        <v>0</v>
      </c>
      <c r="C227" s="67">
        <f t="shared" si="115"/>
        <v>0</v>
      </c>
      <c r="D227" s="67">
        <f t="shared" si="115"/>
        <v>0</v>
      </c>
      <c r="E227" s="67">
        <f t="shared" si="115"/>
        <v>0</v>
      </c>
      <c r="F227" s="67">
        <f t="shared" si="115"/>
        <v>0</v>
      </c>
      <c r="G227" s="67">
        <f t="shared" si="115"/>
        <v>0</v>
      </c>
      <c r="H227" s="67">
        <f t="shared" si="115"/>
        <v>0</v>
      </c>
      <c r="I227" s="67">
        <f t="shared" si="115"/>
        <v>0</v>
      </c>
      <c r="J227" s="67">
        <f t="shared" si="115"/>
        <v>0</v>
      </c>
      <c r="K227" s="67">
        <f t="shared" si="115"/>
        <v>0</v>
      </c>
      <c r="L227" s="67">
        <f t="shared" si="115"/>
        <v>0</v>
      </c>
      <c r="M227" s="67">
        <f t="shared" si="115"/>
        <v>0</v>
      </c>
    </row>
    <row r="228" spans="2:13" x14ac:dyDescent="0.2">
      <c r="B228" s="67">
        <f t="shared" ref="B228:M228" si="116">+B148-B66</f>
        <v>0</v>
      </c>
      <c r="C228" s="67">
        <f t="shared" si="116"/>
        <v>0</v>
      </c>
      <c r="D228" s="67">
        <f t="shared" si="116"/>
        <v>0</v>
      </c>
      <c r="E228" s="67">
        <f t="shared" si="116"/>
        <v>0</v>
      </c>
      <c r="F228" s="67">
        <f t="shared" si="116"/>
        <v>0</v>
      </c>
      <c r="G228" s="67">
        <f t="shared" si="116"/>
        <v>0</v>
      </c>
      <c r="H228" s="67">
        <f t="shared" si="116"/>
        <v>0</v>
      </c>
      <c r="I228" s="67">
        <f t="shared" si="116"/>
        <v>0</v>
      </c>
      <c r="J228" s="67">
        <f t="shared" si="116"/>
        <v>0</v>
      </c>
      <c r="K228" s="67">
        <f t="shared" si="116"/>
        <v>0</v>
      </c>
      <c r="L228" s="67">
        <f t="shared" si="116"/>
        <v>0</v>
      </c>
      <c r="M228" s="67">
        <f t="shared" si="116"/>
        <v>0</v>
      </c>
    </row>
    <row r="229" spans="2:13" x14ac:dyDescent="0.2">
      <c r="B229" s="67">
        <f t="shared" ref="B229:M229" si="117">+B149-B67</f>
        <v>0</v>
      </c>
      <c r="C229" s="67">
        <f t="shared" si="117"/>
        <v>0</v>
      </c>
      <c r="D229" s="67">
        <f t="shared" si="117"/>
        <v>0</v>
      </c>
      <c r="E229" s="67">
        <f t="shared" si="117"/>
        <v>0</v>
      </c>
      <c r="F229" s="67">
        <f t="shared" si="117"/>
        <v>0</v>
      </c>
      <c r="G229" s="67">
        <f t="shared" si="117"/>
        <v>0</v>
      </c>
      <c r="H229" s="67">
        <f t="shared" si="117"/>
        <v>0</v>
      </c>
      <c r="I229" s="67">
        <f t="shared" si="117"/>
        <v>0</v>
      </c>
      <c r="J229" s="67">
        <f t="shared" si="117"/>
        <v>0</v>
      </c>
      <c r="K229" s="67">
        <f t="shared" si="117"/>
        <v>0</v>
      </c>
      <c r="L229" s="67">
        <f t="shared" si="117"/>
        <v>0</v>
      </c>
      <c r="M229" s="67">
        <f t="shared" si="117"/>
        <v>0</v>
      </c>
    </row>
    <row r="230" spans="2:13" x14ac:dyDescent="0.2">
      <c r="B230" s="67">
        <f t="shared" ref="B230:M230" si="118">+B150-B68</f>
        <v>0</v>
      </c>
      <c r="C230" s="67">
        <f t="shared" si="118"/>
        <v>0</v>
      </c>
      <c r="D230" s="67">
        <f t="shared" si="118"/>
        <v>0</v>
      </c>
      <c r="E230" s="67">
        <f t="shared" si="118"/>
        <v>0</v>
      </c>
      <c r="F230" s="67">
        <f t="shared" si="118"/>
        <v>0</v>
      </c>
      <c r="G230" s="67">
        <f t="shared" si="118"/>
        <v>0</v>
      </c>
      <c r="H230" s="67">
        <f t="shared" si="118"/>
        <v>0</v>
      </c>
      <c r="I230" s="67">
        <f t="shared" si="118"/>
        <v>0</v>
      </c>
      <c r="J230" s="67">
        <f t="shared" si="118"/>
        <v>0</v>
      </c>
      <c r="K230" s="67">
        <f t="shared" si="118"/>
        <v>0</v>
      </c>
      <c r="L230" s="67">
        <f t="shared" si="118"/>
        <v>0</v>
      </c>
      <c r="M230" s="67">
        <f t="shared" si="118"/>
        <v>0</v>
      </c>
    </row>
    <row r="231" spans="2:13" x14ac:dyDescent="0.2">
      <c r="B231" s="67">
        <f t="shared" ref="B231:M231" si="119">+B151-B69</f>
        <v>0</v>
      </c>
      <c r="C231" s="67">
        <f t="shared" si="119"/>
        <v>0</v>
      </c>
      <c r="D231" s="67">
        <f t="shared" si="119"/>
        <v>0</v>
      </c>
      <c r="E231" s="67">
        <f t="shared" si="119"/>
        <v>0</v>
      </c>
      <c r="F231" s="67">
        <f t="shared" si="119"/>
        <v>0</v>
      </c>
      <c r="G231" s="67">
        <f t="shared" si="119"/>
        <v>0</v>
      </c>
      <c r="H231" s="67">
        <f t="shared" si="119"/>
        <v>0</v>
      </c>
      <c r="I231" s="67">
        <f t="shared" si="119"/>
        <v>0</v>
      </c>
      <c r="J231" s="67">
        <f t="shared" si="119"/>
        <v>0</v>
      </c>
      <c r="K231" s="67">
        <f t="shared" si="119"/>
        <v>0</v>
      </c>
      <c r="L231" s="67">
        <f t="shared" si="119"/>
        <v>0</v>
      </c>
      <c r="M231" s="67">
        <f t="shared" si="119"/>
        <v>0</v>
      </c>
    </row>
    <row r="232" spans="2:13" x14ac:dyDescent="0.2">
      <c r="B232" s="67">
        <f t="shared" ref="B232:M232" si="120">+B152-B70</f>
        <v>0</v>
      </c>
      <c r="C232" s="67">
        <f t="shared" si="120"/>
        <v>0</v>
      </c>
      <c r="D232" s="67">
        <f t="shared" si="120"/>
        <v>0</v>
      </c>
      <c r="E232" s="67">
        <f t="shared" si="120"/>
        <v>0</v>
      </c>
      <c r="F232" s="67">
        <f t="shared" si="120"/>
        <v>0</v>
      </c>
      <c r="G232" s="67">
        <f t="shared" si="120"/>
        <v>0</v>
      </c>
      <c r="H232" s="67">
        <f t="shared" si="120"/>
        <v>0</v>
      </c>
      <c r="I232" s="67">
        <f t="shared" si="120"/>
        <v>0</v>
      </c>
      <c r="J232" s="67">
        <f t="shared" si="120"/>
        <v>0</v>
      </c>
      <c r="K232" s="67">
        <f t="shared" si="120"/>
        <v>0</v>
      </c>
      <c r="L232" s="67">
        <f t="shared" si="120"/>
        <v>0</v>
      </c>
      <c r="M232" s="67">
        <f t="shared" si="120"/>
        <v>0</v>
      </c>
    </row>
    <row r="233" spans="2:13" x14ac:dyDescent="0.2">
      <c r="B233" s="67">
        <f t="shared" ref="B233:M233" si="121">+B153-B71</f>
        <v>0</v>
      </c>
      <c r="C233" s="67">
        <f t="shared" si="121"/>
        <v>0</v>
      </c>
      <c r="D233" s="67">
        <f t="shared" si="121"/>
        <v>0</v>
      </c>
      <c r="E233" s="67">
        <f t="shared" si="121"/>
        <v>0</v>
      </c>
      <c r="F233" s="67">
        <f t="shared" si="121"/>
        <v>0</v>
      </c>
      <c r="G233" s="67">
        <f t="shared" si="121"/>
        <v>0</v>
      </c>
      <c r="H233" s="67">
        <f t="shared" si="121"/>
        <v>0</v>
      </c>
      <c r="I233" s="67">
        <f t="shared" si="121"/>
        <v>0</v>
      </c>
      <c r="J233" s="67">
        <f t="shared" si="121"/>
        <v>0</v>
      </c>
      <c r="K233" s="67">
        <f t="shared" si="121"/>
        <v>0</v>
      </c>
      <c r="L233" s="67">
        <f t="shared" si="121"/>
        <v>0</v>
      </c>
      <c r="M233" s="67">
        <f t="shared" si="121"/>
        <v>0</v>
      </c>
    </row>
    <row r="234" spans="2:13" x14ac:dyDescent="0.2">
      <c r="B234" s="67">
        <f t="shared" ref="B234:M234" si="122">+B154-B72</f>
        <v>0</v>
      </c>
      <c r="C234" s="67">
        <f t="shared" si="122"/>
        <v>0</v>
      </c>
      <c r="D234" s="67">
        <f t="shared" si="122"/>
        <v>0</v>
      </c>
      <c r="E234" s="67">
        <f t="shared" si="122"/>
        <v>0</v>
      </c>
      <c r="F234" s="67">
        <f t="shared" si="122"/>
        <v>0</v>
      </c>
      <c r="G234" s="67">
        <f t="shared" si="122"/>
        <v>0</v>
      </c>
      <c r="H234" s="67">
        <f t="shared" si="122"/>
        <v>0</v>
      </c>
      <c r="I234" s="67">
        <f t="shared" si="122"/>
        <v>0</v>
      </c>
      <c r="J234" s="67">
        <f t="shared" si="122"/>
        <v>0</v>
      </c>
      <c r="K234" s="67">
        <f t="shared" si="122"/>
        <v>0</v>
      </c>
      <c r="L234" s="67">
        <f t="shared" si="122"/>
        <v>0</v>
      </c>
      <c r="M234" s="67">
        <f t="shared" si="122"/>
        <v>0</v>
      </c>
    </row>
    <row r="235" spans="2:13" x14ac:dyDescent="0.2">
      <c r="B235" s="67">
        <f t="shared" ref="B235:M235" si="123">+B155-B73</f>
        <v>0</v>
      </c>
      <c r="C235" s="67">
        <f t="shared" si="123"/>
        <v>0</v>
      </c>
      <c r="D235" s="67">
        <f t="shared" si="123"/>
        <v>0</v>
      </c>
      <c r="E235" s="67">
        <f t="shared" si="123"/>
        <v>0</v>
      </c>
      <c r="F235" s="67">
        <f t="shared" si="123"/>
        <v>0</v>
      </c>
      <c r="G235" s="67">
        <f t="shared" si="123"/>
        <v>0</v>
      </c>
      <c r="H235" s="67">
        <f t="shared" si="123"/>
        <v>0</v>
      </c>
      <c r="I235" s="67">
        <f t="shared" si="123"/>
        <v>0</v>
      </c>
      <c r="J235" s="67">
        <f t="shared" si="123"/>
        <v>0</v>
      </c>
      <c r="K235" s="67">
        <f t="shared" si="123"/>
        <v>0</v>
      </c>
      <c r="L235" s="67">
        <f t="shared" si="123"/>
        <v>0</v>
      </c>
      <c r="M235" s="67">
        <f t="shared" si="123"/>
        <v>0</v>
      </c>
    </row>
    <row r="236" spans="2:13" x14ac:dyDescent="0.2">
      <c r="B236" s="67">
        <f t="shared" ref="B236:M236" si="124">+B156-B74</f>
        <v>0</v>
      </c>
      <c r="C236" s="67">
        <f t="shared" si="124"/>
        <v>0</v>
      </c>
      <c r="D236" s="67">
        <f t="shared" si="124"/>
        <v>0</v>
      </c>
      <c r="E236" s="67">
        <f t="shared" si="124"/>
        <v>0</v>
      </c>
      <c r="F236" s="67">
        <f t="shared" si="124"/>
        <v>0</v>
      </c>
      <c r="G236" s="67">
        <f t="shared" si="124"/>
        <v>0</v>
      </c>
      <c r="H236" s="67">
        <f t="shared" si="124"/>
        <v>0</v>
      </c>
      <c r="I236" s="67">
        <f t="shared" si="124"/>
        <v>0</v>
      </c>
      <c r="J236" s="67">
        <f t="shared" si="124"/>
        <v>0</v>
      </c>
      <c r="K236" s="67">
        <f t="shared" si="124"/>
        <v>0</v>
      </c>
      <c r="L236" s="67">
        <f t="shared" si="124"/>
        <v>0</v>
      </c>
      <c r="M236" s="67">
        <f t="shared" si="124"/>
        <v>0</v>
      </c>
    </row>
    <row r="237" spans="2:13" x14ac:dyDescent="0.2">
      <c r="B237" s="67">
        <f t="shared" ref="B237:M237" si="125">+B157-B75</f>
        <v>0</v>
      </c>
      <c r="C237" s="67">
        <f t="shared" si="125"/>
        <v>0</v>
      </c>
      <c r="D237" s="67">
        <f t="shared" si="125"/>
        <v>0</v>
      </c>
      <c r="E237" s="67">
        <f t="shared" si="125"/>
        <v>0</v>
      </c>
      <c r="F237" s="67">
        <f t="shared" si="125"/>
        <v>0</v>
      </c>
      <c r="G237" s="67">
        <f t="shared" si="125"/>
        <v>0</v>
      </c>
      <c r="H237" s="67">
        <f t="shared" si="125"/>
        <v>0</v>
      </c>
      <c r="I237" s="67">
        <f t="shared" si="125"/>
        <v>0</v>
      </c>
      <c r="J237" s="67">
        <f t="shared" si="125"/>
        <v>0</v>
      </c>
      <c r="K237" s="67">
        <f t="shared" si="125"/>
        <v>0</v>
      </c>
      <c r="L237" s="67">
        <f t="shared" si="125"/>
        <v>0</v>
      </c>
      <c r="M237" s="67">
        <f t="shared" si="125"/>
        <v>0</v>
      </c>
    </row>
    <row r="238" spans="2:13" x14ac:dyDescent="0.2">
      <c r="B238" s="67">
        <f t="shared" ref="B238:M238" si="126">+B158-B76</f>
        <v>0</v>
      </c>
      <c r="C238" s="67">
        <f t="shared" si="126"/>
        <v>0</v>
      </c>
      <c r="D238" s="67">
        <f t="shared" si="126"/>
        <v>0</v>
      </c>
      <c r="E238" s="67">
        <f t="shared" si="126"/>
        <v>0</v>
      </c>
      <c r="F238" s="67">
        <f t="shared" si="126"/>
        <v>0</v>
      </c>
      <c r="G238" s="67">
        <f t="shared" si="126"/>
        <v>0</v>
      </c>
      <c r="H238" s="67">
        <f t="shared" si="126"/>
        <v>0</v>
      </c>
      <c r="I238" s="67">
        <f t="shared" si="126"/>
        <v>0</v>
      </c>
      <c r="J238" s="67">
        <f t="shared" si="126"/>
        <v>0</v>
      </c>
      <c r="K238" s="67">
        <f t="shared" si="126"/>
        <v>0</v>
      </c>
      <c r="L238" s="67">
        <f t="shared" si="126"/>
        <v>0</v>
      </c>
      <c r="M238" s="67">
        <f t="shared" si="126"/>
        <v>0</v>
      </c>
    </row>
    <row r="239" spans="2:13" x14ac:dyDescent="0.2">
      <c r="B239" s="67">
        <f t="shared" ref="B239:M239" si="127">+B159-B77</f>
        <v>0</v>
      </c>
      <c r="C239" s="67">
        <f t="shared" si="127"/>
        <v>0</v>
      </c>
      <c r="D239" s="67">
        <f t="shared" si="127"/>
        <v>0</v>
      </c>
      <c r="E239" s="67">
        <f t="shared" si="127"/>
        <v>0</v>
      </c>
      <c r="F239" s="67">
        <f t="shared" si="127"/>
        <v>0</v>
      </c>
      <c r="G239" s="67">
        <f t="shared" si="127"/>
        <v>0</v>
      </c>
      <c r="H239" s="67">
        <f t="shared" si="127"/>
        <v>0</v>
      </c>
      <c r="I239" s="67">
        <f t="shared" si="127"/>
        <v>0</v>
      </c>
      <c r="J239" s="67">
        <f t="shared" si="127"/>
        <v>0</v>
      </c>
      <c r="K239" s="67">
        <f t="shared" si="127"/>
        <v>0</v>
      </c>
      <c r="L239" s="67">
        <f t="shared" si="127"/>
        <v>0</v>
      </c>
      <c r="M239" s="67">
        <f t="shared" si="127"/>
        <v>0</v>
      </c>
    </row>
    <row r="240" spans="2:13" x14ac:dyDescent="0.2">
      <c r="B240" s="67">
        <f t="shared" ref="B240:M240" si="128">+B160-B78</f>
        <v>0</v>
      </c>
      <c r="C240" s="67">
        <f t="shared" si="128"/>
        <v>0</v>
      </c>
      <c r="D240" s="67">
        <f t="shared" si="128"/>
        <v>0</v>
      </c>
      <c r="E240" s="67">
        <f t="shared" si="128"/>
        <v>0</v>
      </c>
      <c r="F240" s="67">
        <f t="shared" si="128"/>
        <v>0</v>
      </c>
      <c r="G240" s="67">
        <f t="shared" si="128"/>
        <v>0</v>
      </c>
      <c r="H240" s="67">
        <f t="shared" si="128"/>
        <v>0</v>
      </c>
      <c r="I240" s="67">
        <f t="shared" si="128"/>
        <v>0</v>
      </c>
      <c r="J240" s="67">
        <f t="shared" si="128"/>
        <v>0</v>
      </c>
      <c r="K240" s="67">
        <f t="shared" si="128"/>
        <v>0</v>
      </c>
      <c r="L240" s="67">
        <f t="shared" si="128"/>
        <v>0</v>
      </c>
      <c r="M240" s="67">
        <f t="shared" si="128"/>
        <v>0</v>
      </c>
    </row>
    <row r="241" spans="2:13" x14ac:dyDescent="0.2">
      <c r="B241" s="67">
        <f t="shared" ref="B241:M241" si="129">+B161-B79</f>
        <v>0</v>
      </c>
      <c r="C241" s="67">
        <f t="shared" si="129"/>
        <v>0</v>
      </c>
      <c r="D241" s="67">
        <f t="shared" si="129"/>
        <v>0</v>
      </c>
      <c r="E241" s="67">
        <f t="shared" si="129"/>
        <v>0</v>
      </c>
      <c r="F241" s="67">
        <f t="shared" si="129"/>
        <v>0</v>
      </c>
      <c r="G241" s="67">
        <f t="shared" si="129"/>
        <v>0</v>
      </c>
      <c r="H241" s="67">
        <f t="shared" si="129"/>
        <v>0</v>
      </c>
      <c r="I241" s="67">
        <f t="shared" si="129"/>
        <v>0</v>
      </c>
      <c r="J241" s="67">
        <f t="shared" si="129"/>
        <v>0</v>
      </c>
      <c r="K241" s="67">
        <f t="shared" si="129"/>
        <v>0</v>
      </c>
      <c r="L241" s="67">
        <f t="shared" si="129"/>
        <v>0</v>
      </c>
      <c r="M241" s="67">
        <f t="shared" si="129"/>
        <v>0</v>
      </c>
    </row>
    <row r="242" spans="2:13" x14ac:dyDescent="0.2">
      <c r="B242" s="67">
        <f t="shared" ref="B242:M242" si="130">+B162-B80</f>
        <v>0</v>
      </c>
      <c r="C242" s="67">
        <f t="shared" si="130"/>
        <v>0</v>
      </c>
      <c r="D242" s="67">
        <f t="shared" si="130"/>
        <v>0</v>
      </c>
      <c r="E242" s="67">
        <f t="shared" si="130"/>
        <v>0</v>
      </c>
      <c r="F242" s="67">
        <f t="shared" si="130"/>
        <v>0</v>
      </c>
      <c r="G242" s="67">
        <f t="shared" si="130"/>
        <v>0</v>
      </c>
      <c r="H242" s="67">
        <f t="shared" si="130"/>
        <v>0</v>
      </c>
      <c r="I242" s="67">
        <f t="shared" si="130"/>
        <v>0</v>
      </c>
      <c r="J242" s="67">
        <f t="shared" si="130"/>
        <v>0</v>
      </c>
      <c r="K242" s="67">
        <f t="shared" si="130"/>
        <v>0</v>
      </c>
      <c r="L242" s="67">
        <f t="shared" si="130"/>
        <v>0</v>
      </c>
      <c r="M242" s="67">
        <f t="shared" si="130"/>
        <v>0</v>
      </c>
    </row>
    <row r="243" spans="2:13" x14ac:dyDescent="0.2">
      <c r="B243" s="67">
        <f t="shared" ref="B243:M243" si="131">+B163-B81</f>
        <v>0</v>
      </c>
      <c r="C243" s="67">
        <f t="shared" si="131"/>
        <v>0</v>
      </c>
      <c r="D243" s="67">
        <f t="shared" si="131"/>
        <v>0</v>
      </c>
      <c r="E243" s="67">
        <f t="shared" si="131"/>
        <v>0</v>
      </c>
      <c r="F243" s="67">
        <f t="shared" si="131"/>
        <v>0</v>
      </c>
      <c r="G243" s="67">
        <f t="shared" si="131"/>
        <v>0</v>
      </c>
      <c r="H243" s="67">
        <f t="shared" si="131"/>
        <v>0</v>
      </c>
      <c r="I243" s="67">
        <f t="shared" si="131"/>
        <v>0</v>
      </c>
      <c r="J243" s="67">
        <f t="shared" si="131"/>
        <v>0</v>
      </c>
      <c r="K243" s="67">
        <f t="shared" si="131"/>
        <v>0</v>
      </c>
      <c r="L243" s="67">
        <f t="shared" si="131"/>
        <v>0</v>
      </c>
      <c r="M243" s="67">
        <f t="shared" si="131"/>
        <v>0</v>
      </c>
    </row>
    <row r="244" spans="2:13" x14ac:dyDescent="0.2">
      <c r="B244" s="67">
        <f t="shared" ref="B244:M244" si="132">+B164-B82</f>
        <v>0</v>
      </c>
      <c r="C244" s="67">
        <f t="shared" si="132"/>
        <v>0</v>
      </c>
      <c r="D244" s="67">
        <f t="shared" si="132"/>
        <v>0</v>
      </c>
      <c r="E244" s="67">
        <f t="shared" si="132"/>
        <v>0</v>
      </c>
      <c r="F244" s="67">
        <f t="shared" si="132"/>
        <v>0</v>
      </c>
      <c r="G244" s="67">
        <f t="shared" si="132"/>
        <v>0</v>
      </c>
      <c r="H244" s="67">
        <f t="shared" si="132"/>
        <v>0</v>
      </c>
      <c r="I244" s="67">
        <f t="shared" si="132"/>
        <v>0</v>
      </c>
      <c r="J244" s="67">
        <f t="shared" si="132"/>
        <v>0</v>
      </c>
      <c r="K244" s="67">
        <f t="shared" si="132"/>
        <v>0</v>
      </c>
      <c r="L244" s="67">
        <f t="shared" si="132"/>
        <v>0</v>
      </c>
      <c r="M244" s="67">
        <f t="shared" si="132"/>
        <v>0</v>
      </c>
    </row>
    <row r="245" spans="2:13" x14ac:dyDescent="0.2">
      <c r="B245" s="67">
        <f t="shared" ref="B245:M245" si="133">+B165-B83</f>
        <v>0</v>
      </c>
      <c r="C245" s="67">
        <f t="shared" si="133"/>
        <v>0</v>
      </c>
      <c r="D245" s="67">
        <f t="shared" si="133"/>
        <v>0</v>
      </c>
      <c r="E245" s="67">
        <f t="shared" si="133"/>
        <v>0</v>
      </c>
      <c r="F245" s="67">
        <f t="shared" si="133"/>
        <v>0</v>
      </c>
      <c r="G245" s="67">
        <f t="shared" si="133"/>
        <v>0</v>
      </c>
      <c r="H245" s="67">
        <f t="shared" si="133"/>
        <v>0</v>
      </c>
      <c r="I245" s="67">
        <f t="shared" si="133"/>
        <v>0</v>
      </c>
      <c r="J245" s="67">
        <f t="shared" si="133"/>
        <v>0</v>
      </c>
      <c r="K245" s="67">
        <f t="shared" si="133"/>
        <v>0</v>
      </c>
      <c r="L245" s="67">
        <f t="shared" si="133"/>
        <v>0</v>
      </c>
      <c r="M245" s="67">
        <f t="shared" si="133"/>
        <v>0</v>
      </c>
    </row>
    <row r="246" spans="2:13" x14ac:dyDescent="0.2">
      <c r="B246" s="67">
        <f t="shared" ref="B246:M246" si="134">+B166-B84</f>
        <v>0</v>
      </c>
      <c r="C246" s="67">
        <f t="shared" si="134"/>
        <v>0</v>
      </c>
      <c r="D246" s="67">
        <f t="shared" si="134"/>
        <v>0</v>
      </c>
      <c r="E246" s="67">
        <f t="shared" si="134"/>
        <v>0</v>
      </c>
      <c r="F246" s="67">
        <f t="shared" si="134"/>
        <v>0</v>
      </c>
      <c r="G246" s="67">
        <f t="shared" si="134"/>
        <v>0</v>
      </c>
      <c r="H246" s="67">
        <f t="shared" si="134"/>
        <v>0</v>
      </c>
      <c r="I246" s="67">
        <f t="shared" si="134"/>
        <v>0</v>
      </c>
      <c r="J246" s="67">
        <f t="shared" si="134"/>
        <v>0</v>
      </c>
      <c r="K246" s="67">
        <f t="shared" si="134"/>
        <v>0</v>
      </c>
      <c r="L246" s="67">
        <f t="shared" si="134"/>
        <v>0</v>
      </c>
      <c r="M246" s="67">
        <f t="shared" si="134"/>
        <v>0</v>
      </c>
    </row>
    <row r="247" spans="2:13" x14ac:dyDescent="0.2">
      <c r="B247" s="67">
        <f t="shared" ref="B247:M247" si="135">+B167-B85</f>
        <v>0</v>
      </c>
      <c r="C247" s="67">
        <f t="shared" si="135"/>
        <v>0</v>
      </c>
      <c r="D247" s="67">
        <f t="shared" si="135"/>
        <v>0</v>
      </c>
      <c r="E247" s="67">
        <f t="shared" si="135"/>
        <v>0</v>
      </c>
      <c r="F247" s="67">
        <f t="shared" si="135"/>
        <v>0</v>
      </c>
      <c r="G247" s="67">
        <f t="shared" si="135"/>
        <v>0</v>
      </c>
      <c r="H247" s="67">
        <f t="shared" si="135"/>
        <v>0</v>
      </c>
      <c r="I247" s="67">
        <f t="shared" si="135"/>
        <v>0</v>
      </c>
      <c r="J247" s="67">
        <f t="shared" si="135"/>
        <v>0</v>
      </c>
      <c r="K247" s="67">
        <f t="shared" si="135"/>
        <v>0</v>
      </c>
      <c r="L247" s="67">
        <f t="shared" si="135"/>
        <v>0</v>
      </c>
      <c r="M247" s="67">
        <f t="shared" si="135"/>
        <v>0</v>
      </c>
    </row>
    <row r="248" spans="2:13" x14ac:dyDescent="0.2">
      <c r="B248" s="67">
        <f t="shared" ref="B248:M248" si="136">+B168-B86</f>
        <v>0</v>
      </c>
      <c r="C248" s="67">
        <f t="shared" si="136"/>
        <v>0</v>
      </c>
      <c r="D248" s="67">
        <f t="shared" si="136"/>
        <v>0</v>
      </c>
      <c r="E248" s="67">
        <f t="shared" si="136"/>
        <v>0</v>
      </c>
      <c r="F248" s="67">
        <f t="shared" si="136"/>
        <v>0</v>
      </c>
      <c r="G248" s="67">
        <f t="shared" si="136"/>
        <v>0</v>
      </c>
      <c r="H248" s="67">
        <f t="shared" si="136"/>
        <v>0</v>
      </c>
      <c r="I248" s="67">
        <f t="shared" si="136"/>
        <v>0</v>
      </c>
      <c r="J248" s="67">
        <f t="shared" si="136"/>
        <v>0</v>
      </c>
      <c r="K248" s="67">
        <f t="shared" si="136"/>
        <v>0</v>
      </c>
      <c r="L248" s="67">
        <f t="shared" si="136"/>
        <v>0</v>
      </c>
      <c r="M248" s="67">
        <f t="shared" si="136"/>
        <v>0</v>
      </c>
    </row>
    <row r="249" spans="2:13" x14ac:dyDescent="0.2">
      <c r="B249" s="67">
        <f t="shared" ref="B249:M249" si="137">+B169-B87</f>
        <v>0</v>
      </c>
      <c r="C249" s="67">
        <f t="shared" si="137"/>
        <v>0</v>
      </c>
      <c r="D249" s="67">
        <f t="shared" si="137"/>
        <v>0</v>
      </c>
      <c r="E249" s="67">
        <f t="shared" si="137"/>
        <v>0</v>
      </c>
      <c r="F249" s="67">
        <f>+F169-F87</f>
        <v>0</v>
      </c>
      <c r="G249" s="67">
        <f t="shared" si="137"/>
        <v>0</v>
      </c>
      <c r="H249" s="67">
        <f t="shared" si="137"/>
        <v>0</v>
      </c>
      <c r="I249" s="67">
        <f t="shared" si="137"/>
        <v>0</v>
      </c>
      <c r="J249" s="67">
        <f t="shared" si="137"/>
        <v>0</v>
      </c>
      <c r="K249" s="67">
        <f t="shared" si="137"/>
        <v>0</v>
      </c>
      <c r="L249" s="67">
        <f t="shared" si="137"/>
        <v>0</v>
      </c>
      <c r="M249" s="67">
        <f t="shared" si="137"/>
        <v>0</v>
      </c>
    </row>
    <row r="250" spans="2:13" x14ac:dyDescent="0.2">
      <c r="B250" s="67">
        <f t="shared" ref="B250:M250" si="138">+B170-B88</f>
        <v>0</v>
      </c>
      <c r="C250" s="67">
        <f t="shared" si="138"/>
        <v>0</v>
      </c>
      <c r="D250" s="67">
        <f t="shared" si="138"/>
        <v>0</v>
      </c>
      <c r="E250" s="67">
        <f t="shared" si="138"/>
        <v>0</v>
      </c>
      <c r="F250" s="67">
        <f t="shared" si="138"/>
        <v>0</v>
      </c>
      <c r="G250" s="67">
        <f t="shared" si="138"/>
        <v>0</v>
      </c>
      <c r="H250" s="67">
        <f t="shared" si="138"/>
        <v>0</v>
      </c>
      <c r="I250" s="67">
        <f t="shared" si="138"/>
        <v>0</v>
      </c>
      <c r="J250" s="67">
        <f t="shared" si="138"/>
        <v>0</v>
      </c>
      <c r="K250" s="67">
        <f t="shared" si="138"/>
        <v>0</v>
      </c>
      <c r="L250" s="67">
        <f t="shared" si="138"/>
        <v>0</v>
      </c>
      <c r="M250" s="67">
        <f t="shared" si="138"/>
        <v>0</v>
      </c>
    </row>
    <row r="251" spans="2:13" x14ac:dyDescent="0.2">
      <c r="B251" s="67">
        <f t="shared" ref="B251:M251" si="139">+B171-B89</f>
        <v>0</v>
      </c>
      <c r="C251" s="67">
        <f t="shared" si="139"/>
        <v>0</v>
      </c>
      <c r="D251" s="67">
        <f t="shared" si="139"/>
        <v>0</v>
      </c>
      <c r="E251" s="67">
        <f t="shared" si="139"/>
        <v>0</v>
      </c>
      <c r="F251" s="67">
        <f t="shared" si="139"/>
        <v>0</v>
      </c>
      <c r="G251" s="67">
        <f t="shared" si="139"/>
        <v>0</v>
      </c>
      <c r="H251" s="67">
        <f t="shared" si="139"/>
        <v>0</v>
      </c>
      <c r="I251" s="67">
        <f t="shared" si="139"/>
        <v>0</v>
      </c>
      <c r="J251" s="67">
        <f t="shared" si="139"/>
        <v>0</v>
      </c>
      <c r="K251" s="67">
        <f t="shared" si="139"/>
        <v>0</v>
      </c>
      <c r="L251" s="67">
        <f t="shared" si="139"/>
        <v>0</v>
      </c>
      <c r="M251" s="67">
        <f t="shared" si="139"/>
        <v>0</v>
      </c>
    </row>
    <row r="252" spans="2:13" x14ac:dyDescent="0.2">
      <c r="B252" s="67">
        <f t="shared" ref="B252:M252" si="140">+B172-B90</f>
        <v>0</v>
      </c>
      <c r="C252" s="67">
        <f t="shared" si="140"/>
        <v>0</v>
      </c>
      <c r="D252" s="67">
        <f t="shared" si="140"/>
        <v>0</v>
      </c>
      <c r="E252" s="67">
        <f t="shared" si="140"/>
        <v>0</v>
      </c>
      <c r="F252" s="67">
        <f t="shared" si="140"/>
        <v>0</v>
      </c>
      <c r="G252" s="67">
        <f t="shared" si="140"/>
        <v>0</v>
      </c>
      <c r="H252" s="67">
        <f t="shared" si="140"/>
        <v>0</v>
      </c>
      <c r="I252" s="67">
        <f t="shared" si="140"/>
        <v>0</v>
      </c>
      <c r="J252" s="67">
        <f t="shared" si="140"/>
        <v>0</v>
      </c>
      <c r="K252" s="67">
        <f t="shared" si="140"/>
        <v>0</v>
      </c>
      <c r="L252" s="67">
        <f t="shared" si="140"/>
        <v>0</v>
      </c>
      <c r="M252" s="67">
        <f t="shared" si="140"/>
        <v>0</v>
      </c>
    </row>
    <row r="253" spans="2:13" x14ac:dyDescent="0.2">
      <c r="B253" s="67">
        <f t="shared" ref="B253:M253" si="141">+B173-B91</f>
        <v>0</v>
      </c>
      <c r="C253" s="67">
        <f t="shared" si="141"/>
        <v>0</v>
      </c>
      <c r="D253" s="67">
        <f t="shared" si="141"/>
        <v>0</v>
      </c>
      <c r="E253" s="67">
        <f t="shared" si="141"/>
        <v>0</v>
      </c>
      <c r="F253" s="67">
        <f t="shared" si="141"/>
        <v>0</v>
      </c>
      <c r="G253" s="67">
        <f t="shared" si="141"/>
        <v>0</v>
      </c>
      <c r="H253" s="67">
        <f t="shared" si="141"/>
        <v>0</v>
      </c>
      <c r="I253" s="67">
        <f t="shared" si="141"/>
        <v>0</v>
      </c>
      <c r="J253" s="67">
        <f t="shared" si="141"/>
        <v>0</v>
      </c>
      <c r="K253" s="67">
        <f t="shared" si="141"/>
        <v>0</v>
      </c>
      <c r="L253" s="67">
        <f t="shared" si="141"/>
        <v>0</v>
      </c>
      <c r="M253" s="67">
        <f t="shared" si="141"/>
        <v>0</v>
      </c>
    </row>
    <row r="254" spans="2:13" x14ac:dyDescent="0.2">
      <c r="B254" s="67">
        <f t="shared" ref="B254:M254" si="142">+B174-B92</f>
        <v>0</v>
      </c>
      <c r="C254" s="67">
        <f t="shared" si="142"/>
        <v>0</v>
      </c>
      <c r="D254" s="67">
        <f t="shared" si="142"/>
        <v>0</v>
      </c>
      <c r="E254" s="67">
        <f t="shared" si="142"/>
        <v>0</v>
      </c>
      <c r="F254" s="67">
        <f t="shared" si="142"/>
        <v>0</v>
      </c>
      <c r="G254" s="67">
        <f t="shared" si="142"/>
        <v>0</v>
      </c>
      <c r="H254" s="67">
        <f t="shared" si="142"/>
        <v>0</v>
      </c>
      <c r="I254" s="67">
        <f t="shared" si="142"/>
        <v>0</v>
      </c>
      <c r="J254" s="67">
        <f t="shared" si="142"/>
        <v>0</v>
      </c>
      <c r="K254" s="67">
        <f t="shared" si="142"/>
        <v>0</v>
      </c>
      <c r="L254" s="67">
        <f t="shared" si="142"/>
        <v>0</v>
      </c>
      <c r="M254" s="67">
        <f t="shared" si="142"/>
        <v>0</v>
      </c>
    </row>
    <row r="255" spans="2:13" x14ac:dyDescent="0.2">
      <c r="B255" s="67">
        <f t="shared" ref="B255:M255" si="143">+B175-B93</f>
        <v>0</v>
      </c>
      <c r="C255" s="67">
        <f t="shared" si="143"/>
        <v>0</v>
      </c>
      <c r="D255" s="67">
        <f t="shared" si="143"/>
        <v>0</v>
      </c>
      <c r="E255" s="67">
        <f t="shared" si="143"/>
        <v>0</v>
      </c>
      <c r="F255" s="67">
        <f t="shared" si="143"/>
        <v>0</v>
      </c>
      <c r="G255" s="67">
        <f t="shared" si="143"/>
        <v>0</v>
      </c>
      <c r="H255" s="67">
        <f t="shared" si="143"/>
        <v>0</v>
      </c>
      <c r="I255" s="67">
        <f t="shared" si="143"/>
        <v>0</v>
      </c>
      <c r="J255" s="67">
        <f t="shared" si="143"/>
        <v>0</v>
      </c>
      <c r="K255" s="67">
        <f t="shared" si="143"/>
        <v>0</v>
      </c>
      <c r="L255" s="67">
        <f t="shared" si="143"/>
        <v>0</v>
      </c>
      <c r="M255" s="67">
        <f t="shared" si="143"/>
        <v>0</v>
      </c>
    </row>
    <row r="256" spans="2:13" x14ac:dyDescent="0.2">
      <c r="B256" s="67">
        <f t="shared" ref="B256:M256" si="144">+B176-B94</f>
        <v>0</v>
      </c>
      <c r="C256" s="67">
        <f t="shared" si="144"/>
        <v>0</v>
      </c>
      <c r="D256" s="67">
        <f t="shared" si="144"/>
        <v>0</v>
      </c>
      <c r="E256" s="67">
        <f t="shared" si="144"/>
        <v>0</v>
      </c>
      <c r="F256" s="67">
        <f t="shared" si="144"/>
        <v>0</v>
      </c>
      <c r="G256" s="67">
        <f t="shared" si="144"/>
        <v>0</v>
      </c>
      <c r="H256" s="67">
        <f t="shared" si="144"/>
        <v>0</v>
      </c>
      <c r="I256" s="67">
        <f t="shared" si="144"/>
        <v>0</v>
      </c>
      <c r="J256" s="67">
        <f t="shared" si="144"/>
        <v>0</v>
      </c>
      <c r="K256" s="67">
        <f t="shared" si="144"/>
        <v>0</v>
      </c>
      <c r="L256" s="67">
        <f t="shared" si="144"/>
        <v>0</v>
      </c>
      <c r="M256" s="67">
        <f t="shared" si="144"/>
        <v>0</v>
      </c>
    </row>
    <row r="257" spans="2:13" x14ac:dyDescent="0.2">
      <c r="B257" s="67">
        <f t="shared" ref="B257:M257" si="145">+B177-B95</f>
        <v>0</v>
      </c>
      <c r="C257" s="67">
        <f t="shared" si="145"/>
        <v>0</v>
      </c>
      <c r="D257" s="67">
        <f t="shared" si="145"/>
        <v>0</v>
      </c>
      <c r="E257" s="67">
        <f t="shared" si="145"/>
        <v>0</v>
      </c>
      <c r="F257" s="67">
        <f t="shared" si="145"/>
        <v>0</v>
      </c>
      <c r="G257" s="67">
        <f t="shared" si="145"/>
        <v>0</v>
      </c>
      <c r="H257" s="67">
        <f t="shared" si="145"/>
        <v>0</v>
      </c>
      <c r="I257" s="67">
        <f t="shared" si="145"/>
        <v>0</v>
      </c>
      <c r="J257" s="67">
        <f t="shared" si="145"/>
        <v>0</v>
      </c>
      <c r="K257" s="67">
        <f t="shared" si="145"/>
        <v>0</v>
      </c>
      <c r="L257" s="67">
        <f t="shared" si="145"/>
        <v>0</v>
      </c>
      <c r="M257" s="67">
        <f t="shared" si="145"/>
        <v>0</v>
      </c>
    </row>
    <row r="258" spans="2:13" x14ac:dyDescent="0.2">
      <c r="B258" s="67">
        <f t="shared" ref="B258:M258" si="146">+B178-B96</f>
        <v>0</v>
      </c>
      <c r="C258" s="67">
        <f t="shared" si="146"/>
        <v>0</v>
      </c>
      <c r="D258" s="67">
        <f t="shared" si="146"/>
        <v>0</v>
      </c>
      <c r="E258" s="67">
        <f t="shared" si="146"/>
        <v>0</v>
      </c>
      <c r="F258" s="67">
        <f t="shared" si="146"/>
        <v>0</v>
      </c>
      <c r="G258" s="67">
        <f t="shared" si="146"/>
        <v>0</v>
      </c>
      <c r="H258" s="67">
        <f t="shared" si="146"/>
        <v>0</v>
      </c>
      <c r="I258" s="67">
        <f t="shared" si="146"/>
        <v>0</v>
      </c>
      <c r="J258" s="67">
        <f t="shared" si="146"/>
        <v>0</v>
      </c>
      <c r="K258" s="67">
        <f t="shared" si="146"/>
        <v>0</v>
      </c>
      <c r="L258" s="67">
        <f t="shared" si="146"/>
        <v>0</v>
      </c>
      <c r="M258" s="67">
        <f t="shared" si="146"/>
        <v>0</v>
      </c>
    </row>
    <row r="259" spans="2:13" x14ac:dyDescent="0.2">
      <c r="B259" s="67">
        <f t="shared" ref="B259:M259" si="147">+B179-B97</f>
        <v>0</v>
      </c>
      <c r="C259" s="67">
        <f t="shared" si="147"/>
        <v>0</v>
      </c>
      <c r="D259" s="67">
        <f t="shared" si="147"/>
        <v>0</v>
      </c>
      <c r="E259" s="67">
        <f t="shared" si="147"/>
        <v>0</v>
      </c>
      <c r="F259" s="67">
        <f t="shared" si="147"/>
        <v>0</v>
      </c>
      <c r="G259" s="67">
        <f t="shared" si="147"/>
        <v>0</v>
      </c>
      <c r="H259" s="67">
        <f t="shared" si="147"/>
        <v>0</v>
      </c>
      <c r="I259" s="67">
        <f t="shared" si="147"/>
        <v>0</v>
      </c>
      <c r="J259" s="67">
        <f t="shared" si="147"/>
        <v>0</v>
      </c>
      <c r="K259" s="67">
        <f t="shared" si="147"/>
        <v>0</v>
      </c>
      <c r="L259" s="67">
        <f t="shared" si="147"/>
        <v>0</v>
      </c>
      <c r="M259" s="67">
        <f t="shared" si="147"/>
        <v>0</v>
      </c>
    </row>
    <row r="260" spans="2:13" x14ac:dyDescent="0.2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</row>
    <row r="261" spans="2:13" x14ac:dyDescent="0.2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</row>
    <row r="262" spans="2:13" x14ac:dyDescent="0.2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</row>
    <row r="263" spans="2:13" x14ac:dyDescent="0.2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</row>
    <row r="264" spans="2:13" x14ac:dyDescent="0.2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</row>
    <row r="265" spans="2:13" x14ac:dyDescent="0.2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</row>
    <row r="266" spans="2:13" x14ac:dyDescent="0.2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</row>
    <row r="267" spans="2:13" x14ac:dyDescent="0.2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</row>
    <row r="268" spans="2:13" x14ac:dyDescent="0.2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</row>
    <row r="269" spans="2:13" x14ac:dyDescent="0.2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</row>
    <row r="270" spans="2:13" x14ac:dyDescent="0.2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</row>
    <row r="271" spans="2:13" x14ac:dyDescent="0.2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</row>
    <row r="272" spans="2:13" x14ac:dyDescent="0.2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</row>
    <row r="273" spans="2:13" x14ac:dyDescent="0.2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</row>
  </sheetData>
  <mergeCells count="7">
    <mergeCell ref="BP17:BW17"/>
    <mergeCell ref="AD15:AF15"/>
    <mergeCell ref="BJ18:BL18"/>
    <mergeCell ref="I15:J15"/>
    <mergeCell ref="T15:X15"/>
    <mergeCell ref="AY17:BF17"/>
    <mergeCell ref="BJ17:BL17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5">
    <tabColor theme="6" tint="-0.249977111117893"/>
  </sheetPr>
  <dimension ref="A2:BW656"/>
  <sheetViews>
    <sheetView showGridLines="0" tabSelected="1" topLeftCell="AR49" zoomScale="80" zoomScaleNormal="80" workbookViewId="0">
      <selection activeCell="BK20" sqref="BK20:BL98"/>
    </sheetView>
  </sheetViews>
  <sheetFormatPr defaultRowHeight="15" x14ac:dyDescent="0.25"/>
  <cols>
    <col min="1" max="1" width="22" style="8" bestFit="1" customWidth="1"/>
    <col min="2" max="2" width="27.5703125" style="8" bestFit="1" customWidth="1"/>
    <col min="3" max="3" width="18.28515625" style="8" bestFit="1" customWidth="1"/>
    <col min="4" max="4" width="26.85546875" style="8" bestFit="1" customWidth="1"/>
    <col min="5" max="5" width="13.85546875" style="8" bestFit="1" customWidth="1"/>
    <col min="6" max="6" width="21" style="8" bestFit="1" customWidth="1"/>
    <col min="7" max="7" width="28.85546875" style="8" bestFit="1" customWidth="1"/>
    <col min="8" max="8" width="18.5703125" style="8" bestFit="1" customWidth="1"/>
    <col min="9" max="10" width="10.85546875" style="16" customWidth="1"/>
    <col min="11" max="11" width="9.5703125" style="8" bestFit="1" customWidth="1"/>
    <col min="12" max="13" width="11.140625" style="8" bestFit="1" customWidth="1"/>
    <col min="14" max="14" width="13.7109375" style="8" bestFit="1" customWidth="1"/>
    <col min="15" max="15" width="13.42578125" style="8" bestFit="1" customWidth="1"/>
    <col min="16" max="16" width="11.140625" style="8" bestFit="1" customWidth="1"/>
    <col min="17" max="17" width="11" style="15" bestFit="1" customWidth="1"/>
    <col min="18" max="18" width="23.7109375" style="8" bestFit="1" customWidth="1"/>
    <col min="19" max="19" width="10.7109375" style="8" bestFit="1" customWidth="1"/>
    <col min="20" max="20" width="13.28515625" style="8" bestFit="1" customWidth="1"/>
    <col min="21" max="21" width="20.7109375" style="8" bestFit="1" customWidth="1"/>
    <col min="22" max="22" width="8.42578125" style="8" bestFit="1" customWidth="1"/>
    <col min="23" max="23" width="9" style="8" bestFit="1" customWidth="1"/>
    <col min="24" max="24" width="9.5703125" style="8" bestFit="1" customWidth="1"/>
    <col min="25" max="28" width="9.140625" style="8"/>
    <col min="29" max="29" width="10" style="8" bestFit="1" customWidth="1"/>
    <col min="30" max="33" width="9.140625" style="8"/>
    <col min="34" max="34" width="17.28515625" customWidth="1"/>
    <col min="36" max="36" width="11.28515625" customWidth="1"/>
    <col min="45" max="50" width="9.140625" style="8"/>
    <col min="51" max="51" width="10.28515625" style="8" hidden="1" customWidth="1"/>
    <col min="52" max="54" width="19.140625" style="8" hidden="1" customWidth="1"/>
    <col min="55" max="56" width="20" style="8" hidden="1" customWidth="1"/>
    <col min="57" max="58" width="19.140625" style="8" hidden="1" customWidth="1"/>
    <col min="59" max="61" width="9.140625" style="8"/>
    <col min="62" max="62" width="9.85546875" style="8" bestFit="1" customWidth="1"/>
    <col min="63" max="63" width="9.42578125" style="8" bestFit="1" customWidth="1"/>
    <col min="64" max="64" width="9.140625" style="55"/>
    <col min="65" max="67" width="9.140625" style="8"/>
    <col min="68" max="68" width="10" style="8" hidden="1" customWidth="1"/>
    <col min="69" max="75" width="0" style="8" hidden="1" customWidth="1"/>
    <col min="76" max="16384" width="9.140625" style="8"/>
  </cols>
  <sheetData>
    <row r="2" spans="2:45" x14ac:dyDescent="0.25">
      <c r="B2" s="9" t="s">
        <v>15</v>
      </c>
      <c r="C2" s="71" t="s">
        <v>75</v>
      </c>
    </row>
    <row r="3" spans="2:45" x14ac:dyDescent="0.25">
      <c r="B3" s="9" t="s">
        <v>16</v>
      </c>
      <c r="C3" s="9" t="s">
        <v>57</v>
      </c>
    </row>
    <row r="4" spans="2:45" x14ac:dyDescent="0.25">
      <c r="B4" s="9" t="s">
        <v>17</v>
      </c>
      <c r="C4" s="9" t="s">
        <v>57</v>
      </c>
    </row>
    <row r="5" spans="2:45" x14ac:dyDescent="0.25">
      <c r="B5" s="9" t="s">
        <v>19</v>
      </c>
      <c r="C5" s="9" t="s">
        <v>18</v>
      </c>
    </row>
    <row r="6" spans="2:45" x14ac:dyDescent="0.25">
      <c r="B6" s="9" t="s">
        <v>20</v>
      </c>
      <c r="C6" s="9" t="s">
        <v>18</v>
      </c>
    </row>
    <row r="7" spans="2:45" x14ac:dyDescent="0.25">
      <c r="B7" s="9" t="s">
        <v>21</v>
      </c>
      <c r="C7" s="9" t="s">
        <v>18</v>
      </c>
    </row>
    <row r="8" spans="2:45" x14ac:dyDescent="0.25">
      <c r="B8" s="9" t="s">
        <v>22</v>
      </c>
      <c r="C8" s="9" t="s">
        <v>23</v>
      </c>
      <c r="D8" s="8" t="s">
        <v>116</v>
      </c>
    </row>
    <row r="9" spans="2:45" x14ac:dyDescent="0.25">
      <c r="B9" s="9" t="s">
        <v>24</v>
      </c>
      <c r="C9" s="9" t="s">
        <v>25</v>
      </c>
      <c r="D9" s="8" t="s">
        <v>116</v>
      </c>
    </row>
    <row r="10" spans="2:45" x14ac:dyDescent="0.25">
      <c r="B10" s="9" t="s">
        <v>26</v>
      </c>
      <c r="C10" s="9" t="s">
        <v>25</v>
      </c>
      <c r="D10" s="8" t="s">
        <v>116</v>
      </c>
    </row>
    <row r="11" spans="2:45" x14ac:dyDescent="0.25">
      <c r="B11" s="9" t="s">
        <v>27</v>
      </c>
      <c r="C11" s="9" t="s">
        <v>25</v>
      </c>
      <c r="D11" s="8" t="s">
        <v>117</v>
      </c>
    </row>
    <row r="12" spans="2:45" x14ac:dyDescent="0.25">
      <c r="B12" s="9" t="s">
        <v>28</v>
      </c>
      <c r="C12" s="9" t="s">
        <v>18</v>
      </c>
      <c r="I12" s="16">
        <f>+CORREL(I19:I80,J19:J80)</f>
        <v>0.78251362146970505</v>
      </c>
    </row>
    <row r="13" spans="2:45" x14ac:dyDescent="0.25">
      <c r="B13" s="9" t="s">
        <v>29</v>
      </c>
      <c r="C13" s="9" t="s">
        <v>18</v>
      </c>
    </row>
    <row r="15" spans="2:45" ht="15.75" thickBot="1" x14ac:dyDescent="0.3">
      <c r="I15" s="313" t="s">
        <v>52</v>
      </c>
      <c r="J15" s="313"/>
      <c r="T15" s="315" t="s">
        <v>52</v>
      </c>
      <c r="U15" s="315"/>
      <c r="V15" s="315"/>
      <c r="W15" s="315"/>
      <c r="X15" s="315"/>
      <c r="AD15" s="313" t="s">
        <v>113</v>
      </c>
      <c r="AE15" s="313"/>
      <c r="AF15" s="313"/>
    </row>
    <row r="16" spans="2:45" ht="15.75" thickBot="1" x14ac:dyDescent="0.3">
      <c r="I16" s="20" t="s">
        <v>53</v>
      </c>
      <c r="J16" s="20" t="s">
        <v>54</v>
      </c>
      <c r="T16" s="68" t="s">
        <v>53</v>
      </c>
      <c r="U16" s="68" t="s">
        <v>54</v>
      </c>
      <c r="V16" s="68" t="s">
        <v>54</v>
      </c>
      <c r="W16" s="68" t="s">
        <v>54</v>
      </c>
      <c r="X16" s="68" t="s">
        <v>54</v>
      </c>
      <c r="AA16" s="69">
        <f>+SUM(AA19:AA83)</f>
        <v>-4.2848578201951454E-2</v>
      </c>
      <c r="AD16" s="20" t="s">
        <v>53</v>
      </c>
      <c r="AE16" s="20" t="s">
        <v>54</v>
      </c>
      <c r="AF16" s="20" t="s">
        <v>54</v>
      </c>
      <c r="AK16" s="59" t="s">
        <v>30</v>
      </c>
      <c r="AS16"/>
    </row>
    <row r="17" spans="1:75" ht="15.75" thickBot="1" x14ac:dyDescent="0.3">
      <c r="AS17"/>
      <c r="AY17" s="312" t="s">
        <v>98</v>
      </c>
      <c r="AZ17" s="312"/>
      <c r="BA17" s="312"/>
      <c r="BB17" s="312"/>
      <c r="BC17" s="312"/>
      <c r="BD17" s="312"/>
      <c r="BE17" s="312"/>
      <c r="BF17" s="312"/>
      <c r="BJ17" s="59"/>
      <c r="BK17" s="59"/>
      <c r="BL17" s="54"/>
      <c r="BP17" s="312" t="s">
        <v>103</v>
      </c>
      <c r="BQ17" s="312"/>
      <c r="BR17" s="312"/>
      <c r="BS17" s="312"/>
      <c r="BT17" s="312"/>
      <c r="BU17" s="312"/>
      <c r="BV17" s="312"/>
      <c r="BW17" s="312"/>
    </row>
    <row r="18" spans="1:75" x14ac:dyDescent="0.25">
      <c r="A18" s="1" t="s">
        <v>80</v>
      </c>
      <c r="B18" s="1" t="s">
        <v>79</v>
      </c>
      <c r="C18" s="2" t="s">
        <v>1</v>
      </c>
      <c r="D18" s="3" t="s">
        <v>2</v>
      </c>
      <c r="E18" s="4" t="s">
        <v>3</v>
      </c>
      <c r="F18" s="5" t="s">
        <v>4</v>
      </c>
      <c r="G18" s="5" t="s">
        <v>5</v>
      </c>
      <c r="H18" s="5" t="s">
        <v>6</v>
      </c>
      <c r="I18" s="18" t="s">
        <v>7</v>
      </c>
      <c r="J18" s="19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6" t="s">
        <v>14</v>
      </c>
      <c r="T18" s="24" t="str">
        <f>+I18</f>
        <v>Tasso Medio</v>
      </c>
      <c r="U18" s="24" t="str">
        <f>+J18</f>
        <v>Euribor</v>
      </c>
      <c r="V18" s="24" t="s">
        <v>89</v>
      </c>
      <c r="W18" s="24" t="s">
        <v>127</v>
      </c>
      <c r="X18" s="24"/>
      <c r="Z18" s="24" t="s">
        <v>86</v>
      </c>
      <c r="AA18" s="24" t="s">
        <v>87</v>
      </c>
      <c r="AB18" s="24"/>
      <c r="AC18" s="24"/>
      <c r="AD18" s="24" t="s">
        <v>88</v>
      </c>
      <c r="AE18" s="24" t="s">
        <v>87</v>
      </c>
      <c r="AF18" s="24" t="s">
        <v>82</v>
      </c>
      <c r="AK18" s="13" t="s">
        <v>31</v>
      </c>
      <c r="AL18" s="13"/>
      <c r="AS18"/>
      <c r="AY18" s="50" t="s">
        <v>0</v>
      </c>
      <c r="AZ18" s="50" t="s">
        <v>91</v>
      </c>
      <c r="BA18" s="50" t="s">
        <v>92</v>
      </c>
      <c r="BB18" s="50" t="s">
        <v>93</v>
      </c>
      <c r="BC18" s="50" t="s">
        <v>94</v>
      </c>
      <c r="BD18" s="50" t="s">
        <v>95</v>
      </c>
      <c r="BE18" s="50" t="s">
        <v>96</v>
      </c>
      <c r="BF18" s="50" t="s">
        <v>97</v>
      </c>
      <c r="BJ18" s="314" t="s">
        <v>101</v>
      </c>
      <c r="BK18" s="314"/>
      <c r="BL18" s="314"/>
      <c r="BP18" s="56" t="s">
        <v>104</v>
      </c>
      <c r="BQ18" s="56" t="s">
        <v>105</v>
      </c>
      <c r="BR18" s="56" t="s">
        <v>106</v>
      </c>
      <c r="BS18" s="56" t="s">
        <v>107</v>
      </c>
      <c r="BT18" s="56" t="s">
        <v>108</v>
      </c>
      <c r="BU18" s="56" t="s">
        <v>109</v>
      </c>
      <c r="BV18" s="56" t="s">
        <v>110</v>
      </c>
    </row>
    <row r="19" spans="1:75" x14ac:dyDescent="0.25">
      <c r="A19" s="7">
        <f>+EOMONTH(B19,-3)</f>
        <v>39416</v>
      </c>
      <c r="B19" s="282">
        <v>39507</v>
      </c>
      <c r="C19" s="283">
        <v>2643163904</v>
      </c>
      <c r="D19" s="284">
        <v>430422.11</v>
      </c>
      <c r="E19" s="285">
        <v>1371</v>
      </c>
      <c r="F19" s="284">
        <v>91143582.896551728</v>
      </c>
      <c r="G19" s="284">
        <v>66479.637415427962</v>
      </c>
      <c r="H19" s="284">
        <v>430422.11</v>
      </c>
      <c r="I19" s="286">
        <v>5.9600727757214408E-2</v>
      </c>
      <c r="J19" s="286">
        <v>4.1820952380952389E-2</v>
      </c>
      <c r="K19" s="287">
        <v>1.2253634085213003E-3</v>
      </c>
      <c r="L19" s="287">
        <v>0</v>
      </c>
      <c r="M19" s="287">
        <v>1.2253634085213003E-3</v>
      </c>
      <c r="N19" s="301">
        <v>18.327946655036879</v>
      </c>
      <c r="O19" s="301">
        <v>11.104650975474565</v>
      </c>
      <c r="P19" s="299"/>
      <c r="R19" s="15"/>
      <c r="S19" s="21">
        <f>+B19</f>
        <v>39507</v>
      </c>
      <c r="T19" s="14">
        <f>+I19</f>
        <v>5.9600727757214408E-2</v>
      </c>
      <c r="U19" s="14">
        <f t="shared" ref="T19:U77" si="0">+J19</f>
        <v>4.1820952380952389E-2</v>
      </c>
      <c r="V19" s="14">
        <f>++VLOOKUP(B19,'cds bmps'!K:O,5,FALSE)/10000</f>
        <v>8.463942857142857E-3</v>
      </c>
      <c r="W19" s="83">
        <v>1.3455507582470761E-2</v>
      </c>
      <c r="X19" s="77">
        <v>0</v>
      </c>
      <c r="Z19" s="38">
        <f>+$AL$32+$AL$33*U19+V19*$AL$34+W19*$AL$35</f>
        <v>6.5209753030247786E-2</v>
      </c>
      <c r="AA19" s="14">
        <f>+T19-Z19</f>
        <v>-5.6090252730333773E-3</v>
      </c>
      <c r="AC19" s="21">
        <f>+S20</f>
        <v>39538</v>
      </c>
      <c r="AD19" s="14">
        <f>+I20-I19</f>
        <v>-1.6936717178826916E-3</v>
      </c>
      <c r="AE19" s="14">
        <f>+AA19</f>
        <v>-5.6090252730333773E-3</v>
      </c>
      <c r="AF19" s="15">
        <f>+K19</f>
        <v>1.2253634085213003E-3</v>
      </c>
      <c r="AG19" s="15">
        <f>+L19</f>
        <v>0</v>
      </c>
      <c r="AK19" s="10" t="s">
        <v>32</v>
      </c>
      <c r="AL19" s="10">
        <v>0.81850421698895681</v>
      </c>
      <c r="AS19"/>
      <c r="AY19" s="29">
        <f t="shared" ref="AY19:BA26" si="1">+S19</f>
        <v>39507</v>
      </c>
      <c r="AZ19" s="60">
        <f t="shared" si="1"/>
        <v>5.9600727757214408E-2</v>
      </c>
      <c r="BA19" s="60">
        <f t="shared" si="1"/>
        <v>4.1820952380952389E-2</v>
      </c>
      <c r="BB19" s="60"/>
      <c r="BC19" s="60"/>
      <c r="BD19" s="60"/>
      <c r="BE19" s="60">
        <f>+V19</f>
        <v>8.463942857142857E-3</v>
      </c>
      <c r="BF19" s="61">
        <f>+W19</f>
        <v>1.3455507582470761E-2</v>
      </c>
      <c r="BJ19" s="56" t="s">
        <v>0</v>
      </c>
      <c r="BK19" s="56" t="s">
        <v>99</v>
      </c>
      <c r="BL19" s="51" t="s">
        <v>100</v>
      </c>
      <c r="BP19" s="21">
        <f>+B20</f>
        <v>39538</v>
      </c>
      <c r="BQ19" s="58">
        <f>+I20</f>
        <v>5.7907056039331717E-2</v>
      </c>
      <c r="BR19" s="58">
        <f>+I19</f>
        <v>5.9600727757214408E-2</v>
      </c>
      <c r="BS19" s="58">
        <f>+J19</f>
        <v>4.1820952380952389E-2</v>
      </c>
      <c r="BT19" s="58">
        <f>+V19</f>
        <v>8.463942857142857E-3</v>
      </c>
      <c r="BU19" s="58">
        <f>+M19</f>
        <v>1.2253634085213003E-3</v>
      </c>
      <c r="BV19" s="8">
        <f>+W19</f>
        <v>1.3455507582470761E-2</v>
      </c>
    </row>
    <row r="20" spans="1:75" x14ac:dyDescent="0.25">
      <c r="A20" s="7">
        <f t="shared" ref="A20:A84" si="2">+EOMONTH(B20,-3)</f>
        <v>39447</v>
      </c>
      <c r="B20" s="288">
        <v>39538</v>
      </c>
      <c r="C20" s="289">
        <v>2778911423</v>
      </c>
      <c r="D20" s="290">
        <v>439668.25000000012</v>
      </c>
      <c r="E20" s="291">
        <v>1278</v>
      </c>
      <c r="F20" s="290">
        <v>89642303.967741936</v>
      </c>
      <c r="G20" s="290">
        <v>70142.647862082886</v>
      </c>
      <c r="H20" s="290">
        <v>439668.25000000012</v>
      </c>
      <c r="I20" s="292">
        <v>5.7907056039331717E-2</v>
      </c>
      <c r="J20" s="292">
        <v>4.3046315789473689E-2</v>
      </c>
      <c r="K20" s="293">
        <v>6.4459330143539634E-4</v>
      </c>
      <c r="L20" s="293">
        <v>0</v>
      </c>
      <c r="M20" s="293">
        <v>6.4459330143539634E-4</v>
      </c>
      <c r="N20" s="302">
        <v>18.311337909018082</v>
      </c>
      <c r="O20" s="302">
        <v>11.1582862740806</v>
      </c>
      <c r="P20" s="300">
        <v>5.9600727757214408E-2</v>
      </c>
      <c r="R20" s="15"/>
      <c r="S20" s="21">
        <f t="shared" ref="S20:S80" si="3">+B20</f>
        <v>39538</v>
      </c>
      <c r="T20" s="14">
        <f t="shared" si="0"/>
        <v>5.7907056039331717E-2</v>
      </c>
      <c r="U20" s="14">
        <f t="shared" si="0"/>
        <v>4.3046315789473689E-2</v>
      </c>
      <c r="V20" s="14">
        <f>++VLOOKUP(B20,'cds bmps'!K:O,5,FALSE)/10000</f>
        <v>1.1663990476190478E-2</v>
      </c>
      <c r="W20" s="83">
        <v>1.1294214282047334E-2</v>
      </c>
      <c r="X20" s="77">
        <v>0</v>
      </c>
      <c r="Z20" s="38">
        <f t="shared" ref="Z20:Z83" si="4">+$AL$32+$AL$33*U20+V20*$AL$34+W20*$AL$35</f>
        <v>6.4457858207798424E-2</v>
      </c>
      <c r="AA20" s="14">
        <f t="shared" ref="AA20:AA80" si="5">+T20-Z20</f>
        <v>-6.5508021684667073E-3</v>
      </c>
      <c r="AC20" s="21">
        <f t="shared" ref="AC20:AC79" si="6">+S21</f>
        <v>39568</v>
      </c>
      <c r="AD20" s="14">
        <f t="shared" ref="AD20:AD79" si="7">+I21-I20</f>
        <v>7.0448898028362961E-3</v>
      </c>
      <c r="AE20" s="14">
        <f t="shared" ref="AE20:AE79" si="8">+AA20</f>
        <v>-6.5508021684667073E-3</v>
      </c>
      <c r="AF20" s="15">
        <f t="shared" ref="AF20:AF32" si="9">+K20</f>
        <v>6.4459330143539634E-4</v>
      </c>
      <c r="AG20" s="15">
        <f t="shared" ref="AG20:AG83" si="10">+L20</f>
        <v>0</v>
      </c>
      <c r="AK20" s="10" t="s">
        <v>33</v>
      </c>
      <c r="AL20" s="10">
        <v>0.6699491532287053</v>
      </c>
      <c r="AS20"/>
      <c r="AY20" s="29">
        <f t="shared" si="1"/>
        <v>39538</v>
      </c>
      <c r="AZ20" s="60">
        <f t="shared" si="1"/>
        <v>5.7907056039331717E-2</v>
      </c>
      <c r="BA20" s="60">
        <f t="shared" si="1"/>
        <v>4.3046315789473689E-2</v>
      </c>
      <c r="BB20" s="60">
        <f>+K19</f>
        <v>1.2253634085213003E-3</v>
      </c>
      <c r="BC20" s="60">
        <f>+L19</f>
        <v>0</v>
      </c>
      <c r="BD20" s="60">
        <f>+M19</f>
        <v>1.2253634085213003E-3</v>
      </c>
      <c r="BE20" s="60">
        <f>+V20</f>
        <v>1.1663990476190478E-2</v>
      </c>
      <c r="BF20" s="61">
        <f>+W20</f>
        <v>1.1294214282047334E-2</v>
      </c>
      <c r="BJ20" s="52">
        <f>+S19</f>
        <v>39507</v>
      </c>
      <c r="BK20" s="58">
        <f>+O19</f>
        <v>11.104650975474565</v>
      </c>
      <c r="BL20" s="53">
        <f>+E19</f>
        <v>1371</v>
      </c>
      <c r="BP20" s="21">
        <f t="shared" ref="BP20:BP82" si="11">+B21</f>
        <v>39568</v>
      </c>
      <c r="BQ20" s="58">
        <f t="shared" ref="BQ20:BQ82" si="12">+I21</f>
        <v>6.4951945842168013E-2</v>
      </c>
      <c r="BR20" s="58">
        <f t="shared" ref="BR20:BS82" si="13">+I20</f>
        <v>5.7907056039331717E-2</v>
      </c>
      <c r="BS20" s="58">
        <f t="shared" si="13"/>
        <v>4.3046315789473689E-2</v>
      </c>
      <c r="BT20" s="58">
        <f t="shared" ref="BT20:BT82" si="14">+V20</f>
        <v>1.1663990476190478E-2</v>
      </c>
      <c r="BU20" s="58">
        <f t="shared" ref="BU20:BU82" si="15">+M20</f>
        <v>6.4459330143539634E-4</v>
      </c>
      <c r="BV20" s="8">
        <f t="shared" ref="BV20:BV82" si="16">+W20</f>
        <v>1.1294214282047334E-2</v>
      </c>
    </row>
    <row r="21" spans="1:75" x14ac:dyDescent="0.25">
      <c r="A21" s="7">
        <f t="shared" si="2"/>
        <v>39478</v>
      </c>
      <c r="B21" s="288">
        <v>39568</v>
      </c>
      <c r="C21" s="289">
        <v>2689628345</v>
      </c>
      <c r="D21" s="290">
        <v>477313.1</v>
      </c>
      <c r="E21" s="291">
        <v>1509</v>
      </c>
      <c r="F21" s="290">
        <v>89654278.166666672</v>
      </c>
      <c r="G21" s="290">
        <v>59413.040534570362</v>
      </c>
      <c r="H21" s="290">
        <v>477313.1</v>
      </c>
      <c r="I21" s="292">
        <v>6.4951945842168013E-2</v>
      </c>
      <c r="J21" s="292">
        <v>4.3690909090909086E-2</v>
      </c>
      <c r="K21" s="293">
        <v>1.8290043290044439E-4</v>
      </c>
      <c r="L21" s="293">
        <v>0</v>
      </c>
      <c r="M21" s="293">
        <v>1.8290043290044439E-4</v>
      </c>
      <c r="N21" s="302">
        <v>18.311471477642758</v>
      </c>
      <c r="O21" s="302">
        <v>10.992269018874909</v>
      </c>
      <c r="P21" s="300">
        <v>5.7907056039331717E-2</v>
      </c>
      <c r="R21" s="15"/>
      <c r="S21" s="21">
        <f t="shared" si="3"/>
        <v>39568</v>
      </c>
      <c r="T21" s="14">
        <f t="shared" si="0"/>
        <v>6.4951945842168013E-2</v>
      </c>
      <c r="U21" s="14">
        <f t="shared" si="0"/>
        <v>4.3690909090909086E-2</v>
      </c>
      <c r="V21" s="14">
        <f>++VLOOKUP(B21,'cds bmps'!K:O,5,FALSE)/10000</f>
        <v>7.2775499999999998E-3</v>
      </c>
      <c r="W21" s="83">
        <v>1.1294214282047334E-2</v>
      </c>
      <c r="X21" s="77">
        <v>0</v>
      </c>
      <c r="Z21" s="38">
        <f t="shared" si="4"/>
        <v>6.4222088998878893E-2</v>
      </c>
      <c r="AA21" s="14">
        <f t="shared" si="5"/>
        <v>7.2985684328912004E-4</v>
      </c>
      <c r="AC21" s="21">
        <f t="shared" si="6"/>
        <v>39599</v>
      </c>
      <c r="AD21" s="14">
        <f t="shared" si="7"/>
        <v>1.1677880944366281E-4</v>
      </c>
      <c r="AE21" s="14">
        <f t="shared" si="8"/>
        <v>7.2985684328912004E-4</v>
      </c>
      <c r="AF21" s="15">
        <f t="shared" si="9"/>
        <v>1.8290043290044439E-4</v>
      </c>
      <c r="AG21" s="15">
        <f t="shared" si="10"/>
        <v>0</v>
      </c>
      <c r="AK21" s="10" t="s">
        <v>34</v>
      </c>
      <c r="AL21" s="10">
        <v>0.65674711935785357</v>
      </c>
      <c r="AS21"/>
      <c r="AY21" s="29">
        <f t="shared" ref="AY21" si="17">+S21</f>
        <v>39568</v>
      </c>
      <c r="AZ21" s="60">
        <f t="shared" si="1"/>
        <v>6.4951945842168013E-2</v>
      </c>
      <c r="BA21" s="60">
        <f t="shared" si="1"/>
        <v>4.3690909090909086E-2</v>
      </c>
      <c r="BB21" s="60">
        <f t="shared" ref="BB21:BD25" si="18">+K20</f>
        <v>6.4459330143539634E-4</v>
      </c>
      <c r="BC21" s="60">
        <f t="shared" si="18"/>
        <v>0</v>
      </c>
      <c r="BD21" s="60">
        <f t="shared" si="18"/>
        <v>6.4459330143539634E-4</v>
      </c>
      <c r="BE21" s="60">
        <f t="shared" ref="BE21:BF26" si="19">+V21</f>
        <v>7.2775499999999998E-3</v>
      </c>
      <c r="BF21" s="61">
        <f t="shared" si="19"/>
        <v>1.1294214282047334E-2</v>
      </c>
      <c r="BJ21" s="52">
        <f t="shared" ref="BJ21:BJ83" si="20">+S20</f>
        <v>39538</v>
      </c>
      <c r="BK21" s="58">
        <f t="shared" ref="BK21:BK83" si="21">+O20</f>
        <v>11.1582862740806</v>
      </c>
      <c r="BL21" s="53">
        <f t="shared" ref="BL21:BL83" si="22">+E20</f>
        <v>1278</v>
      </c>
      <c r="BP21" s="21">
        <f t="shared" si="11"/>
        <v>39599</v>
      </c>
      <c r="BQ21" s="58">
        <f t="shared" si="12"/>
        <v>6.5068724651611676E-2</v>
      </c>
      <c r="BR21" s="58">
        <f t="shared" si="13"/>
        <v>6.4951945842168013E-2</v>
      </c>
      <c r="BS21" s="58">
        <f t="shared" si="13"/>
        <v>4.3690909090909086E-2</v>
      </c>
      <c r="BT21" s="58">
        <f t="shared" si="14"/>
        <v>7.2775499999999998E-3</v>
      </c>
      <c r="BU21" s="58">
        <f t="shared" si="15"/>
        <v>1.8290043290044439E-4</v>
      </c>
      <c r="BV21" s="8">
        <f t="shared" si="16"/>
        <v>1.1294214282047334E-2</v>
      </c>
    </row>
    <row r="22" spans="1:75" x14ac:dyDescent="0.25">
      <c r="A22" s="7">
        <f t="shared" si="2"/>
        <v>39507</v>
      </c>
      <c r="B22" s="288">
        <v>39599</v>
      </c>
      <c r="C22" s="289">
        <v>2995380772</v>
      </c>
      <c r="D22" s="290">
        <v>532528.98</v>
      </c>
      <c r="E22" s="291">
        <v>1381</v>
      </c>
      <c r="F22" s="290">
        <v>96625186.193548381</v>
      </c>
      <c r="G22" s="290">
        <v>69967.549741888768</v>
      </c>
      <c r="H22" s="290">
        <v>532528.98</v>
      </c>
      <c r="I22" s="292">
        <v>6.5068724651611676E-2</v>
      </c>
      <c r="J22" s="292">
        <v>4.387380952380953E-2</v>
      </c>
      <c r="K22" s="293">
        <v>8.4999999999999659E-4</v>
      </c>
      <c r="L22" s="293">
        <v>0</v>
      </c>
      <c r="M22" s="293">
        <v>8.4999999999999659E-4</v>
      </c>
      <c r="N22" s="302">
        <v>18.386349991840749</v>
      </c>
      <c r="O22" s="302">
        <v>11.155786838431458</v>
      </c>
      <c r="P22" s="300">
        <v>6.4951945842168013E-2</v>
      </c>
      <c r="R22" s="15"/>
      <c r="S22" s="21">
        <f t="shared" si="3"/>
        <v>39599</v>
      </c>
      <c r="T22" s="14">
        <f t="shared" si="0"/>
        <v>6.5068724651611676E-2</v>
      </c>
      <c r="U22" s="14">
        <f t="shared" si="0"/>
        <v>4.387380952380953E-2</v>
      </c>
      <c r="V22" s="14">
        <f>++VLOOKUP(B22,'cds bmps'!K:O,5,FALSE)/10000</f>
        <v>5.9521363636363634E-3</v>
      </c>
      <c r="W22" s="83">
        <v>1.1294214282047334E-2</v>
      </c>
      <c r="X22" s="77">
        <v>0</v>
      </c>
      <c r="Z22" s="38">
        <f t="shared" si="4"/>
        <v>6.4142061219638932E-2</v>
      </c>
      <c r="AA22" s="14">
        <f t="shared" si="5"/>
        <v>9.2666343197274348E-4</v>
      </c>
      <c r="AC22" s="21">
        <f t="shared" si="6"/>
        <v>39629</v>
      </c>
      <c r="AD22" s="14">
        <f t="shared" si="7"/>
        <v>-7.6496893961020759E-3</v>
      </c>
      <c r="AE22" s="14">
        <f t="shared" si="8"/>
        <v>9.2666343197274348E-4</v>
      </c>
      <c r="AF22" s="15">
        <f t="shared" si="9"/>
        <v>8.4999999999999659E-4</v>
      </c>
      <c r="AG22" s="15">
        <f t="shared" si="10"/>
        <v>0</v>
      </c>
      <c r="AK22" s="10" t="s">
        <v>35</v>
      </c>
      <c r="AL22" s="10">
        <v>6.981350365503498E-3</v>
      </c>
      <c r="AS22"/>
      <c r="AY22" s="29">
        <f t="shared" ref="AY22:AY83" si="23">+S22</f>
        <v>39599</v>
      </c>
      <c r="AZ22" s="60">
        <f t="shared" si="1"/>
        <v>6.5068724651611676E-2</v>
      </c>
      <c r="BA22" s="60">
        <f t="shared" si="1"/>
        <v>4.387380952380953E-2</v>
      </c>
      <c r="BB22" s="60">
        <f t="shared" si="18"/>
        <v>1.8290043290044439E-4</v>
      </c>
      <c r="BC22" s="60">
        <f t="shared" si="18"/>
        <v>0</v>
      </c>
      <c r="BD22" s="60">
        <f t="shared" si="18"/>
        <v>1.8290043290044439E-4</v>
      </c>
      <c r="BE22" s="60">
        <f t="shared" si="19"/>
        <v>5.9521363636363634E-3</v>
      </c>
      <c r="BF22" s="61">
        <f t="shared" si="19"/>
        <v>1.1294214282047334E-2</v>
      </c>
      <c r="BJ22" s="52">
        <f t="shared" si="20"/>
        <v>39568</v>
      </c>
      <c r="BK22" s="58">
        <f t="shared" si="21"/>
        <v>10.992269018874909</v>
      </c>
      <c r="BL22" s="53">
        <f t="shared" si="22"/>
        <v>1509</v>
      </c>
      <c r="BP22" s="21">
        <f t="shared" si="11"/>
        <v>39629</v>
      </c>
      <c r="BQ22" s="58">
        <f t="shared" si="12"/>
        <v>5.74190352555096E-2</v>
      </c>
      <c r="BR22" s="58">
        <f t="shared" si="13"/>
        <v>6.5068724651611676E-2</v>
      </c>
      <c r="BS22" s="58">
        <f t="shared" si="13"/>
        <v>4.387380952380953E-2</v>
      </c>
      <c r="BT22" s="58">
        <f t="shared" si="14"/>
        <v>5.9521363636363634E-3</v>
      </c>
      <c r="BU22" s="58">
        <f t="shared" si="15"/>
        <v>8.4999999999999659E-4</v>
      </c>
      <c r="BV22" s="8">
        <f t="shared" si="16"/>
        <v>1.1294214282047334E-2</v>
      </c>
    </row>
    <row r="23" spans="1:75" ht="15.75" thickBot="1" x14ac:dyDescent="0.3">
      <c r="A23" s="7">
        <f t="shared" si="2"/>
        <v>39538</v>
      </c>
      <c r="B23" s="288">
        <v>39629</v>
      </c>
      <c r="C23" s="289">
        <v>2986948968</v>
      </c>
      <c r="D23" s="290">
        <v>468600.35000000003</v>
      </c>
      <c r="E23" s="291">
        <v>1343</v>
      </c>
      <c r="F23" s="290">
        <v>99564965.599999994</v>
      </c>
      <c r="G23" s="290">
        <v>74136.236485480258</v>
      </c>
      <c r="H23" s="290">
        <v>468600.35000000003</v>
      </c>
      <c r="I23" s="292">
        <v>5.74190352555096E-2</v>
      </c>
      <c r="J23" s="292">
        <v>4.4723809523809527E-2</v>
      </c>
      <c r="K23" s="293">
        <v>0</v>
      </c>
      <c r="L23" s="293">
        <v>-8.1573498964745972E-6</v>
      </c>
      <c r="M23" s="293">
        <v>-8.1573498964745972E-6</v>
      </c>
      <c r="N23" s="302">
        <v>18.416320909671914</v>
      </c>
      <c r="O23" s="302">
        <v>11.213659713148678</v>
      </c>
      <c r="P23" s="300">
        <v>6.5068724651611676E-2</v>
      </c>
      <c r="R23" s="15"/>
      <c r="S23" s="21">
        <f t="shared" si="3"/>
        <v>39629</v>
      </c>
      <c r="T23" s="14">
        <f t="shared" si="0"/>
        <v>5.74190352555096E-2</v>
      </c>
      <c r="U23" s="14">
        <f t="shared" si="0"/>
        <v>4.4723809523809527E-2</v>
      </c>
      <c r="V23" s="14">
        <f>++VLOOKUP(B23,'cds bmps'!K:O,5,FALSE)/10000</f>
        <v>7.349804761904763E-3</v>
      </c>
      <c r="W23" s="83">
        <v>1.0769140726248108E-2</v>
      </c>
      <c r="X23" s="77">
        <v>0</v>
      </c>
      <c r="Z23" s="38">
        <f t="shared" si="4"/>
        <v>6.4469042342406441E-2</v>
      </c>
      <c r="AA23" s="14">
        <f t="shared" si="5"/>
        <v>-7.0500070868968409E-3</v>
      </c>
      <c r="AC23" s="21">
        <f t="shared" si="6"/>
        <v>39660</v>
      </c>
      <c r="AD23" s="14">
        <f t="shared" si="7"/>
        <v>6.9858911020684242E-3</v>
      </c>
      <c r="AE23" s="14">
        <f t="shared" si="8"/>
        <v>-7.0500070868968409E-3</v>
      </c>
      <c r="AF23" s="15">
        <f t="shared" si="9"/>
        <v>0</v>
      </c>
      <c r="AG23" s="15">
        <f t="shared" si="10"/>
        <v>-8.1573498964745972E-6</v>
      </c>
      <c r="AK23" s="11" t="s">
        <v>36</v>
      </c>
      <c r="AL23" s="11">
        <v>79</v>
      </c>
      <c r="AS23"/>
      <c r="AY23" s="29">
        <f t="shared" si="23"/>
        <v>39629</v>
      </c>
      <c r="AZ23" s="60">
        <f t="shared" si="1"/>
        <v>5.74190352555096E-2</v>
      </c>
      <c r="BA23" s="60">
        <f t="shared" si="1"/>
        <v>4.4723809523809527E-2</v>
      </c>
      <c r="BB23" s="60">
        <f t="shared" si="18"/>
        <v>8.4999999999999659E-4</v>
      </c>
      <c r="BC23" s="60">
        <f t="shared" si="18"/>
        <v>0</v>
      </c>
      <c r="BD23" s="60">
        <f t="shared" si="18"/>
        <v>8.4999999999999659E-4</v>
      </c>
      <c r="BE23" s="60">
        <f t="shared" si="19"/>
        <v>7.349804761904763E-3</v>
      </c>
      <c r="BF23" s="61">
        <f t="shared" si="19"/>
        <v>1.0769140726248108E-2</v>
      </c>
      <c r="BJ23" s="52">
        <f t="shared" si="20"/>
        <v>39599</v>
      </c>
      <c r="BK23" s="58">
        <f t="shared" si="21"/>
        <v>11.155786838431458</v>
      </c>
      <c r="BL23" s="53">
        <f t="shared" si="22"/>
        <v>1381</v>
      </c>
      <c r="BP23" s="21">
        <f t="shared" si="11"/>
        <v>39660</v>
      </c>
      <c r="BQ23" s="58">
        <f t="shared" si="12"/>
        <v>6.4404926357578024E-2</v>
      </c>
      <c r="BR23" s="58">
        <f t="shared" si="13"/>
        <v>5.74190352555096E-2</v>
      </c>
      <c r="BS23" s="58">
        <f t="shared" si="13"/>
        <v>4.4723809523809527E-2</v>
      </c>
      <c r="BT23" s="58">
        <f t="shared" si="14"/>
        <v>7.349804761904763E-3</v>
      </c>
      <c r="BU23" s="58">
        <f t="shared" si="15"/>
        <v>-8.1573498964745972E-6</v>
      </c>
      <c r="BV23" s="8">
        <f t="shared" si="16"/>
        <v>1.0769140726248108E-2</v>
      </c>
    </row>
    <row r="24" spans="1:75" x14ac:dyDescent="0.25">
      <c r="A24" s="7">
        <f t="shared" si="2"/>
        <v>39568</v>
      </c>
      <c r="B24" s="288">
        <v>39660</v>
      </c>
      <c r="C24" s="289">
        <v>2971261864</v>
      </c>
      <c r="D24" s="290">
        <v>522852.19000000006</v>
      </c>
      <c r="E24" s="291">
        <v>1730</v>
      </c>
      <c r="F24" s="290">
        <v>95847156.903225809</v>
      </c>
      <c r="G24" s="290">
        <v>55402.980868916653</v>
      </c>
      <c r="H24" s="290">
        <v>522852.19000000006</v>
      </c>
      <c r="I24" s="292">
        <v>6.4404926357578024E-2</v>
      </c>
      <c r="J24" s="292">
        <v>4.4715652173913052E-2</v>
      </c>
      <c r="K24" s="293">
        <v>1.5910973084884428E-4</v>
      </c>
      <c r="L24" s="293">
        <v>0</v>
      </c>
      <c r="M24" s="293">
        <v>1.5910973084884428E-4</v>
      </c>
      <c r="N24" s="302">
        <v>18.378265365077826</v>
      </c>
      <c r="O24" s="302">
        <v>10.922388677586003</v>
      </c>
      <c r="P24" s="300">
        <v>5.74190352555096E-2</v>
      </c>
      <c r="R24" s="15"/>
      <c r="S24" s="21">
        <f t="shared" si="3"/>
        <v>39660</v>
      </c>
      <c r="T24" s="14">
        <f t="shared" si="0"/>
        <v>6.4404926357578024E-2</v>
      </c>
      <c r="U24" s="14">
        <f t="shared" si="0"/>
        <v>4.4715652173913052E-2</v>
      </c>
      <c r="V24" s="14">
        <f>++VLOOKUP(B24,'cds bmps'!K:O,5,FALSE)/10000</f>
        <v>7.5040086956521734E-3</v>
      </c>
      <c r="W24" s="83">
        <v>1.0769140726248108E-2</v>
      </c>
      <c r="X24" s="77">
        <v>0</v>
      </c>
      <c r="Z24" s="38">
        <f t="shared" si="4"/>
        <v>6.4488066641945577E-2</v>
      </c>
      <c r="AA24" s="14">
        <f t="shared" si="5"/>
        <v>-8.3140284367552719E-5</v>
      </c>
      <c r="AC24" s="21">
        <f t="shared" si="6"/>
        <v>39691</v>
      </c>
      <c r="AD24" s="14">
        <f t="shared" si="7"/>
        <v>-3.4671694186070301E-3</v>
      </c>
      <c r="AE24" s="14">
        <f t="shared" si="8"/>
        <v>-8.3140284367552719E-5</v>
      </c>
      <c r="AF24" s="15">
        <f t="shared" si="9"/>
        <v>1.5910973084884428E-4</v>
      </c>
      <c r="AG24" s="15">
        <f t="shared" si="10"/>
        <v>0</v>
      </c>
      <c r="AS24"/>
      <c r="AY24" s="29">
        <f t="shared" si="23"/>
        <v>39660</v>
      </c>
      <c r="AZ24" s="60">
        <f t="shared" si="1"/>
        <v>6.4404926357578024E-2</v>
      </c>
      <c r="BA24" s="60">
        <f t="shared" si="1"/>
        <v>4.4715652173913052E-2</v>
      </c>
      <c r="BB24" s="60">
        <f t="shared" si="18"/>
        <v>0</v>
      </c>
      <c r="BC24" s="60">
        <f t="shared" si="18"/>
        <v>-8.1573498964745972E-6</v>
      </c>
      <c r="BD24" s="60">
        <f t="shared" si="18"/>
        <v>-8.1573498964745972E-6</v>
      </c>
      <c r="BE24" s="60">
        <f t="shared" si="19"/>
        <v>7.5040086956521734E-3</v>
      </c>
      <c r="BF24" s="61">
        <f t="shared" si="19"/>
        <v>1.0769140726248108E-2</v>
      </c>
      <c r="BJ24" s="52">
        <f t="shared" si="20"/>
        <v>39629</v>
      </c>
      <c r="BK24" s="58">
        <f t="shared" si="21"/>
        <v>11.213659713148678</v>
      </c>
      <c r="BL24" s="53">
        <f t="shared" si="22"/>
        <v>1343</v>
      </c>
      <c r="BP24" s="21">
        <f t="shared" si="11"/>
        <v>39691</v>
      </c>
      <c r="BQ24" s="58">
        <f t="shared" si="12"/>
        <v>6.0937756938970994E-2</v>
      </c>
      <c r="BR24" s="58">
        <f t="shared" si="13"/>
        <v>6.4404926357578024E-2</v>
      </c>
      <c r="BS24" s="58">
        <f t="shared" si="13"/>
        <v>4.4715652173913052E-2</v>
      </c>
      <c r="BT24" s="58">
        <f t="shared" si="14"/>
        <v>7.5040086956521734E-3</v>
      </c>
      <c r="BU24" s="58">
        <f t="shared" si="15"/>
        <v>1.5910973084884428E-4</v>
      </c>
      <c r="BV24" s="8">
        <f t="shared" si="16"/>
        <v>1.0769140726248108E-2</v>
      </c>
    </row>
    <row r="25" spans="1:75" ht="15.75" thickBot="1" x14ac:dyDescent="0.3">
      <c r="A25" s="7">
        <f t="shared" si="2"/>
        <v>39599</v>
      </c>
      <c r="B25" s="288">
        <v>39691</v>
      </c>
      <c r="C25" s="289">
        <v>3123951952</v>
      </c>
      <c r="D25" s="290">
        <v>520127.3899999999</v>
      </c>
      <c r="E25" s="291">
        <v>1289</v>
      </c>
      <c r="F25" s="290">
        <v>100772643.61290322</v>
      </c>
      <c r="G25" s="290">
        <v>78178.932205510646</v>
      </c>
      <c r="H25" s="290">
        <v>520127.3899999999</v>
      </c>
      <c r="I25" s="292">
        <v>6.0937756938970994E-2</v>
      </c>
      <c r="J25" s="292">
        <v>4.4874761904761896E-2</v>
      </c>
      <c r="K25" s="293">
        <v>1.724329004329013E-3</v>
      </c>
      <c r="L25" s="293">
        <v>0</v>
      </c>
      <c r="M25" s="293">
        <v>1.724329004329013E-3</v>
      </c>
      <c r="N25" s="302">
        <v>18.428377484038737</v>
      </c>
      <c r="O25" s="302">
        <v>11.266755481099549</v>
      </c>
      <c r="P25" s="300">
        <v>6.4404926357578024E-2</v>
      </c>
      <c r="R25" s="15"/>
      <c r="S25" s="21">
        <f t="shared" si="3"/>
        <v>39691</v>
      </c>
      <c r="T25" s="14">
        <f t="shared" si="0"/>
        <v>6.0937756938970994E-2</v>
      </c>
      <c r="U25" s="14">
        <f t="shared" si="0"/>
        <v>4.4874761904761896E-2</v>
      </c>
      <c r="V25" s="14">
        <f>++VLOOKUP(B25,'cds bmps'!K:O,5,FALSE)/10000</f>
        <v>6.8807761904761903E-3</v>
      </c>
      <c r="W25" s="83">
        <v>1.0769140726248108E-2</v>
      </c>
      <c r="X25" s="77">
        <v>0</v>
      </c>
      <c r="Z25" s="38">
        <f t="shared" si="4"/>
        <v>6.4504553323102842E-2</v>
      </c>
      <c r="AA25" s="14">
        <f t="shared" si="5"/>
        <v>-3.5667963841318484E-3</v>
      </c>
      <c r="AC25" s="21">
        <f t="shared" si="6"/>
        <v>39721</v>
      </c>
      <c r="AD25" s="14">
        <f t="shared" si="7"/>
        <v>-3.3249618322168106E-3</v>
      </c>
      <c r="AE25" s="14">
        <f t="shared" si="8"/>
        <v>-3.5667963841318484E-3</v>
      </c>
      <c r="AF25" s="15">
        <f t="shared" si="9"/>
        <v>1.724329004329013E-3</v>
      </c>
      <c r="AG25" s="15">
        <f t="shared" si="10"/>
        <v>0</v>
      </c>
      <c r="AK25" s="59" t="s">
        <v>37</v>
      </c>
      <c r="AS25"/>
      <c r="AY25" s="29">
        <f t="shared" si="23"/>
        <v>39691</v>
      </c>
      <c r="AZ25" s="60">
        <f t="shared" si="1"/>
        <v>6.0937756938970994E-2</v>
      </c>
      <c r="BA25" s="60">
        <f t="shared" si="1"/>
        <v>4.4874761904761896E-2</v>
      </c>
      <c r="BB25" s="60">
        <f t="shared" si="18"/>
        <v>1.5910973084884428E-4</v>
      </c>
      <c r="BC25" s="60">
        <f t="shared" si="18"/>
        <v>0</v>
      </c>
      <c r="BD25" s="60">
        <f t="shared" si="18"/>
        <v>1.5910973084884428E-4</v>
      </c>
      <c r="BE25" s="60">
        <f t="shared" si="19"/>
        <v>6.8807761904761903E-3</v>
      </c>
      <c r="BF25" s="61">
        <f t="shared" si="19"/>
        <v>1.0769140726248108E-2</v>
      </c>
      <c r="BJ25" s="52">
        <f t="shared" si="20"/>
        <v>39660</v>
      </c>
      <c r="BK25" s="58">
        <f t="shared" si="21"/>
        <v>10.922388677586003</v>
      </c>
      <c r="BL25" s="53">
        <f t="shared" si="22"/>
        <v>1730</v>
      </c>
      <c r="BP25" s="21">
        <f t="shared" si="11"/>
        <v>39721</v>
      </c>
      <c r="BQ25" s="58">
        <f t="shared" si="12"/>
        <v>5.7612795106754183E-2</v>
      </c>
      <c r="BR25" s="58">
        <f t="shared" si="13"/>
        <v>6.0937756938970994E-2</v>
      </c>
      <c r="BS25" s="58">
        <f t="shared" si="13"/>
        <v>4.4874761904761896E-2</v>
      </c>
      <c r="BT25" s="58">
        <f t="shared" si="14"/>
        <v>6.8807761904761903E-3</v>
      </c>
      <c r="BU25" s="58">
        <f t="shared" si="15"/>
        <v>1.724329004329013E-3</v>
      </c>
      <c r="BV25" s="8">
        <f t="shared" si="16"/>
        <v>1.0769140726248108E-2</v>
      </c>
    </row>
    <row r="26" spans="1:75" x14ac:dyDescent="0.25">
      <c r="A26" s="7">
        <f t="shared" si="2"/>
        <v>39629</v>
      </c>
      <c r="B26" s="288">
        <v>39721</v>
      </c>
      <c r="C26" s="289">
        <v>5239901885</v>
      </c>
      <c r="D26" s="290">
        <v>824823.4800000001</v>
      </c>
      <c r="E26" s="291">
        <v>2135</v>
      </c>
      <c r="F26" s="290">
        <v>174663396.16666666</v>
      </c>
      <c r="G26" s="290">
        <v>81809.55323965651</v>
      </c>
      <c r="H26" s="290">
        <v>824823.4800000001</v>
      </c>
      <c r="I26" s="292">
        <v>5.7612795106754183E-2</v>
      </c>
      <c r="J26" s="292">
        <v>4.6599090909090909E-2</v>
      </c>
      <c r="K26" s="293">
        <v>1.7135177865612652E-3</v>
      </c>
      <c r="L26" s="293">
        <v>0</v>
      </c>
      <c r="M26" s="293">
        <v>1.7135177865612652E-3</v>
      </c>
      <c r="N26" s="302">
        <v>18.978371229205266</v>
      </c>
      <c r="O26" s="302">
        <v>11.31214930354254</v>
      </c>
      <c r="P26" s="300">
        <v>6.0937756938970994E-2</v>
      </c>
      <c r="R26" s="15"/>
      <c r="S26" s="21">
        <f t="shared" si="3"/>
        <v>39721</v>
      </c>
      <c r="T26" s="14">
        <f t="shared" si="0"/>
        <v>5.7612795106754183E-2</v>
      </c>
      <c r="U26" s="14">
        <f t="shared" si="0"/>
        <v>4.6599090909090909E-2</v>
      </c>
      <c r="V26" s="14">
        <f>++VLOOKUP(B26,'cds bmps'!K:O,5,FALSE)/10000</f>
        <v>9.8625818181818196E-3</v>
      </c>
      <c r="W26" s="83">
        <v>5.3171787675010086E-3</v>
      </c>
      <c r="X26" s="77">
        <v>0</v>
      </c>
      <c r="Z26" s="38">
        <f t="shared" si="4"/>
        <v>6.0768809646825177E-2</v>
      </c>
      <c r="AA26" s="14">
        <f t="shared" si="5"/>
        <v>-3.1560145400709935E-3</v>
      </c>
      <c r="AC26" s="21">
        <f t="shared" si="6"/>
        <v>39752</v>
      </c>
      <c r="AD26" s="14">
        <f t="shared" si="7"/>
        <v>1.1963865631397605E-2</v>
      </c>
      <c r="AE26" s="14">
        <f t="shared" si="8"/>
        <v>-3.1560145400709935E-3</v>
      </c>
      <c r="AF26" s="15">
        <f t="shared" si="9"/>
        <v>1.7135177865612652E-3</v>
      </c>
      <c r="AG26" s="15">
        <f t="shared" si="10"/>
        <v>0</v>
      </c>
      <c r="AK26" s="12"/>
      <c r="AL26" s="12" t="s">
        <v>42</v>
      </c>
      <c r="AM26" s="12" t="s">
        <v>43</v>
      </c>
      <c r="AN26" s="12" t="s">
        <v>44</v>
      </c>
      <c r="AO26" s="12" t="s">
        <v>45</v>
      </c>
      <c r="AP26" s="12" t="s">
        <v>46</v>
      </c>
      <c r="AS26"/>
      <c r="AY26" s="29">
        <f t="shared" si="23"/>
        <v>39721</v>
      </c>
      <c r="AZ26" s="60">
        <f t="shared" si="1"/>
        <v>5.7612795106754183E-2</v>
      </c>
      <c r="BA26" s="60">
        <f t="shared" si="1"/>
        <v>4.6599090909090909E-2</v>
      </c>
      <c r="BB26" s="60">
        <f t="shared" ref="BB26:BB83" si="24">+K25</f>
        <v>1.724329004329013E-3</v>
      </c>
      <c r="BC26" s="60">
        <f t="shared" ref="BC26:BC83" si="25">+L25</f>
        <v>0</v>
      </c>
      <c r="BD26" s="60">
        <f t="shared" ref="BD26:BD83" si="26">+M25</f>
        <v>1.724329004329013E-3</v>
      </c>
      <c r="BE26" s="60">
        <f t="shared" si="19"/>
        <v>9.8625818181818196E-3</v>
      </c>
      <c r="BF26" s="61">
        <f t="shared" si="19"/>
        <v>5.3171787675010086E-3</v>
      </c>
      <c r="BJ26" s="52">
        <f t="shared" si="20"/>
        <v>39691</v>
      </c>
      <c r="BK26" s="58">
        <f t="shared" si="21"/>
        <v>11.266755481099549</v>
      </c>
      <c r="BL26" s="53">
        <f t="shared" si="22"/>
        <v>1289</v>
      </c>
      <c r="BP26" s="21">
        <f t="shared" si="11"/>
        <v>39752</v>
      </c>
      <c r="BQ26" s="58">
        <f t="shared" si="12"/>
        <v>6.9576660738151788E-2</v>
      </c>
      <c r="BR26" s="58">
        <f t="shared" si="13"/>
        <v>5.7612795106754183E-2</v>
      </c>
      <c r="BS26" s="58">
        <f t="shared" si="13"/>
        <v>4.6599090909090909E-2</v>
      </c>
      <c r="BT26" s="58">
        <f t="shared" si="14"/>
        <v>9.8625818181818196E-3</v>
      </c>
      <c r="BU26" s="58">
        <f t="shared" si="15"/>
        <v>1.7135177865612652E-3</v>
      </c>
      <c r="BV26" s="8">
        <f t="shared" si="16"/>
        <v>5.3171787675010086E-3</v>
      </c>
    </row>
    <row r="27" spans="1:75" x14ac:dyDescent="0.25">
      <c r="A27" s="7">
        <f t="shared" si="2"/>
        <v>39660</v>
      </c>
      <c r="B27" s="288">
        <v>39752</v>
      </c>
      <c r="C27" s="289">
        <v>5654620787</v>
      </c>
      <c r="D27" s="290">
        <v>1074944.3499999996</v>
      </c>
      <c r="E27" s="291">
        <v>2745</v>
      </c>
      <c r="F27" s="290">
        <v>182407122.16129032</v>
      </c>
      <c r="G27" s="290">
        <v>66450.682025970978</v>
      </c>
      <c r="H27" s="290">
        <v>1074944.3499999996</v>
      </c>
      <c r="I27" s="292">
        <v>6.9576660738151788E-2</v>
      </c>
      <c r="J27" s="292">
        <v>4.8312608695652175E-2</v>
      </c>
      <c r="K27" s="293">
        <v>0</v>
      </c>
      <c r="L27" s="293">
        <v>-9.8801086956521733E-3</v>
      </c>
      <c r="M27" s="293">
        <v>-9.8801086956521733E-3</v>
      </c>
      <c r="N27" s="302">
        <v>19.021751681779094</v>
      </c>
      <c r="O27" s="302">
        <v>11.104215327835462</v>
      </c>
      <c r="P27" s="300">
        <v>5.7612795106754183E-2</v>
      </c>
      <c r="R27" s="15"/>
      <c r="S27" s="21">
        <f t="shared" si="3"/>
        <v>39752</v>
      </c>
      <c r="T27" s="14">
        <f t="shared" si="0"/>
        <v>6.9576660738151788E-2</v>
      </c>
      <c r="U27" s="14">
        <f t="shared" si="0"/>
        <v>4.8312608695652175E-2</v>
      </c>
      <c r="V27" s="14">
        <f>++VLOOKUP(B27,'cds bmps'!K:O,5,FALSE)/10000</f>
        <v>7.962300000000002E-3</v>
      </c>
      <c r="W27" s="83">
        <v>5.3171787675010086E-3</v>
      </c>
      <c r="X27" s="77">
        <v>0</v>
      </c>
      <c r="Z27" s="38">
        <f t="shared" si="4"/>
        <v>6.1728384807527431E-2</v>
      </c>
      <c r="AA27" s="14">
        <f t="shared" si="5"/>
        <v>7.8482759306243571E-3</v>
      </c>
      <c r="AC27" s="21">
        <f t="shared" si="6"/>
        <v>39782</v>
      </c>
      <c r="AD27" s="14">
        <f t="shared" si="7"/>
        <v>-2.3732195363026648E-3</v>
      </c>
      <c r="AE27" s="14">
        <f t="shared" si="8"/>
        <v>7.8482759306243571E-3</v>
      </c>
      <c r="AF27" s="15">
        <f t="shared" si="9"/>
        <v>0</v>
      </c>
      <c r="AG27" s="15">
        <f t="shared" si="10"/>
        <v>-9.8801086956521733E-3</v>
      </c>
      <c r="AK27" s="10" t="s">
        <v>38</v>
      </c>
      <c r="AL27" s="10">
        <v>3</v>
      </c>
      <c r="AM27" s="10">
        <v>7.4199524587214814E-3</v>
      </c>
      <c r="AN27" s="10">
        <v>2.4733174862404937E-3</v>
      </c>
      <c r="AO27" s="10">
        <v>50.74590474334849</v>
      </c>
      <c r="AP27" s="10">
        <v>5.085470505940508E-18</v>
      </c>
      <c r="AS27"/>
      <c r="AY27" s="29">
        <f t="shared" si="23"/>
        <v>39752</v>
      </c>
      <c r="AZ27" s="60">
        <f t="shared" ref="AZ27:AZ83" si="27">+T27</f>
        <v>6.9576660738151788E-2</v>
      </c>
      <c r="BA27" s="60">
        <f t="shared" ref="BA27:BA83" si="28">+U27</f>
        <v>4.8312608695652175E-2</v>
      </c>
      <c r="BB27" s="60">
        <f t="shared" si="24"/>
        <v>1.7135177865612652E-3</v>
      </c>
      <c r="BC27" s="60">
        <f t="shared" si="25"/>
        <v>0</v>
      </c>
      <c r="BD27" s="60">
        <f t="shared" si="26"/>
        <v>1.7135177865612652E-3</v>
      </c>
      <c r="BE27" s="60">
        <f t="shared" ref="BE27:BE83" si="29">+V27</f>
        <v>7.962300000000002E-3</v>
      </c>
      <c r="BF27" s="61">
        <f t="shared" ref="BF27:BF83" si="30">+W27</f>
        <v>5.3171787675010086E-3</v>
      </c>
      <c r="BJ27" s="52">
        <f t="shared" si="20"/>
        <v>39721</v>
      </c>
      <c r="BK27" s="58">
        <f t="shared" si="21"/>
        <v>11.31214930354254</v>
      </c>
      <c r="BL27" s="53">
        <f t="shared" si="22"/>
        <v>2135</v>
      </c>
      <c r="BP27" s="21">
        <f t="shared" si="11"/>
        <v>39782</v>
      </c>
      <c r="BQ27" s="58">
        <f t="shared" si="12"/>
        <v>6.7203441201849123E-2</v>
      </c>
      <c r="BR27" s="58">
        <f t="shared" si="13"/>
        <v>6.9576660738151788E-2</v>
      </c>
      <c r="BS27" s="58">
        <f t="shared" si="13"/>
        <v>4.8312608695652175E-2</v>
      </c>
      <c r="BT27" s="58">
        <f t="shared" si="14"/>
        <v>7.962300000000002E-3</v>
      </c>
      <c r="BU27" s="58">
        <f t="shared" si="15"/>
        <v>-9.8801086956521733E-3</v>
      </c>
      <c r="BV27" s="8">
        <f t="shared" si="16"/>
        <v>5.3171787675010086E-3</v>
      </c>
    </row>
    <row r="28" spans="1:75" x14ac:dyDescent="0.25">
      <c r="A28" s="7">
        <f t="shared" si="2"/>
        <v>39691</v>
      </c>
      <c r="B28" s="294">
        <v>39782</v>
      </c>
      <c r="C28" s="289">
        <v>5676531182</v>
      </c>
      <c r="D28" s="290">
        <v>1042301.7200000003</v>
      </c>
      <c r="E28" s="291">
        <v>2189</v>
      </c>
      <c r="F28" s="290">
        <v>189217706.06666666</v>
      </c>
      <c r="G28" s="290">
        <v>86440.249459418308</v>
      </c>
      <c r="H28" s="290">
        <v>1042301.7200000003</v>
      </c>
      <c r="I28" s="292">
        <v>6.7203441201849123E-2</v>
      </c>
      <c r="J28" s="292">
        <v>3.8432500000000001E-2</v>
      </c>
      <c r="K28" s="293">
        <v>0</v>
      </c>
      <c r="L28" s="293">
        <v>-8.503928571428572E-3</v>
      </c>
      <c r="M28" s="293">
        <v>-8.503928571428572E-3</v>
      </c>
      <c r="N28" s="302">
        <v>19.05840879406523</v>
      </c>
      <c r="O28" s="302">
        <v>11.367208696542367</v>
      </c>
      <c r="P28" s="300">
        <v>6.9576660738151788E-2</v>
      </c>
      <c r="R28" s="15"/>
      <c r="S28" s="21">
        <f t="shared" si="3"/>
        <v>39782</v>
      </c>
      <c r="T28" s="14">
        <f t="shared" si="0"/>
        <v>6.7203441201849123E-2</v>
      </c>
      <c r="U28" s="14">
        <f t="shared" si="0"/>
        <v>3.8432500000000001E-2</v>
      </c>
      <c r="V28" s="14">
        <f>++VLOOKUP(B28,'cds bmps'!K:O,5,FALSE)/10000</f>
        <v>7.4989699999999998E-3</v>
      </c>
      <c r="W28" s="83">
        <v>5.3171787675010086E-3</v>
      </c>
      <c r="X28" s="77">
        <v>0</v>
      </c>
      <c r="Z28" s="38">
        <f t="shared" si="4"/>
        <v>5.4339350305287762E-2</v>
      </c>
      <c r="AA28" s="14">
        <f t="shared" si="5"/>
        <v>1.2864090896561362E-2</v>
      </c>
      <c r="AC28" s="21">
        <f t="shared" si="6"/>
        <v>39813</v>
      </c>
      <c r="AD28" s="14">
        <f t="shared" si="7"/>
        <v>0</v>
      </c>
      <c r="AE28" s="14">
        <f t="shared" si="8"/>
        <v>1.2864090896561362E-2</v>
      </c>
      <c r="AF28" s="15">
        <f t="shared" si="9"/>
        <v>0</v>
      </c>
      <c r="AG28" s="15">
        <f t="shared" si="10"/>
        <v>-8.503928571428572E-3</v>
      </c>
      <c r="AK28" s="10" t="s">
        <v>39</v>
      </c>
      <c r="AL28" s="10">
        <v>75</v>
      </c>
      <c r="AM28" s="10">
        <v>3.6554439694436868E-3</v>
      </c>
      <c r="AN28" s="10">
        <v>4.8739252925915823E-5</v>
      </c>
      <c r="AO28" s="10"/>
      <c r="AP28" s="10"/>
      <c r="AS28"/>
      <c r="AY28" s="29">
        <f t="shared" si="23"/>
        <v>39782</v>
      </c>
      <c r="AZ28" s="60">
        <f t="shared" si="27"/>
        <v>6.7203441201849123E-2</v>
      </c>
      <c r="BA28" s="60">
        <f t="shared" si="28"/>
        <v>3.8432500000000001E-2</v>
      </c>
      <c r="BB28" s="60">
        <f t="shared" si="24"/>
        <v>0</v>
      </c>
      <c r="BC28" s="60">
        <f t="shared" si="25"/>
        <v>-9.8801086956521733E-3</v>
      </c>
      <c r="BD28" s="60">
        <f t="shared" si="26"/>
        <v>-9.8801086956521733E-3</v>
      </c>
      <c r="BE28" s="60">
        <f t="shared" si="29"/>
        <v>7.4989699999999998E-3</v>
      </c>
      <c r="BF28" s="61">
        <f t="shared" si="30"/>
        <v>5.3171787675010086E-3</v>
      </c>
      <c r="BJ28" s="52">
        <f t="shared" si="20"/>
        <v>39752</v>
      </c>
      <c r="BK28" s="58">
        <f t="shared" si="21"/>
        <v>11.104215327835462</v>
      </c>
      <c r="BL28" s="53">
        <f t="shared" si="22"/>
        <v>2745</v>
      </c>
      <c r="BP28" s="21">
        <f t="shared" si="11"/>
        <v>39813</v>
      </c>
      <c r="BQ28" s="58">
        <f t="shared" si="12"/>
        <v>6.7203441201849096E-2</v>
      </c>
      <c r="BR28" s="58">
        <f t="shared" si="13"/>
        <v>6.7203441201849123E-2</v>
      </c>
      <c r="BS28" s="58">
        <f t="shared" si="13"/>
        <v>3.8432500000000001E-2</v>
      </c>
      <c r="BT28" s="58">
        <f t="shared" si="14"/>
        <v>7.4989699999999998E-3</v>
      </c>
      <c r="BU28" s="58">
        <f t="shared" si="15"/>
        <v>-8.503928571428572E-3</v>
      </c>
      <c r="BV28" s="8">
        <f t="shared" si="16"/>
        <v>5.3171787675010086E-3</v>
      </c>
    </row>
    <row r="29" spans="1:75" ht="15.75" thickBot="1" x14ac:dyDescent="0.3">
      <c r="A29" s="7">
        <f t="shared" si="2"/>
        <v>39721</v>
      </c>
      <c r="B29" s="294">
        <v>39813</v>
      </c>
      <c r="C29" s="289">
        <v>5676531182</v>
      </c>
      <c r="D29" s="290">
        <v>1042301.7199999997</v>
      </c>
      <c r="E29" s="291">
        <v>2189</v>
      </c>
      <c r="F29" s="290">
        <v>183113909.09677419</v>
      </c>
      <c r="G29" s="290">
        <v>83651.854315566103</v>
      </c>
      <c r="H29" s="290">
        <v>1042301.7199999997</v>
      </c>
      <c r="I29" s="292">
        <v>6.7203441201849096E-2</v>
      </c>
      <c r="J29" s="292">
        <v>2.9928571428571429E-2</v>
      </c>
      <c r="K29" s="293">
        <v>0</v>
      </c>
      <c r="L29" s="293">
        <v>-8.5104761904761968E-3</v>
      </c>
      <c r="M29" s="293">
        <v>-8.5104761904761968E-3</v>
      </c>
      <c r="N29" s="302">
        <v>19.025618971242238</v>
      </c>
      <c r="O29" s="302">
        <v>11.334418873719377</v>
      </c>
      <c r="P29" s="300">
        <v>6.7203441201849123E-2</v>
      </c>
      <c r="R29" s="15"/>
      <c r="S29" s="21">
        <f t="shared" si="3"/>
        <v>39813</v>
      </c>
      <c r="T29" s="14">
        <f t="shared" si="0"/>
        <v>6.7203441201849096E-2</v>
      </c>
      <c r="U29" s="14">
        <f t="shared" si="0"/>
        <v>2.9928571428571429E-2</v>
      </c>
      <c r="V29" s="14">
        <f>++VLOOKUP(B29,'cds bmps'!K:O,5,FALSE)/10000</f>
        <v>1.1384721739130434E-2</v>
      </c>
      <c r="W29" s="83">
        <v>8.4223566510071429E-3</v>
      </c>
      <c r="X29" s="77">
        <v>0</v>
      </c>
      <c r="Z29" s="38">
        <f t="shared" si="4"/>
        <v>5.1806606011912996E-2</v>
      </c>
      <c r="AA29" s="14">
        <f t="shared" si="5"/>
        <v>1.5396835189936099E-2</v>
      </c>
      <c r="AC29" s="21">
        <f t="shared" si="6"/>
        <v>39844</v>
      </c>
      <c r="AD29" s="14">
        <f t="shared" si="7"/>
        <v>-1.6253582640703229E-2</v>
      </c>
      <c r="AE29" s="14">
        <f t="shared" si="8"/>
        <v>1.5396835189936099E-2</v>
      </c>
      <c r="AF29" s="15">
        <f t="shared" si="9"/>
        <v>0</v>
      </c>
      <c r="AG29" s="15">
        <f t="shared" si="10"/>
        <v>-8.5104761904761968E-3</v>
      </c>
      <c r="AK29" s="11" t="s">
        <v>40</v>
      </c>
      <c r="AL29" s="11">
        <v>78</v>
      </c>
      <c r="AM29" s="11">
        <v>1.1075396428165168E-2</v>
      </c>
      <c r="AN29" s="11"/>
      <c r="AO29" s="11"/>
      <c r="AP29" s="11"/>
      <c r="AS29"/>
      <c r="AY29" s="29">
        <f t="shared" si="23"/>
        <v>39813</v>
      </c>
      <c r="AZ29" s="60">
        <f t="shared" si="27"/>
        <v>6.7203441201849096E-2</v>
      </c>
      <c r="BA29" s="60">
        <f t="shared" si="28"/>
        <v>2.9928571428571429E-2</v>
      </c>
      <c r="BB29" s="60">
        <f t="shared" si="24"/>
        <v>0</v>
      </c>
      <c r="BC29" s="60">
        <f t="shared" si="25"/>
        <v>-8.503928571428572E-3</v>
      </c>
      <c r="BD29" s="60">
        <f t="shared" si="26"/>
        <v>-8.503928571428572E-3</v>
      </c>
      <c r="BE29" s="60">
        <f t="shared" si="29"/>
        <v>1.1384721739130434E-2</v>
      </c>
      <c r="BF29" s="61">
        <f t="shared" si="30"/>
        <v>8.4223566510071429E-3</v>
      </c>
      <c r="BJ29" s="52">
        <f t="shared" si="20"/>
        <v>39782</v>
      </c>
      <c r="BK29" s="58">
        <f t="shared" si="21"/>
        <v>11.367208696542367</v>
      </c>
      <c r="BL29" s="53">
        <f t="shared" si="22"/>
        <v>2189</v>
      </c>
      <c r="BP29" s="21">
        <f t="shared" si="11"/>
        <v>39844</v>
      </c>
      <c r="BQ29" s="58">
        <f t="shared" si="12"/>
        <v>5.0949858561145867E-2</v>
      </c>
      <c r="BR29" s="58">
        <f t="shared" si="13"/>
        <v>6.7203441201849096E-2</v>
      </c>
      <c r="BS29" s="58">
        <f t="shared" si="13"/>
        <v>2.9928571428571429E-2</v>
      </c>
      <c r="BT29" s="58">
        <f t="shared" si="14"/>
        <v>1.1384721739130434E-2</v>
      </c>
      <c r="BU29" s="58">
        <f t="shared" si="15"/>
        <v>-8.5104761904761968E-3</v>
      </c>
      <c r="BV29" s="8">
        <f t="shared" si="16"/>
        <v>8.4223566510071429E-3</v>
      </c>
    </row>
    <row r="30" spans="1:75" ht="15.75" thickBot="1" x14ac:dyDescent="0.3">
      <c r="A30" s="7">
        <f t="shared" si="2"/>
        <v>39752</v>
      </c>
      <c r="B30" s="294">
        <v>39844</v>
      </c>
      <c r="C30" s="289">
        <v>5833897305</v>
      </c>
      <c r="D30" s="290">
        <v>814345.87000000011</v>
      </c>
      <c r="E30" s="291">
        <v>2450</v>
      </c>
      <c r="F30" s="290">
        <v>188190235.6451613</v>
      </c>
      <c r="G30" s="290">
        <v>76812.341079657679</v>
      </c>
      <c r="H30" s="290">
        <v>814345.87000000011</v>
      </c>
      <c r="I30" s="292">
        <v>5.0949858561145867E-2</v>
      </c>
      <c r="J30" s="292">
        <v>2.1418095238095233E-2</v>
      </c>
      <c r="K30" s="293">
        <v>0</v>
      </c>
      <c r="L30" s="293">
        <v>-5.1355952380952308E-3</v>
      </c>
      <c r="M30" s="293">
        <v>-5.1355952380952308E-3</v>
      </c>
      <c r="N30" s="302">
        <v>19.052963900906473</v>
      </c>
      <c r="O30" s="302">
        <v>11.249120597367702</v>
      </c>
      <c r="P30" s="300">
        <v>6.7203441201849096E-2</v>
      </c>
      <c r="R30" s="15"/>
      <c r="S30" s="21">
        <f t="shared" si="3"/>
        <v>39844</v>
      </c>
      <c r="T30" s="14">
        <f t="shared" si="0"/>
        <v>5.0949858561145867E-2</v>
      </c>
      <c r="U30" s="14">
        <f t="shared" si="0"/>
        <v>2.1418095238095233E-2</v>
      </c>
      <c r="V30" s="14">
        <f>++VLOOKUP(B30,'cds bmps'!K:O,5,FALSE)/10000</f>
        <v>1.1187000000000002E-2</v>
      </c>
      <c r="W30" s="83">
        <v>8.4223566510071429E-3</v>
      </c>
      <c r="X30" s="77">
        <v>0</v>
      </c>
      <c r="Z30" s="38">
        <f t="shared" si="4"/>
        <v>4.5474608366917302E-2</v>
      </c>
      <c r="AA30" s="14">
        <f t="shared" si="5"/>
        <v>5.4752501942285647E-3</v>
      </c>
      <c r="AC30" s="21">
        <f t="shared" si="6"/>
        <v>39872</v>
      </c>
      <c r="AD30" s="14">
        <f t="shared" si="7"/>
        <v>-1.282714457806728E-2</v>
      </c>
      <c r="AE30" s="14">
        <f t="shared" si="8"/>
        <v>5.4752501942285647E-3</v>
      </c>
      <c r="AF30" s="15">
        <f t="shared" si="9"/>
        <v>0</v>
      </c>
      <c r="AG30" s="15">
        <f t="shared" si="10"/>
        <v>-5.1355952380952308E-3</v>
      </c>
      <c r="AS30"/>
      <c r="AY30" s="29">
        <f t="shared" si="23"/>
        <v>39844</v>
      </c>
      <c r="AZ30" s="60">
        <f t="shared" si="27"/>
        <v>5.0949858561145867E-2</v>
      </c>
      <c r="BA30" s="60">
        <f t="shared" si="28"/>
        <v>2.1418095238095233E-2</v>
      </c>
      <c r="BB30" s="60">
        <f t="shared" si="24"/>
        <v>0</v>
      </c>
      <c r="BC30" s="60">
        <f t="shared" si="25"/>
        <v>-8.5104761904761968E-3</v>
      </c>
      <c r="BD30" s="60">
        <f t="shared" si="26"/>
        <v>-8.5104761904761968E-3</v>
      </c>
      <c r="BE30" s="60">
        <f t="shared" si="29"/>
        <v>1.1187000000000002E-2</v>
      </c>
      <c r="BF30" s="61">
        <f t="shared" si="30"/>
        <v>8.4223566510071429E-3</v>
      </c>
      <c r="BJ30" s="52">
        <f t="shared" si="20"/>
        <v>39813</v>
      </c>
      <c r="BK30" s="58">
        <f t="shared" si="21"/>
        <v>11.334418873719377</v>
      </c>
      <c r="BL30" s="53">
        <f t="shared" si="22"/>
        <v>2189</v>
      </c>
      <c r="BP30" s="21">
        <f t="shared" si="11"/>
        <v>39872</v>
      </c>
      <c r="BQ30" s="58">
        <f t="shared" si="12"/>
        <v>3.8122713983078586E-2</v>
      </c>
      <c r="BR30" s="58">
        <f t="shared" si="13"/>
        <v>5.0949858561145867E-2</v>
      </c>
      <c r="BS30" s="58">
        <f t="shared" si="13"/>
        <v>2.1418095238095233E-2</v>
      </c>
      <c r="BT30" s="58">
        <f t="shared" si="14"/>
        <v>1.1187000000000002E-2</v>
      </c>
      <c r="BU30" s="58">
        <f t="shared" si="15"/>
        <v>-5.1355952380952308E-3</v>
      </c>
      <c r="BV30" s="8">
        <f t="shared" si="16"/>
        <v>8.4223566510071429E-3</v>
      </c>
    </row>
    <row r="31" spans="1:75" x14ac:dyDescent="0.25">
      <c r="A31" s="7">
        <f t="shared" si="2"/>
        <v>39782</v>
      </c>
      <c r="B31" s="294">
        <v>39872</v>
      </c>
      <c r="C31" s="289">
        <v>5033236201</v>
      </c>
      <c r="D31" s="290">
        <v>525700.34000000008</v>
      </c>
      <c r="E31" s="291">
        <v>2218</v>
      </c>
      <c r="F31" s="290">
        <v>179758435.75</v>
      </c>
      <c r="G31" s="290">
        <v>81045.282123534722</v>
      </c>
      <c r="H31" s="290">
        <v>525700.34000000008</v>
      </c>
      <c r="I31" s="292">
        <v>3.8122713983078586E-2</v>
      </c>
      <c r="J31" s="292">
        <v>1.6282500000000002E-2</v>
      </c>
      <c r="K31" s="293">
        <v>0</v>
      </c>
      <c r="L31" s="293">
        <v>-3.5915909090909089E-3</v>
      </c>
      <c r="M31" s="293">
        <v>-3.5915909090909089E-3</v>
      </c>
      <c r="N31" s="302">
        <v>19.007124483923203</v>
      </c>
      <c r="O31" s="302">
        <v>11.302763316012889</v>
      </c>
      <c r="P31" s="300">
        <v>5.0949858561145867E-2</v>
      </c>
      <c r="R31" s="15"/>
      <c r="S31" s="21">
        <f t="shared" si="3"/>
        <v>39872</v>
      </c>
      <c r="T31" s="14">
        <f t="shared" si="0"/>
        <v>3.8122713983078586E-2</v>
      </c>
      <c r="U31" s="14">
        <f t="shared" si="0"/>
        <v>1.6282500000000002E-2</v>
      </c>
      <c r="V31" s="14">
        <f>++VLOOKUP(B31,'cds bmps'!K:O,5,FALSE)/10000</f>
        <v>1.3093250000000002E-2</v>
      </c>
      <c r="W31" s="83">
        <v>8.4223566510071429E-3</v>
      </c>
      <c r="X31" s="77">
        <v>0</v>
      </c>
      <c r="Z31" s="38">
        <f t="shared" si="4"/>
        <v>4.1982817644294401E-2</v>
      </c>
      <c r="AA31" s="14">
        <f t="shared" si="5"/>
        <v>-3.8601036612158149E-3</v>
      </c>
      <c r="AC31" s="21">
        <f t="shared" si="6"/>
        <v>39903</v>
      </c>
      <c r="AD31" s="14">
        <f t="shared" si="7"/>
        <v>-5.8633250884347343E-3</v>
      </c>
      <c r="AE31" s="14">
        <f t="shared" si="8"/>
        <v>-3.8601036612158149E-3</v>
      </c>
      <c r="AF31" s="15">
        <f t="shared" si="9"/>
        <v>0</v>
      </c>
      <c r="AG31" s="15">
        <f t="shared" si="10"/>
        <v>-3.5915909090909089E-3</v>
      </c>
      <c r="AK31" s="12"/>
      <c r="AL31" s="12" t="s">
        <v>47</v>
      </c>
      <c r="AM31" s="12" t="s">
        <v>35</v>
      </c>
      <c r="AN31" s="12" t="s">
        <v>48</v>
      </c>
      <c r="AO31" s="12" t="s">
        <v>49</v>
      </c>
      <c r="AP31" s="12" t="s">
        <v>50</v>
      </c>
      <c r="AQ31" s="12" t="s">
        <v>51</v>
      </c>
      <c r="AR31" s="12" t="s">
        <v>119</v>
      </c>
      <c r="AS31" s="12" t="s">
        <v>120</v>
      </c>
      <c r="AY31" s="29">
        <f t="shared" si="23"/>
        <v>39872</v>
      </c>
      <c r="AZ31" s="60">
        <f t="shared" si="27"/>
        <v>3.8122713983078586E-2</v>
      </c>
      <c r="BA31" s="60">
        <f t="shared" si="28"/>
        <v>1.6282500000000002E-2</v>
      </c>
      <c r="BB31" s="60">
        <f t="shared" si="24"/>
        <v>0</v>
      </c>
      <c r="BC31" s="60">
        <f t="shared" si="25"/>
        <v>-5.1355952380952308E-3</v>
      </c>
      <c r="BD31" s="60">
        <f t="shared" si="26"/>
        <v>-5.1355952380952308E-3</v>
      </c>
      <c r="BE31" s="60">
        <f t="shared" si="29"/>
        <v>1.3093250000000002E-2</v>
      </c>
      <c r="BF31" s="61">
        <f t="shared" si="30"/>
        <v>8.4223566510071429E-3</v>
      </c>
      <c r="BJ31" s="52">
        <f t="shared" si="20"/>
        <v>39844</v>
      </c>
      <c r="BK31" s="58">
        <f t="shared" si="21"/>
        <v>11.249120597367702</v>
      </c>
      <c r="BL31" s="53">
        <f t="shared" si="22"/>
        <v>2450</v>
      </c>
      <c r="BP31" s="21">
        <f t="shared" si="11"/>
        <v>39903</v>
      </c>
      <c r="BQ31" s="58">
        <f t="shared" si="12"/>
        <v>3.2259388894643852E-2</v>
      </c>
      <c r="BR31" s="58">
        <f t="shared" si="13"/>
        <v>3.8122713983078586E-2</v>
      </c>
      <c r="BS31" s="58">
        <f t="shared" si="13"/>
        <v>1.6282500000000002E-2</v>
      </c>
      <c r="BT31" s="58">
        <f t="shared" si="14"/>
        <v>1.3093250000000002E-2</v>
      </c>
      <c r="BU31" s="58">
        <f t="shared" si="15"/>
        <v>-3.5915909090909089E-3</v>
      </c>
      <c r="BV31" s="8">
        <f t="shared" si="16"/>
        <v>8.4223566510071429E-3</v>
      </c>
    </row>
    <row r="32" spans="1:75" x14ac:dyDescent="0.25">
      <c r="A32" s="7">
        <f t="shared" si="2"/>
        <v>39813</v>
      </c>
      <c r="B32" s="294">
        <v>39903</v>
      </c>
      <c r="C32" s="289">
        <v>5944616658</v>
      </c>
      <c r="D32" s="290">
        <v>525396.44000000006</v>
      </c>
      <c r="E32" s="291">
        <v>2772</v>
      </c>
      <c r="F32" s="290">
        <v>191761827.67741936</v>
      </c>
      <c r="G32" s="290">
        <v>69178.148512777552</v>
      </c>
      <c r="H32" s="290">
        <v>525396.44000000006</v>
      </c>
      <c r="I32" s="292">
        <v>3.2259388894643852E-2</v>
      </c>
      <c r="J32" s="292">
        <v>1.2690909090909093E-2</v>
      </c>
      <c r="K32" s="293">
        <v>0</v>
      </c>
      <c r="L32" s="293">
        <v>-2.5704090909090937E-3</v>
      </c>
      <c r="M32" s="293">
        <v>-2.5704090909090937E-3</v>
      </c>
      <c r="N32" s="302">
        <v>19.071764679112043</v>
      </c>
      <c r="O32" s="302">
        <v>11.144440318802248</v>
      </c>
      <c r="P32" s="300">
        <v>3.8122713983078586E-2</v>
      </c>
      <c r="R32" s="15"/>
      <c r="S32" s="21">
        <f t="shared" si="3"/>
        <v>39903</v>
      </c>
      <c r="T32" s="14">
        <f t="shared" si="0"/>
        <v>3.2259388894643852E-2</v>
      </c>
      <c r="U32" s="14">
        <f t="shared" si="0"/>
        <v>1.2690909090909093E-2</v>
      </c>
      <c r="V32" s="14">
        <f>++VLOOKUP(B32,'cds bmps'!K:O,5,FALSE)/10000</f>
        <v>1.4199986363636364E-2</v>
      </c>
      <c r="W32" s="83">
        <v>7.0857013141786994E-3</v>
      </c>
      <c r="X32" s="77">
        <v>0</v>
      </c>
      <c r="Z32" s="38">
        <f t="shared" si="4"/>
        <v>3.8156377862864937E-2</v>
      </c>
      <c r="AA32" s="14">
        <f t="shared" si="5"/>
        <v>-5.8969889682210855E-3</v>
      </c>
      <c r="AC32" s="21">
        <f t="shared" si="6"/>
        <v>39933</v>
      </c>
      <c r="AD32" s="14">
        <f t="shared" si="7"/>
        <v>4.0720127847670082E-3</v>
      </c>
      <c r="AE32" s="14">
        <f t="shared" si="8"/>
        <v>-5.8969889682210855E-3</v>
      </c>
      <c r="AF32" s="15">
        <f t="shared" si="9"/>
        <v>0</v>
      </c>
      <c r="AG32" s="15">
        <f t="shared" si="10"/>
        <v>-2.5704090909090937E-3</v>
      </c>
      <c r="AK32" s="10" t="s">
        <v>41</v>
      </c>
      <c r="AL32" s="10">
        <v>1.9310050914110435E-2</v>
      </c>
      <c r="AM32" s="10">
        <v>2.4289961046019075E-3</v>
      </c>
      <c r="AN32" s="10">
        <v>7.9498072794460874</v>
      </c>
      <c r="AO32" s="10">
        <v>1.4866577476728305E-11</v>
      </c>
      <c r="AP32" s="10">
        <v>1.4471242615474713E-2</v>
      </c>
      <c r="AQ32" s="10">
        <v>2.4148859212746156E-2</v>
      </c>
      <c r="AR32" s="10">
        <v>1.2890255396960712E-2</v>
      </c>
      <c r="AS32" s="10">
        <v>2.572984643126016E-2</v>
      </c>
      <c r="AY32" s="29">
        <f t="shared" si="23"/>
        <v>39903</v>
      </c>
      <c r="AZ32" s="60">
        <f t="shared" si="27"/>
        <v>3.2259388894643852E-2</v>
      </c>
      <c r="BA32" s="60">
        <f t="shared" si="28"/>
        <v>1.2690909090909093E-2</v>
      </c>
      <c r="BB32" s="60">
        <f t="shared" si="24"/>
        <v>0</v>
      </c>
      <c r="BC32" s="60">
        <f t="shared" si="25"/>
        <v>-3.5915909090909089E-3</v>
      </c>
      <c r="BD32" s="60">
        <f t="shared" si="26"/>
        <v>-3.5915909090909089E-3</v>
      </c>
      <c r="BE32" s="60">
        <f t="shared" si="29"/>
        <v>1.4199986363636364E-2</v>
      </c>
      <c r="BF32" s="61">
        <f t="shared" si="30"/>
        <v>7.0857013141786994E-3</v>
      </c>
      <c r="BJ32" s="52">
        <f t="shared" si="20"/>
        <v>39872</v>
      </c>
      <c r="BK32" s="58">
        <f t="shared" si="21"/>
        <v>11.302763316012889</v>
      </c>
      <c r="BL32" s="53">
        <f t="shared" si="22"/>
        <v>2218</v>
      </c>
      <c r="BP32" s="21">
        <f t="shared" si="11"/>
        <v>39933</v>
      </c>
      <c r="BQ32" s="58">
        <f t="shared" si="12"/>
        <v>3.633140167941086E-2</v>
      </c>
      <c r="BR32" s="58">
        <f t="shared" si="13"/>
        <v>3.2259388894643852E-2</v>
      </c>
      <c r="BS32" s="58">
        <f t="shared" si="13"/>
        <v>1.2690909090909093E-2</v>
      </c>
      <c r="BT32" s="58">
        <f t="shared" si="14"/>
        <v>1.4199986363636364E-2</v>
      </c>
      <c r="BU32" s="58">
        <f t="shared" si="15"/>
        <v>-2.5704090909090937E-3</v>
      </c>
      <c r="BV32" s="8">
        <f t="shared" si="16"/>
        <v>7.0857013141786994E-3</v>
      </c>
    </row>
    <row r="33" spans="1:74" x14ac:dyDescent="0.25">
      <c r="A33" s="7">
        <f t="shared" si="2"/>
        <v>39844</v>
      </c>
      <c r="B33" s="294">
        <v>39933</v>
      </c>
      <c r="C33" s="289">
        <v>5148128184</v>
      </c>
      <c r="D33" s="290">
        <v>512434.83</v>
      </c>
      <c r="E33" s="291">
        <v>2967</v>
      </c>
      <c r="F33" s="290">
        <v>171604272.80000001</v>
      </c>
      <c r="G33" s="290">
        <v>57837.63828783283</v>
      </c>
      <c r="H33" s="290">
        <v>512434.83</v>
      </c>
      <c r="I33" s="292">
        <v>3.633140167941086E-2</v>
      </c>
      <c r="J33" s="292">
        <v>1.0120499999999999E-2</v>
      </c>
      <c r="K33" s="293">
        <v>0</v>
      </c>
      <c r="L33" s="293">
        <v>-1.2764999999999981E-3</v>
      </c>
      <c r="M33" s="293">
        <v>-1.2764999999999981E-3</v>
      </c>
      <c r="N33" s="302">
        <v>18.960701644475041</v>
      </c>
      <c r="O33" s="302">
        <v>10.96539502418422</v>
      </c>
      <c r="P33" s="300">
        <v>3.2259388894643852E-2</v>
      </c>
      <c r="R33" s="15"/>
      <c r="S33" s="21">
        <f t="shared" si="3"/>
        <v>39933</v>
      </c>
      <c r="T33" s="14">
        <f t="shared" si="0"/>
        <v>3.633140167941086E-2</v>
      </c>
      <c r="U33" s="14">
        <f t="shared" si="0"/>
        <v>1.0120499999999999E-2</v>
      </c>
      <c r="V33" s="14">
        <f>++VLOOKUP(B33,'cds bmps'!K:O,5,FALSE)/10000</f>
        <v>1.123104090909091E-2</v>
      </c>
      <c r="W33" s="83">
        <v>7.0857013141786994E-3</v>
      </c>
      <c r="X33" s="77">
        <v>0</v>
      </c>
      <c r="Z33" s="38">
        <f t="shared" si="4"/>
        <v>3.577109537782415E-2</v>
      </c>
      <c r="AA33" s="14">
        <f t="shared" si="5"/>
        <v>5.6030630158671046E-4</v>
      </c>
      <c r="AC33" s="21">
        <f t="shared" si="6"/>
        <v>39964</v>
      </c>
      <c r="AD33" s="14">
        <f t="shared" si="7"/>
        <v>-1.1693340363805316E-3</v>
      </c>
      <c r="AE33" s="14">
        <f t="shared" si="8"/>
        <v>5.6030630158671046E-4</v>
      </c>
      <c r="AF33" s="15">
        <f t="shared" ref="AF33:AF81" si="31">+M33</f>
        <v>-1.2764999999999981E-3</v>
      </c>
      <c r="AG33" s="15">
        <f t="shared" si="10"/>
        <v>-1.2764999999999981E-3</v>
      </c>
      <c r="AK33" s="10" t="s">
        <v>8</v>
      </c>
      <c r="AL33" s="10">
        <v>0.74024787755394883</v>
      </c>
      <c r="AM33" s="10">
        <v>6.563434465450424E-2</v>
      </c>
      <c r="AN33" s="10">
        <v>11.278361678639056</v>
      </c>
      <c r="AO33" s="10">
        <v>8.0952462249960298E-18</v>
      </c>
      <c r="AP33" s="10">
        <v>0.60949756017466961</v>
      </c>
      <c r="AQ33" s="10">
        <v>0.87099819493322805</v>
      </c>
      <c r="AR33" s="10">
        <v>0.56677741756195821</v>
      </c>
      <c r="AS33" s="10">
        <v>0.91371833754593945</v>
      </c>
      <c r="AY33" s="29">
        <f t="shared" si="23"/>
        <v>39933</v>
      </c>
      <c r="AZ33" s="60">
        <f t="shared" si="27"/>
        <v>3.633140167941086E-2</v>
      </c>
      <c r="BA33" s="60">
        <f t="shared" si="28"/>
        <v>1.0120499999999999E-2</v>
      </c>
      <c r="BB33" s="60">
        <f t="shared" si="24"/>
        <v>0</v>
      </c>
      <c r="BC33" s="60">
        <f t="shared" si="25"/>
        <v>-2.5704090909090937E-3</v>
      </c>
      <c r="BD33" s="60">
        <f t="shared" si="26"/>
        <v>-2.5704090909090937E-3</v>
      </c>
      <c r="BE33" s="60">
        <f t="shared" si="29"/>
        <v>1.123104090909091E-2</v>
      </c>
      <c r="BF33" s="61">
        <f t="shared" si="30"/>
        <v>7.0857013141786994E-3</v>
      </c>
      <c r="BJ33" s="52">
        <f t="shared" si="20"/>
        <v>39903</v>
      </c>
      <c r="BK33" s="58">
        <f t="shared" si="21"/>
        <v>11.144440318802248</v>
      </c>
      <c r="BL33" s="53">
        <f t="shared" si="22"/>
        <v>2772</v>
      </c>
      <c r="BP33" s="21">
        <f t="shared" si="11"/>
        <v>39964</v>
      </c>
      <c r="BQ33" s="58">
        <f t="shared" si="12"/>
        <v>3.5162067643030329E-2</v>
      </c>
      <c r="BR33" s="58">
        <f t="shared" si="13"/>
        <v>3.633140167941086E-2</v>
      </c>
      <c r="BS33" s="58">
        <f t="shared" si="13"/>
        <v>1.0120499999999999E-2</v>
      </c>
      <c r="BT33" s="58">
        <f t="shared" si="14"/>
        <v>1.123104090909091E-2</v>
      </c>
      <c r="BU33" s="58">
        <f t="shared" si="15"/>
        <v>-1.2764999999999981E-3</v>
      </c>
      <c r="BV33" s="8">
        <f t="shared" si="16"/>
        <v>7.0857013141786994E-3</v>
      </c>
    </row>
    <row r="34" spans="1:74" x14ac:dyDescent="0.25">
      <c r="A34" s="7">
        <f t="shared" si="2"/>
        <v>39872</v>
      </c>
      <c r="B34" s="294">
        <v>39964</v>
      </c>
      <c r="C34" s="289">
        <v>5446134364</v>
      </c>
      <c r="D34" s="290">
        <v>524650.25999999989</v>
      </c>
      <c r="E34" s="291">
        <v>2598</v>
      </c>
      <c r="F34" s="290">
        <v>175681753.67741936</v>
      </c>
      <c r="G34" s="290">
        <v>67621.922123718003</v>
      </c>
      <c r="H34" s="290">
        <v>524650.25999999989</v>
      </c>
      <c r="I34" s="292">
        <v>3.5162067643030329E-2</v>
      </c>
      <c r="J34" s="292">
        <v>8.8440000000000012E-3</v>
      </c>
      <c r="K34" s="293">
        <v>2.9009090909090998E-4</v>
      </c>
      <c r="L34" s="293">
        <v>0</v>
      </c>
      <c r="M34" s="293">
        <v>2.9009090909090998E-4</v>
      </c>
      <c r="N34" s="302">
        <v>18.984184698461366</v>
      </c>
      <c r="O34" s="302">
        <v>11.12168750123082</v>
      </c>
      <c r="P34" s="300">
        <v>3.633140167941086E-2</v>
      </c>
      <c r="R34" s="15"/>
      <c r="S34" s="21">
        <f t="shared" si="3"/>
        <v>39964</v>
      </c>
      <c r="T34" s="14">
        <f t="shared" si="0"/>
        <v>3.5162067643030329E-2</v>
      </c>
      <c r="U34" s="14">
        <f t="shared" si="0"/>
        <v>8.8440000000000012E-3</v>
      </c>
      <c r="V34" s="14">
        <f>++VLOOKUP(B34,'cds bmps'!K:O,5,FALSE)/10000</f>
        <v>8.1666238095238104E-3</v>
      </c>
      <c r="W34" s="83">
        <v>7.0857013141786994E-3</v>
      </c>
      <c r="X34" s="77">
        <v>0</v>
      </c>
      <c r="Z34" s="38">
        <f t="shared" si="4"/>
        <v>3.4328109347623564E-2</v>
      </c>
      <c r="AA34" s="14">
        <f t="shared" si="5"/>
        <v>8.3395829540676425E-4</v>
      </c>
      <c r="AC34" s="21">
        <f t="shared" si="6"/>
        <v>39994</v>
      </c>
      <c r="AD34" s="14">
        <f t="shared" si="7"/>
        <v>-8.9469856170750033E-3</v>
      </c>
      <c r="AE34" s="14">
        <f t="shared" si="8"/>
        <v>8.3395829540676425E-4</v>
      </c>
      <c r="AF34" s="15">
        <f t="shared" si="31"/>
        <v>2.9009090909090998E-4</v>
      </c>
      <c r="AG34" s="15">
        <f t="shared" si="10"/>
        <v>0</v>
      </c>
      <c r="AK34" s="10" t="s">
        <v>89</v>
      </c>
      <c r="AL34" s="10">
        <v>0.16252996844761289</v>
      </c>
      <c r="AM34" s="10">
        <v>4.3412923231266089E-2</v>
      </c>
      <c r="AN34" s="10">
        <v>3.7438153515209134</v>
      </c>
      <c r="AO34" s="10">
        <v>3.5305695790661799E-4</v>
      </c>
      <c r="AP34" s="10">
        <v>7.604699187902178E-2</v>
      </c>
      <c r="AQ34" s="10">
        <v>0.249012945016204</v>
      </c>
      <c r="AR34" s="10">
        <v>4.7790348479336289E-2</v>
      </c>
      <c r="AS34" s="10">
        <v>0.2772695884158895</v>
      </c>
      <c r="AY34" s="29">
        <f t="shared" si="23"/>
        <v>39964</v>
      </c>
      <c r="AZ34" s="60">
        <f t="shared" si="27"/>
        <v>3.5162067643030329E-2</v>
      </c>
      <c r="BA34" s="60">
        <f t="shared" si="28"/>
        <v>8.8440000000000012E-3</v>
      </c>
      <c r="BB34" s="60">
        <f t="shared" si="24"/>
        <v>0</v>
      </c>
      <c r="BC34" s="60">
        <f t="shared" si="25"/>
        <v>-1.2764999999999981E-3</v>
      </c>
      <c r="BD34" s="60">
        <f t="shared" si="26"/>
        <v>-1.2764999999999981E-3</v>
      </c>
      <c r="BE34" s="60">
        <f t="shared" si="29"/>
        <v>8.1666238095238104E-3</v>
      </c>
      <c r="BF34" s="61">
        <f t="shared" si="30"/>
        <v>7.0857013141786994E-3</v>
      </c>
      <c r="BJ34" s="52">
        <f t="shared" si="20"/>
        <v>39933</v>
      </c>
      <c r="BK34" s="58">
        <f t="shared" si="21"/>
        <v>10.96539502418422</v>
      </c>
      <c r="BL34" s="53">
        <f t="shared" si="22"/>
        <v>2967</v>
      </c>
      <c r="BP34" s="21">
        <f t="shared" si="11"/>
        <v>39994</v>
      </c>
      <c r="BQ34" s="58">
        <f t="shared" si="12"/>
        <v>2.6215082025955325E-2</v>
      </c>
      <c r="BR34" s="58">
        <f t="shared" si="13"/>
        <v>3.5162067643030329E-2</v>
      </c>
      <c r="BS34" s="58">
        <f t="shared" si="13"/>
        <v>8.8440000000000012E-3</v>
      </c>
      <c r="BT34" s="58">
        <f t="shared" si="14"/>
        <v>8.1666238095238104E-3</v>
      </c>
      <c r="BU34" s="58">
        <f t="shared" si="15"/>
        <v>2.9009090909090998E-4</v>
      </c>
      <c r="BV34" s="8">
        <f t="shared" si="16"/>
        <v>7.0857013141786994E-3</v>
      </c>
    </row>
    <row r="35" spans="1:74" ht="15.75" thickBot="1" x14ac:dyDescent="0.3">
      <c r="A35" s="7">
        <f t="shared" si="2"/>
        <v>39903</v>
      </c>
      <c r="B35" s="294">
        <v>39994</v>
      </c>
      <c r="C35" s="289">
        <v>5499237506</v>
      </c>
      <c r="D35" s="290">
        <v>394967.02</v>
      </c>
      <c r="E35" s="291">
        <v>2629</v>
      </c>
      <c r="F35" s="290">
        <v>183307916.86666667</v>
      </c>
      <c r="G35" s="290">
        <v>69725.339241790294</v>
      </c>
      <c r="H35" s="290">
        <v>394967.02</v>
      </c>
      <c r="I35" s="292">
        <v>2.6215082025955325E-2</v>
      </c>
      <c r="J35" s="292">
        <v>9.1340909090909111E-3</v>
      </c>
      <c r="K35" s="293">
        <v>0</v>
      </c>
      <c r="L35" s="293">
        <v>-3.0366996047430858E-3</v>
      </c>
      <c r="M35" s="293">
        <v>-3.0366996047430858E-3</v>
      </c>
      <c r="N35" s="302">
        <v>19.026677902639197</v>
      </c>
      <c r="O35" s="302">
        <v>11.152319077909315</v>
      </c>
      <c r="P35" s="300">
        <v>3.5162067643030329E-2</v>
      </c>
      <c r="R35" s="15"/>
      <c r="S35" s="21">
        <f t="shared" si="3"/>
        <v>39994</v>
      </c>
      <c r="T35" s="14">
        <f t="shared" si="0"/>
        <v>2.6215082025955325E-2</v>
      </c>
      <c r="U35" s="14">
        <f t="shared" si="0"/>
        <v>9.1340909090909111E-3</v>
      </c>
      <c r="V35" s="14">
        <f>++VLOOKUP(B35,'cds bmps'!K:O,5,FALSE)/10000</f>
        <v>8.5324136363636362E-3</v>
      </c>
      <c r="W35" s="83">
        <v>5.4694251593557335E-3</v>
      </c>
      <c r="X35" s="77">
        <v>0</v>
      </c>
      <c r="Z35" s="38">
        <f t="shared" si="4"/>
        <v>3.2972729423587858E-2</v>
      </c>
      <c r="AA35" s="14">
        <f t="shared" si="5"/>
        <v>-6.7576473976325331E-3</v>
      </c>
      <c r="AC35" s="21">
        <f t="shared" si="6"/>
        <v>40025</v>
      </c>
      <c r="AD35" s="14">
        <f t="shared" si="7"/>
        <v>1.4838442961458701E-2</v>
      </c>
      <c r="AE35" s="14">
        <f t="shared" si="8"/>
        <v>-6.7576473976325331E-3</v>
      </c>
      <c r="AF35" s="15">
        <f t="shared" si="31"/>
        <v>-3.0366996047430858E-3</v>
      </c>
      <c r="AG35" s="15">
        <f t="shared" si="10"/>
        <v>-3.0366996047430858E-3</v>
      </c>
      <c r="AK35" s="11" t="s">
        <v>127</v>
      </c>
      <c r="AL35" s="11">
        <v>1.0082255485487728</v>
      </c>
      <c r="AM35" s="11">
        <v>0.2152546713545116</v>
      </c>
      <c r="AN35" s="11">
        <v>4.6838730244710254</v>
      </c>
      <c r="AO35" s="11">
        <v>1.2280626200037422E-5</v>
      </c>
      <c r="AP35" s="11">
        <v>0.57941626058944884</v>
      </c>
      <c r="AQ35" s="11">
        <v>1.4370348365080967</v>
      </c>
      <c r="AR35" s="11">
        <v>0.43931110212823765</v>
      </c>
      <c r="AS35" s="11">
        <v>1.5771399949693079</v>
      </c>
      <c r="AY35" s="29">
        <f t="shared" si="23"/>
        <v>39994</v>
      </c>
      <c r="AZ35" s="60">
        <f t="shared" si="27"/>
        <v>2.6215082025955325E-2</v>
      </c>
      <c r="BA35" s="60">
        <f t="shared" si="28"/>
        <v>9.1340909090909111E-3</v>
      </c>
      <c r="BB35" s="60">
        <f t="shared" si="24"/>
        <v>2.9009090909090998E-4</v>
      </c>
      <c r="BC35" s="60">
        <f t="shared" si="25"/>
        <v>0</v>
      </c>
      <c r="BD35" s="60">
        <f t="shared" si="26"/>
        <v>2.9009090909090998E-4</v>
      </c>
      <c r="BE35" s="60">
        <f t="shared" si="29"/>
        <v>8.5324136363636362E-3</v>
      </c>
      <c r="BF35" s="61">
        <f t="shared" si="30"/>
        <v>5.4694251593557335E-3</v>
      </c>
      <c r="BJ35" s="52">
        <f t="shared" si="20"/>
        <v>39964</v>
      </c>
      <c r="BK35" s="58">
        <f t="shared" si="21"/>
        <v>11.12168750123082</v>
      </c>
      <c r="BL35" s="53">
        <f t="shared" si="22"/>
        <v>2598</v>
      </c>
      <c r="BP35" s="21">
        <f t="shared" si="11"/>
        <v>40025</v>
      </c>
      <c r="BQ35" s="58">
        <f t="shared" si="12"/>
        <v>4.1053524987414027E-2</v>
      </c>
      <c r="BR35" s="58">
        <f t="shared" si="13"/>
        <v>2.6215082025955325E-2</v>
      </c>
      <c r="BS35" s="58">
        <f t="shared" si="13"/>
        <v>9.1340909090909111E-3</v>
      </c>
      <c r="BT35" s="58">
        <f t="shared" si="14"/>
        <v>8.5324136363636362E-3</v>
      </c>
      <c r="BU35" s="58">
        <f t="shared" si="15"/>
        <v>-3.0366996047430858E-3</v>
      </c>
      <c r="BV35" s="8">
        <f t="shared" si="16"/>
        <v>5.4694251593557335E-3</v>
      </c>
    </row>
    <row r="36" spans="1:74" x14ac:dyDescent="0.25">
      <c r="A36" s="7">
        <f t="shared" si="2"/>
        <v>39933</v>
      </c>
      <c r="B36" s="294">
        <v>40025</v>
      </c>
      <c r="C36" s="289">
        <v>5702763695</v>
      </c>
      <c r="D36" s="290">
        <v>641420.69000000006</v>
      </c>
      <c r="E36" s="291">
        <v>3196</v>
      </c>
      <c r="F36" s="290">
        <v>183960119.19354838</v>
      </c>
      <c r="G36" s="290">
        <v>57559.48660624167</v>
      </c>
      <c r="H36" s="290">
        <v>641420.69000000006</v>
      </c>
      <c r="I36" s="292">
        <v>4.1053524987414027E-2</v>
      </c>
      <c r="J36" s="292">
        <v>6.0973913043478253E-3</v>
      </c>
      <c r="K36" s="293">
        <v>0</v>
      </c>
      <c r="L36" s="293">
        <v>-1.0178674948240147E-3</v>
      </c>
      <c r="M36" s="293">
        <v>-1.0178674948240147E-3</v>
      </c>
      <c r="N36" s="302">
        <v>19.030229548567664</v>
      </c>
      <c r="O36" s="302">
        <v>10.960574241681501</v>
      </c>
      <c r="P36" s="300">
        <v>2.6215082025955325E-2</v>
      </c>
      <c r="R36" s="15"/>
      <c r="S36" s="21">
        <f t="shared" si="3"/>
        <v>40025</v>
      </c>
      <c r="T36" s="14">
        <f t="shared" si="0"/>
        <v>4.1053524987414027E-2</v>
      </c>
      <c r="U36" s="14">
        <f t="shared" si="0"/>
        <v>6.0973913043478253E-3</v>
      </c>
      <c r="V36" s="14">
        <f>++VLOOKUP(B36,'cds bmps'!K:O,5,FALSE)/10000</f>
        <v>7.4019000000000003E-3</v>
      </c>
      <c r="W36" s="83">
        <v>5.4694251593557335E-3</v>
      </c>
      <c r="X36" s="77">
        <v>0</v>
      </c>
      <c r="Z36" s="38">
        <f t="shared" si="4"/>
        <v>3.0541076640760098E-2</v>
      </c>
      <c r="AA36" s="14">
        <f t="shared" si="5"/>
        <v>1.0512448346653928E-2</v>
      </c>
      <c r="AC36" s="21">
        <f t="shared" si="6"/>
        <v>40056</v>
      </c>
      <c r="AD36" s="14">
        <f t="shared" si="7"/>
        <v>-5.1755521925318446E-3</v>
      </c>
      <c r="AE36" s="14">
        <f t="shared" si="8"/>
        <v>1.0512448346653928E-2</v>
      </c>
      <c r="AF36" s="15">
        <f t="shared" si="31"/>
        <v>-1.0178674948240147E-3</v>
      </c>
      <c r="AG36" s="15">
        <f t="shared" si="10"/>
        <v>-1.0178674948240147E-3</v>
      </c>
      <c r="AS36"/>
      <c r="AY36" s="29">
        <f t="shared" si="23"/>
        <v>40025</v>
      </c>
      <c r="AZ36" s="60">
        <f t="shared" si="27"/>
        <v>4.1053524987414027E-2</v>
      </c>
      <c r="BA36" s="60">
        <f t="shared" si="28"/>
        <v>6.0973913043478253E-3</v>
      </c>
      <c r="BB36" s="60">
        <f t="shared" si="24"/>
        <v>0</v>
      </c>
      <c r="BC36" s="60">
        <f t="shared" si="25"/>
        <v>-3.0366996047430858E-3</v>
      </c>
      <c r="BD36" s="60">
        <f t="shared" si="26"/>
        <v>-3.0366996047430858E-3</v>
      </c>
      <c r="BE36" s="60">
        <f t="shared" si="29"/>
        <v>7.4019000000000003E-3</v>
      </c>
      <c r="BF36" s="61">
        <f t="shared" si="30"/>
        <v>5.4694251593557335E-3</v>
      </c>
      <c r="BJ36" s="52">
        <f t="shared" si="20"/>
        <v>39994</v>
      </c>
      <c r="BK36" s="58">
        <f t="shared" si="21"/>
        <v>11.152319077909315</v>
      </c>
      <c r="BL36" s="53">
        <f t="shared" si="22"/>
        <v>2629</v>
      </c>
      <c r="BP36" s="21">
        <f t="shared" si="11"/>
        <v>40056</v>
      </c>
      <c r="BQ36" s="58">
        <f t="shared" si="12"/>
        <v>3.5877972794882182E-2</v>
      </c>
      <c r="BR36" s="58">
        <f t="shared" si="13"/>
        <v>4.1053524987414027E-2</v>
      </c>
      <c r="BS36" s="58">
        <f t="shared" si="13"/>
        <v>6.0973913043478253E-3</v>
      </c>
      <c r="BT36" s="58">
        <f t="shared" si="14"/>
        <v>7.4019000000000003E-3</v>
      </c>
      <c r="BU36" s="58">
        <f t="shared" si="15"/>
        <v>-1.0178674948240147E-3</v>
      </c>
      <c r="BV36" s="8">
        <f t="shared" si="16"/>
        <v>5.4694251593557335E-3</v>
      </c>
    </row>
    <row r="37" spans="1:74" x14ac:dyDescent="0.25">
      <c r="A37" s="7">
        <f t="shared" si="2"/>
        <v>39964</v>
      </c>
      <c r="B37" s="294">
        <v>40056</v>
      </c>
      <c r="C37" s="289">
        <v>5440357102</v>
      </c>
      <c r="D37" s="290">
        <v>534764.3400000002</v>
      </c>
      <c r="E37" s="291">
        <v>2723</v>
      </c>
      <c r="F37" s="290">
        <v>175495390.38709676</v>
      </c>
      <c r="G37" s="290">
        <v>64449.280347813721</v>
      </c>
      <c r="H37" s="290">
        <v>534764.3400000002</v>
      </c>
      <c r="I37" s="292">
        <v>3.5877972794882182E-2</v>
      </c>
      <c r="J37" s="292">
        <v>5.0795238095238107E-3</v>
      </c>
      <c r="K37" s="293">
        <v>0</v>
      </c>
      <c r="L37" s="293">
        <v>-5.2816017316017431E-4</v>
      </c>
      <c r="M37" s="293">
        <v>-5.2816017316017431E-4</v>
      </c>
      <c r="N37" s="302">
        <v>18.98312333492466</v>
      </c>
      <c r="O37" s="302">
        <v>11.073633842250899</v>
      </c>
      <c r="P37" s="300">
        <v>4.1053524987414027E-2</v>
      </c>
      <c r="R37" s="15"/>
      <c r="S37" s="21">
        <f t="shared" si="3"/>
        <v>40056</v>
      </c>
      <c r="T37" s="14">
        <f t="shared" si="0"/>
        <v>3.5877972794882182E-2</v>
      </c>
      <c r="U37" s="14">
        <f t="shared" si="0"/>
        <v>5.0795238095238107E-3</v>
      </c>
      <c r="V37" s="14">
        <f>++VLOOKUP(B37,'cds bmps'!K:O,5,FALSE)/10000</f>
        <v>6.1522190476190472E-3</v>
      </c>
      <c r="W37" s="83">
        <v>5.4694251593557335E-3</v>
      </c>
      <c r="X37" s="77">
        <v>0</v>
      </c>
      <c r="Z37" s="38">
        <f t="shared" si="4"/>
        <v>2.9584491782325407E-2</v>
      </c>
      <c r="AA37" s="14">
        <f t="shared" si="5"/>
        <v>6.2934810125567751E-3</v>
      </c>
      <c r="AC37" s="21">
        <f t="shared" si="6"/>
        <v>40086</v>
      </c>
      <c r="AD37" s="14">
        <f t="shared" si="7"/>
        <v>-1.1624416823558754E-2</v>
      </c>
      <c r="AE37" s="14">
        <f t="shared" si="8"/>
        <v>6.2934810125567751E-3</v>
      </c>
      <c r="AF37" s="15">
        <f t="shared" si="31"/>
        <v>-5.2816017316017431E-4</v>
      </c>
      <c r="AG37" s="15">
        <f t="shared" si="10"/>
        <v>-5.2816017316017431E-4</v>
      </c>
      <c r="AS37"/>
      <c r="AY37" s="29">
        <f t="shared" si="23"/>
        <v>40056</v>
      </c>
      <c r="AZ37" s="60">
        <f t="shared" si="27"/>
        <v>3.5877972794882182E-2</v>
      </c>
      <c r="BA37" s="60">
        <f t="shared" si="28"/>
        <v>5.0795238095238107E-3</v>
      </c>
      <c r="BB37" s="60">
        <f t="shared" si="24"/>
        <v>0</v>
      </c>
      <c r="BC37" s="60">
        <f t="shared" si="25"/>
        <v>-1.0178674948240147E-3</v>
      </c>
      <c r="BD37" s="60">
        <f t="shared" si="26"/>
        <v>-1.0178674948240147E-3</v>
      </c>
      <c r="BE37" s="60">
        <f t="shared" si="29"/>
        <v>6.1522190476190472E-3</v>
      </c>
      <c r="BF37" s="61">
        <f t="shared" si="30"/>
        <v>5.4694251593557335E-3</v>
      </c>
      <c r="BJ37" s="52">
        <f t="shared" si="20"/>
        <v>40025</v>
      </c>
      <c r="BK37" s="58">
        <f t="shared" si="21"/>
        <v>10.960574241681501</v>
      </c>
      <c r="BL37" s="53">
        <f t="shared" si="22"/>
        <v>3196</v>
      </c>
      <c r="BP37" s="21">
        <f t="shared" si="11"/>
        <v>40086</v>
      </c>
      <c r="BQ37" s="58">
        <f t="shared" si="12"/>
        <v>2.4253555971323427E-2</v>
      </c>
      <c r="BR37" s="58">
        <f t="shared" si="13"/>
        <v>3.5877972794882182E-2</v>
      </c>
      <c r="BS37" s="58">
        <f t="shared" si="13"/>
        <v>5.0795238095238107E-3</v>
      </c>
      <c r="BT37" s="58">
        <f t="shared" si="14"/>
        <v>6.1522190476190472E-3</v>
      </c>
      <c r="BU37" s="58">
        <f t="shared" si="15"/>
        <v>-5.2816017316017431E-4</v>
      </c>
      <c r="BV37" s="8">
        <f t="shared" si="16"/>
        <v>5.4694251593557335E-3</v>
      </c>
    </row>
    <row r="38" spans="1:74" x14ac:dyDescent="0.25">
      <c r="A38" s="7">
        <f t="shared" si="2"/>
        <v>39994</v>
      </c>
      <c r="B38" s="294">
        <v>40086</v>
      </c>
      <c r="C38" s="289">
        <v>5024508109</v>
      </c>
      <c r="D38" s="290">
        <v>333869.00999999983</v>
      </c>
      <c r="E38" s="291">
        <v>2381</v>
      </c>
      <c r="F38" s="290">
        <v>167483603.63333333</v>
      </c>
      <c r="G38" s="290">
        <v>70341.706691866159</v>
      </c>
      <c r="H38" s="290">
        <v>333869.00999999983</v>
      </c>
      <c r="I38" s="292">
        <v>2.4253555971323427E-2</v>
      </c>
      <c r="J38" s="292">
        <v>4.5513636363636364E-3</v>
      </c>
      <c r="K38" s="293">
        <v>0</v>
      </c>
      <c r="L38" s="293">
        <v>-2.5409090909090867E-4</v>
      </c>
      <c r="M38" s="293">
        <v>-2.5409090909090867E-4</v>
      </c>
      <c r="N38" s="302">
        <v>18.936396015681758</v>
      </c>
      <c r="O38" s="302">
        <v>11.161120169194897</v>
      </c>
      <c r="P38" s="300">
        <v>3.5877972794882182E-2</v>
      </c>
      <c r="R38" s="15"/>
      <c r="S38" s="21">
        <f t="shared" si="3"/>
        <v>40086</v>
      </c>
      <c r="T38" s="14">
        <f t="shared" si="0"/>
        <v>2.4253555971323427E-2</v>
      </c>
      <c r="U38" s="14">
        <f t="shared" si="0"/>
        <v>4.5513636363636364E-3</v>
      </c>
      <c r="V38" s="14">
        <f>++VLOOKUP(B38,'cds bmps'!K:O,5,FALSE)/10000</f>
        <v>5.9822500000000015E-3</v>
      </c>
      <c r="W38" s="83">
        <v>8.1878532972273974E-3</v>
      </c>
      <c r="X38" s="77">
        <v>0</v>
      </c>
      <c r="Z38" s="38">
        <f t="shared" si="4"/>
        <v>3.1906685971684542E-2</v>
      </c>
      <c r="AA38" s="14">
        <f t="shared" si="5"/>
        <v>-7.653130000361115E-3</v>
      </c>
      <c r="AC38" s="21">
        <f t="shared" si="6"/>
        <v>40117</v>
      </c>
      <c r="AD38" s="14">
        <f t="shared" si="7"/>
        <v>1.161670995812502E-2</v>
      </c>
      <c r="AE38" s="14">
        <f t="shared" si="8"/>
        <v>-7.653130000361115E-3</v>
      </c>
      <c r="AF38" s="15">
        <f t="shared" si="31"/>
        <v>-2.5409090909090867E-4</v>
      </c>
      <c r="AG38" s="15">
        <f t="shared" si="10"/>
        <v>-2.5409090909090867E-4</v>
      </c>
      <c r="AS38"/>
      <c r="AY38" s="29">
        <f t="shared" si="23"/>
        <v>40086</v>
      </c>
      <c r="AZ38" s="60">
        <f t="shared" si="27"/>
        <v>2.4253555971323427E-2</v>
      </c>
      <c r="BA38" s="60">
        <f t="shared" si="28"/>
        <v>4.5513636363636364E-3</v>
      </c>
      <c r="BB38" s="60">
        <f t="shared" si="24"/>
        <v>0</v>
      </c>
      <c r="BC38" s="60">
        <f t="shared" si="25"/>
        <v>-5.2816017316017431E-4</v>
      </c>
      <c r="BD38" s="60">
        <f t="shared" si="26"/>
        <v>-5.2816017316017431E-4</v>
      </c>
      <c r="BE38" s="60">
        <f t="shared" si="29"/>
        <v>5.9822500000000015E-3</v>
      </c>
      <c r="BF38" s="61">
        <f t="shared" si="30"/>
        <v>8.1878532972273974E-3</v>
      </c>
      <c r="BJ38" s="52">
        <f t="shared" si="20"/>
        <v>40056</v>
      </c>
      <c r="BK38" s="58">
        <f t="shared" si="21"/>
        <v>11.073633842250899</v>
      </c>
      <c r="BL38" s="53">
        <f t="shared" si="22"/>
        <v>2723</v>
      </c>
      <c r="BP38" s="21">
        <f t="shared" si="11"/>
        <v>40117</v>
      </c>
      <c r="BQ38" s="58">
        <f t="shared" si="12"/>
        <v>3.5870265929448447E-2</v>
      </c>
      <c r="BR38" s="58">
        <f t="shared" si="13"/>
        <v>2.4253555971323427E-2</v>
      </c>
      <c r="BS38" s="58">
        <f t="shared" si="13"/>
        <v>4.5513636363636364E-3</v>
      </c>
      <c r="BT38" s="58">
        <f t="shared" si="14"/>
        <v>5.9822500000000015E-3</v>
      </c>
      <c r="BU38" s="58">
        <f t="shared" si="15"/>
        <v>-2.5409090909090867E-4</v>
      </c>
      <c r="BV38" s="8">
        <f t="shared" si="16"/>
        <v>8.1878532972273974E-3</v>
      </c>
    </row>
    <row r="39" spans="1:74" ht="15.75" thickBot="1" x14ac:dyDescent="0.3">
      <c r="A39" s="7">
        <f t="shared" si="2"/>
        <v>40025</v>
      </c>
      <c r="B39" s="294">
        <v>40117</v>
      </c>
      <c r="C39" s="289">
        <v>5341125882</v>
      </c>
      <c r="D39" s="290">
        <v>524897.5499999997</v>
      </c>
      <c r="E39" s="291">
        <v>4695</v>
      </c>
      <c r="F39" s="290">
        <v>172294383.29032257</v>
      </c>
      <c r="G39" s="290">
        <v>36697.419231165615</v>
      </c>
      <c r="H39" s="290">
        <v>524897.5499999997</v>
      </c>
      <c r="I39" s="292">
        <v>3.5870265929448447E-2</v>
      </c>
      <c r="J39" s="292">
        <v>4.2972727272727277E-3</v>
      </c>
      <c r="K39" s="293">
        <v>5.5108225108224489E-5</v>
      </c>
      <c r="L39" s="293">
        <v>0</v>
      </c>
      <c r="M39" s="293">
        <v>5.5108225108224489E-5</v>
      </c>
      <c r="N39" s="302">
        <v>18.964715102535724</v>
      </c>
      <c r="O39" s="302">
        <v>10.510461710893361</v>
      </c>
      <c r="P39" s="300">
        <v>2.4253555971323427E-2</v>
      </c>
      <c r="R39" s="15"/>
      <c r="S39" s="21">
        <f t="shared" si="3"/>
        <v>40117</v>
      </c>
      <c r="T39" s="14">
        <f t="shared" si="0"/>
        <v>3.5870265929448447E-2</v>
      </c>
      <c r="U39" s="14">
        <f t="shared" si="0"/>
        <v>4.2972727272727277E-3</v>
      </c>
      <c r="V39" s="14">
        <f>++VLOOKUP(B39,'cds bmps'!K:O,5,FALSE)/10000</f>
        <v>6.6962454545454551E-3</v>
      </c>
      <c r="W39" s="83">
        <v>8.1878532972273974E-3</v>
      </c>
      <c r="X39" s="77">
        <v>0</v>
      </c>
      <c r="Z39" s="38">
        <f t="shared" si="4"/>
        <v>3.1834641374223253E-2</v>
      </c>
      <c r="AA39" s="14">
        <f t="shared" si="5"/>
        <v>4.0356245552251938E-3</v>
      </c>
      <c r="AC39" s="21">
        <f t="shared" si="6"/>
        <v>40147</v>
      </c>
      <c r="AD39" s="14">
        <f t="shared" si="7"/>
        <v>-1.7274674744006541E-3</v>
      </c>
      <c r="AE39" s="14">
        <f t="shared" si="8"/>
        <v>4.0356245552251938E-3</v>
      </c>
      <c r="AF39" s="15">
        <f t="shared" si="31"/>
        <v>5.5108225108224489E-5</v>
      </c>
      <c r="AG39" s="15">
        <f t="shared" si="10"/>
        <v>0</v>
      </c>
      <c r="AK39" s="11"/>
      <c r="AL39" s="11"/>
      <c r="AM39" s="11"/>
      <c r="AN39" s="11"/>
      <c r="AO39" s="11"/>
      <c r="AP39" s="11"/>
      <c r="AQ39" s="11"/>
      <c r="AR39" s="11"/>
      <c r="AS39" s="11"/>
      <c r="AY39" s="29">
        <f t="shared" si="23"/>
        <v>40117</v>
      </c>
      <c r="AZ39" s="60">
        <f t="shared" si="27"/>
        <v>3.5870265929448447E-2</v>
      </c>
      <c r="BA39" s="60">
        <f t="shared" si="28"/>
        <v>4.2972727272727277E-3</v>
      </c>
      <c r="BB39" s="60">
        <f t="shared" si="24"/>
        <v>0</v>
      </c>
      <c r="BC39" s="60">
        <f t="shared" si="25"/>
        <v>-2.5409090909090867E-4</v>
      </c>
      <c r="BD39" s="60">
        <f t="shared" si="26"/>
        <v>-2.5409090909090867E-4</v>
      </c>
      <c r="BE39" s="60">
        <f t="shared" si="29"/>
        <v>6.6962454545454551E-3</v>
      </c>
      <c r="BF39" s="61">
        <f t="shared" si="30"/>
        <v>8.1878532972273974E-3</v>
      </c>
      <c r="BJ39" s="52">
        <f t="shared" si="20"/>
        <v>40086</v>
      </c>
      <c r="BK39" s="58">
        <f t="shared" si="21"/>
        <v>11.161120169194897</v>
      </c>
      <c r="BL39" s="53">
        <f t="shared" si="22"/>
        <v>2381</v>
      </c>
      <c r="BP39" s="21">
        <f t="shared" si="11"/>
        <v>40147</v>
      </c>
      <c r="BQ39" s="58">
        <f t="shared" si="12"/>
        <v>3.4142798455047793E-2</v>
      </c>
      <c r="BR39" s="58">
        <f t="shared" si="13"/>
        <v>3.5870265929448447E-2</v>
      </c>
      <c r="BS39" s="58">
        <f t="shared" si="13"/>
        <v>4.2972727272727277E-3</v>
      </c>
      <c r="BT39" s="58">
        <f t="shared" si="14"/>
        <v>6.6962454545454551E-3</v>
      </c>
      <c r="BU39" s="58">
        <f t="shared" si="15"/>
        <v>5.5108225108224489E-5</v>
      </c>
      <c r="BV39" s="8">
        <f t="shared" si="16"/>
        <v>8.1878532972273974E-3</v>
      </c>
    </row>
    <row r="40" spans="1:74" x14ac:dyDescent="0.25">
      <c r="A40" s="7">
        <f t="shared" si="2"/>
        <v>40056</v>
      </c>
      <c r="B40" s="294">
        <v>40147</v>
      </c>
      <c r="C40" s="289">
        <v>5142705891</v>
      </c>
      <c r="D40" s="290">
        <v>481058.55</v>
      </c>
      <c r="E40" s="291">
        <v>4637</v>
      </c>
      <c r="F40" s="290">
        <v>171423529.69999999</v>
      </c>
      <c r="G40" s="290">
        <v>36968.6283588527</v>
      </c>
      <c r="H40" s="290">
        <v>481058.55</v>
      </c>
      <c r="I40" s="292">
        <v>3.4142798455047793E-2</v>
      </c>
      <c r="J40" s="292">
        <v>4.3523809523809522E-3</v>
      </c>
      <c r="K40" s="293">
        <v>4.2716450216450253E-4</v>
      </c>
      <c r="L40" s="293">
        <v>0</v>
      </c>
      <c r="M40" s="293">
        <v>4.2716450216450253E-4</v>
      </c>
      <c r="N40" s="302">
        <v>18.959647834169235</v>
      </c>
      <c r="O40" s="302">
        <v>10.517824949777774</v>
      </c>
      <c r="P40" s="300">
        <v>3.5870265929448447E-2</v>
      </c>
      <c r="R40" s="15"/>
      <c r="S40" s="21">
        <f t="shared" si="3"/>
        <v>40147</v>
      </c>
      <c r="T40" s="14">
        <f t="shared" si="0"/>
        <v>3.4142798455047793E-2</v>
      </c>
      <c r="U40" s="14">
        <f t="shared" si="0"/>
        <v>4.3523809523809522E-3</v>
      </c>
      <c r="V40" s="14">
        <f>++VLOOKUP(B40,'cds bmps'!K:O,5,FALSE)/10000</f>
        <v>7.747133333333333E-3</v>
      </c>
      <c r="W40" s="83">
        <v>8.1878532972273974E-3</v>
      </c>
      <c r="X40" s="77">
        <v>0</v>
      </c>
      <c r="Z40" s="38">
        <f t="shared" si="4"/>
        <v>3.2046235894676756E-2</v>
      </c>
      <c r="AA40" s="14">
        <f t="shared" si="5"/>
        <v>2.0965625603710375E-3</v>
      </c>
      <c r="AC40" s="21">
        <f t="shared" si="6"/>
        <v>40178</v>
      </c>
      <c r="AD40" s="14">
        <f t="shared" si="7"/>
        <v>-1.3623995990453368E-2</v>
      </c>
      <c r="AE40" s="14">
        <f t="shared" si="8"/>
        <v>2.0965625603710375E-3</v>
      </c>
      <c r="AF40" s="15">
        <f t="shared" si="31"/>
        <v>4.2716450216450253E-4</v>
      </c>
      <c r="AG40" s="15">
        <f t="shared" si="10"/>
        <v>0</v>
      </c>
      <c r="AS40"/>
      <c r="AY40" s="29">
        <f t="shared" si="23"/>
        <v>40147</v>
      </c>
      <c r="AZ40" s="60">
        <f t="shared" si="27"/>
        <v>3.4142798455047793E-2</v>
      </c>
      <c r="BA40" s="60">
        <f t="shared" si="28"/>
        <v>4.3523809523809522E-3</v>
      </c>
      <c r="BB40" s="60">
        <f t="shared" si="24"/>
        <v>5.5108225108224489E-5</v>
      </c>
      <c r="BC40" s="60">
        <f t="shared" si="25"/>
        <v>0</v>
      </c>
      <c r="BD40" s="60">
        <f t="shared" si="26"/>
        <v>5.5108225108224489E-5</v>
      </c>
      <c r="BE40" s="60">
        <f t="shared" si="29"/>
        <v>7.747133333333333E-3</v>
      </c>
      <c r="BF40" s="61">
        <f t="shared" si="30"/>
        <v>8.1878532972273974E-3</v>
      </c>
      <c r="BJ40" s="52">
        <f t="shared" si="20"/>
        <v>40117</v>
      </c>
      <c r="BK40" s="58">
        <f t="shared" si="21"/>
        <v>10.510461710893361</v>
      </c>
      <c r="BL40" s="53">
        <f t="shared" si="22"/>
        <v>4695</v>
      </c>
      <c r="BP40" s="21">
        <f t="shared" si="11"/>
        <v>40178</v>
      </c>
      <c r="BQ40" s="58">
        <f t="shared" si="12"/>
        <v>2.0518802464594425E-2</v>
      </c>
      <c r="BR40" s="58">
        <f t="shared" si="13"/>
        <v>3.4142798455047793E-2</v>
      </c>
      <c r="BS40" s="58">
        <f t="shared" si="13"/>
        <v>4.3523809523809522E-3</v>
      </c>
      <c r="BT40" s="58">
        <f t="shared" si="14"/>
        <v>7.747133333333333E-3</v>
      </c>
      <c r="BU40" s="58">
        <f t="shared" si="15"/>
        <v>4.2716450216450253E-4</v>
      </c>
      <c r="BV40" s="8">
        <f t="shared" si="16"/>
        <v>8.1878532972273974E-3</v>
      </c>
    </row>
    <row r="41" spans="1:74" x14ac:dyDescent="0.25">
      <c r="A41" s="7">
        <f t="shared" si="2"/>
        <v>40086</v>
      </c>
      <c r="B41" s="294">
        <v>40178</v>
      </c>
      <c r="C41" s="289">
        <v>5768911222</v>
      </c>
      <c r="D41" s="290">
        <v>324304.52000000008</v>
      </c>
      <c r="E41" s="291">
        <v>2776</v>
      </c>
      <c r="F41" s="290">
        <v>186093910.38709676</v>
      </c>
      <c r="G41" s="290">
        <v>67036.711234544942</v>
      </c>
      <c r="H41" s="290">
        <v>324304.52000000008</v>
      </c>
      <c r="I41" s="292">
        <v>2.0518802464594425E-2</v>
      </c>
      <c r="J41" s="292">
        <v>4.7795454545454547E-3</v>
      </c>
      <c r="K41" s="293">
        <v>0</v>
      </c>
      <c r="L41" s="293">
        <v>-4.0954545454545497E-4</v>
      </c>
      <c r="M41" s="293">
        <v>-4.0954545454545497E-4</v>
      </c>
      <c r="N41" s="302">
        <v>19.041761998815389</v>
      </c>
      <c r="O41" s="302">
        <v>11.112995677188694</v>
      </c>
      <c r="P41" s="300">
        <v>3.4142798455047793E-2</v>
      </c>
      <c r="R41" s="15"/>
      <c r="S41" s="21">
        <f t="shared" si="3"/>
        <v>40178</v>
      </c>
      <c r="T41" s="14">
        <f t="shared" si="0"/>
        <v>2.0518802464594425E-2</v>
      </c>
      <c r="U41" s="14">
        <f t="shared" si="0"/>
        <v>4.7795454545454547E-3</v>
      </c>
      <c r="V41" s="14">
        <f>++VLOOKUP(B41,'cds bmps'!K:O,5,FALSE)/10000</f>
        <v>7.8086565217391282E-3</v>
      </c>
      <c r="W41" s="83">
        <v>7.3911011633912976E-3</v>
      </c>
      <c r="X41" s="77">
        <v>0</v>
      </c>
      <c r="Z41" s="38">
        <f t="shared" si="4"/>
        <v>3.1569137015446502E-2</v>
      </c>
      <c r="AA41" s="14">
        <f t="shared" si="5"/>
        <v>-1.1050334550852078E-2</v>
      </c>
      <c r="AC41" s="21">
        <f t="shared" si="6"/>
        <v>40209</v>
      </c>
      <c r="AD41" s="14">
        <f t="shared" si="7"/>
        <v>1.3717020258927935E-2</v>
      </c>
      <c r="AE41" s="14">
        <f t="shared" si="8"/>
        <v>-1.1050334550852078E-2</v>
      </c>
      <c r="AF41" s="15">
        <f t="shared" si="31"/>
        <v>-4.0954545454545497E-4</v>
      </c>
      <c r="AG41" s="15">
        <f t="shared" si="10"/>
        <v>-4.0954545454545497E-4</v>
      </c>
      <c r="AS41"/>
      <c r="AY41" s="29">
        <f t="shared" si="23"/>
        <v>40178</v>
      </c>
      <c r="AZ41" s="60">
        <f t="shared" si="27"/>
        <v>2.0518802464594425E-2</v>
      </c>
      <c r="BA41" s="60">
        <f t="shared" si="28"/>
        <v>4.7795454545454547E-3</v>
      </c>
      <c r="BB41" s="60">
        <f t="shared" si="24"/>
        <v>4.2716450216450253E-4</v>
      </c>
      <c r="BC41" s="60">
        <f t="shared" si="25"/>
        <v>0</v>
      </c>
      <c r="BD41" s="60">
        <f t="shared" si="26"/>
        <v>4.2716450216450253E-4</v>
      </c>
      <c r="BE41" s="60">
        <f t="shared" si="29"/>
        <v>7.8086565217391282E-3</v>
      </c>
      <c r="BF41" s="61">
        <f t="shared" si="30"/>
        <v>7.3911011633912976E-3</v>
      </c>
      <c r="BJ41" s="52">
        <f t="shared" si="20"/>
        <v>40147</v>
      </c>
      <c r="BK41" s="58">
        <f t="shared" si="21"/>
        <v>10.517824949777774</v>
      </c>
      <c r="BL41" s="53">
        <f t="shared" si="22"/>
        <v>4637</v>
      </c>
      <c r="BP41" s="21">
        <f t="shared" si="11"/>
        <v>40209</v>
      </c>
      <c r="BQ41" s="58">
        <f t="shared" si="12"/>
        <v>3.4235822723522359E-2</v>
      </c>
      <c r="BR41" s="58">
        <f t="shared" si="13"/>
        <v>2.0518802464594425E-2</v>
      </c>
      <c r="BS41" s="58">
        <f t="shared" si="13"/>
        <v>4.7795454545454547E-3</v>
      </c>
      <c r="BT41" s="58">
        <f t="shared" si="14"/>
        <v>7.8086565217391282E-3</v>
      </c>
      <c r="BU41" s="58">
        <f t="shared" si="15"/>
        <v>-4.0954545454545497E-4</v>
      </c>
      <c r="BV41" s="8">
        <f t="shared" si="16"/>
        <v>7.3911011633912976E-3</v>
      </c>
    </row>
    <row r="42" spans="1:74" x14ac:dyDescent="0.25">
      <c r="A42" s="7">
        <f t="shared" si="2"/>
        <v>40117</v>
      </c>
      <c r="B42" s="294">
        <v>40209</v>
      </c>
      <c r="C42" s="289">
        <v>6172169273</v>
      </c>
      <c r="D42" s="290">
        <v>578929.56999999972</v>
      </c>
      <c r="E42" s="291">
        <v>2992</v>
      </c>
      <c r="F42" s="290">
        <v>199102234.61290324</v>
      </c>
      <c r="G42" s="290">
        <v>66544.864509660169</v>
      </c>
      <c r="H42" s="290">
        <v>578929.56999999972</v>
      </c>
      <c r="I42" s="292">
        <v>3.4235822723522359E-2</v>
      </c>
      <c r="J42" s="292">
        <v>4.3699999999999998E-3</v>
      </c>
      <c r="K42" s="293">
        <v>0</v>
      </c>
      <c r="L42" s="293">
        <v>-1.5550000000000026E-4</v>
      </c>
      <c r="M42" s="293">
        <v>-1.5550000000000026E-4</v>
      </c>
      <c r="N42" s="302">
        <v>19.109328992542025</v>
      </c>
      <c r="O42" s="302">
        <v>11.105631653447658</v>
      </c>
      <c r="P42" s="300">
        <v>2.0518802464594425E-2</v>
      </c>
      <c r="R42" s="15"/>
      <c r="S42" s="21">
        <f t="shared" si="3"/>
        <v>40209</v>
      </c>
      <c r="T42" s="14">
        <f t="shared" si="0"/>
        <v>3.4235822723522359E-2</v>
      </c>
      <c r="U42" s="14">
        <f t="shared" si="0"/>
        <v>4.3699999999999998E-3</v>
      </c>
      <c r="V42" s="14">
        <f>++VLOOKUP(B42,'cds bmps'!K:O,5,FALSE)/10000</f>
        <v>8.02877619047619E-3</v>
      </c>
      <c r="W42" s="83">
        <v>7.3911011633912976E-3</v>
      </c>
      <c r="X42" s="77">
        <v>0</v>
      </c>
      <c r="Z42" s="38">
        <f t="shared" si="4"/>
        <v>3.1301747904771901E-2</v>
      </c>
      <c r="AA42" s="14">
        <f t="shared" si="5"/>
        <v>2.9340748187504581E-3</v>
      </c>
      <c r="AC42" s="21">
        <f t="shared" si="6"/>
        <v>40237</v>
      </c>
      <c r="AD42" s="14">
        <f t="shared" si="7"/>
        <v>-3.8838524074227207E-3</v>
      </c>
      <c r="AE42" s="14">
        <f t="shared" si="8"/>
        <v>2.9340748187504581E-3</v>
      </c>
      <c r="AF42" s="15">
        <f t="shared" si="31"/>
        <v>-1.5550000000000026E-4</v>
      </c>
      <c r="AG42" s="15">
        <f t="shared" si="10"/>
        <v>-1.5550000000000026E-4</v>
      </c>
      <c r="AS42"/>
      <c r="AY42" s="29">
        <f t="shared" si="23"/>
        <v>40209</v>
      </c>
      <c r="AZ42" s="60">
        <f t="shared" si="27"/>
        <v>3.4235822723522359E-2</v>
      </c>
      <c r="BA42" s="60">
        <f t="shared" si="28"/>
        <v>4.3699999999999998E-3</v>
      </c>
      <c r="BB42" s="60">
        <f t="shared" si="24"/>
        <v>0</v>
      </c>
      <c r="BC42" s="60">
        <f t="shared" si="25"/>
        <v>-4.0954545454545497E-4</v>
      </c>
      <c r="BD42" s="60">
        <f t="shared" si="26"/>
        <v>-4.0954545454545497E-4</v>
      </c>
      <c r="BE42" s="60">
        <f t="shared" si="29"/>
        <v>8.02877619047619E-3</v>
      </c>
      <c r="BF42" s="61">
        <f t="shared" si="30"/>
        <v>7.3911011633912976E-3</v>
      </c>
      <c r="BJ42" s="52">
        <f t="shared" si="20"/>
        <v>40178</v>
      </c>
      <c r="BK42" s="58">
        <f t="shared" si="21"/>
        <v>11.112995677188694</v>
      </c>
      <c r="BL42" s="53">
        <f t="shared" si="22"/>
        <v>2776</v>
      </c>
      <c r="BP42" s="21">
        <f t="shared" si="11"/>
        <v>40237</v>
      </c>
      <c r="BQ42" s="58">
        <f t="shared" si="12"/>
        <v>3.0351970316099638E-2</v>
      </c>
      <c r="BR42" s="58">
        <f t="shared" si="13"/>
        <v>3.4235822723522359E-2</v>
      </c>
      <c r="BS42" s="58">
        <f t="shared" si="13"/>
        <v>4.3699999999999998E-3</v>
      </c>
      <c r="BT42" s="58">
        <f t="shared" si="14"/>
        <v>8.02877619047619E-3</v>
      </c>
      <c r="BU42" s="58">
        <f t="shared" si="15"/>
        <v>-1.5550000000000026E-4</v>
      </c>
      <c r="BV42" s="8">
        <f t="shared" si="16"/>
        <v>7.3911011633912976E-3</v>
      </c>
    </row>
    <row r="43" spans="1:74" x14ac:dyDescent="0.25">
      <c r="A43" s="7">
        <f t="shared" si="2"/>
        <v>40147</v>
      </c>
      <c r="B43" s="294">
        <v>40237</v>
      </c>
      <c r="C43" s="289">
        <v>5340029781</v>
      </c>
      <c r="D43" s="290">
        <v>444055.96000000014</v>
      </c>
      <c r="E43" s="291">
        <v>2952</v>
      </c>
      <c r="F43" s="290">
        <v>190715349.32142857</v>
      </c>
      <c r="G43" s="290">
        <v>64605.470637340302</v>
      </c>
      <c r="H43" s="290">
        <v>444055.96000000014</v>
      </c>
      <c r="I43" s="292">
        <v>3.0351970316099638E-2</v>
      </c>
      <c r="J43" s="292">
        <v>4.2144999999999995E-3</v>
      </c>
      <c r="K43" s="293">
        <v>0</v>
      </c>
      <c r="L43" s="293">
        <v>-1.5276086956521676E-4</v>
      </c>
      <c r="M43" s="293">
        <v>-1.5276086956521676E-4</v>
      </c>
      <c r="N43" s="302">
        <v>19.066292556694052</v>
      </c>
      <c r="O43" s="302">
        <v>11.076054370973688</v>
      </c>
      <c r="P43" s="300">
        <v>3.4235822723522359E-2</v>
      </c>
      <c r="R43" s="15"/>
      <c r="S43" s="21">
        <f t="shared" si="3"/>
        <v>40237</v>
      </c>
      <c r="T43" s="14">
        <f t="shared" si="0"/>
        <v>3.0351970316099638E-2</v>
      </c>
      <c r="U43" s="14">
        <f t="shared" si="0"/>
        <v>4.2144999999999995E-3</v>
      </c>
      <c r="V43" s="14">
        <f>++VLOOKUP(B43,'cds bmps'!K:O,5,FALSE)/10000</f>
        <v>1.1606800000000002E-2</v>
      </c>
      <c r="W43" s="83">
        <v>7.3911011633912976E-3</v>
      </c>
      <c r="X43" s="77">
        <v>0</v>
      </c>
      <c r="Z43" s="38">
        <f t="shared" si="4"/>
        <v>3.1768175456678968E-2</v>
      </c>
      <c r="AA43" s="14">
        <f t="shared" si="5"/>
        <v>-1.4162051405793297E-3</v>
      </c>
      <c r="AC43" s="21">
        <f t="shared" si="6"/>
        <v>40268</v>
      </c>
      <c r="AD43" s="14">
        <f t="shared" si="7"/>
        <v>-1.7584708294579976E-2</v>
      </c>
      <c r="AE43" s="14">
        <f t="shared" si="8"/>
        <v>-1.4162051405793297E-3</v>
      </c>
      <c r="AF43" s="15">
        <f t="shared" si="31"/>
        <v>-1.5276086956521676E-4</v>
      </c>
      <c r="AG43" s="15">
        <f t="shared" si="10"/>
        <v>-1.5276086956521676E-4</v>
      </c>
      <c r="AY43" s="29">
        <f t="shared" si="23"/>
        <v>40237</v>
      </c>
      <c r="AZ43" s="60">
        <f t="shared" si="27"/>
        <v>3.0351970316099638E-2</v>
      </c>
      <c r="BA43" s="60">
        <f t="shared" si="28"/>
        <v>4.2144999999999995E-3</v>
      </c>
      <c r="BB43" s="60">
        <f t="shared" si="24"/>
        <v>0</v>
      </c>
      <c r="BC43" s="60">
        <f t="shared" si="25"/>
        <v>-1.5550000000000026E-4</v>
      </c>
      <c r="BD43" s="60">
        <f t="shared" si="26"/>
        <v>-1.5550000000000026E-4</v>
      </c>
      <c r="BE43" s="60">
        <f t="shared" si="29"/>
        <v>1.1606800000000002E-2</v>
      </c>
      <c r="BF43" s="61">
        <f t="shared" si="30"/>
        <v>7.3911011633912976E-3</v>
      </c>
      <c r="BJ43" s="52">
        <f t="shared" si="20"/>
        <v>40209</v>
      </c>
      <c r="BK43" s="58">
        <f t="shared" si="21"/>
        <v>11.105631653447658</v>
      </c>
      <c r="BL43" s="53">
        <f t="shared" si="22"/>
        <v>2992</v>
      </c>
      <c r="BP43" s="21">
        <f t="shared" si="11"/>
        <v>40268</v>
      </c>
      <c r="BQ43" s="58">
        <f t="shared" si="12"/>
        <v>1.2767262021519664E-2</v>
      </c>
      <c r="BR43" s="58">
        <f t="shared" si="13"/>
        <v>3.0351970316099638E-2</v>
      </c>
      <c r="BS43" s="58">
        <f t="shared" si="13"/>
        <v>4.2144999999999995E-3</v>
      </c>
      <c r="BT43" s="58">
        <f t="shared" si="14"/>
        <v>1.1606800000000002E-2</v>
      </c>
      <c r="BU43" s="58">
        <f t="shared" si="15"/>
        <v>-1.5276086956521676E-4</v>
      </c>
      <c r="BV43" s="8">
        <f t="shared" si="16"/>
        <v>7.3911011633912976E-3</v>
      </c>
    </row>
    <row r="44" spans="1:74" x14ac:dyDescent="0.25">
      <c r="A44" s="7">
        <f t="shared" si="2"/>
        <v>40178</v>
      </c>
      <c r="B44" s="294">
        <v>40268</v>
      </c>
      <c r="C44" s="289">
        <v>4664174292</v>
      </c>
      <c r="D44" s="290">
        <v>163147.21999999991</v>
      </c>
      <c r="E44" s="291">
        <v>2812</v>
      </c>
      <c r="F44" s="290">
        <v>150457235.22580644</v>
      </c>
      <c r="G44" s="290">
        <v>53505.417932363598</v>
      </c>
      <c r="H44" s="290">
        <v>163147.21999999991</v>
      </c>
      <c r="I44" s="292">
        <v>1.2767262021519664E-2</v>
      </c>
      <c r="J44" s="292">
        <v>4.0617391304347827E-3</v>
      </c>
      <c r="K44" s="293">
        <v>0</v>
      </c>
      <c r="L44" s="293">
        <v>-1.9466403162055057E-5</v>
      </c>
      <c r="M44" s="293">
        <v>-1.9466403162055057E-5</v>
      </c>
      <c r="N44" s="302">
        <v>18.829189450451022</v>
      </c>
      <c r="O44" s="302">
        <v>10.887538197520467</v>
      </c>
      <c r="P44" s="300">
        <v>3.0351970316099638E-2</v>
      </c>
      <c r="R44" s="15"/>
      <c r="S44" s="21">
        <f t="shared" si="3"/>
        <v>40268</v>
      </c>
      <c r="T44" s="14">
        <f t="shared" si="0"/>
        <v>1.2767262021519664E-2</v>
      </c>
      <c r="U44" s="14">
        <f t="shared" si="0"/>
        <v>4.0617391304347827E-3</v>
      </c>
      <c r="V44" s="14">
        <f>++VLOOKUP(B44,'cds bmps'!K:O,5,FALSE)/10000</f>
        <v>9.1515739130434773E-3</v>
      </c>
      <c r="W44" s="83">
        <v>4.2418633348758287E-3</v>
      </c>
      <c r="X44" s="77">
        <v>0</v>
      </c>
      <c r="Z44" s="38">
        <f t="shared" si="4"/>
        <v>2.8080904691599667E-2</v>
      </c>
      <c r="AA44" s="14">
        <f t="shared" si="5"/>
        <v>-1.5313642670080002E-2</v>
      </c>
      <c r="AC44" s="21">
        <f t="shared" si="6"/>
        <v>40298</v>
      </c>
      <c r="AD44" s="14">
        <f t="shared" si="7"/>
        <v>1.8339072828357013E-2</v>
      </c>
      <c r="AE44" s="14">
        <f t="shared" si="8"/>
        <v>-1.5313642670080002E-2</v>
      </c>
      <c r="AF44" s="15">
        <f t="shared" si="31"/>
        <v>-1.9466403162055057E-5</v>
      </c>
      <c r="AG44" s="15">
        <f t="shared" si="10"/>
        <v>-1.9466403162055057E-5</v>
      </c>
      <c r="AY44" s="29">
        <f t="shared" si="23"/>
        <v>40268</v>
      </c>
      <c r="AZ44" s="60">
        <f t="shared" si="27"/>
        <v>1.2767262021519664E-2</v>
      </c>
      <c r="BA44" s="60">
        <f t="shared" si="28"/>
        <v>4.0617391304347827E-3</v>
      </c>
      <c r="BB44" s="60">
        <f t="shared" si="24"/>
        <v>0</v>
      </c>
      <c r="BC44" s="60">
        <f t="shared" si="25"/>
        <v>-1.5276086956521676E-4</v>
      </c>
      <c r="BD44" s="60">
        <f t="shared" si="26"/>
        <v>-1.5276086956521676E-4</v>
      </c>
      <c r="BE44" s="60">
        <f t="shared" si="29"/>
        <v>9.1515739130434773E-3</v>
      </c>
      <c r="BF44" s="61">
        <f t="shared" si="30"/>
        <v>4.2418633348758287E-3</v>
      </c>
      <c r="BJ44" s="52">
        <f t="shared" si="20"/>
        <v>40237</v>
      </c>
      <c r="BK44" s="58">
        <f t="shared" si="21"/>
        <v>11.076054370973688</v>
      </c>
      <c r="BL44" s="53">
        <f t="shared" si="22"/>
        <v>2952</v>
      </c>
      <c r="BP44" s="21">
        <f t="shared" si="11"/>
        <v>40298</v>
      </c>
      <c r="BQ44" s="58">
        <f t="shared" si="12"/>
        <v>3.1106334849876679E-2</v>
      </c>
      <c r="BR44" s="58">
        <f t="shared" si="13"/>
        <v>1.2767262021519664E-2</v>
      </c>
      <c r="BS44" s="58">
        <f t="shared" si="13"/>
        <v>4.0617391304347827E-3</v>
      </c>
      <c r="BT44" s="58">
        <f t="shared" si="14"/>
        <v>9.1515739130434773E-3</v>
      </c>
      <c r="BU44" s="58">
        <f t="shared" si="15"/>
        <v>-1.9466403162055057E-5</v>
      </c>
      <c r="BV44" s="8">
        <f t="shared" si="16"/>
        <v>4.2418633348758287E-3</v>
      </c>
    </row>
    <row r="45" spans="1:74" x14ac:dyDescent="0.25">
      <c r="A45" s="7">
        <f t="shared" si="2"/>
        <v>40209</v>
      </c>
      <c r="B45" s="294">
        <v>40298</v>
      </c>
      <c r="C45" s="289">
        <v>5410786075</v>
      </c>
      <c r="D45" s="290">
        <v>461122.52999999985</v>
      </c>
      <c r="E45" s="291">
        <v>2887</v>
      </c>
      <c r="F45" s="290">
        <v>180359535.83333334</v>
      </c>
      <c r="G45" s="290">
        <v>62472.994746565062</v>
      </c>
      <c r="H45" s="290">
        <v>461122.52999999985</v>
      </c>
      <c r="I45" s="292">
        <v>3.1106334849876679E-2</v>
      </c>
      <c r="J45" s="292">
        <v>4.0422727272727277E-3</v>
      </c>
      <c r="K45" s="293">
        <v>1.8772727272727257E-4</v>
      </c>
      <c r="L45" s="293">
        <v>0</v>
      </c>
      <c r="M45" s="293">
        <v>1.8772727272727257E-4</v>
      </c>
      <c r="N45" s="302">
        <v>19.010462837957256</v>
      </c>
      <c r="O45" s="302">
        <v>11.04248965829432</v>
      </c>
      <c r="P45" s="300">
        <v>1.2767262021519664E-2</v>
      </c>
      <c r="R45" s="15"/>
      <c r="S45" s="21">
        <f t="shared" si="3"/>
        <v>40298</v>
      </c>
      <c r="T45" s="14">
        <f t="shared" si="0"/>
        <v>3.1106334849876679E-2</v>
      </c>
      <c r="U45" s="14">
        <f t="shared" si="0"/>
        <v>4.0422727272727277E-3</v>
      </c>
      <c r="V45" s="14">
        <f>++VLOOKUP(B45,'cds bmps'!K:O,5,FALSE)/10000</f>
        <v>9.9508681818181819E-3</v>
      </c>
      <c r="W45" s="83">
        <v>4.2418633348758287E-3</v>
      </c>
      <c r="X45" s="77">
        <v>0</v>
      </c>
      <c r="Z45" s="38">
        <f t="shared" si="4"/>
        <v>2.8196404000259658E-2</v>
      </c>
      <c r="AA45" s="14">
        <f t="shared" si="5"/>
        <v>2.9099308496170206E-3</v>
      </c>
      <c r="AC45" s="21">
        <f t="shared" si="6"/>
        <v>40329</v>
      </c>
      <c r="AD45" s="14">
        <f t="shared" si="7"/>
        <v>-5.601981044257142E-3</v>
      </c>
      <c r="AE45" s="14">
        <f t="shared" si="8"/>
        <v>2.9099308496170206E-3</v>
      </c>
      <c r="AF45" s="15">
        <f t="shared" si="31"/>
        <v>1.8772727272727257E-4</v>
      </c>
      <c r="AG45" s="15">
        <f t="shared" si="10"/>
        <v>0</v>
      </c>
      <c r="AY45" s="29">
        <f t="shared" si="23"/>
        <v>40298</v>
      </c>
      <c r="AZ45" s="60">
        <f t="shared" si="27"/>
        <v>3.1106334849876679E-2</v>
      </c>
      <c r="BA45" s="60">
        <f t="shared" si="28"/>
        <v>4.0422727272727277E-3</v>
      </c>
      <c r="BB45" s="60">
        <f t="shared" si="24"/>
        <v>0</v>
      </c>
      <c r="BC45" s="60">
        <f t="shared" si="25"/>
        <v>-1.9466403162055057E-5</v>
      </c>
      <c r="BD45" s="60">
        <f t="shared" si="26"/>
        <v>-1.9466403162055057E-5</v>
      </c>
      <c r="BE45" s="60">
        <f t="shared" si="29"/>
        <v>9.9508681818181819E-3</v>
      </c>
      <c r="BF45" s="61">
        <f t="shared" si="30"/>
        <v>4.2418633348758287E-3</v>
      </c>
      <c r="BJ45" s="52">
        <f t="shared" si="20"/>
        <v>40268</v>
      </c>
      <c r="BK45" s="58">
        <f t="shared" si="21"/>
        <v>10.887538197520467</v>
      </c>
      <c r="BL45" s="53">
        <f t="shared" si="22"/>
        <v>2812</v>
      </c>
      <c r="BP45" s="21">
        <f t="shared" si="11"/>
        <v>40329</v>
      </c>
      <c r="BQ45" s="58">
        <f t="shared" si="12"/>
        <v>2.5504353805619537E-2</v>
      </c>
      <c r="BR45" s="58">
        <f t="shared" si="13"/>
        <v>3.1106334849876679E-2</v>
      </c>
      <c r="BS45" s="58">
        <f t="shared" si="13"/>
        <v>4.0422727272727277E-3</v>
      </c>
      <c r="BT45" s="58">
        <f t="shared" si="14"/>
        <v>9.9508681818181819E-3</v>
      </c>
      <c r="BU45" s="58">
        <f t="shared" si="15"/>
        <v>1.8772727272727257E-4</v>
      </c>
      <c r="BV45" s="8">
        <f t="shared" si="16"/>
        <v>4.2418633348758287E-3</v>
      </c>
    </row>
    <row r="46" spans="1:74" x14ac:dyDescent="0.25">
      <c r="A46" s="7">
        <f t="shared" si="2"/>
        <v>40237</v>
      </c>
      <c r="B46" s="294">
        <v>40329</v>
      </c>
      <c r="C46" s="289">
        <v>5574037548</v>
      </c>
      <c r="D46" s="290">
        <v>389485.55</v>
      </c>
      <c r="E46" s="291">
        <v>2695</v>
      </c>
      <c r="F46" s="290">
        <v>179807662.83870968</v>
      </c>
      <c r="G46" s="290">
        <v>66718.984355736437</v>
      </c>
      <c r="H46" s="290">
        <v>389485.55</v>
      </c>
      <c r="I46" s="292">
        <v>2.5504353805619537E-2</v>
      </c>
      <c r="J46" s="292">
        <v>4.2300000000000003E-3</v>
      </c>
      <c r="K46" s="293">
        <v>2.3363636363636295E-4</v>
      </c>
      <c r="L46" s="293">
        <v>0</v>
      </c>
      <c r="M46" s="293">
        <v>2.3363636363636295E-4</v>
      </c>
      <c r="N46" s="302">
        <v>19.007398297773896</v>
      </c>
      <c r="O46" s="302">
        <v>11.108244814430801</v>
      </c>
      <c r="P46" s="300">
        <v>3.1106334849876679E-2</v>
      </c>
      <c r="R46" s="15"/>
      <c r="S46" s="21">
        <f t="shared" si="3"/>
        <v>40329</v>
      </c>
      <c r="T46" s="14">
        <f t="shared" si="0"/>
        <v>2.5504353805619537E-2</v>
      </c>
      <c r="U46" s="14">
        <f t="shared" si="0"/>
        <v>4.2300000000000003E-3</v>
      </c>
      <c r="V46" s="14">
        <f>++VLOOKUP(B46,'cds bmps'!K:O,5,FALSE)/10000</f>
        <v>1.5897261904761907E-2</v>
      </c>
      <c r="W46" s="83">
        <v>4.2418633348758287E-3</v>
      </c>
      <c r="X46" s="77">
        <v>0</v>
      </c>
      <c r="Z46" s="38">
        <f t="shared" si="4"/>
        <v>2.9301835899622139E-2</v>
      </c>
      <c r="AA46" s="14">
        <f t="shared" si="5"/>
        <v>-3.7974820940026022E-3</v>
      </c>
      <c r="AC46" s="21">
        <f t="shared" si="6"/>
        <v>40359</v>
      </c>
      <c r="AD46" s="14">
        <f t="shared" si="7"/>
        <v>-8.790049367423218E-4</v>
      </c>
      <c r="AE46" s="14">
        <f t="shared" si="8"/>
        <v>-3.7974820940026022E-3</v>
      </c>
      <c r="AF46" s="15">
        <f t="shared" si="31"/>
        <v>2.3363636363636295E-4</v>
      </c>
      <c r="AG46" s="15">
        <f t="shared" si="10"/>
        <v>0</v>
      </c>
      <c r="AY46" s="29">
        <f t="shared" si="23"/>
        <v>40329</v>
      </c>
      <c r="AZ46" s="60">
        <f t="shared" si="27"/>
        <v>2.5504353805619537E-2</v>
      </c>
      <c r="BA46" s="60">
        <f t="shared" si="28"/>
        <v>4.2300000000000003E-3</v>
      </c>
      <c r="BB46" s="60">
        <f t="shared" si="24"/>
        <v>1.8772727272727257E-4</v>
      </c>
      <c r="BC46" s="60">
        <f t="shared" si="25"/>
        <v>0</v>
      </c>
      <c r="BD46" s="60">
        <f t="shared" si="26"/>
        <v>1.8772727272727257E-4</v>
      </c>
      <c r="BE46" s="60">
        <f t="shared" si="29"/>
        <v>1.5897261904761907E-2</v>
      </c>
      <c r="BF46" s="61">
        <f t="shared" si="30"/>
        <v>4.2418633348758287E-3</v>
      </c>
      <c r="BJ46" s="52">
        <f t="shared" si="20"/>
        <v>40298</v>
      </c>
      <c r="BK46" s="58">
        <f t="shared" si="21"/>
        <v>11.04248965829432</v>
      </c>
      <c r="BL46" s="53">
        <f t="shared" si="22"/>
        <v>2887</v>
      </c>
      <c r="BP46" s="21">
        <f t="shared" si="11"/>
        <v>40359</v>
      </c>
      <c r="BQ46" s="58">
        <f t="shared" si="12"/>
        <v>2.4625348868877215E-2</v>
      </c>
      <c r="BR46" s="58">
        <f t="shared" si="13"/>
        <v>2.5504353805619537E-2</v>
      </c>
      <c r="BS46" s="58">
        <f t="shared" si="13"/>
        <v>4.2300000000000003E-3</v>
      </c>
      <c r="BT46" s="58">
        <f t="shared" si="14"/>
        <v>1.5897261904761907E-2</v>
      </c>
      <c r="BU46" s="58">
        <f t="shared" si="15"/>
        <v>2.3363636363636295E-4</v>
      </c>
      <c r="BV46" s="8">
        <f t="shared" si="16"/>
        <v>4.2418633348758287E-3</v>
      </c>
    </row>
    <row r="47" spans="1:74" x14ac:dyDescent="0.25">
      <c r="A47" s="7">
        <f t="shared" si="2"/>
        <v>40268</v>
      </c>
      <c r="B47" s="294">
        <v>40359</v>
      </c>
      <c r="C47" s="289">
        <v>5319476733</v>
      </c>
      <c r="D47" s="290">
        <v>358887.59000000055</v>
      </c>
      <c r="E47" s="291">
        <v>2799</v>
      </c>
      <c r="F47" s="290">
        <v>177315891.09999999</v>
      </c>
      <c r="G47" s="290">
        <v>63349.728867452657</v>
      </c>
      <c r="H47" s="290">
        <v>358887.59000000055</v>
      </c>
      <c r="I47" s="292">
        <v>2.4625348868877215E-2</v>
      </c>
      <c r="J47" s="292">
        <v>4.4636363636363632E-3</v>
      </c>
      <c r="K47" s="293">
        <v>1.3695454545454566E-3</v>
      </c>
      <c r="L47" s="293">
        <v>0</v>
      </c>
      <c r="M47" s="293">
        <v>1.3695454545454566E-3</v>
      </c>
      <c r="N47" s="302">
        <v>18.99344339534165</v>
      </c>
      <c r="O47" s="302">
        <v>11.056425905826199</v>
      </c>
      <c r="P47" s="300">
        <v>2.5504353805619537E-2</v>
      </c>
      <c r="R47" s="15"/>
      <c r="S47" s="21">
        <f t="shared" si="3"/>
        <v>40359</v>
      </c>
      <c r="T47" s="14">
        <f t="shared" si="0"/>
        <v>2.4625348868877215E-2</v>
      </c>
      <c r="U47" s="14">
        <f t="shared" si="0"/>
        <v>4.4636363636363632E-3</v>
      </c>
      <c r="V47" s="14">
        <f>++VLOOKUP(B47,'cds bmps'!K:O,5,FALSE)/10000</f>
        <v>1.8009640909090911E-2</v>
      </c>
      <c r="W47" s="83">
        <v>4.2727078513279488E-3</v>
      </c>
      <c r="X47" s="77">
        <v>0</v>
      </c>
      <c r="Z47" s="38">
        <f t="shared" si="4"/>
        <v>2.9849207844366031E-2</v>
      </c>
      <c r="AA47" s="14">
        <f t="shared" si="5"/>
        <v>-5.2238589754888161E-3</v>
      </c>
      <c r="AC47" s="21">
        <f t="shared" si="6"/>
        <v>40390</v>
      </c>
      <c r="AD47" s="14">
        <f t="shared" si="7"/>
        <v>4.7205698358002424E-3</v>
      </c>
      <c r="AE47" s="14">
        <f t="shared" si="8"/>
        <v>-5.2238589754888161E-3</v>
      </c>
      <c r="AF47" s="15">
        <f t="shared" si="31"/>
        <v>1.3695454545454566E-3</v>
      </c>
      <c r="AG47" s="15">
        <f t="shared" si="10"/>
        <v>0</v>
      </c>
      <c r="AY47" s="29">
        <f t="shared" si="23"/>
        <v>40359</v>
      </c>
      <c r="AZ47" s="60">
        <f t="shared" si="27"/>
        <v>2.4625348868877215E-2</v>
      </c>
      <c r="BA47" s="60">
        <f t="shared" si="28"/>
        <v>4.4636363636363632E-3</v>
      </c>
      <c r="BB47" s="60">
        <f t="shared" si="24"/>
        <v>2.3363636363636295E-4</v>
      </c>
      <c r="BC47" s="60">
        <f t="shared" si="25"/>
        <v>0</v>
      </c>
      <c r="BD47" s="60">
        <f t="shared" si="26"/>
        <v>2.3363636363636295E-4</v>
      </c>
      <c r="BE47" s="60">
        <f t="shared" si="29"/>
        <v>1.8009640909090911E-2</v>
      </c>
      <c r="BF47" s="61">
        <f t="shared" si="30"/>
        <v>4.2727078513279488E-3</v>
      </c>
      <c r="BJ47" s="52">
        <f t="shared" si="20"/>
        <v>40329</v>
      </c>
      <c r="BK47" s="58">
        <f t="shared" si="21"/>
        <v>11.108244814430801</v>
      </c>
      <c r="BL47" s="53">
        <f t="shared" si="22"/>
        <v>2695</v>
      </c>
      <c r="BP47" s="21">
        <f t="shared" si="11"/>
        <v>40390</v>
      </c>
      <c r="BQ47" s="58">
        <f t="shared" si="12"/>
        <v>2.9345918704677457E-2</v>
      </c>
      <c r="BR47" s="58">
        <f t="shared" si="13"/>
        <v>2.4625348868877215E-2</v>
      </c>
      <c r="BS47" s="58">
        <f t="shared" si="13"/>
        <v>4.4636363636363632E-3</v>
      </c>
      <c r="BT47" s="58">
        <f t="shared" si="14"/>
        <v>1.8009640909090911E-2</v>
      </c>
      <c r="BU47" s="58">
        <f t="shared" si="15"/>
        <v>1.3695454545454566E-3</v>
      </c>
      <c r="BV47" s="8">
        <f t="shared" si="16"/>
        <v>4.2727078513279488E-3</v>
      </c>
    </row>
    <row r="48" spans="1:74" x14ac:dyDescent="0.25">
      <c r="A48" s="7">
        <f t="shared" si="2"/>
        <v>40298</v>
      </c>
      <c r="B48" s="294">
        <v>40390</v>
      </c>
      <c r="C48" s="289">
        <v>5449593828</v>
      </c>
      <c r="D48" s="290">
        <v>438146.13000000006</v>
      </c>
      <c r="E48" s="291">
        <v>3096</v>
      </c>
      <c r="F48" s="290">
        <v>175793349.29032257</v>
      </c>
      <c r="G48" s="290">
        <v>56780.797574393597</v>
      </c>
      <c r="H48" s="290">
        <v>438146.13000000006</v>
      </c>
      <c r="I48" s="292">
        <v>2.9345918704677457E-2</v>
      </c>
      <c r="J48" s="292">
        <v>5.8331818181818198E-3</v>
      </c>
      <c r="K48" s="293">
        <v>5.6636363636363481E-4</v>
      </c>
      <c r="L48" s="293">
        <v>0</v>
      </c>
      <c r="M48" s="293">
        <v>5.6636363636363481E-4</v>
      </c>
      <c r="N48" s="302">
        <v>18.984819711386667</v>
      </c>
      <c r="O48" s="302">
        <v>10.94695347667705</v>
      </c>
      <c r="P48" s="300">
        <v>2.4625348868877215E-2</v>
      </c>
      <c r="R48" s="15"/>
      <c r="S48" s="21">
        <f t="shared" si="3"/>
        <v>40390</v>
      </c>
      <c r="T48" s="14">
        <f t="shared" si="0"/>
        <v>2.9345918704677457E-2</v>
      </c>
      <c r="U48" s="14">
        <f t="shared" si="0"/>
        <v>5.8331818181818198E-3</v>
      </c>
      <c r="V48" s="14">
        <f>++VLOOKUP(B48,'cds bmps'!K:O,5,FALSE)/10000</f>
        <v>1.5577427272727274E-2</v>
      </c>
      <c r="W48" s="83">
        <v>4.2727078513279488E-3</v>
      </c>
      <c r="X48" s="77">
        <v>0</v>
      </c>
      <c r="Z48" s="38">
        <f t="shared" si="4"/>
        <v>3.0467703354730931E-2</v>
      </c>
      <c r="AA48" s="14">
        <f t="shared" si="5"/>
        <v>-1.1217846500534735E-3</v>
      </c>
      <c r="AC48" s="21">
        <f t="shared" si="6"/>
        <v>40421</v>
      </c>
      <c r="AD48" s="14">
        <f t="shared" si="7"/>
        <v>1.1110728213997237E-3</v>
      </c>
      <c r="AE48" s="14">
        <f t="shared" si="8"/>
        <v>-1.1217846500534735E-3</v>
      </c>
      <c r="AF48" s="15">
        <f t="shared" si="31"/>
        <v>5.6636363636363481E-4</v>
      </c>
      <c r="AG48" s="15">
        <f t="shared" si="10"/>
        <v>0</v>
      </c>
      <c r="AY48" s="29">
        <f t="shared" si="23"/>
        <v>40390</v>
      </c>
      <c r="AZ48" s="60">
        <f t="shared" si="27"/>
        <v>2.9345918704677457E-2</v>
      </c>
      <c r="BA48" s="60">
        <f t="shared" si="28"/>
        <v>5.8331818181818198E-3</v>
      </c>
      <c r="BB48" s="60">
        <f t="shared" si="24"/>
        <v>1.3695454545454566E-3</v>
      </c>
      <c r="BC48" s="60">
        <f t="shared" si="25"/>
        <v>0</v>
      </c>
      <c r="BD48" s="60">
        <f t="shared" si="26"/>
        <v>1.3695454545454566E-3</v>
      </c>
      <c r="BE48" s="60">
        <f t="shared" si="29"/>
        <v>1.5577427272727274E-2</v>
      </c>
      <c r="BF48" s="61">
        <f t="shared" si="30"/>
        <v>4.2727078513279488E-3</v>
      </c>
      <c r="BJ48" s="52">
        <f t="shared" si="20"/>
        <v>40359</v>
      </c>
      <c r="BK48" s="58">
        <f t="shared" si="21"/>
        <v>11.056425905826199</v>
      </c>
      <c r="BL48" s="53">
        <f t="shared" si="22"/>
        <v>2799</v>
      </c>
      <c r="BP48" s="21">
        <f t="shared" si="11"/>
        <v>40421</v>
      </c>
      <c r="BQ48" s="58">
        <f t="shared" si="12"/>
        <v>3.0456991526077181E-2</v>
      </c>
      <c r="BR48" s="58">
        <f t="shared" si="13"/>
        <v>2.9345918704677457E-2</v>
      </c>
      <c r="BS48" s="58">
        <f t="shared" si="13"/>
        <v>5.8331818181818198E-3</v>
      </c>
      <c r="BT48" s="58">
        <f t="shared" si="14"/>
        <v>1.5577427272727274E-2</v>
      </c>
      <c r="BU48" s="58">
        <f t="shared" si="15"/>
        <v>5.6636363636363481E-4</v>
      </c>
      <c r="BV48" s="8">
        <f t="shared" si="16"/>
        <v>4.2727078513279488E-3</v>
      </c>
    </row>
    <row r="49" spans="1:74" x14ac:dyDescent="0.25">
      <c r="A49" s="7">
        <f t="shared" si="2"/>
        <v>40329</v>
      </c>
      <c r="B49" s="294">
        <v>40421</v>
      </c>
      <c r="C49" s="289">
        <v>5235715836</v>
      </c>
      <c r="D49" s="290">
        <v>436888.09000000026</v>
      </c>
      <c r="E49" s="291">
        <v>2657</v>
      </c>
      <c r="F49" s="290">
        <v>168894059.22580644</v>
      </c>
      <c r="G49" s="290">
        <v>63565.697864435999</v>
      </c>
      <c r="H49" s="290">
        <v>436888.09000000026</v>
      </c>
      <c r="I49" s="292">
        <v>3.0456991526077181E-2</v>
      </c>
      <c r="J49" s="292">
        <v>6.3995454545454546E-3</v>
      </c>
      <c r="K49" s="293">
        <v>0</v>
      </c>
      <c r="L49" s="293">
        <v>-2.1818181818181875E-4</v>
      </c>
      <c r="M49" s="293">
        <v>-2.1818181818181875E-4</v>
      </c>
      <c r="N49" s="302">
        <v>18.944782207836795</v>
      </c>
      <c r="O49" s="302">
        <v>11.059829262076981</v>
      </c>
      <c r="P49" s="300">
        <v>2.9345918704677457E-2</v>
      </c>
      <c r="R49" s="15"/>
      <c r="S49" s="21">
        <f t="shared" si="3"/>
        <v>40421</v>
      </c>
      <c r="T49" s="14">
        <f t="shared" si="0"/>
        <v>3.0456991526077181E-2</v>
      </c>
      <c r="U49" s="14">
        <f t="shared" si="0"/>
        <v>6.3995454545454546E-3</v>
      </c>
      <c r="V49" s="14">
        <f>++VLOOKUP(B49,'cds bmps'!K:O,5,FALSE)/10000</f>
        <v>1.8902281818181821E-2</v>
      </c>
      <c r="W49" s="83">
        <v>4.2727078513279488E-3</v>
      </c>
      <c r="X49" s="77">
        <v>0</v>
      </c>
      <c r="Z49" s="38">
        <f t="shared" si="4"/>
        <v>3.1427341338838476E-2</v>
      </c>
      <c r="AA49" s="14">
        <f t="shared" si="5"/>
        <v>-9.7034981276129459E-4</v>
      </c>
      <c r="AC49" s="21">
        <f t="shared" si="6"/>
        <v>40451</v>
      </c>
      <c r="AD49" s="14">
        <f t="shared" si="7"/>
        <v>-4.7446290998581914E-3</v>
      </c>
      <c r="AE49" s="14">
        <f t="shared" si="8"/>
        <v>-9.7034981276129459E-4</v>
      </c>
      <c r="AF49" s="15">
        <f t="shared" si="31"/>
        <v>-2.1818181818181875E-4</v>
      </c>
      <c r="AG49" s="15">
        <f t="shared" si="10"/>
        <v>-2.1818181818181875E-4</v>
      </c>
      <c r="AY49" s="29">
        <f t="shared" si="23"/>
        <v>40421</v>
      </c>
      <c r="AZ49" s="60">
        <f t="shared" si="27"/>
        <v>3.0456991526077181E-2</v>
      </c>
      <c r="BA49" s="60">
        <f t="shared" si="28"/>
        <v>6.3995454545454546E-3</v>
      </c>
      <c r="BB49" s="60">
        <f t="shared" si="24"/>
        <v>5.6636363636363481E-4</v>
      </c>
      <c r="BC49" s="60">
        <f t="shared" si="25"/>
        <v>0</v>
      </c>
      <c r="BD49" s="60">
        <f t="shared" si="26"/>
        <v>5.6636363636363481E-4</v>
      </c>
      <c r="BE49" s="60">
        <f t="shared" si="29"/>
        <v>1.8902281818181821E-2</v>
      </c>
      <c r="BF49" s="61">
        <f t="shared" si="30"/>
        <v>4.2727078513279488E-3</v>
      </c>
      <c r="BJ49" s="52">
        <f t="shared" si="20"/>
        <v>40390</v>
      </c>
      <c r="BK49" s="58">
        <f t="shared" si="21"/>
        <v>10.94695347667705</v>
      </c>
      <c r="BL49" s="53">
        <f t="shared" si="22"/>
        <v>3096</v>
      </c>
      <c r="BP49" s="21">
        <f t="shared" si="11"/>
        <v>40451</v>
      </c>
      <c r="BQ49" s="58">
        <f t="shared" si="12"/>
        <v>2.571236242621899E-2</v>
      </c>
      <c r="BR49" s="58">
        <f t="shared" si="13"/>
        <v>3.0456991526077181E-2</v>
      </c>
      <c r="BS49" s="58">
        <f t="shared" si="13"/>
        <v>6.3995454545454546E-3</v>
      </c>
      <c r="BT49" s="58">
        <f t="shared" si="14"/>
        <v>1.8902281818181821E-2</v>
      </c>
      <c r="BU49" s="58">
        <f t="shared" si="15"/>
        <v>-2.1818181818181875E-4</v>
      </c>
      <c r="BV49" s="8">
        <f t="shared" si="16"/>
        <v>4.2727078513279488E-3</v>
      </c>
    </row>
    <row r="50" spans="1:74" x14ac:dyDescent="0.25">
      <c r="A50" s="7">
        <f t="shared" si="2"/>
        <v>40359</v>
      </c>
      <c r="B50" s="294">
        <v>40451</v>
      </c>
      <c r="C50" s="289">
        <v>5428293145</v>
      </c>
      <c r="D50" s="290">
        <v>382395.18000000028</v>
      </c>
      <c r="E50" s="291">
        <v>2340</v>
      </c>
      <c r="F50" s="290">
        <v>180943104.83333334</v>
      </c>
      <c r="G50" s="290">
        <v>77326.113176638188</v>
      </c>
      <c r="H50" s="290">
        <v>382395.18000000028</v>
      </c>
      <c r="I50" s="292">
        <v>2.571236242621899E-2</v>
      </c>
      <c r="J50" s="292">
        <v>6.1813636363636359E-3</v>
      </c>
      <c r="K50" s="293">
        <v>1.6610173160173155E-3</v>
      </c>
      <c r="L50" s="293">
        <v>0</v>
      </c>
      <c r="M50" s="293">
        <v>1.6610173160173155E-3</v>
      </c>
      <c r="N50" s="302">
        <v>19.013693201878191</v>
      </c>
      <c r="O50" s="302">
        <v>11.255786993526444</v>
      </c>
      <c r="P50" s="300">
        <v>3.0456991526077181E-2</v>
      </c>
      <c r="R50" s="15"/>
      <c r="S50" s="21">
        <f t="shared" si="3"/>
        <v>40451</v>
      </c>
      <c r="T50" s="14">
        <f t="shared" si="0"/>
        <v>2.571236242621899E-2</v>
      </c>
      <c r="U50" s="14">
        <f t="shared" si="0"/>
        <v>6.1813636363636359E-3</v>
      </c>
      <c r="V50" s="14">
        <f>++VLOOKUP(B50,'cds bmps'!K:O,5,FALSE)/10000</f>
        <v>2.0534059090909086E-2</v>
      </c>
      <c r="W50" s="83">
        <v>5.4490309977895442E-3</v>
      </c>
      <c r="X50" s="77">
        <v>0</v>
      </c>
      <c r="Z50" s="38">
        <f t="shared" si="4"/>
        <v>3.2717044469270276E-2</v>
      </c>
      <c r="AA50" s="14">
        <f t="shared" si="5"/>
        <v>-7.0046820430512864E-3</v>
      </c>
      <c r="AC50" s="21">
        <f t="shared" si="6"/>
        <v>40482</v>
      </c>
      <c r="AD50" s="14">
        <f t="shared" si="7"/>
        <v>8.3208161913979374E-3</v>
      </c>
      <c r="AE50" s="14">
        <f t="shared" si="8"/>
        <v>-7.0046820430512864E-3</v>
      </c>
      <c r="AF50" s="15">
        <f t="shared" si="31"/>
        <v>1.6610173160173155E-3</v>
      </c>
      <c r="AG50" s="15">
        <f t="shared" si="10"/>
        <v>0</v>
      </c>
      <c r="AK50" s="59" t="s">
        <v>30</v>
      </c>
      <c r="AS50"/>
      <c r="AY50" s="29">
        <f t="shared" si="23"/>
        <v>40451</v>
      </c>
      <c r="AZ50" s="60">
        <f t="shared" si="27"/>
        <v>2.571236242621899E-2</v>
      </c>
      <c r="BA50" s="60">
        <f t="shared" si="28"/>
        <v>6.1813636363636359E-3</v>
      </c>
      <c r="BB50" s="60">
        <f t="shared" si="24"/>
        <v>0</v>
      </c>
      <c r="BC50" s="60">
        <f t="shared" si="25"/>
        <v>-2.1818181818181875E-4</v>
      </c>
      <c r="BD50" s="60">
        <f t="shared" si="26"/>
        <v>-2.1818181818181875E-4</v>
      </c>
      <c r="BE50" s="60">
        <f t="shared" si="29"/>
        <v>2.0534059090909086E-2</v>
      </c>
      <c r="BF50" s="61">
        <f t="shared" si="30"/>
        <v>5.4490309977895442E-3</v>
      </c>
      <c r="BJ50" s="52">
        <f t="shared" si="20"/>
        <v>40421</v>
      </c>
      <c r="BK50" s="58">
        <f t="shared" si="21"/>
        <v>11.059829262076981</v>
      </c>
      <c r="BL50" s="53">
        <f t="shared" si="22"/>
        <v>2657</v>
      </c>
      <c r="BP50" s="21">
        <f t="shared" si="11"/>
        <v>40482</v>
      </c>
      <c r="BQ50" s="58">
        <f t="shared" si="12"/>
        <v>3.4033178617616927E-2</v>
      </c>
      <c r="BR50" s="58">
        <f t="shared" si="13"/>
        <v>2.571236242621899E-2</v>
      </c>
      <c r="BS50" s="58">
        <f t="shared" si="13"/>
        <v>6.1813636363636359E-3</v>
      </c>
      <c r="BT50" s="58">
        <f t="shared" si="14"/>
        <v>2.0534059090909086E-2</v>
      </c>
      <c r="BU50" s="58">
        <f t="shared" si="15"/>
        <v>1.6610173160173155E-3</v>
      </c>
      <c r="BV50" s="8">
        <f t="shared" si="16"/>
        <v>5.4490309977895442E-3</v>
      </c>
    </row>
    <row r="51" spans="1:74" ht="15.75" thickBot="1" x14ac:dyDescent="0.3">
      <c r="A51" s="7">
        <f t="shared" si="2"/>
        <v>40390</v>
      </c>
      <c r="B51" s="294">
        <v>40482</v>
      </c>
      <c r="C51" s="289">
        <v>6004603938</v>
      </c>
      <c r="D51" s="290">
        <v>559878.79</v>
      </c>
      <c r="E51" s="291">
        <v>2822</v>
      </c>
      <c r="F51" s="290">
        <v>193696901.22580644</v>
      </c>
      <c r="G51" s="290">
        <v>68638.164856770527</v>
      </c>
      <c r="H51" s="290">
        <v>559878.79</v>
      </c>
      <c r="I51" s="292">
        <v>3.4033178617616927E-2</v>
      </c>
      <c r="J51" s="292">
        <v>7.8423809523809514E-3</v>
      </c>
      <c r="K51" s="293">
        <v>4.9625541125541267E-4</v>
      </c>
      <c r="L51" s="293">
        <v>0</v>
      </c>
      <c r="M51" s="293">
        <v>4.9625541125541267E-4</v>
      </c>
      <c r="N51" s="302">
        <v>19.081805130447535</v>
      </c>
      <c r="O51" s="302">
        <v>11.136603998034778</v>
      </c>
      <c r="P51" s="300">
        <v>2.571236242621899E-2</v>
      </c>
      <c r="R51" s="15"/>
      <c r="S51" s="21">
        <f t="shared" si="3"/>
        <v>40482</v>
      </c>
      <c r="T51" s="14">
        <f t="shared" si="0"/>
        <v>3.4033178617616927E-2</v>
      </c>
      <c r="U51" s="14">
        <f t="shared" si="0"/>
        <v>7.8423809523809514E-3</v>
      </c>
      <c r="V51" s="14">
        <f>++VLOOKUP(B51,'cds bmps'!K:O,5,FALSE)/10000</f>
        <v>1.8544485714285717E-2</v>
      </c>
      <c r="W51" s="83">
        <v>5.4490309977895442E-3</v>
      </c>
      <c r="X51" s="77">
        <v>0</v>
      </c>
      <c r="Z51" s="38">
        <f t="shared" si="4"/>
        <v>3.3623243713905647E-2</v>
      </c>
      <c r="AA51" s="14">
        <f t="shared" si="5"/>
        <v>4.0993490371128011E-4</v>
      </c>
      <c r="AC51" s="21">
        <f t="shared" si="6"/>
        <v>40512</v>
      </c>
      <c r="AD51" s="14">
        <f t="shared" si="7"/>
        <v>-2.1961468763460959E-3</v>
      </c>
      <c r="AE51" s="14">
        <f t="shared" si="8"/>
        <v>4.0993490371128011E-4</v>
      </c>
      <c r="AF51" s="15">
        <f t="shared" si="31"/>
        <v>4.9625541125541267E-4</v>
      </c>
      <c r="AG51" s="15">
        <f t="shared" si="10"/>
        <v>0</v>
      </c>
      <c r="AS51"/>
      <c r="AY51" s="29">
        <f t="shared" si="23"/>
        <v>40482</v>
      </c>
      <c r="AZ51" s="60">
        <f t="shared" si="27"/>
        <v>3.4033178617616927E-2</v>
      </c>
      <c r="BA51" s="60">
        <f t="shared" si="28"/>
        <v>7.8423809523809514E-3</v>
      </c>
      <c r="BB51" s="60">
        <f t="shared" si="24"/>
        <v>1.6610173160173155E-3</v>
      </c>
      <c r="BC51" s="60">
        <f t="shared" si="25"/>
        <v>0</v>
      </c>
      <c r="BD51" s="60">
        <f t="shared" si="26"/>
        <v>1.6610173160173155E-3</v>
      </c>
      <c r="BE51" s="60">
        <f t="shared" si="29"/>
        <v>1.8544485714285717E-2</v>
      </c>
      <c r="BF51" s="61">
        <f t="shared" si="30"/>
        <v>5.4490309977895442E-3</v>
      </c>
      <c r="BJ51" s="52">
        <f t="shared" si="20"/>
        <v>40451</v>
      </c>
      <c r="BK51" s="58">
        <f t="shared" si="21"/>
        <v>11.255786993526444</v>
      </c>
      <c r="BL51" s="53">
        <f t="shared" si="22"/>
        <v>2340</v>
      </c>
      <c r="BP51" s="21">
        <f t="shared" si="11"/>
        <v>40512</v>
      </c>
      <c r="BQ51" s="58">
        <f t="shared" si="12"/>
        <v>3.1837031741270831E-2</v>
      </c>
      <c r="BR51" s="58">
        <f t="shared" si="13"/>
        <v>3.4033178617616927E-2</v>
      </c>
      <c r="BS51" s="58">
        <f t="shared" si="13"/>
        <v>7.8423809523809514E-3</v>
      </c>
      <c r="BT51" s="58">
        <f t="shared" si="14"/>
        <v>1.8544485714285717E-2</v>
      </c>
      <c r="BU51" s="58">
        <f t="shared" si="15"/>
        <v>4.9625541125541267E-4</v>
      </c>
      <c r="BV51" s="8">
        <f t="shared" si="16"/>
        <v>5.4490309977895442E-3</v>
      </c>
    </row>
    <row r="52" spans="1:74" x14ac:dyDescent="0.25">
      <c r="A52" s="7">
        <f t="shared" si="2"/>
        <v>40421</v>
      </c>
      <c r="B52" s="294">
        <v>40512</v>
      </c>
      <c r="C52" s="289">
        <v>6015069153</v>
      </c>
      <c r="D52" s="290">
        <v>524662.87000000011</v>
      </c>
      <c r="E52" s="291">
        <v>2474</v>
      </c>
      <c r="F52" s="290">
        <v>200502305.09999999</v>
      </c>
      <c r="G52" s="290">
        <v>81043.777324171373</v>
      </c>
      <c r="H52" s="290">
        <v>524662.87000000011</v>
      </c>
      <c r="I52" s="292">
        <v>3.1837031741270831E-2</v>
      </c>
      <c r="J52" s="292">
        <v>8.338636363636364E-3</v>
      </c>
      <c r="K52" s="293">
        <v>0</v>
      </c>
      <c r="L52" s="293">
        <v>-2.3254940711462356E-4</v>
      </c>
      <c r="M52" s="293">
        <v>-2.3254940711462356E-4</v>
      </c>
      <c r="N52" s="302">
        <v>19.116336301402914</v>
      </c>
      <c r="O52" s="302">
        <v>11.302744748450483</v>
      </c>
      <c r="P52" s="300">
        <v>3.4033178617616927E-2</v>
      </c>
      <c r="R52" s="15"/>
      <c r="S52" s="21">
        <f t="shared" si="3"/>
        <v>40512</v>
      </c>
      <c r="T52" s="14">
        <f t="shared" si="0"/>
        <v>3.1837031741270831E-2</v>
      </c>
      <c r="U52" s="14">
        <f t="shared" si="0"/>
        <v>8.338636363636364E-3</v>
      </c>
      <c r="V52" s="14">
        <f>++VLOOKUP(B52,'cds bmps'!K:O,5,FALSE)/10000</f>
        <v>2.127397272727273E-2</v>
      </c>
      <c r="W52" s="83">
        <v>5.4490309977895442E-3</v>
      </c>
      <c r="X52" s="77">
        <v>0</v>
      </c>
      <c r="Z52" s="38">
        <f t="shared" si="4"/>
        <v>3.443421916691107E-2</v>
      </c>
      <c r="AA52" s="14">
        <f t="shared" si="5"/>
        <v>-2.5971874256402391E-3</v>
      </c>
      <c r="AC52" s="21">
        <f t="shared" si="6"/>
        <v>40543</v>
      </c>
      <c r="AD52" s="14">
        <f t="shared" si="7"/>
        <v>-5.1407400291963376E-3</v>
      </c>
      <c r="AE52" s="14">
        <f t="shared" si="8"/>
        <v>-2.5971874256402391E-3</v>
      </c>
      <c r="AF52" s="15">
        <f t="shared" si="31"/>
        <v>-2.3254940711462356E-4</v>
      </c>
      <c r="AG52" s="15">
        <f t="shared" si="10"/>
        <v>-2.3254940711462356E-4</v>
      </c>
      <c r="AK52" s="13" t="s">
        <v>31</v>
      </c>
      <c r="AL52" s="13"/>
      <c r="AS52"/>
      <c r="AY52" s="29">
        <f t="shared" si="23"/>
        <v>40512</v>
      </c>
      <c r="AZ52" s="60">
        <f t="shared" si="27"/>
        <v>3.1837031741270831E-2</v>
      </c>
      <c r="BA52" s="60">
        <f t="shared" si="28"/>
        <v>8.338636363636364E-3</v>
      </c>
      <c r="BB52" s="60">
        <f t="shared" si="24"/>
        <v>4.9625541125541267E-4</v>
      </c>
      <c r="BC52" s="60">
        <f t="shared" si="25"/>
        <v>0</v>
      </c>
      <c r="BD52" s="60">
        <f t="shared" si="26"/>
        <v>4.9625541125541267E-4</v>
      </c>
      <c r="BE52" s="60">
        <f t="shared" si="29"/>
        <v>2.127397272727273E-2</v>
      </c>
      <c r="BF52" s="61">
        <f t="shared" si="30"/>
        <v>5.4490309977895442E-3</v>
      </c>
      <c r="BJ52" s="52">
        <f t="shared" si="20"/>
        <v>40482</v>
      </c>
      <c r="BK52" s="58">
        <f t="shared" si="21"/>
        <v>11.136603998034778</v>
      </c>
      <c r="BL52" s="53">
        <f t="shared" si="22"/>
        <v>2822</v>
      </c>
      <c r="BP52" s="21">
        <f t="shared" si="11"/>
        <v>40543</v>
      </c>
      <c r="BQ52" s="58">
        <f t="shared" si="12"/>
        <v>2.6696291712074494E-2</v>
      </c>
      <c r="BR52" s="58">
        <f t="shared" si="13"/>
        <v>3.1837031741270831E-2</v>
      </c>
      <c r="BS52" s="58">
        <f t="shared" si="13"/>
        <v>8.338636363636364E-3</v>
      </c>
      <c r="BT52" s="58">
        <f t="shared" si="14"/>
        <v>2.127397272727273E-2</v>
      </c>
      <c r="BU52" s="58">
        <f t="shared" si="15"/>
        <v>-2.3254940711462356E-4</v>
      </c>
      <c r="BV52" s="8">
        <f t="shared" si="16"/>
        <v>5.4490309977895442E-3</v>
      </c>
    </row>
    <row r="53" spans="1:74" x14ac:dyDescent="0.25">
      <c r="A53" s="7">
        <f t="shared" si="2"/>
        <v>40451</v>
      </c>
      <c r="B53" s="294">
        <v>40543</v>
      </c>
      <c r="C53" s="289">
        <v>6493548528</v>
      </c>
      <c r="D53" s="290">
        <v>474941.54999999981</v>
      </c>
      <c r="E53" s="291">
        <v>2517</v>
      </c>
      <c r="F53" s="290">
        <v>209469307.3548387</v>
      </c>
      <c r="G53" s="290">
        <v>83221.814602637547</v>
      </c>
      <c r="H53" s="290">
        <v>474941.54999999981</v>
      </c>
      <c r="I53" s="292">
        <v>2.6696291712074494E-2</v>
      </c>
      <c r="J53" s="292">
        <v>8.1060869565217405E-3</v>
      </c>
      <c r="K53" s="293">
        <v>0</v>
      </c>
      <c r="L53" s="293">
        <v>-1.7799171842650119E-4</v>
      </c>
      <c r="M53" s="293">
        <v>-1.7799171842650119E-4</v>
      </c>
      <c r="N53" s="302">
        <v>19.160087782320822</v>
      </c>
      <c r="O53" s="302">
        <v>11.329264787185505</v>
      </c>
      <c r="P53" s="300">
        <v>3.1837031741270831E-2</v>
      </c>
      <c r="R53" s="15"/>
      <c r="S53" s="21">
        <f t="shared" si="3"/>
        <v>40543</v>
      </c>
      <c r="T53" s="14">
        <f t="shared" si="0"/>
        <v>2.6696291712074494E-2</v>
      </c>
      <c r="U53" s="14">
        <f t="shared" si="0"/>
        <v>8.1060869565217405E-3</v>
      </c>
      <c r="V53" s="14">
        <f>++VLOOKUP(B53,'cds bmps'!K:O,5,FALSE)/10000</f>
        <v>2.5148291304347835E-2</v>
      </c>
      <c r="W53" s="83">
        <v>4.662751575888492E-3</v>
      </c>
      <c r="X53" s="77">
        <v>0</v>
      </c>
      <c r="Z53" s="38">
        <f t="shared" si="4"/>
        <v>3.4099020836497261E-2</v>
      </c>
      <c r="AA53" s="14">
        <f t="shared" si="5"/>
        <v>-7.4027291244227675E-3</v>
      </c>
      <c r="AC53" s="21">
        <f t="shared" si="6"/>
        <v>40574</v>
      </c>
      <c r="AD53" s="14">
        <f t="shared" si="7"/>
        <v>1.2441590866502268E-2</v>
      </c>
      <c r="AE53" s="14">
        <f t="shared" si="8"/>
        <v>-7.4027291244227675E-3</v>
      </c>
      <c r="AF53" s="15">
        <f t="shared" si="31"/>
        <v>-1.7799171842650119E-4</v>
      </c>
      <c r="AG53" s="15">
        <f t="shared" si="10"/>
        <v>-1.7799171842650119E-4</v>
      </c>
      <c r="AK53" s="10" t="s">
        <v>32</v>
      </c>
      <c r="AL53" s="10">
        <v>0.69998709810446791</v>
      </c>
      <c r="AS53"/>
      <c r="AY53" s="29">
        <f t="shared" si="23"/>
        <v>40543</v>
      </c>
      <c r="AZ53" s="60">
        <f t="shared" si="27"/>
        <v>2.6696291712074494E-2</v>
      </c>
      <c r="BA53" s="60">
        <f t="shared" si="28"/>
        <v>8.1060869565217405E-3</v>
      </c>
      <c r="BB53" s="60">
        <f t="shared" si="24"/>
        <v>0</v>
      </c>
      <c r="BC53" s="60">
        <f t="shared" si="25"/>
        <v>-2.3254940711462356E-4</v>
      </c>
      <c r="BD53" s="60">
        <f t="shared" si="26"/>
        <v>-2.3254940711462356E-4</v>
      </c>
      <c r="BE53" s="60">
        <f t="shared" si="29"/>
        <v>2.5148291304347835E-2</v>
      </c>
      <c r="BF53" s="61">
        <f t="shared" si="30"/>
        <v>4.662751575888492E-3</v>
      </c>
      <c r="BJ53" s="52">
        <f t="shared" si="20"/>
        <v>40512</v>
      </c>
      <c r="BK53" s="58">
        <f t="shared" si="21"/>
        <v>11.302744748450483</v>
      </c>
      <c r="BL53" s="53">
        <f t="shared" si="22"/>
        <v>2474</v>
      </c>
      <c r="BP53" s="21">
        <f t="shared" si="11"/>
        <v>40574</v>
      </c>
      <c r="BQ53" s="58">
        <f t="shared" si="12"/>
        <v>3.9137882578576762E-2</v>
      </c>
      <c r="BR53" s="58">
        <f t="shared" si="13"/>
        <v>2.6696291712074494E-2</v>
      </c>
      <c r="BS53" s="58">
        <f t="shared" si="13"/>
        <v>8.1060869565217405E-3</v>
      </c>
      <c r="BT53" s="58">
        <f t="shared" si="14"/>
        <v>2.5148291304347835E-2</v>
      </c>
      <c r="BU53" s="58">
        <f t="shared" si="15"/>
        <v>-1.7799171842650119E-4</v>
      </c>
      <c r="BV53" s="8">
        <f t="shared" si="16"/>
        <v>4.662751575888492E-3</v>
      </c>
    </row>
    <row r="54" spans="1:74" x14ac:dyDescent="0.25">
      <c r="A54" s="7">
        <f t="shared" si="2"/>
        <v>40482</v>
      </c>
      <c r="B54" s="294">
        <v>40574</v>
      </c>
      <c r="C54" s="289">
        <v>6554661650</v>
      </c>
      <c r="D54" s="290">
        <v>702837.20000000054</v>
      </c>
      <c r="E54" s="291">
        <v>2647</v>
      </c>
      <c r="F54" s="290">
        <v>211440698.38709676</v>
      </c>
      <c r="G54" s="290">
        <v>79879.37226562023</v>
      </c>
      <c r="H54" s="290">
        <v>702837.20000000054</v>
      </c>
      <c r="I54" s="292">
        <v>3.9137882578576762E-2</v>
      </c>
      <c r="J54" s="292">
        <v>7.9280952380952393E-3</v>
      </c>
      <c r="K54" s="293">
        <v>1.0084047619047607E-3</v>
      </c>
      <c r="L54" s="293">
        <v>0</v>
      </c>
      <c r="M54" s="293">
        <v>1.0084047619047607E-3</v>
      </c>
      <c r="N54" s="302">
        <v>19.169455131258527</v>
      </c>
      <c r="O54" s="302">
        <v>11.288272929031425</v>
      </c>
      <c r="P54" s="300">
        <v>2.6696291712074494E-2</v>
      </c>
      <c r="R54" s="15"/>
      <c r="S54" s="21">
        <f t="shared" si="3"/>
        <v>40574</v>
      </c>
      <c r="T54" s="14">
        <f t="shared" si="0"/>
        <v>3.9137882578576762E-2</v>
      </c>
      <c r="U54" s="14">
        <f t="shared" si="0"/>
        <v>7.9280952380952393E-3</v>
      </c>
      <c r="V54" s="14">
        <f>++VLOOKUP(B54,'cds bmps'!K:O,5,FALSE)/10000</f>
        <v>3.0082433333333342E-2</v>
      </c>
      <c r="W54" s="83">
        <v>4.662751575888492E-3</v>
      </c>
      <c r="X54" s="77">
        <v>0</v>
      </c>
      <c r="Z54" s="38">
        <f t="shared" si="4"/>
        <v>3.4769208792996921E-2</v>
      </c>
      <c r="AA54" s="14">
        <f t="shared" si="5"/>
        <v>4.3686737855798408E-3</v>
      </c>
      <c r="AC54" s="21">
        <f t="shared" si="6"/>
        <v>40602</v>
      </c>
      <c r="AD54" s="14">
        <f t="shared" si="7"/>
        <v>-2.8311308467570753E-3</v>
      </c>
      <c r="AE54" s="14">
        <f t="shared" si="8"/>
        <v>4.3686737855798408E-3</v>
      </c>
      <c r="AF54" s="15">
        <f t="shared" si="31"/>
        <v>1.0084047619047607E-3</v>
      </c>
      <c r="AG54" s="15">
        <f t="shared" si="10"/>
        <v>0</v>
      </c>
      <c r="AK54" s="10" t="s">
        <v>33</v>
      </c>
      <c r="AL54" s="10">
        <v>0.48998193751271402</v>
      </c>
      <c r="AS54"/>
      <c r="AY54" s="29">
        <f t="shared" si="23"/>
        <v>40574</v>
      </c>
      <c r="AZ54" s="60">
        <f t="shared" si="27"/>
        <v>3.9137882578576762E-2</v>
      </c>
      <c r="BA54" s="60">
        <f t="shared" si="28"/>
        <v>7.9280952380952393E-3</v>
      </c>
      <c r="BB54" s="60">
        <f t="shared" si="24"/>
        <v>0</v>
      </c>
      <c r="BC54" s="60">
        <f t="shared" si="25"/>
        <v>-1.7799171842650119E-4</v>
      </c>
      <c r="BD54" s="60">
        <f t="shared" si="26"/>
        <v>-1.7799171842650119E-4</v>
      </c>
      <c r="BE54" s="60">
        <f t="shared" si="29"/>
        <v>3.0082433333333342E-2</v>
      </c>
      <c r="BF54" s="61">
        <f t="shared" si="30"/>
        <v>4.662751575888492E-3</v>
      </c>
      <c r="BJ54" s="52">
        <f t="shared" si="20"/>
        <v>40543</v>
      </c>
      <c r="BK54" s="58">
        <f t="shared" si="21"/>
        <v>11.329264787185505</v>
      </c>
      <c r="BL54" s="53">
        <f t="shared" si="22"/>
        <v>2517</v>
      </c>
      <c r="BP54" s="21">
        <f t="shared" si="11"/>
        <v>40602</v>
      </c>
      <c r="BQ54" s="58">
        <f t="shared" si="12"/>
        <v>3.6306751731819686E-2</v>
      </c>
      <c r="BR54" s="58">
        <f t="shared" si="13"/>
        <v>3.9137882578576762E-2</v>
      </c>
      <c r="BS54" s="58">
        <f t="shared" si="13"/>
        <v>7.9280952380952393E-3</v>
      </c>
      <c r="BT54" s="58">
        <f t="shared" si="14"/>
        <v>3.0082433333333342E-2</v>
      </c>
      <c r="BU54" s="58">
        <f t="shared" si="15"/>
        <v>1.0084047619047607E-3</v>
      </c>
      <c r="BV54" s="8">
        <f t="shared" si="16"/>
        <v>4.662751575888492E-3</v>
      </c>
    </row>
    <row r="55" spans="1:74" x14ac:dyDescent="0.25">
      <c r="A55" s="7">
        <f t="shared" si="2"/>
        <v>40512</v>
      </c>
      <c r="B55" s="294">
        <v>40602</v>
      </c>
      <c r="C55" s="289">
        <v>5744198605</v>
      </c>
      <c r="D55" s="290">
        <v>571378.61</v>
      </c>
      <c r="E55" s="291">
        <v>2490</v>
      </c>
      <c r="F55" s="290">
        <v>205149950.17857143</v>
      </c>
      <c r="G55" s="290">
        <v>82389.538224325879</v>
      </c>
      <c r="H55" s="290">
        <v>571378.61</v>
      </c>
      <c r="I55" s="292">
        <v>3.6306751731819686E-2</v>
      </c>
      <c r="J55" s="292">
        <v>8.9365E-3</v>
      </c>
      <c r="K55" s="293">
        <v>9.4804347826087793E-5</v>
      </c>
      <c r="L55" s="293">
        <v>0</v>
      </c>
      <c r="M55" s="293">
        <v>9.4804347826087793E-5</v>
      </c>
      <c r="N55" s="302">
        <v>19.13925173399878</v>
      </c>
      <c r="O55" s="302">
        <v>11.319213744540026</v>
      </c>
      <c r="P55" s="300">
        <v>3.9137882578576762E-2</v>
      </c>
      <c r="R55" s="15"/>
      <c r="S55" s="21">
        <f t="shared" si="3"/>
        <v>40602</v>
      </c>
      <c r="T55" s="14">
        <f t="shared" si="0"/>
        <v>3.6306751731819686E-2</v>
      </c>
      <c r="U55" s="14">
        <f t="shared" si="0"/>
        <v>8.9365E-3</v>
      </c>
      <c r="V55" s="14">
        <f>++VLOOKUP(B55,'cds bmps'!K:O,5,FALSE)/10000</f>
        <v>2.7448114999999995E-2</v>
      </c>
      <c r="W55" s="83">
        <v>4.662751575888492E-3</v>
      </c>
      <c r="X55" s="77">
        <v>0</v>
      </c>
      <c r="Z55" s="38">
        <f t="shared" si="4"/>
        <v>3.5087522602114576E-2</v>
      </c>
      <c r="AA55" s="14">
        <f t="shared" si="5"/>
        <v>1.21922912970511E-3</v>
      </c>
      <c r="AC55" s="21">
        <f t="shared" si="6"/>
        <v>40633</v>
      </c>
      <c r="AD55" s="14">
        <f t="shared" si="7"/>
        <v>-1.523901058897012E-2</v>
      </c>
      <c r="AE55" s="14">
        <f t="shared" si="8"/>
        <v>1.21922912970511E-3</v>
      </c>
      <c r="AF55" s="15">
        <f t="shared" si="31"/>
        <v>9.4804347826087793E-5</v>
      </c>
      <c r="AG55" s="15">
        <f t="shared" si="10"/>
        <v>0</v>
      </c>
      <c r="AK55" s="10" t="s">
        <v>34</v>
      </c>
      <c r="AL55" s="10">
        <v>0.47699492452570103</v>
      </c>
      <c r="AS55"/>
      <c r="AY55" s="29">
        <f t="shared" si="23"/>
        <v>40602</v>
      </c>
      <c r="AZ55" s="60">
        <f t="shared" si="27"/>
        <v>3.6306751731819686E-2</v>
      </c>
      <c r="BA55" s="60">
        <f t="shared" si="28"/>
        <v>8.9365E-3</v>
      </c>
      <c r="BB55" s="60">
        <f t="shared" si="24"/>
        <v>1.0084047619047607E-3</v>
      </c>
      <c r="BC55" s="60">
        <f t="shared" si="25"/>
        <v>0</v>
      </c>
      <c r="BD55" s="60">
        <f t="shared" si="26"/>
        <v>1.0084047619047607E-3</v>
      </c>
      <c r="BE55" s="60">
        <f t="shared" si="29"/>
        <v>2.7448114999999995E-2</v>
      </c>
      <c r="BF55" s="61">
        <f t="shared" si="30"/>
        <v>4.662751575888492E-3</v>
      </c>
      <c r="BJ55" s="52">
        <f t="shared" si="20"/>
        <v>40574</v>
      </c>
      <c r="BK55" s="58">
        <f t="shared" si="21"/>
        <v>11.288272929031425</v>
      </c>
      <c r="BL55" s="53">
        <f t="shared" si="22"/>
        <v>2647</v>
      </c>
      <c r="BP55" s="21">
        <f t="shared" si="11"/>
        <v>40633</v>
      </c>
      <c r="BQ55" s="58">
        <f t="shared" si="12"/>
        <v>2.1067741142849566E-2</v>
      </c>
      <c r="BR55" s="58">
        <f t="shared" si="13"/>
        <v>3.6306751731819686E-2</v>
      </c>
      <c r="BS55" s="58">
        <f t="shared" si="13"/>
        <v>8.9365E-3</v>
      </c>
      <c r="BT55" s="58">
        <f t="shared" si="14"/>
        <v>2.7448114999999995E-2</v>
      </c>
      <c r="BU55" s="58">
        <f t="shared" si="15"/>
        <v>9.4804347826087793E-5</v>
      </c>
      <c r="BV55" s="8">
        <f t="shared" si="16"/>
        <v>4.662751575888492E-3</v>
      </c>
    </row>
    <row r="56" spans="1:74" x14ac:dyDescent="0.25">
      <c r="A56" s="7">
        <f t="shared" si="2"/>
        <v>40543</v>
      </c>
      <c r="B56" s="294">
        <v>40633</v>
      </c>
      <c r="C56" s="289">
        <v>6465984800</v>
      </c>
      <c r="D56" s="290">
        <v>373215.5999999998</v>
      </c>
      <c r="E56" s="291">
        <v>2374</v>
      </c>
      <c r="F56" s="290">
        <v>208580154.83870968</v>
      </c>
      <c r="G56" s="290">
        <v>87860.216865505339</v>
      </c>
      <c r="H56" s="290">
        <v>373215.5999999998</v>
      </c>
      <c r="I56" s="292">
        <v>2.1067741142849566E-2</v>
      </c>
      <c r="J56" s="292">
        <v>9.0313043478260878E-3</v>
      </c>
      <c r="K56" s="293">
        <v>2.3006004140786723E-3</v>
      </c>
      <c r="L56" s="293">
        <v>0</v>
      </c>
      <c r="M56" s="293">
        <v>2.3006004140786723E-3</v>
      </c>
      <c r="N56" s="302">
        <v>19.155833961003932</v>
      </c>
      <c r="O56" s="302">
        <v>11.383502385834319</v>
      </c>
      <c r="P56" s="300">
        <v>3.6306751731819686E-2</v>
      </c>
      <c r="R56" s="15"/>
      <c r="S56" s="21">
        <f t="shared" si="3"/>
        <v>40633</v>
      </c>
      <c r="T56" s="14">
        <f t="shared" si="0"/>
        <v>2.1067741142849566E-2</v>
      </c>
      <c r="U56" s="14">
        <f t="shared" si="0"/>
        <v>9.0313043478260878E-3</v>
      </c>
      <c r="V56" s="14">
        <f>++VLOOKUP(B56,'cds bmps'!K:O,5,FALSE)/10000</f>
        <v>2.5201408695652187E-2</v>
      </c>
      <c r="W56" s="83">
        <v>5.7797217082021582E-3</v>
      </c>
      <c r="X56" s="77">
        <v>0</v>
      </c>
      <c r="Z56" s="38">
        <f t="shared" si="4"/>
        <v>3.5918702038983563E-2</v>
      </c>
      <c r="AA56" s="14">
        <f t="shared" si="5"/>
        <v>-1.4850960896133997E-2</v>
      </c>
      <c r="AC56" s="21">
        <f t="shared" si="6"/>
        <v>40663</v>
      </c>
      <c r="AD56" s="14">
        <f t="shared" si="7"/>
        <v>1.4719068086404004E-2</v>
      </c>
      <c r="AE56" s="14">
        <f t="shared" si="8"/>
        <v>-1.4850960896133997E-2</v>
      </c>
      <c r="AF56" s="15">
        <f t="shared" si="31"/>
        <v>2.3006004140786723E-3</v>
      </c>
      <c r="AG56" s="15">
        <f t="shared" si="10"/>
        <v>0</v>
      </c>
      <c r="AK56" s="10" t="s">
        <v>35</v>
      </c>
      <c r="AL56" s="10">
        <v>6.649981059520655E-3</v>
      </c>
      <c r="AS56"/>
      <c r="AY56" s="29">
        <f t="shared" si="23"/>
        <v>40633</v>
      </c>
      <c r="AZ56" s="60">
        <f t="shared" si="27"/>
        <v>2.1067741142849566E-2</v>
      </c>
      <c r="BA56" s="60">
        <f t="shared" si="28"/>
        <v>9.0313043478260878E-3</v>
      </c>
      <c r="BB56" s="60">
        <f t="shared" si="24"/>
        <v>9.4804347826087793E-5</v>
      </c>
      <c r="BC56" s="60">
        <f t="shared" si="25"/>
        <v>0</v>
      </c>
      <c r="BD56" s="60">
        <f t="shared" si="26"/>
        <v>9.4804347826087793E-5</v>
      </c>
      <c r="BE56" s="60">
        <f t="shared" si="29"/>
        <v>2.5201408695652187E-2</v>
      </c>
      <c r="BF56" s="61">
        <f t="shared" si="30"/>
        <v>5.7797217082021582E-3</v>
      </c>
      <c r="BJ56" s="52">
        <f t="shared" si="20"/>
        <v>40602</v>
      </c>
      <c r="BK56" s="58">
        <f t="shared" si="21"/>
        <v>11.319213744540026</v>
      </c>
      <c r="BL56" s="53">
        <f t="shared" si="22"/>
        <v>2490</v>
      </c>
      <c r="BP56" s="21">
        <f t="shared" si="11"/>
        <v>40663</v>
      </c>
      <c r="BQ56" s="58">
        <f t="shared" si="12"/>
        <v>3.578680922925357E-2</v>
      </c>
      <c r="BR56" s="58">
        <f t="shared" si="13"/>
        <v>2.1067741142849566E-2</v>
      </c>
      <c r="BS56" s="58">
        <f t="shared" si="13"/>
        <v>9.0313043478260878E-3</v>
      </c>
      <c r="BT56" s="58">
        <f t="shared" si="14"/>
        <v>2.5201408695652187E-2</v>
      </c>
      <c r="BU56" s="58">
        <f t="shared" si="15"/>
        <v>2.3006004140786723E-3</v>
      </c>
      <c r="BV56" s="8">
        <f t="shared" si="16"/>
        <v>5.7797217082021582E-3</v>
      </c>
    </row>
    <row r="57" spans="1:74" ht="15.75" thickBot="1" x14ac:dyDescent="0.3">
      <c r="A57" s="7">
        <f t="shared" si="2"/>
        <v>40574</v>
      </c>
      <c r="B57" s="294">
        <v>40663</v>
      </c>
      <c r="C57" s="289">
        <v>6491813924</v>
      </c>
      <c r="D57" s="290">
        <v>636496.7300000001</v>
      </c>
      <c r="E57" s="291">
        <v>2564</v>
      </c>
      <c r="F57" s="290">
        <v>216393797.46666667</v>
      </c>
      <c r="G57" s="290">
        <v>84396.956890275615</v>
      </c>
      <c r="H57" s="290">
        <v>636496.7300000001</v>
      </c>
      <c r="I57" s="292">
        <v>3.578680922925357E-2</v>
      </c>
      <c r="J57" s="292">
        <v>1.133190476190476E-2</v>
      </c>
      <c r="K57" s="293">
        <v>1.1017316017316019E-3</v>
      </c>
      <c r="L57" s="293">
        <v>0</v>
      </c>
      <c r="M57" s="293">
        <v>1.1017316017316019E-3</v>
      </c>
      <c r="N57" s="302">
        <v>19.19261044217216</v>
      </c>
      <c r="O57" s="302">
        <v>11.343286624131601</v>
      </c>
      <c r="P57" s="300">
        <v>2.1067741142849566E-2</v>
      </c>
      <c r="R57" s="15"/>
      <c r="S57" s="21">
        <f t="shared" si="3"/>
        <v>40663</v>
      </c>
      <c r="T57" s="14">
        <f t="shared" si="0"/>
        <v>3.578680922925357E-2</v>
      </c>
      <c r="U57" s="14">
        <f t="shared" si="0"/>
        <v>1.133190476190476E-2</v>
      </c>
      <c r="V57" s="14">
        <f>++VLOOKUP(B57,'cds bmps'!K:O,5,FALSE)/10000</f>
        <v>1.8967290476190477E-2</v>
      </c>
      <c r="W57" s="83">
        <v>5.7797217082021582E-3</v>
      </c>
      <c r="X57" s="77">
        <v>0</v>
      </c>
      <c r="Z57" s="38">
        <f t="shared" si="4"/>
        <v>3.6608485575097237E-2</v>
      </c>
      <c r="AA57" s="14">
        <f t="shared" si="5"/>
        <v>-8.2167634584366656E-4</v>
      </c>
      <c r="AC57" s="21">
        <f t="shared" si="6"/>
        <v>40694</v>
      </c>
      <c r="AD57" s="14">
        <f t="shared" si="7"/>
        <v>-2.665906845666921E-4</v>
      </c>
      <c r="AE57" s="14">
        <f t="shared" si="8"/>
        <v>-8.2167634584366656E-4</v>
      </c>
      <c r="AF57" s="15">
        <f t="shared" si="31"/>
        <v>1.1017316017316019E-3</v>
      </c>
      <c r="AG57" s="15">
        <f t="shared" si="10"/>
        <v>0</v>
      </c>
      <c r="AK57" s="11" t="s">
        <v>36</v>
      </c>
      <c r="AL57" s="11">
        <v>78</v>
      </c>
      <c r="AS57"/>
      <c r="AY57" s="29">
        <f t="shared" si="23"/>
        <v>40663</v>
      </c>
      <c r="AZ57" s="60">
        <f t="shared" si="27"/>
        <v>3.578680922925357E-2</v>
      </c>
      <c r="BA57" s="60">
        <f t="shared" si="28"/>
        <v>1.133190476190476E-2</v>
      </c>
      <c r="BB57" s="60">
        <f t="shared" si="24"/>
        <v>2.3006004140786723E-3</v>
      </c>
      <c r="BC57" s="60">
        <f t="shared" si="25"/>
        <v>0</v>
      </c>
      <c r="BD57" s="60">
        <f t="shared" si="26"/>
        <v>2.3006004140786723E-3</v>
      </c>
      <c r="BE57" s="60">
        <f t="shared" si="29"/>
        <v>1.8967290476190477E-2</v>
      </c>
      <c r="BF57" s="61">
        <f t="shared" si="30"/>
        <v>5.7797217082021582E-3</v>
      </c>
      <c r="BJ57" s="52">
        <f t="shared" si="20"/>
        <v>40633</v>
      </c>
      <c r="BK57" s="58">
        <f t="shared" si="21"/>
        <v>11.383502385834319</v>
      </c>
      <c r="BL57" s="53">
        <f t="shared" si="22"/>
        <v>2374</v>
      </c>
      <c r="BP57" s="21">
        <f t="shared" si="11"/>
        <v>40694</v>
      </c>
      <c r="BQ57" s="58">
        <f t="shared" si="12"/>
        <v>3.5520218544686878E-2</v>
      </c>
      <c r="BR57" s="58">
        <f t="shared" si="13"/>
        <v>3.578680922925357E-2</v>
      </c>
      <c r="BS57" s="58">
        <f t="shared" si="13"/>
        <v>1.133190476190476E-2</v>
      </c>
      <c r="BT57" s="58">
        <f t="shared" si="14"/>
        <v>1.8967290476190477E-2</v>
      </c>
      <c r="BU57" s="58">
        <f t="shared" si="15"/>
        <v>1.1017316017316019E-3</v>
      </c>
      <c r="BV57" s="8">
        <f t="shared" si="16"/>
        <v>5.7797217082021582E-3</v>
      </c>
    </row>
    <row r="58" spans="1:74" x14ac:dyDescent="0.25">
      <c r="A58" s="7">
        <f t="shared" si="2"/>
        <v>40602</v>
      </c>
      <c r="B58" s="294">
        <v>40694</v>
      </c>
      <c r="C58" s="289">
        <v>6608252897</v>
      </c>
      <c r="D58" s="290">
        <v>643086.5400000005</v>
      </c>
      <c r="E58" s="291">
        <v>2381</v>
      </c>
      <c r="F58" s="290">
        <v>213169448.29032257</v>
      </c>
      <c r="G58" s="290">
        <v>89529.37769438159</v>
      </c>
      <c r="H58" s="290">
        <v>643086.5400000005</v>
      </c>
      <c r="I58" s="292">
        <v>3.5520218544686878E-2</v>
      </c>
      <c r="J58" s="292">
        <v>1.2433636363636362E-2</v>
      </c>
      <c r="K58" s="293">
        <v>3.563636363636373E-4</v>
      </c>
      <c r="L58" s="293">
        <v>0</v>
      </c>
      <c r="M58" s="293">
        <v>3.563636363636373E-4</v>
      </c>
      <c r="N58" s="302">
        <v>19.177597939285384</v>
      </c>
      <c r="O58" s="302">
        <v>11.402322092798522</v>
      </c>
      <c r="P58" s="300">
        <v>3.578680922925357E-2</v>
      </c>
      <c r="R58" s="15"/>
      <c r="S58" s="21">
        <f t="shared" si="3"/>
        <v>40694</v>
      </c>
      <c r="T58" s="14">
        <f t="shared" si="0"/>
        <v>3.5520218544686878E-2</v>
      </c>
      <c r="U58" s="14">
        <f t="shared" si="0"/>
        <v>1.2433636363636362E-2</v>
      </c>
      <c r="V58" s="14">
        <f>++VLOOKUP(B58,'cds bmps'!K:O,5,FALSE)/10000</f>
        <v>1.9334027272727271E-2</v>
      </c>
      <c r="W58" s="83">
        <v>5.7797217082021582E-3</v>
      </c>
      <c r="X58" s="77">
        <v>0</v>
      </c>
      <c r="Z58" s="38">
        <f t="shared" si="4"/>
        <v>3.7483645774882869E-2</v>
      </c>
      <c r="AA58" s="14">
        <f t="shared" si="5"/>
        <v>-1.963427230195991E-3</v>
      </c>
      <c r="AC58" s="21">
        <f t="shared" si="6"/>
        <v>40724</v>
      </c>
      <c r="AD58" s="14">
        <f t="shared" si="7"/>
        <v>-2.1444298689735838E-3</v>
      </c>
      <c r="AE58" s="14">
        <f t="shared" si="8"/>
        <v>-1.963427230195991E-3</v>
      </c>
      <c r="AF58" s="15">
        <f t="shared" si="31"/>
        <v>3.563636363636373E-4</v>
      </c>
      <c r="AG58" s="15">
        <f t="shared" si="10"/>
        <v>0</v>
      </c>
      <c r="AS58"/>
      <c r="AY58" s="29">
        <f t="shared" si="23"/>
        <v>40694</v>
      </c>
      <c r="AZ58" s="60">
        <f t="shared" si="27"/>
        <v>3.5520218544686878E-2</v>
      </c>
      <c r="BA58" s="60">
        <f t="shared" si="28"/>
        <v>1.2433636363636362E-2</v>
      </c>
      <c r="BB58" s="60">
        <f t="shared" si="24"/>
        <v>1.1017316017316019E-3</v>
      </c>
      <c r="BC58" s="60">
        <f t="shared" si="25"/>
        <v>0</v>
      </c>
      <c r="BD58" s="60">
        <f t="shared" si="26"/>
        <v>1.1017316017316019E-3</v>
      </c>
      <c r="BE58" s="60">
        <f t="shared" si="29"/>
        <v>1.9334027272727271E-2</v>
      </c>
      <c r="BF58" s="61">
        <f t="shared" si="30"/>
        <v>5.7797217082021582E-3</v>
      </c>
      <c r="BJ58" s="52">
        <f t="shared" si="20"/>
        <v>40663</v>
      </c>
      <c r="BK58" s="58">
        <f t="shared" si="21"/>
        <v>11.343286624131601</v>
      </c>
      <c r="BL58" s="53">
        <f t="shared" si="22"/>
        <v>2564</v>
      </c>
      <c r="BP58" s="21">
        <f t="shared" si="11"/>
        <v>40724</v>
      </c>
      <c r="BQ58" s="58">
        <f t="shared" si="12"/>
        <v>3.3375788675713294E-2</v>
      </c>
      <c r="BR58" s="58">
        <f t="shared" si="13"/>
        <v>3.5520218544686878E-2</v>
      </c>
      <c r="BS58" s="58">
        <f t="shared" si="13"/>
        <v>1.2433636363636362E-2</v>
      </c>
      <c r="BT58" s="58">
        <f t="shared" si="14"/>
        <v>1.9334027272727271E-2</v>
      </c>
      <c r="BU58" s="58">
        <f t="shared" si="15"/>
        <v>3.563636363636373E-4</v>
      </c>
      <c r="BV58" s="8">
        <f t="shared" si="16"/>
        <v>5.7797217082021582E-3</v>
      </c>
    </row>
    <row r="59" spans="1:74" ht="15.75" thickBot="1" x14ac:dyDescent="0.3">
      <c r="A59" s="7">
        <f t="shared" si="2"/>
        <v>40633</v>
      </c>
      <c r="B59" s="294">
        <v>40724</v>
      </c>
      <c r="C59" s="289">
        <v>6340374809</v>
      </c>
      <c r="D59" s="290">
        <v>579767.15000000014</v>
      </c>
      <c r="E59" s="291">
        <v>2295</v>
      </c>
      <c r="F59" s="290">
        <v>211345826.96666667</v>
      </c>
      <c r="G59" s="290">
        <v>92089.684952795928</v>
      </c>
      <c r="H59" s="290">
        <v>579767.15000000014</v>
      </c>
      <c r="I59" s="292">
        <v>3.3375788675713294E-2</v>
      </c>
      <c r="J59" s="292">
        <v>1.2789999999999999E-2</v>
      </c>
      <c r="K59" s="293">
        <v>1.428095238095237E-3</v>
      </c>
      <c r="L59" s="293">
        <v>0</v>
      </c>
      <c r="M59" s="293">
        <v>1.428095238095237E-3</v>
      </c>
      <c r="N59" s="302">
        <v>19.169006340124785</v>
      </c>
      <c r="O59" s="302">
        <v>11.430518217630137</v>
      </c>
      <c r="P59" s="300">
        <v>3.5520218544686878E-2</v>
      </c>
      <c r="R59" s="15"/>
      <c r="S59" s="21">
        <f t="shared" si="3"/>
        <v>40724</v>
      </c>
      <c r="T59" s="14">
        <f t="shared" si="0"/>
        <v>3.3375788675713294E-2</v>
      </c>
      <c r="U59" s="14">
        <f t="shared" si="0"/>
        <v>1.2789999999999999E-2</v>
      </c>
      <c r="V59" s="14">
        <f>++VLOOKUP(B59,'cds bmps'!K:O,5,FALSE)/10000</f>
        <v>2.5238986363636366E-2</v>
      </c>
      <c r="W59" s="83">
        <v>5.783710267663101E-3</v>
      </c>
      <c r="X59" s="77">
        <v>0</v>
      </c>
      <c r="Z59" s="38">
        <f t="shared" si="4"/>
        <v>3.8711197382618787E-2</v>
      </c>
      <c r="AA59" s="14">
        <f t="shared" si="5"/>
        <v>-5.3354087069054923E-3</v>
      </c>
      <c r="AC59" s="21">
        <f t="shared" si="6"/>
        <v>40755</v>
      </c>
      <c r="AD59" s="14">
        <f t="shared" si="7"/>
        <v>9.898683503761059E-3</v>
      </c>
      <c r="AE59" s="14">
        <f t="shared" si="8"/>
        <v>-5.3354087069054923E-3</v>
      </c>
      <c r="AF59" s="15">
        <f t="shared" si="31"/>
        <v>1.428095238095237E-3</v>
      </c>
      <c r="AG59" s="15">
        <f t="shared" si="10"/>
        <v>0</v>
      </c>
      <c r="AK59" s="59" t="s">
        <v>37</v>
      </c>
      <c r="AS59"/>
      <c r="AY59" s="29">
        <f t="shared" si="23"/>
        <v>40724</v>
      </c>
      <c r="AZ59" s="60">
        <f t="shared" si="27"/>
        <v>3.3375788675713294E-2</v>
      </c>
      <c r="BA59" s="60">
        <f t="shared" si="28"/>
        <v>1.2789999999999999E-2</v>
      </c>
      <c r="BB59" s="60">
        <f t="shared" si="24"/>
        <v>3.563636363636373E-4</v>
      </c>
      <c r="BC59" s="60">
        <f t="shared" si="25"/>
        <v>0</v>
      </c>
      <c r="BD59" s="60">
        <f t="shared" si="26"/>
        <v>3.563636363636373E-4</v>
      </c>
      <c r="BE59" s="60">
        <f t="shared" si="29"/>
        <v>2.5238986363636366E-2</v>
      </c>
      <c r="BF59" s="61">
        <f t="shared" si="30"/>
        <v>5.783710267663101E-3</v>
      </c>
      <c r="BJ59" s="52">
        <f t="shared" si="20"/>
        <v>40694</v>
      </c>
      <c r="BK59" s="58">
        <f t="shared" si="21"/>
        <v>11.402322092798522</v>
      </c>
      <c r="BL59" s="53">
        <f t="shared" si="22"/>
        <v>2381</v>
      </c>
      <c r="BP59" s="21">
        <f t="shared" si="11"/>
        <v>40755</v>
      </c>
      <c r="BQ59" s="58">
        <f t="shared" si="12"/>
        <v>4.3274472179474353E-2</v>
      </c>
      <c r="BR59" s="58">
        <f t="shared" si="13"/>
        <v>3.3375788675713294E-2</v>
      </c>
      <c r="BS59" s="58">
        <f t="shared" si="13"/>
        <v>1.2789999999999999E-2</v>
      </c>
      <c r="BT59" s="58">
        <f t="shared" si="14"/>
        <v>2.5238986363636366E-2</v>
      </c>
      <c r="BU59" s="58">
        <f t="shared" si="15"/>
        <v>1.428095238095237E-3</v>
      </c>
      <c r="BV59" s="8">
        <f t="shared" si="16"/>
        <v>5.783710267663101E-3</v>
      </c>
    </row>
    <row r="60" spans="1:74" x14ac:dyDescent="0.25">
      <c r="A60" s="7">
        <f t="shared" si="2"/>
        <v>40663</v>
      </c>
      <c r="B60" s="294">
        <v>40755</v>
      </c>
      <c r="C60" s="289">
        <v>6815321544</v>
      </c>
      <c r="D60" s="290">
        <v>808025.87000000058</v>
      </c>
      <c r="E60" s="291">
        <v>2806</v>
      </c>
      <c r="F60" s="290">
        <v>219849082.06451613</v>
      </c>
      <c r="G60" s="290">
        <v>78349.63722897938</v>
      </c>
      <c r="H60" s="290">
        <v>808025.87000000058</v>
      </c>
      <c r="I60" s="292">
        <v>4.3274472179474353E-2</v>
      </c>
      <c r="J60" s="292">
        <v>1.4218095238095236E-2</v>
      </c>
      <c r="K60" s="293">
        <v>0</v>
      </c>
      <c r="L60" s="293">
        <v>-4.8374741200827957E-4</v>
      </c>
      <c r="M60" s="293">
        <v>-4.8374741200827957E-4</v>
      </c>
      <c r="N60" s="302">
        <v>19.208451878301577</v>
      </c>
      <c r="O60" s="302">
        <v>11.26893661763917</v>
      </c>
      <c r="P60" s="300">
        <v>3.3375788675713294E-2</v>
      </c>
      <c r="R60" s="15"/>
      <c r="S60" s="21">
        <f t="shared" si="3"/>
        <v>40755</v>
      </c>
      <c r="T60" s="14">
        <f t="shared" si="0"/>
        <v>4.3274472179474353E-2</v>
      </c>
      <c r="U60" s="14">
        <f t="shared" si="0"/>
        <v>1.4218095238095236E-2</v>
      </c>
      <c r="V60" s="14">
        <f>++VLOOKUP(B60,'cds bmps'!K:O,5,FALSE)/10000</f>
        <v>3.1207614285714287E-2</v>
      </c>
      <c r="W60" s="83">
        <v>5.783710267663101E-3</v>
      </c>
      <c r="X60" s="77">
        <v>0</v>
      </c>
      <c r="Z60" s="38">
        <f t="shared" si="4"/>
        <v>4.0738422759414555E-2</v>
      </c>
      <c r="AA60" s="14">
        <f t="shared" si="5"/>
        <v>2.536049420059798E-3</v>
      </c>
      <c r="AC60" s="21">
        <f t="shared" si="6"/>
        <v>40786</v>
      </c>
      <c r="AD60" s="14">
        <f t="shared" si="7"/>
        <v>1.4180574465656043E-4</v>
      </c>
      <c r="AE60" s="14">
        <f t="shared" si="8"/>
        <v>2.536049420059798E-3</v>
      </c>
      <c r="AF60" s="15">
        <f t="shared" si="31"/>
        <v>-4.8374741200827957E-4</v>
      </c>
      <c r="AG60" s="15">
        <f t="shared" si="10"/>
        <v>-4.8374741200827957E-4</v>
      </c>
      <c r="AK60" s="12"/>
      <c r="AL60" s="12" t="s">
        <v>42</v>
      </c>
      <c r="AM60" s="12" t="s">
        <v>43</v>
      </c>
      <c r="AN60" s="12" t="s">
        <v>44</v>
      </c>
      <c r="AO60" s="12" t="s">
        <v>45</v>
      </c>
      <c r="AP60" s="12" t="s">
        <v>46</v>
      </c>
      <c r="AS60"/>
      <c r="AY60" s="29">
        <f t="shared" si="23"/>
        <v>40755</v>
      </c>
      <c r="AZ60" s="60">
        <f t="shared" si="27"/>
        <v>4.3274472179474353E-2</v>
      </c>
      <c r="BA60" s="60">
        <f t="shared" si="28"/>
        <v>1.4218095238095236E-2</v>
      </c>
      <c r="BB60" s="60">
        <f t="shared" si="24"/>
        <v>1.428095238095237E-3</v>
      </c>
      <c r="BC60" s="60">
        <f t="shared" si="25"/>
        <v>0</v>
      </c>
      <c r="BD60" s="60">
        <f t="shared" si="26"/>
        <v>1.428095238095237E-3</v>
      </c>
      <c r="BE60" s="60">
        <f t="shared" si="29"/>
        <v>3.1207614285714287E-2</v>
      </c>
      <c r="BF60" s="61">
        <f t="shared" si="30"/>
        <v>5.783710267663101E-3</v>
      </c>
      <c r="BJ60" s="52">
        <f t="shared" si="20"/>
        <v>40724</v>
      </c>
      <c r="BK60" s="58">
        <f t="shared" si="21"/>
        <v>11.430518217630137</v>
      </c>
      <c r="BL60" s="53">
        <f t="shared" si="22"/>
        <v>2295</v>
      </c>
      <c r="BP60" s="21">
        <f t="shared" si="11"/>
        <v>40786</v>
      </c>
      <c r="BQ60" s="58">
        <f t="shared" si="12"/>
        <v>4.3416277924130914E-2</v>
      </c>
      <c r="BR60" s="58">
        <f t="shared" si="13"/>
        <v>4.3274472179474353E-2</v>
      </c>
      <c r="BS60" s="58">
        <f t="shared" si="13"/>
        <v>1.4218095238095236E-2</v>
      </c>
      <c r="BT60" s="58">
        <f t="shared" si="14"/>
        <v>3.1207614285714287E-2</v>
      </c>
      <c r="BU60" s="58">
        <f t="shared" si="15"/>
        <v>-4.8374741200827957E-4</v>
      </c>
      <c r="BV60" s="8">
        <f t="shared" si="16"/>
        <v>5.783710267663101E-3</v>
      </c>
    </row>
    <row r="61" spans="1:74" x14ac:dyDescent="0.25">
      <c r="A61" s="7">
        <f t="shared" si="2"/>
        <v>40694</v>
      </c>
      <c r="B61" s="294">
        <v>40786</v>
      </c>
      <c r="C61" s="289">
        <v>6894597118</v>
      </c>
      <c r="D61" s="290">
        <v>820103.41000000015</v>
      </c>
      <c r="E61" s="291">
        <v>2310</v>
      </c>
      <c r="F61" s="290">
        <v>222406358.6451613</v>
      </c>
      <c r="G61" s="290">
        <v>96279.808937299269</v>
      </c>
      <c r="H61" s="290">
        <v>820103.41000000015</v>
      </c>
      <c r="I61" s="292">
        <v>4.3416277924130914E-2</v>
      </c>
      <c r="J61" s="292">
        <v>1.3734347826086957E-2</v>
      </c>
      <c r="K61" s="293">
        <v>0</v>
      </c>
      <c r="L61" s="293">
        <v>-2.6252964426877121E-4</v>
      </c>
      <c r="M61" s="293">
        <v>-2.6252964426877121E-4</v>
      </c>
      <c r="N61" s="302">
        <v>19.220016710962387</v>
      </c>
      <c r="O61" s="302">
        <v>11.475013907446549</v>
      </c>
      <c r="P61" s="300">
        <v>4.3274472179474353E-2</v>
      </c>
      <c r="R61" s="15"/>
      <c r="S61" s="21">
        <f t="shared" si="3"/>
        <v>40786</v>
      </c>
      <c r="T61" s="14">
        <f t="shared" si="0"/>
        <v>4.3416277924130914E-2</v>
      </c>
      <c r="U61" s="14">
        <f t="shared" si="0"/>
        <v>1.3734347826086957E-2</v>
      </c>
      <c r="V61" s="14">
        <f>++VLOOKUP(B61,'cds bmps'!K:O,5,FALSE)/10000</f>
        <v>3.9801630434782603E-2</v>
      </c>
      <c r="W61" s="83">
        <v>5.783710267663101E-3</v>
      </c>
      <c r="X61" s="77">
        <v>0</v>
      </c>
      <c r="Z61" s="38">
        <f t="shared" si="4"/>
        <v>4.1777114937949555E-2</v>
      </c>
      <c r="AA61" s="14">
        <f t="shared" si="5"/>
        <v>1.6391629861813584E-3</v>
      </c>
      <c r="AC61" s="21">
        <f t="shared" si="6"/>
        <v>40816</v>
      </c>
      <c r="AD61" s="14">
        <f t="shared" si="7"/>
        <v>-6.2120047162051439E-3</v>
      </c>
      <c r="AE61" s="14">
        <f t="shared" si="8"/>
        <v>1.6391629861813584E-3</v>
      </c>
      <c r="AF61" s="15">
        <f t="shared" si="31"/>
        <v>-2.6252964426877121E-4</v>
      </c>
      <c r="AG61" s="15">
        <f t="shared" si="10"/>
        <v>-2.6252964426877121E-4</v>
      </c>
      <c r="AK61" s="10" t="s">
        <v>38</v>
      </c>
      <c r="AL61" s="10">
        <v>1</v>
      </c>
      <c r="AM61" s="10">
        <v>3.2713427982562788E-3</v>
      </c>
      <c r="AN61" s="10">
        <v>3.2713427982562788E-3</v>
      </c>
      <c r="AO61" s="10">
        <v>73.975045127778188</v>
      </c>
      <c r="AP61" s="10">
        <v>7.7663706832737829E-13</v>
      </c>
      <c r="AS61"/>
      <c r="AY61" s="29">
        <f t="shared" si="23"/>
        <v>40786</v>
      </c>
      <c r="AZ61" s="60">
        <f t="shared" si="27"/>
        <v>4.3416277924130914E-2</v>
      </c>
      <c r="BA61" s="60">
        <f t="shared" si="28"/>
        <v>1.3734347826086957E-2</v>
      </c>
      <c r="BB61" s="60">
        <f t="shared" si="24"/>
        <v>0</v>
      </c>
      <c r="BC61" s="60">
        <f t="shared" si="25"/>
        <v>-4.8374741200827957E-4</v>
      </c>
      <c r="BD61" s="60">
        <f t="shared" si="26"/>
        <v>-4.8374741200827957E-4</v>
      </c>
      <c r="BE61" s="60">
        <f t="shared" si="29"/>
        <v>3.9801630434782603E-2</v>
      </c>
      <c r="BF61" s="61">
        <f t="shared" si="30"/>
        <v>5.783710267663101E-3</v>
      </c>
      <c r="BJ61" s="52">
        <f t="shared" si="20"/>
        <v>40755</v>
      </c>
      <c r="BK61" s="58">
        <f t="shared" si="21"/>
        <v>11.26893661763917</v>
      </c>
      <c r="BL61" s="53">
        <f t="shared" si="22"/>
        <v>2806</v>
      </c>
      <c r="BP61" s="21">
        <f t="shared" si="11"/>
        <v>40816</v>
      </c>
      <c r="BQ61" s="58">
        <f t="shared" si="12"/>
        <v>3.720427320792577E-2</v>
      </c>
      <c r="BR61" s="58">
        <f t="shared" si="13"/>
        <v>4.3416277924130914E-2</v>
      </c>
      <c r="BS61" s="58">
        <f t="shared" si="13"/>
        <v>1.3734347826086957E-2</v>
      </c>
      <c r="BT61" s="58">
        <f t="shared" si="14"/>
        <v>3.9801630434782603E-2</v>
      </c>
      <c r="BU61" s="58">
        <f t="shared" si="15"/>
        <v>-2.6252964426877121E-4</v>
      </c>
      <c r="BV61" s="8">
        <f t="shared" si="16"/>
        <v>5.783710267663101E-3</v>
      </c>
    </row>
    <row r="62" spans="1:74" x14ac:dyDescent="0.25">
      <c r="A62" s="7">
        <f t="shared" si="2"/>
        <v>40724</v>
      </c>
      <c r="B62" s="294">
        <v>40816</v>
      </c>
      <c r="C62" s="289">
        <v>6710861184</v>
      </c>
      <c r="D62" s="290">
        <v>684034.83000000054</v>
      </c>
      <c r="E62" s="291">
        <v>2244</v>
      </c>
      <c r="F62" s="290">
        <v>223695372.80000001</v>
      </c>
      <c r="G62" s="290">
        <v>99685.995008912665</v>
      </c>
      <c r="H62" s="290">
        <v>684034.83000000054</v>
      </c>
      <c r="I62" s="292">
        <v>3.720427320792577E-2</v>
      </c>
      <c r="J62" s="292">
        <v>1.3471818181818185E-2</v>
      </c>
      <c r="K62" s="293">
        <v>1.6294372294371751E-4</v>
      </c>
      <c r="L62" s="293">
        <v>0</v>
      </c>
      <c r="M62" s="293">
        <v>1.6294372294371751E-4</v>
      </c>
      <c r="N62" s="302">
        <v>19.225795741400649</v>
      </c>
      <c r="O62" s="302">
        <v>11.509780474758061</v>
      </c>
      <c r="P62" s="300">
        <v>4.3416277924130914E-2</v>
      </c>
      <c r="R62" s="15"/>
      <c r="S62" s="21">
        <f t="shared" si="3"/>
        <v>40816</v>
      </c>
      <c r="T62" s="14">
        <f t="shared" si="0"/>
        <v>3.720427320792577E-2</v>
      </c>
      <c r="U62" s="14">
        <f t="shared" si="0"/>
        <v>1.3471818181818185E-2</v>
      </c>
      <c r="V62" s="14">
        <f>++VLOOKUP(B62,'cds bmps'!K:O,5,FALSE)/10000</f>
        <v>5.1177609090909085E-2</v>
      </c>
      <c r="W62" s="83">
        <v>5.2211652988301323E-3</v>
      </c>
      <c r="X62" s="77">
        <v>0</v>
      </c>
      <c r="Z62" s="38">
        <f t="shared" si="4"/>
        <v>4.2864543168240586E-2</v>
      </c>
      <c r="AA62" s="14">
        <f t="shared" si="5"/>
        <v>-5.6602699603148163E-3</v>
      </c>
      <c r="AC62" s="21">
        <f t="shared" si="6"/>
        <v>40847</v>
      </c>
      <c r="AD62" s="14">
        <f t="shared" si="7"/>
        <v>8.1563372327393205E-3</v>
      </c>
      <c r="AE62" s="14">
        <f t="shared" si="8"/>
        <v>-5.6602699603148163E-3</v>
      </c>
      <c r="AF62" s="15">
        <f t="shared" si="31"/>
        <v>1.6294372294371751E-4</v>
      </c>
      <c r="AG62" s="15">
        <f t="shared" si="10"/>
        <v>0</v>
      </c>
      <c r="AK62" s="10" t="s">
        <v>39</v>
      </c>
      <c r="AL62" s="10">
        <v>77</v>
      </c>
      <c r="AM62" s="10">
        <v>3.4051131030827259E-3</v>
      </c>
      <c r="AN62" s="10">
        <v>4.4222248091983451E-5</v>
      </c>
      <c r="AO62" s="10"/>
      <c r="AP62" s="10"/>
      <c r="AS62"/>
      <c r="AY62" s="29">
        <f t="shared" si="23"/>
        <v>40816</v>
      </c>
      <c r="AZ62" s="60">
        <f t="shared" si="27"/>
        <v>3.720427320792577E-2</v>
      </c>
      <c r="BA62" s="60">
        <f t="shared" si="28"/>
        <v>1.3471818181818185E-2</v>
      </c>
      <c r="BB62" s="60">
        <f t="shared" si="24"/>
        <v>0</v>
      </c>
      <c r="BC62" s="60">
        <f t="shared" si="25"/>
        <v>-2.6252964426877121E-4</v>
      </c>
      <c r="BD62" s="60">
        <f t="shared" si="26"/>
        <v>-2.6252964426877121E-4</v>
      </c>
      <c r="BE62" s="60">
        <f t="shared" si="29"/>
        <v>5.1177609090909085E-2</v>
      </c>
      <c r="BF62" s="61">
        <f t="shared" si="30"/>
        <v>5.2211652988301323E-3</v>
      </c>
      <c r="BJ62" s="52">
        <f t="shared" si="20"/>
        <v>40786</v>
      </c>
      <c r="BK62" s="58">
        <f t="shared" si="21"/>
        <v>11.475013907446549</v>
      </c>
      <c r="BL62" s="53">
        <f t="shared" si="22"/>
        <v>2310</v>
      </c>
      <c r="BP62" s="21">
        <f t="shared" si="11"/>
        <v>40847</v>
      </c>
      <c r="BQ62" s="58">
        <f t="shared" si="12"/>
        <v>4.536061044066509E-2</v>
      </c>
      <c r="BR62" s="58">
        <f t="shared" si="13"/>
        <v>3.720427320792577E-2</v>
      </c>
      <c r="BS62" s="58">
        <f t="shared" si="13"/>
        <v>1.3471818181818185E-2</v>
      </c>
      <c r="BT62" s="58">
        <f t="shared" si="14"/>
        <v>5.1177609090909085E-2</v>
      </c>
      <c r="BU62" s="58">
        <f t="shared" si="15"/>
        <v>1.6294372294371751E-4</v>
      </c>
      <c r="BV62" s="8">
        <f t="shared" si="16"/>
        <v>5.2211652988301323E-3</v>
      </c>
    </row>
    <row r="63" spans="1:74" ht="15.75" thickBot="1" x14ac:dyDescent="0.3">
      <c r="A63" s="7">
        <f t="shared" si="2"/>
        <v>40755</v>
      </c>
      <c r="B63" s="294">
        <v>40847</v>
      </c>
      <c r="C63" s="289">
        <v>7087912597</v>
      </c>
      <c r="D63" s="290">
        <v>880854.90999999945</v>
      </c>
      <c r="E63" s="291">
        <v>2681</v>
      </c>
      <c r="F63" s="290">
        <v>228642341.83870968</v>
      </c>
      <c r="G63" s="290">
        <v>85282.484833535869</v>
      </c>
      <c r="H63" s="290">
        <v>880854.90999999945</v>
      </c>
      <c r="I63" s="292">
        <v>4.536061044066509E-2</v>
      </c>
      <c r="J63" s="292">
        <v>1.3634761904761903E-2</v>
      </c>
      <c r="K63" s="293">
        <v>0</v>
      </c>
      <c r="L63" s="293">
        <v>-1.3688528138528101E-3</v>
      </c>
      <c r="M63" s="293">
        <v>-1.3688528138528101E-3</v>
      </c>
      <c r="N63" s="302">
        <v>19.24766951456499</v>
      </c>
      <c r="O63" s="302">
        <v>11.353724376329032</v>
      </c>
      <c r="P63" s="300">
        <v>3.720427320792577E-2</v>
      </c>
      <c r="R63" s="15"/>
      <c r="S63" s="21">
        <f t="shared" si="3"/>
        <v>40847</v>
      </c>
      <c r="T63" s="14">
        <f t="shared" si="0"/>
        <v>4.536061044066509E-2</v>
      </c>
      <c r="U63" s="14">
        <f t="shared" si="0"/>
        <v>1.3634761904761903E-2</v>
      </c>
      <c r="V63" s="14">
        <f>++VLOOKUP(B63,'cds bmps'!K:O,5,FALSE)/10000</f>
        <v>4.6526819047619059E-2</v>
      </c>
      <c r="W63" s="83">
        <v>5.2211652988301323E-3</v>
      </c>
      <c r="X63" s="77">
        <v>0</v>
      </c>
      <c r="Z63" s="38">
        <f t="shared" si="4"/>
        <v>4.2229269154318017E-2</v>
      </c>
      <c r="AA63" s="14">
        <f t="shared" si="5"/>
        <v>3.1313412863470738E-3</v>
      </c>
      <c r="AC63" s="21">
        <f t="shared" si="6"/>
        <v>40877</v>
      </c>
      <c r="AD63" s="14">
        <f t="shared" si="7"/>
        <v>-2.7009649198585228E-3</v>
      </c>
      <c r="AE63" s="14">
        <f t="shared" si="8"/>
        <v>3.1313412863470738E-3</v>
      </c>
      <c r="AF63" s="15">
        <f t="shared" si="31"/>
        <v>-1.3688528138528101E-3</v>
      </c>
      <c r="AG63" s="15">
        <f t="shared" si="10"/>
        <v>-1.3688528138528101E-3</v>
      </c>
      <c r="AK63" s="11" t="s">
        <v>40</v>
      </c>
      <c r="AL63" s="11">
        <v>78</v>
      </c>
      <c r="AM63" s="11">
        <v>6.6764559013390047E-3</v>
      </c>
      <c r="AN63" s="11"/>
      <c r="AO63" s="11"/>
      <c r="AP63" s="11"/>
      <c r="AS63"/>
      <c r="AY63" s="29">
        <f t="shared" si="23"/>
        <v>40847</v>
      </c>
      <c r="AZ63" s="60">
        <f t="shared" si="27"/>
        <v>4.536061044066509E-2</v>
      </c>
      <c r="BA63" s="60">
        <f t="shared" si="28"/>
        <v>1.3634761904761903E-2</v>
      </c>
      <c r="BB63" s="60">
        <f t="shared" si="24"/>
        <v>1.6294372294371751E-4</v>
      </c>
      <c r="BC63" s="60">
        <f t="shared" si="25"/>
        <v>0</v>
      </c>
      <c r="BD63" s="60">
        <f t="shared" si="26"/>
        <v>1.6294372294371751E-4</v>
      </c>
      <c r="BE63" s="60">
        <f t="shared" si="29"/>
        <v>4.6526819047619059E-2</v>
      </c>
      <c r="BF63" s="61">
        <f t="shared" si="30"/>
        <v>5.2211652988301323E-3</v>
      </c>
      <c r="BJ63" s="52">
        <f t="shared" si="20"/>
        <v>40816</v>
      </c>
      <c r="BK63" s="58">
        <f t="shared" si="21"/>
        <v>11.509780474758061</v>
      </c>
      <c r="BL63" s="53">
        <f t="shared" si="22"/>
        <v>2244</v>
      </c>
      <c r="BP63" s="21">
        <f t="shared" si="11"/>
        <v>40877</v>
      </c>
      <c r="BQ63" s="58">
        <f t="shared" si="12"/>
        <v>4.2659645520806568E-2</v>
      </c>
      <c r="BR63" s="58">
        <f t="shared" si="13"/>
        <v>4.536061044066509E-2</v>
      </c>
      <c r="BS63" s="58">
        <f t="shared" si="13"/>
        <v>1.3634761904761903E-2</v>
      </c>
      <c r="BT63" s="58">
        <f t="shared" si="14"/>
        <v>4.6526819047619059E-2</v>
      </c>
      <c r="BU63" s="58">
        <f t="shared" si="15"/>
        <v>-1.3688528138528101E-3</v>
      </c>
      <c r="BV63" s="8">
        <f t="shared" si="16"/>
        <v>5.2211652988301323E-3</v>
      </c>
    </row>
    <row r="64" spans="1:74" ht="15.75" thickBot="1" x14ac:dyDescent="0.3">
      <c r="A64" s="7">
        <f t="shared" si="2"/>
        <v>40786</v>
      </c>
      <c r="B64" s="294">
        <v>40877</v>
      </c>
      <c r="C64" s="289">
        <v>7010098776</v>
      </c>
      <c r="D64" s="290">
        <v>819310.49</v>
      </c>
      <c r="E64" s="291">
        <v>2410</v>
      </c>
      <c r="F64" s="290">
        <v>233669959.19999999</v>
      </c>
      <c r="G64" s="290">
        <v>96958.48929460581</v>
      </c>
      <c r="H64" s="290">
        <v>819310.49</v>
      </c>
      <c r="I64" s="292">
        <v>4.2659645520806568E-2</v>
      </c>
      <c r="J64" s="292">
        <v>1.2265909090909093E-2</v>
      </c>
      <c r="K64" s="293">
        <v>0</v>
      </c>
      <c r="L64" s="293">
        <v>-8.5181818181818275E-4</v>
      </c>
      <c r="M64" s="293">
        <v>-8.5181818181818275E-4</v>
      </c>
      <c r="N64" s="302">
        <v>19.269420246959012</v>
      </c>
      <c r="O64" s="302">
        <v>11.482038220474312</v>
      </c>
      <c r="P64" s="300">
        <v>4.536061044066509E-2</v>
      </c>
      <c r="R64" s="15"/>
      <c r="S64" s="21">
        <f t="shared" si="3"/>
        <v>40877</v>
      </c>
      <c r="T64" s="14">
        <f t="shared" si="0"/>
        <v>4.2659645520806568E-2</v>
      </c>
      <c r="U64" s="14">
        <f t="shared" si="0"/>
        <v>1.2265909090909093E-2</v>
      </c>
      <c r="V64" s="14">
        <f>++VLOOKUP(B64,'cds bmps'!K:O,5,FALSE)/10000</f>
        <v>5.7075304545454536E-2</v>
      </c>
      <c r="W64" s="83">
        <v>5.2211652988301323E-3</v>
      </c>
      <c r="X64" s="77">
        <v>0</v>
      </c>
      <c r="Z64" s="38">
        <f t="shared" si="4"/>
        <v>4.2930423779313026E-2</v>
      </c>
      <c r="AA64" s="14">
        <f t="shared" si="5"/>
        <v>-2.7077825850645859E-4</v>
      </c>
      <c r="AC64" s="21">
        <f t="shared" si="6"/>
        <v>40908</v>
      </c>
      <c r="AD64" s="14">
        <f t="shared" si="7"/>
        <v>-3.961151371025512E-3</v>
      </c>
      <c r="AE64" s="14">
        <f t="shared" si="8"/>
        <v>-2.7077825850645859E-4</v>
      </c>
      <c r="AF64" s="15">
        <f t="shared" si="31"/>
        <v>-8.5181818181818275E-4</v>
      </c>
      <c r="AG64" s="15">
        <f t="shared" si="10"/>
        <v>-8.5181818181818275E-4</v>
      </c>
      <c r="AS64"/>
      <c r="AY64" s="29">
        <f t="shared" si="23"/>
        <v>40877</v>
      </c>
      <c r="AZ64" s="60">
        <f t="shared" si="27"/>
        <v>4.2659645520806568E-2</v>
      </c>
      <c r="BA64" s="60">
        <f t="shared" si="28"/>
        <v>1.2265909090909093E-2</v>
      </c>
      <c r="BB64" s="60">
        <f t="shared" si="24"/>
        <v>0</v>
      </c>
      <c r="BC64" s="60">
        <f t="shared" si="25"/>
        <v>-1.3688528138528101E-3</v>
      </c>
      <c r="BD64" s="60">
        <f t="shared" si="26"/>
        <v>-1.3688528138528101E-3</v>
      </c>
      <c r="BE64" s="60">
        <f t="shared" si="29"/>
        <v>5.7075304545454536E-2</v>
      </c>
      <c r="BF64" s="61">
        <f t="shared" si="30"/>
        <v>5.2211652988301323E-3</v>
      </c>
      <c r="BJ64" s="52">
        <f t="shared" si="20"/>
        <v>40847</v>
      </c>
      <c r="BK64" s="58">
        <f t="shared" si="21"/>
        <v>11.353724376329032</v>
      </c>
      <c r="BL64" s="53">
        <f t="shared" si="22"/>
        <v>2681</v>
      </c>
      <c r="BP64" s="21">
        <f t="shared" si="11"/>
        <v>40908</v>
      </c>
      <c r="BQ64" s="58">
        <f t="shared" si="12"/>
        <v>3.8698494149781056E-2</v>
      </c>
      <c r="BR64" s="58">
        <f t="shared" si="13"/>
        <v>4.2659645520806568E-2</v>
      </c>
      <c r="BS64" s="58">
        <f t="shared" si="13"/>
        <v>1.2265909090909093E-2</v>
      </c>
      <c r="BT64" s="58">
        <f t="shared" si="14"/>
        <v>5.7075304545454536E-2</v>
      </c>
      <c r="BU64" s="58">
        <f t="shared" si="15"/>
        <v>-8.5181818181818275E-4</v>
      </c>
      <c r="BV64" s="8">
        <f t="shared" si="16"/>
        <v>5.2211652988301323E-3</v>
      </c>
    </row>
    <row r="65" spans="1:74" x14ac:dyDescent="0.25">
      <c r="A65" s="7">
        <f t="shared" si="2"/>
        <v>40816</v>
      </c>
      <c r="B65" s="294">
        <v>40908</v>
      </c>
      <c r="C65" s="289">
        <v>6507647890</v>
      </c>
      <c r="D65" s="290">
        <v>689962.12000000011</v>
      </c>
      <c r="E65" s="291">
        <v>2470</v>
      </c>
      <c r="F65" s="290">
        <v>209924125.48387095</v>
      </c>
      <c r="G65" s="290">
        <v>84989.524487397153</v>
      </c>
      <c r="H65" s="290">
        <v>689962.12000000011</v>
      </c>
      <c r="I65" s="292">
        <v>3.8698494149781056E-2</v>
      </c>
      <c r="J65" s="292">
        <v>1.141409090909091E-2</v>
      </c>
      <c r="K65" s="293">
        <v>0</v>
      </c>
      <c r="L65" s="293">
        <v>-3.0522727272727264E-3</v>
      </c>
      <c r="M65" s="293">
        <v>-3.0522727272727264E-3</v>
      </c>
      <c r="N65" s="302">
        <v>19.162256716174902</v>
      </c>
      <c r="O65" s="302">
        <v>11.350283286552878</v>
      </c>
      <c r="P65" s="300">
        <v>4.2659645520806568E-2</v>
      </c>
      <c r="R65" s="15"/>
      <c r="S65" s="21">
        <f t="shared" si="3"/>
        <v>40908</v>
      </c>
      <c r="T65" s="14">
        <f t="shared" si="0"/>
        <v>3.8698494149781056E-2</v>
      </c>
      <c r="U65" s="14">
        <f t="shared" si="0"/>
        <v>1.141409090909091E-2</v>
      </c>
      <c r="V65" s="14">
        <f>++VLOOKUP(B65,'cds bmps'!K:O,5,FALSE)/10000</f>
        <v>5.8233609090909078E-2</v>
      </c>
      <c r="W65" s="83">
        <v>7.7721682356513815E-3</v>
      </c>
      <c r="X65" s="77">
        <v>0</v>
      </c>
      <c r="Z65" s="38">
        <f t="shared" si="4"/>
        <v>4.5060112714711845E-2</v>
      </c>
      <c r="AA65" s="14">
        <f t="shared" si="5"/>
        <v>-6.3616185649307891E-3</v>
      </c>
      <c r="AC65" s="21">
        <f t="shared" si="6"/>
        <v>40939</v>
      </c>
      <c r="AD65" s="14">
        <f t="shared" si="7"/>
        <v>1.0696049013402965E-2</v>
      </c>
      <c r="AE65" s="14">
        <f t="shared" si="8"/>
        <v>-6.3616185649307891E-3</v>
      </c>
      <c r="AF65" s="15">
        <f t="shared" si="31"/>
        <v>-3.0522727272727264E-3</v>
      </c>
      <c r="AG65" s="15">
        <f t="shared" si="10"/>
        <v>-3.0522727272727264E-3</v>
      </c>
      <c r="AK65" s="12"/>
      <c r="AL65" s="12" t="s">
        <v>47</v>
      </c>
      <c r="AM65" s="12" t="s">
        <v>35</v>
      </c>
      <c r="AN65" s="12" t="s">
        <v>48</v>
      </c>
      <c r="AO65" s="12" t="s">
        <v>49</v>
      </c>
      <c r="AP65" s="12" t="s">
        <v>50</v>
      </c>
      <c r="AQ65" s="12" t="s">
        <v>51</v>
      </c>
      <c r="AR65" s="12" t="s">
        <v>119</v>
      </c>
      <c r="AS65" s="12" t="s">
        <v>120</v>
      </c>
      <c r="AY65" s="29">
        <f t="shared" si="23"/>
        <v>40908</v>
      </c>
      <c r="AZ65" s="60">
        <f t="shared" si="27"/>
        <v>3.8698494149781056E-2</v>
      </c>
      <c r="BA65" s="60">
        <f t="shared" si="28"/>
        <v>1.141409090909091E-2</v>
      </c>
      <c r="BB65" s="60">
        <f t="shared" si="24"/>
        <v>0</v>
      </c>
      <c r="BC65" s="60">
        <f t="shared" si="25"/>
        <v>-8.5181818181818275E-4</v>
      </c>
      <c r="BD65" s="60">
        <f t="shared" si="26"/>
        <v>-8.5181818181818275E-4</v>
      </c>
      <c r="BE65" s="60">
        <f t="shared" si="29"/>
        <v>5.8233609090909078E-2</v>
      </c>
      <c r="BF65" s="61">
        <f t="shared" si="30"/>
        <v>7.7721682356513815E-3</v>
      </c>
      <c r="BJ65" s="52">
        <f t="shared" si="20"/>
        <v>40877</v>
      </c>
      <c r="BK65" s="58">
        <f t="shared" si="21"/>
        <v>11.482038220474312</v>
      </c>
      <c r="BL65" s="53">
        <f t="shared" si="22"/>
        <v>2410</v>
      </c>
      <c r="BP65" s="21">
        <f t="shared" si="11"/>
        <v>40939</v>
      </c>
      <c r="BQ65" s="58">
        <f t="shared" si="12"/>
        <v>4.9394543163184021E-2</v>
      </c>
      <c r="BR65" s="58">
        <f t="shared" si="13"/>
        <v>3.8698494149781056E-2</v>
      </c>
      <c r="BS65" s="58">
        <f t="shared" si="13"/>
        <v>1.141409090909091E-2</v>
      </c>
      <c r="BT65" s="58">
        <f t="shared" si="14"/>
        <v>5.8233609090909078E-2</v>
      </c>
      <c r="BU65" s="58">
        <f t="shared" si="15"/>
        <v>-3.0522727272727264E-3</v>
      </c>
      <c r="BV65" s="8">
        <f t="shared" si="16"/>
        <v>7.7721682356513815E-3</v>
      </c>
    </row>
    <row r="66" spans="1:74" x14ac:dyDescent="0.25">
      <c r="A66" s="7">
        <f t="shared" si="2"/>
        <v>40847</v>
      </c>
      <c r="B66" s="294">
        <v>40939</v>
      </c>
      <c r="C66" s="289">
        <v>6258771327</v>
      </c>
      <c r="D66" s="290">
        <v>844669.81</v>
      </c>
      <c r="E66" s="291">
        <v>2704</v>
      </c>
      <c r="F66" s="290">
        <v>201895849.25806451</v>
      </c>
      <c r="G66" s="290">
        <v>74665.624725615577</v>
      </c>
      <c r="H66" s="290">
        <v>844669.81</v>
      </c>
      <c r="I66" s="292">
        <v>4.9394543163184021E-2</v>
      </c>
      <c r="J66" s="292">
        <v>8.3618181818181838E-3</v>
      </c>
      <c r="K66" s="293">
        <v>0</v>
      </c>
      <c r="L66" s="293">
        <v>-2.1018181818181839E-3</v>
      </c>
      <c r="M66" s="293">
        <v>-2.1018181818181839E-3</v>
      </c>
      <c r="N66" s="302">
        <v>19.123262524666906</v>
      </c>
      <c r="O66" s="302">
        <v>11.220775087504054</v>
      </c>
      <c r="P66" s="300">
        <v>3.8698494149781056E-2</v>
      </c>
      <c r="R66" s="15"/>
      <c r="S66" s="21">
        <f t="shared" si="3"/>
        <v>40939</v>
      </c>
      <c r="T66" s="14">
        <f t="shared" si="0"/>
        <v>4.9394543163184021E-2</v>
      </c>
      <c r="U66" s="14">
        <f t="shared" si="0"/>
        <v>8.3618181818181838E-3</v>
      </c>
      <c r="V66" s="14">
        <f>++VLOOKUP(B66,'cds bmps'!K:O,5,FALSE)/10000</f>
        <v>5.0580804545454543E-2</v>
      </c>
      <c r="W66" s="83">
        <v>7.7721682356513815E-3</v>
      </c>
      <c r="X66" s="77">
        <v>0</v>
      </c>
      <c r="Z66" s="38">
        <f t="shared" si="4"/>
        <v>4.1556864225323925E-2</v>
      </c>
      <c r="AA66" s="14">
        <f t="shared" si="5"/>
        <v>7.8376789378600958E-3</v>
      </c>
      <c r="AC66" s="21">
        <f t="shared" si="6"/>
        <v>40968</v>
      </c>
      <c r="AD66" s="14">
        <f t="shared" si="7"/>
        <v>-7.4113954370313845E-3</v>
      </c>
      <c r="AE66" s="14">
        <f t="shared" si="8"/>
        <v>7.8376789378600958E-3</v>
      </c>
      <c r="AF66" s="15">
        <f t="shared" si="31"/>
        <v>-2.1018181818181839E-3</v>
      </c>
      <c r="AG66" s="15">
        <f t="shared" si="10"/>
        <v>-2.1018181818181839E-3</v>
      </c>
      <c r="AK66" s="10" t="s">
        <v>41</v>
      </c>
      <c r="AL66" s="10">
        <v>0</v>
      </c>
      <c r="AM66" s="10" t="e">
        <v>#N/A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Y66" s="29">
        <f t="shared" si="23"/>
        <v>40939</v>
      </c>
      <c r="AZ66" s="60">
        <f t="shared" si="27"/>
        <v>4.9394543163184021E-2</v>
      </c>
      <c r="BA66" s="60">
        <f t="shared" si="28"/>
        <v>8.3618181818181838E-3</v>
      </c>
      <c r="BB66" s="60">
        <f t="shared" si="24"/>
        <v>0</v>
      </c>
      <c r="BC66" s="60">
        <f t="shared" si="25"/>
        <v>-3.0522727272727264E-3</v>
      </c>
      <c r="BD66" s="60">
        <f t="shared" si="26"/>
        <v>-3.0522727272727264E-3</v>
      </c>
      <c r="BE66" s="60">
        <f t="shared" si="29"/>
        <v>5.0580804545454543E-2</v>
      </c>
      <c r="BF66" s="61">
        <f t="shared" si="30"/>
        <v>7.7721682356513815E-3</v>
      </c>
      <c r="BJ66" s="52">
        <f t="shared" si="20"/>
        <v>40908</v>
      </c>
      <c r="BK66" s="58">
        <f t="shared" si="21"/>
        <v>11.350283286552878</v>
      </c>
      <c r="BL66" s="53">
        <f t="shared" si="22"/>
        <v>2470</v>
      </c>
      <c r="BP66" s="21">
        <f t="shared" si="11"/>
        <v>40968</v>
      </c>
      <c r="BQ66" s="58">
        <f t="shared" si="12"/>
        <v>4.1983147726152636E-2</v>
      </c>
      <c r="BR66" s="58">
        <f t="shared" si="13"/>
        <v>4.9394543163184021E-2</v>
      </c>
      <c r="BS66" s="58">
        <f t="shared" si="13"/>
        <v>8.3618181818181838E-3</v>
      </c>
      <c r="BT66" s="58">
        <f t="shared" si="14"/>
        <v>5.0580804545454543E-2</v>
      </c>
      <c r="BU66" s="58">
        <f t="shared" si="15"/>
        <v>-2.1018181818181839E-3</v>
      </c>
      <c r="BV66" s="8">
        <f t="shared" si="16"/>
        <v>7.7721682356513815E-3</v>
      </c>
    </row>
    <row r="67" spans="1:74" ht="15.75" thickBot="1" x14ac:dyDescent="0.3">
      <c r="A67" s="7">
        <f t="shared" si="2"/>
        <v>40877</v>
      </c>
      <c r="B67" s="294">
        <v>40968</v>
      </c>
      <c r="C67" s="289">
        <v>5636030061</v>
      </c>
      <c r="D67" s="290">
        <v>646498.04000000015</v>
      </c>
      <c r="E67" s="291">
        <v>2593</v>
      </c>
      <c r="F67" s="290">
        <v>194345864.1724138</v>
      </c>
      <c r="G67" s="290">
        <v>74950.198292485074</v>
      </c>
      <c r="H67" s="290">
        <v>646498.04000000015</v>
      </c>
      <c r="I67" s="292">
        <v>4.1983147726152636E-2</v>
      </c>
      <c r="J67" s="292">
        <v>6.2599999999999999E-3</v>
      </c>
      <c r="K67" s="293">
        <v>0</v>
      </c>
      <c r="L67" s="293">
        <v>-1.5859090909090892E-3</v>
      </c>
      <c r="M67" s="293">
        <v>-1.5859090909090892E-3</v>
      </c>
      <c r="N67" s="302">
        <v>19.085149934729486</v>
      </c>
      <c r="O67" s="302">
        <v>11.22457914919082</v>
      </c>
      <c r="P67" s="300">
        <v>4.9394543163184021E-2</v>
      </c>
      <c r="R67" s="15"/>
      <c r="S67" s="21">
        <f t="shared" si="3"/>
        <v>40968</v>
      </c>
      <c r="T67" s="14">
        <f t="shared" si="0"/>
        <v>4.1983147726152636E-2</v>
      </c>
      <c r="U67" s="14">
        <f t="shared" si="0"/>
        <v>6.2599999999999999E-3</v>
      </c>
      <c r="V67" s="14">
        <f>++VLOOKUP(B67,'cds bmps'!K:O,5,FALSE)/10000</f>
        <v>3.966067142857143E-2</v>
      </c>
      <c r="W67" s="83">
        <v>7.7721682356513815E-3</v>
      </c>
      <c r="X67" s="77">
        <v>0</v>
      </c>
      <c r="Z67" s="38">
        <f t="shared" si="4"/>
        <v>3.8226148886297967E-2</v>
      </c>
      <c r="AA67" s="14">
        <f t="shared" si="5"/>
        <v>3.7569988398546694E-3</v>
      </c>
      <c r="AC67" s="21">
        <f t="shared" si="6"/>
        <v>40999</v>
      </c>
      <c r="AD67" s="14">
        <f t="shared" si="7"/>
        <v>-7.0781439130341017E-3</v>
      </c>
      <c r="AE67" s="14">
        <f t="shared" si="8"/>
        <v>3.7569988398546694E-3</v>
      </c>
      <c r="AF67" s="15">
        <f t="shared" si="31"/>
        <v>-1.5859090909090892E-3</v>
      </c>
      <c r="AG67" s="15">
        <f t="shared" si="10"/>
        <v>-1.5859090909090892E-3</v>
      </c>
      <c r="AK67" s="11" t="s">
        <v>87</v>
      </c>
      <c r="AL67" s="11">
        <v>-0.95220855315029818</v>
      </c>
      <c r="AM67" s="11">
        <v>0.11071066483765274</v>
      </c>
      <c r="AN67" s="11">
        <v>-8.600874672251555</v>
      </c>
      <c r="AO67" s="11">
        <v>7.0581184001510046E-13</v>
      </c>
      <c r="AP67" s="11">
        <v>-1.1726616475851634</v>
      </c>
      <c r="AQ67" s="11">
        <v>-0.7317554587154329</v>
      </c>
      <c r="AR67" s="11">
        <v>-1.2446172961560691</v>
      </c>
      <c r="AS67" s="11">
        <v>-0.65979981014452727</v>
      </c>
      <c r="AY67" s="29">
        <f t="shared" si="23"/>
        <v>40968</v>
      </c>
      <c r="AZ67" s="60">
        <f t="shared" si="27"/>
        <v>4.1983147726152636E-2</v>
      </c>
      <c r="BA67" s="60">
        <f t="shared" si="28"/>
        <v>6.2599999999999999E-3</v>
      </c>
      <c r="BB67" s="60">
        <f t="shared" si="24"/>
        <v>0</v>
      </c>
      <c r="BC67" s="60">
        <f t="shared" si="25"/>
        <v>-2.1018181818181839E-3</v>
      </c>
      <c r="BD67" s="60">
        <f t="shared" si="26"/>
        <v>-2.1018181818181839E-3</v>
      </c>
      <c r="BE67" s="60">
        <f t="shared" si="29"/>
        <v>3.966067142857143E-2</v>
      </c>
      <c r="BF67" s="61">
        <f t="shared" si="30"/>
        <v>7.7721682356513815E-3</v>
      </c>
      <c r="BJ67" s="52">
        <f t="shared" si="20"/>
        <v>40939</v>
      </c>
      <c r="BK67" s="58">
        <f t="shared" si="21"/>
        <v>11.220775087504054</v>
      </c>
      <c r="BL67" s="53">
        <f t="shared" si="22"/>
        <v>2704</v>
      </c>
      <c r="BP67" s="21">
        <f t="shared" si="11"/>
        <v>40999</v>
      </c>
      <c r="BQ67" s="58">
        <f t="shared" si="12"/>
        <v>3.4905003813118535E-2</v>
      </c>
      <c r="BR67" s="58">
        <f t="shared" si="13"/>
        <v>4.1983147726152636E-2</v>
      </c>
      <c r="BS67" s="58">
        <f t="shared" si="13"/>
        <v>6.2599999999999999E-3</v>
      </c>
      <c r="BT67" s="58">
        <f t="shared" si="14"/>
        <v>3.966067142857143E-2</v>
      </c>
      <c r="BU67" s="58">
        <f t="shared" si="15"/>
        <v>-1.5859090909090892E-3</v>
      </c>
      <c r="BV67" s="8">
        <f t="shared" si="16"/>
        <v>7.7721682356513815E-3</v>
      </c>
    </row>
    <row r="68" spans="1:74" x14ac:dyDescent="0.25">
      <c r="A68" s="7">
        <f t="shared" si="2"/>
        <v>40908</v>
      </c>
      <c r="B68" s="294">
        <v>40999</v>
      </c>
      <c r="C68" s="289">
        <v>5967328254</v>
      </c>
      <c r="D68" s="290">
        <v>569097.30999999994</v>
      </c>
      <c r="E68" s="291">
        <v>2311</v>
      </c>
      <c r="F68" s="290">
        <v>192494459.80645162</v>
      </c>
      <c r="G68" s="290">
        <v>83294.876593012377</v>
      </c>
      <c r="H68" s="290">
        <v>569097.30999999994</v>
      </c>
      <c r="I68" s="292">
        <v>3.4905003813118535E-2</v>
      </c>
      <c r="J68" s="292">
        <v>4.6740909090909107E-3</v>
      </c>
      <c r="K68" s="293">
        <v>0</v>
      </c>
      <c r="L68" s="293">
        <v>-5.8566985645933101E-4</v>
      </c>
      <c r="M68" s="293">
        <v>-5.8566985645933101E-4</v>
      </c>
      <c r="N68" s="302">
        <v>19.075577931051729</v>
      </c>
      <c r="O68" s="302">
        <v>11.330142320777348</v>
      </c>
      <c r="P68" s="300">
        <v>4.1983147726152636E-2</v>
      </c>
      <c r="R68" s="15"/>
      <c r="S68" s="21">
        <f t="shared" si="3"/>
        <v>40999</v>
      </c>
      <c r="T68" s="14">
        <f t="shared" si="0"/>
        <v>3.4905003813118535E-2</v>
      </c>
      <c r="U68" s="14">
        <f t="shared" si="0"/>
        <v>4.6740909090909107E-3</v>
      </c>
      <c r="V68" s="14">
        <f>++VLOOKUP(B68,'cds bmps'!K:O,5,FALSE)/10000</f>
        <v>3.9108477272727274E-2</v>
      </c>
      <c r="W68" s="83">
        <v>6.4387403973126933E-3</v>
      </c>
      <c r="X68" s="77">
        <v>0</v>
      </c>
      <c r="Z68" s="38">
        <f t="shared" si="4"/>
        <v>3.5618038935273474E-2</v>
      </c>
      <c r="AA68" s="14">
        <f t="shared" si="5"/>
        <v>-7.1303512215493969E-4</v>
      </c>
      <c r="AC68" s="21">
        <f t="shared" si="6"/>
        <v>41029</v>
      </c>
      <c r="AD68" s="14">
        <f t="shared" si="7"/>
        <v>2.1990296542373909E-2</v>
      </c>
      <c r="AE68" s="14">
        <f t="shared" si="8"/>
        <v>-7.1303512215493969E-4</v>
      </c>
      <c r="AF68" s="15">
        <f t="shared" si="31"/>
        <v>-5.8566985645933101E-4</v>
      </c>
      <c r="AG68" s="15">
        <f t="shared" si="10"/>
        <v>-5.8566985645933101E-4</v>
      </c>
      <c r="AS68"/>
      <c r="AY68" s="29">
        <f t="shared" si="23"/>
        <v>40999</v>
      </c>
      <c r="AZ68" s="60">
        <f t="shared" si="27"/>
        <v>3.4905003813118535E-2</v>
      </c>
      <c r="BA68" s="60">
        <f t="shared" si="28"/>
        <v>4.6740909090909107E-3</v>
      </c>
      <c r="BB68" s="60">
        <f t="shared" si="24"/>
        <v>0</v>
      </c>
      <c r="BC68" s="60">
        <f t="shared" si="25"/>
        <v>-1.5859090909090892E-3</v>
      </c>
      <c r="BD68" s="60">
        <f t="shared" si="26"/>
        <v>-1.5859090909090892E-3</v>
      </c>
      <c r="BE68" s="60">
        <f t="shared" si="29"/>
        <v>3.9108477272727274E-2</v>
      </c>
      <c r="BF68" s="61">
        <f t="shared" si="30"/>
        <v>6.4387403973126933E-3</v>
      </c>
      <c r="BJ68" s="52">
        <f t="shared" si="20"/>
        <v>40968</v>
      </c>
      <c r="BK68" s="58">
        <f t="shared" si="21"/>
        <v>11.22457914919082</v>
      </c>
      <c r="BL68" s="53">
        <f t="shared" si="22"/>
        <v>2593</v>
      </c>
      <c r="BP68" s="21">
        <f t="shared" si="11"/>
        <v>41029</v>
      </c>
      <c r="BQ68" s="58">
        <f t="shared" si="12"/>
        <v>5.6895300355492444E-2</v>
      </c>
      <c r="BR68" s="58">
        <f t="shared" si="13"/>
        <v>3.4905003813118535E-2</v>
      </c>
      <c r="BS68" s="58">
        <f t="shared" si="13"/>
        <v>4.6740909090909107E-3</v>
      </c>
      <c r="BT68" s="58">
        <f t="shared" si="14"/>
        <v>3.9108477272727274E-2</v>
      </c>
      <c r="BU68" s="58">
        <f t="shared" si="15"/>
        <v>-5.8566985645933101E-4</v>
      </c>
      <c r="BV68" s="8">
        <f t="shared" si="16"/>
        <v>6.4387403973126933E-3</v>
      </c>
    </row>
    <row r="69" spans="1:74" x14ac:dyDescent="0.25">
      <c r="A69" s="7">
        <f t="shared" si="2"/>
        <v>40939</v>
      </c>
      <c r="B69" s="294">
        <v>41029</v>
      </c>
      <c r="C69" s="289">
        <v>5974404182</v>
      </c>
      <c r="D69" s="290">
        <v>928730.9300000004</v>
      </c>
      <c r="E69" s="291">
        <v>2412</v>
      </c>
      <c r="F69" s="290">
        <v>199146806.06666666</v>
      </c>
      <c r="G69" s="290">
        <v>82565.010807075727</v>
      </c>
      <c r="H69" s="290">
        <v>928730.9300000004</v>
      </c>
      <c r="I69" s="292">
        <v>5.6895300355492444E-2</v>
      </c>
      <c r="J69" s="292">
        <v>4.0884210526315797E-3</v>
      </c>
      <c r="K69" s="293">
        <v>0</v>
      </c>
      <c r="L69" s="293">
        <v>-1.5023923444976162E-4</v>
      </c>
      <c r="M69" s="293">
        <v>-1.5023923444976162E-4</v>
      </c>
      <c r="N69" s="302">
        <v>19.109552829635888</v>
      </c>
      <c r="O69" s="302">
        <v>11.32134127178881</v>
      </c>
      <c r="P69" s="300">
        <v>3.4905003813118535E-2</v>
      </c>
      <c r="R69" s="15"/>
      <c r="S69" s="21">
        <f t="shared" si="3"/>
        <v>41029</v>
      </c>
      <c r="T69" s="14">
        <f t="shared" si="0"/>
        <v>5.6895300355492444E-2</v>
      </c>
      <c r="U69" s="14">
        <f t="shared" si="0"/>
        <v>4.0884210526315797E-3</v>
      </c>
      <c r="V69" s="14">
        <f>++VLOOKUP(B69,'cds bmps'!K:O,5,FALSE)/10000</f>
        <v>4.9430652380952379E-2</v>
      </c>
      <c r="W69" s="83">
        <v>6.4387403973126933E-3</v>
      </c>
      <c r="X69" s="77">
        <v>0</v>
      </c>
      <c r="Z69" s="38">
        <f t="shared" si="4"/>
        <v>3.686216086173269E-2</v>
      </c>
      <c r="AA69" s="14">
        <f t="shared" si="5"/>
        <v>2.0033139493759754E-2</v>
      </c>
      <c r="AC69" s="21">
        <f t="shared" si="6"/>
        <v>41060</v>
      </c>
      <c r="AD69" s="14">
        <f t="shared" si="7"/>
        <v>-1.0711109936081951E-2</v>
      </c>
      <c r="AE69" s="14">
        <f t="shared" si="8"/>
        <v>2.0033139493759754E-2</v>
      </c>
      <c r="AF69" s="15">
        <f t="shared" si="31"/>
        <v>-1.5023923444976162E-4</v>
      </c>
      <c r="AG69" s="15">
        <f t="shared" si="10"/>
        <v>-1.5023923444976162E-4</v>
      </c>
      <c r="AS69"/>
      <c r="AY69" s="29">
        <f t="shared" si="23"/>
        <v>41029</v>
      </c>
      <c r="AZ69" s="60">
        <f t="shared" si="27"/>
        <v>5.6895300355492444E-2</v>
      </c>
      <c r="BA69" s="60">
        <f t="shared" si="28"/>
        <v>4.0884210526315797E-3</v>
      </c>
      <c r="BB69" s="60">
        <f t="shared" si="24"/>
        <v>0</v>
      </c>
      <c r="BC69" s="60">
        <f t="shared" si="25"/>
        <v>-5.8566985645933101E-4</v>
      </c>
      <c r="BD69" s="60">
        <f t="shared" si="26"/>
        <v>-5.8566985645933101E-4</v>
      </c>
      <c r="BE69" s="60">
        <f t="shared" si="29"/>
        <v>4.9430652380952379E-2</v>
      </c>
      <c r="BF69" s="61">
        <f t="shared" si="30"/>
        <v>6.4387403973126933E-3</v>
      </c>
      <c r="BJ69" s="52">
        <f t="shared" si="20"/>
        <v>40999</v>
      </c>
      <c r="BK69" s="58">
        <f t="shared" si="21"/>
        <v>11.330142320777348</v>
      </c>
      <c r="BL69" s="53">
        <f t="shared" si="22"/>
        <v>2311</v>
      </c>
      <c r="BP69" s="21">
        <f t="shared" si="11"/>
        <v>41060</v>
      </c>
      <c r="BQ69" s="58">
        <f t="shared" si="12"/>
        <v>4.6184190419410492E-2</v>
      </c>
      <c r="BR69" s="58">
        <f t="shared" si="13"/>
        <v>5.6895300355492444E-2</v>
      </c>
      <c r="BS69" s="58">
        <f t="shared" si="13"/>
        <v>4.0884210526315797E-3</v>
      </c>
      <c r="BT69" s="58">
        <f t="shared" si="14"/>
        <v>4.9430652380952379E-2</v>
      </c>
      <c r="BU69" s="58">
        <f t="shared" si="15"/>
        <v>-1.5023923444976162E-4</v>
      </c>
      <c r="BV69" s="8">
        <f t="shared" si="16"/>
        <v>6.4387403973126933E-3</v>
      </c>
    </row>
    <row r="70" spans="1:74" x14ac:dyDescent="0.25">
      <c r="A70" s="7">
        <f t="shared" si="2"/>
        <v>40968</v>
      </c>
      <c r="B70" s="294">
        <v>41060</v>
      </c>
      <c r="C70" s="289">
        <v>6119794643</v>
      </c>
      <c r="D70" s="290">
        <v>772234.32000000065</v>
      </c>
      <c r="E70" s="291">
        <v>2293</v>
      </c>
      <c r="F70" s="290">
        <v>197412730.41935483</v>
      </c>
      <c r="G70" s="290">
        <v>86093.646061646243</v>
      </c>
      <c r="H70" s="290">
        <v>772234.32000000065</v>
      </c>
      <c r="I70" s="292">
        <v>4.6184190419410492E-2</v>
      </c>
      <c r="J70" s="292">
        <v>3.9381818181818181E-3</v>
      </c>
      <c r="K70" s="293">
        <v>0</v>
      </c>
      <c r="L70" s="293">
        <v>-1.3865800865800817E-4</v>
      </c>
      <c r="M70" s="293">
        <v>-1.3865800865800817E-4</v>
      </c>
      <c r="N70" s="302">
        <v>19.100807173357158</v>
      </c>
      <c r="O70" s="302">
        <v>11.363190890499252</v>
      </c>
      <c r="P70" s="300">
        <v>5.6895300355492444E-2</v>
      </c>
      <c r="R70" s="15"/>
      <c r="S70" s="21">
        <f t="shared" si="3"/>
        <v>41060</v>
      </c>
      <c r="T70" s="14">
        <f t="shared" si="0"/>
        <v>4.6184190419410492E-2</v>
      </c>
      <c r="U70" s="14">
        <f t="shared" si="0"/>
        <v>3.9381818181818181E-3</v>
      </c>
      <c r="V70" s="14">
        <f>++VLOOKUP(B70,'cds bmps'!K:O,5,FALSE)/10000</f>
        <v>6.027465652173912E-2</v>
      </c>
      <c r="W70" s="83">
        <v>6.4387403973126933E-3</v>
      </c>
      <c r="X70" s="77">
        <v>0</v>
      </c>
      <c r="Z70" s="38">
        <f t="shared" si="4"/>
        <v>3.8513422238153773E-2</v>
      </c>
      <c r="AA70" s="14">
        <f t="shared" si="5"/>
        <v>7.6707681812567194E-3</v>
      </c>
      <c r="AC70" s="21">
        <f t="shared" si="6"/>
        <v>41090</v>
      </c>
      <c r="AD70" s="14">
        <f t="shared" si="7"/>
        <v>-1.1270159584879549E-2</v>
      </c>
      <c r="AE70" s="14">
        <f t="shared" si="8"/>
        <v>7.6707681812567194E-3</v>
      </c>
      <c r="AF70" s="15">
        <f t="shared" si="31"/>
        <v>-1.3865800865800817E-4</v>
      </c>
      <c r="AG70" s="15">
        <f t="shared" si="10"/>
        <v>-1.3865800865800817E-4</v>
      </c>
      <c r="AS70"/>
      <c r="AY70" s="29">
        <f t="shared" si="23"/>
        <v>41060</v>
      </c>
      <c r="AZ70" s="60">
        <f t="shared" si="27"/>
        <v>4.6184190419410492E-2</v>
      </c>
      <c r="BA70" s="60">
        <f t="shared" si="28"/>
        <v>3.9381818181818181E-3</v>
      </c>
      <c r="BB70" s="60">
        <f t="shared" si="24"/>
        <v>0</v>
      </c>
      <c r="BC70" s="60">
        <f t="shared" si="25"/>
        <v>-1.5023923444976162E-4</v>
      </c>
      <c r="BD70" s="60">
        <f t="shared" si="26"/>
        <v>-1.5023923444976162E-4</v>
      </c>
      <c r="BE70" s="60">
        <f t="shared" si="29"/>
        <v>6.027465652173912E-2</v>
      </c>
      <c r="BF70" s="61">
        <f t="shared" si="30"/>
        <v>6.4387403973126933E-3</v>
      </c>
      <c r="BJ70" s="52">
        <f t="shared" si="20"/>
        <v>41029</v>
      </c>
      <c r="BK70" s="58">
        <f t="shared" si="21"/>
        <v>11.32134127178881</v>
      </c>
      <c r="BL70" s="53">
        <f t="shared" si="22"/>
        <v>2412</v>
      </c>
      <c r="BP70" s="21">
        <f t="shared" si="11"/>
        <v>41090</v>
      </c>
      <c r="BQ70" s="58">
        <f t="shared" si="12"/>
        <v>3.4914030834530943E-2</v>
      </c>
      <c r="BR70" s="58">
        <f t="shared" si="13"/>
        <v>4.6184190419410492E-2</v>
      </c>
      <c r="BS70" s="58">
        <f t="shared" si="13"/>
        <v>3.9381818181818181E-3</v>
      </c>
      <c r="BT70" s="58">
        <f t="shared" si="14"/>
        <v>6.027465652173912E-2</v>
      </c>
      <c r="BU70" s="58">
        <f t="shared" si="15"/>
        <v>-1.3865800865800817E-4</v>
      </c>
      <c r="BV70" s="8">
        <f t="shared" si="16"/>
        <v>6.4387403973126933E-3</v>
      </c>
    </row>
    <row r="71" spans="1:74" x14ac:dyDescent="0.25">
      <c r="A71" s="7">
        <f t="shared" si="2"/>
        <v>40999</v>
      </c>
      <c r="B71" s="294">
        <v>41090</v>
      </c>
      <c r="C71" s="289">
        <v>5849878061</v>
      </c>
      <c r="D71" s="290">
        <v>558040.50000000023</v>
      </c>
      <c r="E71" s="291">
        <v>2182</v>
      </c>
      <c r="F71" s="290">
        <v>194995935.36666667</v>
      </c>
      <c r="G71" s="290">
        <v>89365.68990223037</v>
      </c>
      <c r="H71" s="290">
        <v>558040.50000000023</v>
      </c>
      <c r="I71" s="292">
        <v>3.4914030834530943E-2</v>
      </c>
      <c r="J71" s="292">
        <v>3.7995238095238099E-3</v>
      </c>
      <c r="K71" s="293">
        <v>0</v>
      </c>
      <c r="L71" s="293">
        <v>-1.6054329004329014E-3</v>
      </c>
      <c r="M71" s="293">
        <v>-1.6054329004329014E-3</v>
      </c>
      <c r="N71" s="302">
        <v>19.088489272037272</v>
      </c>
      <c r="O71" s="302">
        <v>11.400492105644256</v>
      </c>
      <c r="P71" s="300">
        <v>4.6184190419410492E-2</v>
      </c>
      <c r="R71" s="15"/>
      <c r="S71" s="21">
        <f t="shared" si="3"/>
        <v>41090</v>
      </c>
      <c r="T71" s="14">
        <f t="shared" si="0"/>
        <v>3.4914030834530943E-2</v>
      </c>
      <c r="U71" s="14">
        <f t="shared" si="0"/>
        <v>3.7995238095238099E-3</v>
      </c>
      <c r="V71" s="14">
        <f>++VLOOKUP(B71,'cds bmps'!K:O,5,FALSE)/10000</f>
        <v>6.7248971428571419E-2</v>
      </c>
      <c r="W71" s="83">
        <v>9.4900985363053671E-3</v>
      </c>
      <c r="X71" s="77">
        <v>0</v>
      </c>
      <c r="Z71" s="38">
        <f t="shared" si="4"/>
        <v>4.262077335679465E-2</v>
      </c>
      <c r="AA71" s="14">
        <f t="shared" si="5"/>
        <v>-7.706742522263707E-3</v>
      </c>
      <c r="AC71" s="21">
        <f t="shared" si="6"/>
        <v>41121</v>
      </c>
      <c r="AD71" s="14">
        <f t="shared" si="7"/>
        <v>1.2710822741986462E-2</v>
      </c>
      <c r="AE71" s="14">
        <f t="shared" si="8"/>
        <v>-7.706742522263707E-3</v>
      </c>
      <c r="AF71" s="15">
        <f t="shared" si="31"/>
        <v>-1.6054329004329014E-3</v>
      </c>
      <c r="AG71" s="15">
        <f t="shared" si="10"/>
        <v>-1.6054329004329014E-3</v>
      </c>
      <c r="AS71"/>
      <c r="AY71" s="29">
        <f t="shared" si="23"/>
        <v>41090</v>
      </c>
      <c r="AZ71" s="60">
        <f t="shared" si="27"/>
        <v>3.4914030834530943E-2</v>
      </c>
      <c r="BA71" s="60">
        <f t="shared" si="28"/>
        <v>3.7995238095238099E-3</v>
      </c>
      <c r="BB71" s="60">
        <f t="shared" si="24"/>
        <v>0</v>
      </c>
      <c r="BC71" s="60">
        <f t="shared" si="25"/>
        <v>-1.3865800865800817E-4</v>
      </c>
      <c r="BD71" s="60">
        <f t="shared" si="26"/>
        <v>-1.3865800865800817E-4</v>
      </c>
      <c r="BE71" s="60">
        <f t="shared" si="29"/>
        <v>6.7248971428571419E-2</v>
      </c>
      <c r="BF71" s="61">
        <f t="shared" si="30"/>
        <v>9.4900985363053671E-3</v>
      </c>
      <c r="BJ71" s="52">
        <f t="shared" si="20"/>
        <v>41060</v>
      </c>
      <c r="BK71" s="58">
        <f t="shared" si="21"/>
        <v>11.363190890499252</v>
      </c>
      <c r="BL71" s="53">
        <f t="shared" si="22"/>
        <v>2293</v>
      </c>
      <c r="BP71" s="21">
        <f t="shared" si="11"/>
        <v>41121</v>
      </c>
      <c r="BQ71" s="58">
        <f t="shared" si="12"/>
        <v>4.7624853576517405E-2</v>
      </c>
      <c r="BR71" s="58">
        <f t="shared" si="13"/>
        <v>3.4914030834530943E-2</v>
      </c>
      <c r="BS71" s="58">
        <f t="shared" si="13"/>
        <v>3.7995238095238099E-3</v>
      </c>
      <c r="BT71" s="58">
        <f t="shared" si="14"/>
        <v>6.7248971428571419E-2</v>
      </c>
      <c r="BU71" s="58">
        <f t="shared" si="15"/>
        <v>-1.6054329004329014E-3</v>
      </c>
      <c r="BV71" s="8">
        <f t="shared" si="16"/>
        <v>9.4900985363053671E-3</v>
      </c>
    </row>
    <row r="72" spans="1:74" x14ac:dyDescent="0.25">
      <c r="A72" s="7">
        <f t="shared" si="2"/>
        <v>41029</v>
      </c>
      <c r="B72" s="294">
        <v>41121</v>
      </c>
      <c r="C72" s="289">
        <v>6323709036</v>
      </c>
      <c r="D72" s="290">
        <v>822857.15</v>
      </c>
      <c r="E72" s="291">
        <v>2992</v>
      </c>
      <c r="F72" s="290">
        <v>203990614.06451613</v>
      </c>
      <c r="G72" s="290">
        <v>68178.681171295495</v>
      </c>
      <c r="H72" s="290">
        <v>822857.15</v>
      </c>
      <c r="I72" s="292">
        <v>4.7624853576517405E-2</v>
      </c>
      <c r="J72" s="292">
        <v>2.1940909090909086E-3</v>
      </c>
      <c r="K72" s="293">
        <v>0</v>
      </c>
      <c r="L72" s="293">
        <v>-8.7843873517786525E-4</v>
      </c>
      <c r="M72" s="293">
        <v>-8.7843873517786525E-4</v>
      </c>
      <c r="N72" s="302">
        <v>19.133584541262355</v>
      </c>
      <c r="O72" s="302">
        <v>11.129887202167987</v>
      </c>
      <c r="P72" s="300">
        <v>3.4914030834530943E-2</v>
      </c>
      <c r="R72" s="15"/>
      <c r="S72" s="21">
        <f t="shared" si="3"/>
        <v>41121</v>
      </c>
      <c r="T72" s="14">
        <f t="shared" si="0"/>
        <v>4.7624853576517405E-2</v>
      </c>
      <c r="U72" s="14">
        <f t="shared" si="0"/>
        <v>2.1940909090909086E-3</v>
      </c>
      <c r="V72" s="14">
        <f>++VLOOKUP(B72,'cds bmps'!K:O,5,FALSE)/10000</f>
        <v>7.6015000000000013E-2</v>
      </c>
      <c r="W72" s="83">
        <v>9.4900985363053671E-3</v>
      </c>
      <c r="X72" s="77">
        <v>0</v>
      </c>
      <c r="Z72" s="38">
        <f t="shared" si="4"/>
        <v>4.2857097406819075E-2</v>
      </c>
      <c r="AA72" s="14">
        <f t="shared" si="5"/>
        <v>4.7677561696983298E-3</v>
      </c>
      <c r="AC72" s="21">
        <f t="shared" si="6"/>
        <v>41152</v>
      </c>
      <c r="AD72" s="14">
        <f t="shared" si="7"/>
        <v>-5.9288377101869433E-3</v>
      </c>
      <c r="AE72" s="14">
        <f t="shared" si="8"/>
        <v>4.7677561696983298E-3</v>
      </c>
      <c r="AF72" s="15">
        <f t="shared" si="31"/>
        <v>-8.7843873517786525E-4</v>
      </c>
      <c r="AG72" s="15">
        <f t="shared" si="10"/>
        <v>-8.7843873517786525E-4</v>
      </c>
      <c r="AS72"/>
      <c r="AY72" s="29">
        <f t="shared" si="23"/>
        <v>41121</v>
      </c>
      <c r="AZ72" s="60">
        <f t="shared" si="27"/>
        <v>4.7624853576517405E-2</v>
      </c>
      <c r="BA72" s="60">
        <f t="shared" si="28"/>
        <v>2.1940909090909086E-3</v>
      </c>
      <c r="BB72" s="60">
        <f t="shared" si="24"/>
        <v>0</v>
      </c>
      <c r="BC72" s="60">
        <f t="shared" si="25"/>
        <v>-1.6054329004329014E-3</v>
      </c>
      <c r="BD72" s="60">
        <f t="shared" si="26"/>
        <v>-1.6054329004329014E-3</v>
      </c>
      <c r="BE72" s="60">
        <f t="shared" si="29"/>
        <v>7.6015000000000013E-2</v>
      </c>
      <c r="BF72" s="61">
        <f t="shared" si="30"/>
        <v>9.4900985363053671E-3</v>
      </c>
      <c r="BJ72" s="52">
        <f t="shared" si="20"/>
        <v>41090</v>
      </c>
      <c r="BK72" s="58">
        <f t="shared" si="21"/>
        <v>11.400492105644256</v>
      </c>
      <c r="BL72" s="53">
        <f t="shared" si="22"/>
        <v>2182</v>
      </c>
      <c r="BP72" s="21">
        <f t="shared" si="11"/>
        <v>41152</v>
      </c>
      <c r="BQ72" s="58">
        <f t="shared" si="12"/>
        <v>4.1696015866330462E-2</v>
      </c>
      <c r="BR72" s="58">
        <f t="shared" si="13"/>
        <v>4.7624853576517405E-2</v>
      </c>
      <c r="BS72" s="58">
        <f t="shared" si="13"/>
        <v>2.1940909090909086E-3</v>
      </c>
      <c r="BT72" s="58">
        <f t="shared" si="14"/>
        <v>7.6015000000000013E-2</v>
      </c>
      <c r="BU72" s="58">
        <f t="shared" si="15"/>
        <v>-8.7843873517786525E-4</v>
      </c>
      <c r="BV72" s="8">
        <f t="shared" si="16"/>
        <v>9.4900985363053671E-3</v>
      </c>
    </row>
    <row r="73" spans="1:74" x14ac:dyDescent="0.25">
      <c r="A73" s="7">
        <f t="shared" si="2"/>
        <v>41060</v>
      </c>
      <c r="B73" s="294">
        <v>41152</v>
      </c>
      <c r="C73" s="289">
        <v>6199823462</v>
      </c>
      <c r="D73" s="290">
        <v>706305.83999999962</v>
      </c>
      <c r="E73" s="291">
        <v>2319</v>
      </c>
      <c r="F73" s="290">
        <v>199994305.22580644</v>
      </c>
      <c r="G73" s="290">
        <v>86241.615017596574</v>
      </c>
      <c r="H73" s="290">
        <v>706305.83999999962</v>
      </c>
      <c r="I73" s="292">
        <v>4.1696015866330462E-2</v>
      </c>
      <c r="J73" s="292">
        <v>1.3156521739130433E-3</v>
      </c>
      <c r="K73" s="293">
        <v>0</v>
      </c>
      <c r="L73" s="293">
        <v>-1.281521739130429E-4</v>
      </c>
      <c r="M73" s="293">
        <v>-1.281521739130429E-4</v>
      </c>
      <c r="N73" s="302">
        <v>19.113799450235955</v>
      </c>
      <c r="O73" s="302">
        <v>11.364908112980423</v>
      </c>
      <c r="P73" s="300">
        <v>4.7624853576517405E-2</v>
      </c>
      <c r="R73" s="15"/>
      <c r="S73" s="21">
        <f t="shared" si="3"/>
        <v>41152</v>
      </c>
      <c r="T73" s="14">
        <f t="shared" si="0"/>
        <v>4.1696015866330462E-2</v>
      </c>
      <c r="U73" s="14">
        <f t="shared" si="0"/>
        <v>1.3156521739130433E-3</v>
      </c>
      <c r="V73" s="14">
        <f>++VLOOKUP(B73,'cds bmps'!K:O,5,FALSE)/10000</f>
        <v>7.7146952173913055E-2</v>
      </c>
      <c r="W73" s="83">
        <v>9.4900985363053671E-3</v>
      </c>
      <c r="X73" s="77">
        <v>0</v>
      </c>
      <c r="Z73" s="38">
        <f t="shared" si="4"/>
        <v>4.2390811148652785E-2</v>
      </c>
      <c r="AA73" s="14">
        <f t="shared" si="5"/>
        <v>-6.9479528232232329E-4</v>
      </c>
      <c r="AC73" s="21">
        <f t="shared" si="6"/>
        <v>41182</v>
      </c>
      <c r="AD73" s="14">
        <f t="shared" si="7"/>
        <v>-4.7337959700168644E-3</v>
      </c>
      <c r="AE73" s="14">
        <f t="shared" si="8"/>
        <v>-6.9479528232232329E-4</v>
      </c>
      <c r="AF73" s="15">
        <f t="shared" si="31"/>
        <v>-1.281521739130429E-4</v>
      </c>
      <c r="AG73" s="15">
        <f t="shared" si="10"/>
        <v>-1.281521739130429E-4</v>
      </c>
      <c r="AS73"/>
      <c r="AY73" s="29">
        <f t="shared" si="23"/>
        <v>41152</v>
      </c>
      <c r="AZ73" s="60">
        <f t="shared" si="27"/>
        <v>4.1696015866330462E-2</v>
      </c>
      <c r="BA73" s="60">
        <f t="shared" si="28"/>
        <v>1.3156521739130433E-3</v>
      </c>
      <c r="BB73" s="60">
        <f t="shared" si="24"/>
        <v>0</v>
      </c>
      <c r="BC73" s="60">
        <f t="shared" si="25"/>
        <v>-8.7843873517786525E-4</v>
      </c>
      <c r="BD73" s="60">
        <f t="shared" si="26"/>
        <v>-8.7843873517786525E-4</v>
      </c>
      <c r="BE73" s="60">
        <f t="shared" si="29"/>
        <v>7.7146952173913055E-2</v>
      </c>
      <c r="BF73" s="61">
        <f t="shared" si="30"/>
        <v>9.4900985363053671E-3</v>
      </c>
      <c r="BJ73" s="52">
        <f t="shared" si="20"/>
        <v>41121</v>
      </c>
      <c r="BK73" s="58">
        <f t="shared" si="21"/>
        <v>11.129887202167987</v>
      </c>
      <c r="BL73" s="53">
        <f t="shared" si="22"/>
        <v>2992</v>
      </c>
      <c r="BP73" s="21">
        <f t="shared" si="11"/>
        <v>41182</v>
      </c>
      <c r="BQ73" s="58">
        <f t="shared" si="12"/>
        <v>3.6962219896313597E-2</v>
      </c>
      <c r="BR73" s="58">
        <f t="shared" si="13"/>
        <v>4.1696015866330462E-2</v>
      </c>
      <c r="BS73" s="58">
        <f t="shared" si="13"/>
        <v>1.3156521739130433E-3</v>
      </c>
      <c r="BT73" s="58">
        <f t="shared" si="14"/>
        <v>7.7146952173913055E-2</v>
      </c>
      <c r="BU73" s="58">
        <f t="shared" si="15"/>
        <v>-1.281521739130429E-4</v>
      </c>
      <c r="BV73" s="8">
        <f t="shared" si="16"/>
        <v>9.4900985363053671E-3</v>
      </c>
    </row>
    <row r="74" spans="1:74" x14ac:dyDescent="0.25">
      <c r="A74" s="7">
        <f t="shared" si="2"/>
        <v>41090</v>
      </c>
      <c r="B74" s="294">
        <v>41182</v>
      </c>
      <c r="C74" s="289">
        <v>6274962265</v>
      </c>
      <c r="D74" s="290">
        <v>633706.38000000012</v>
      </c>
      <c r="E74" s="291">
        <v>2221</v>
      </c>
      <c r="F74" s="290">
        <v>209165408.83333334</v>
      </c>
      <c r="G74" s="290">
        <v>94176.230901996096</v>
      </c>
      <c r="H74" s="290">
        <v>633706.38000000012</v>
      </c>
      <c r="I74" s="292">
        <v>3.6962219896313597E-2</v>
      </c>
      <c r="J74" s="292">
        <v>1.1875000000000004E-3</v>
      </c>
      <c r="K74" s="293">
        <v>0</v>
      </c>
      <c r="L74" s="293">
        <v>-7.5326086956522187E-5</v>
      </c>
      <c r="M74" s="293">
        <v>-7.5326086956522187E-5</v>
      </c>
      <c r="N74" s="302">
        <v>19.158635926738206</v>
      </c>
      <c r="O74" s="302">
        <v>11.452923102843778</v>
      </c>
      <c r="P74" s="300">
        <v>4.1696015866330462E-2</v>
      </c>
      <c r="R74" s="15"/>
      <c r="S74" s="21">
        <f t="shared" si="3"/>
        <v>41182</v>
      </c>
      <c r="T74" s="14">
        <f t="shared" si="0"/>
        <v>3.6962219896313597E-2</v>
      </c>
      <c r="U74" s="14">
        <f t="shared" si="0"/>
        <v>1.1875000000000004E-3</v>
      </c>
      <c r="V74" s="14">
        <f>++VLOOKUP(B74,'cds bmps'!K:O,5,FALSE)/10000</f>
        <v>6.2481250000000009E-2</v>
      </c>
      <c r="W74" s="83">
        <v>1.0639024168221748E-2</v>
      </c>
      <c r="X74" s="77">
        <v>0</v>
      </c>
      <c r="Z74" s="38">
        <f t="shared" si="4"/>
        <v>4.1070706837802187E-2</v>
      </c>
      <c r="AA74" s="14">
        <f t="shared" si="5"/>
        <v>-4.1084869414885899E-3</v>
      </c>
      <c r="AC74" s="21">
        <f t="shared" si="6"/>
        <v>41213</v>
      </c>
      <c r="AD74" s="14">
        <f t="shared" si="7"/>
        <v>2.3024016074854672E-3</v>
      </c>
      <c r="AE74" s="14">
        <f t="shared" si="8"/>
        <v>-4.1084869414885899E-3</v>
      </c>
      <c r="AF74" s="15">
        <f t="shared" si="31"/>
        <v>-7.5326086956522187E-5</v>
      </c>
      <c r="AG74" s="15">
        <f t="shared" si="10"/>
        <v>-7.5326086956522187E-5</v>
      </c>
      <c r="AK74" s="36"/>
      <c r="AS74" s="36"/>
      <c r="AY74" s="29">
        <f t="shared" si="23"/>
        <v>41182</v>
      </c>
      <c r="AZ74" s="60">
        <f t="shared" si="27"/>
        <v>3.6962219896313597E-2</v>
      </c>
      <c r="BA74" s="60">
        <f t="shared" si="28"/>
        <v>1.1875000000000004E-3</v>
      </c>
      <c r="BB74" s="60">
        <f t="shared" si="24"/>
        <v>0</v>
      </c>
      <c r="BC74" s="60">
        <f t="shared" si="25"/>
        <v>-1.281521739130429E-4</v>
      </c>
      <c r="BD74" s="60">
        <f t="shared" si="26"/>
        <v>-1.281521739130429E-4</v>
      </c>
      <c r="BE74" s="60">
        <f t="shared" si="29"/>
        <v>6.2481250000000009E-2</v>
      </c>
      <c r="BF74" s="61">
        <f t="shared" si="30"/>
        <v>1.0639024168221748E-2</v>
      </c>
      <c r="BJ74" s="52">
        <f t="shared" si="20"/>
        <v>41152</v>
      </c>
      <c r="BK74" s="58">
        <f t="shared" si="21"/>
        <v>11.364908112980423</v>
      </c>
      <c r="BL74" s="53">
        <f t="shared" si="22"/>
        <v>2319</v>
      </c>
      <c r="BP74" s="21">
        <f t="shared" si="11"/>
        <v>41213</v>
      </c>
      <c r="BQ74" s="58">
        <f t="shared" si="12"/>
        <v>3.9264621503799065E-2</v>
      </c>
      <c r="BR74" s="58">
        <f t="shared" si="13"/>
        <v>3.6962219896313597E-2</v>
      </c>
      <c r="BS74" s="58">
        <f t="shared" si="13"/>
        <v>1.1875000000000004E-3</v>
      </c>
      <c r="BT74" s="58">
        <f t="shared" si="14"/>
        <v>6.2481250000000009E-2</v>
      </c>
      <c r="BU74" s="58">
        <f t="shared" si="15"/>
        <v>-7.5326086956522187E-5</v>
      </c>
      <c r="BV74" s="8">
        <f t="shared" si="16"/>
        <v>1.0639024168221748E-2</v>
      </c>
    </row>
    <row r="75" spans="1:74" x14ac:dyDescent="0.25">
      <c r="A75" s="7">
        <f t="shared" si="2"/>
        <v>41121</v>
      </c>
      <c r="B75" s="294">
        <v>41213</v>
      </c>
      <c r="C75" s="289">
        <v>7007511379</v>
      </c>
      <c r="D75" s="290">
        <v>751768.53</v>
      </c>
      <c r="E75" s="291">
        <v>2713</v>
      </c>
      <c r="F75" s="290">
        <v>226048754.16129032</v>
      </c>
      <c r="G75" s="290">
        <v>83320.587600917919</v>
      </c>
      <c r="H75" s="290">
        <v>751768.53</v>
      </c>
      <c r="I75" s="292">
        <v>3.9264621503799065E-2</v>
      </c>
      <c r="J75" s="292">
        <v>1.1121739130434782E-3</v>
      </c>
      <c r="K75" s="293">
        <v>0</v>
      </c>
      <c r="L75" s="293">
        <v>-2.7173913043477974E-5</v>
      </c>
      <c r="M75" s="293">
        <v>-2.7173913043477974E-5</v>
      </c>
      <c r="N75" s="302">
        <v>19.23626126034836</v>
      </c>
      <c r="O75" s="302">
        <v>11.33045094768943</v>
      </c>
      <c r="P75" s="300">
        <v>3.6962219896313597E-2</v>
      </c>
      <c r="R75" s="15"/>
      <c r="S75" s="21">
        <f t="shared" si="3"/>
        <v>41213</v>
      </c>
      <c r="T75" s="14">
        <f t="shared" si="0"/>
        <v>3.9264621503799065E-2</v>
      </c>
      <c r="U75" s="14">
        <f t="shared" si="0"/>
        <v>1.1121739130434782E-3</v>
      </c>
      <c r="V75" s="14">
        <f>++VLOOKUP(B75,'cds bmps'!K:O,5,FALSE)/10000</f>
        <v>5.596838260869564E-2</v>
      </c>
      <c r="W75" s="83">
        <v>1.0639024168221748E-2</v>
      </c>
      <c r="X75" s="77">
        <v>0</v>
      </c>
      <c r="Z75" s="38">
        <f t="shared" si="4"/>
        <v>3.9956410730195992E-2</v>
      </c>
      <c r="AA75" s="14">
        <f t="shared" si="5"/>
        <v>-6.9178922639692719E-4</v>
      </c>
      <c r="AC75" s="21">
        <f t="shared" si="6"/>
        <v>41243</v>
      </c>
      <c r="AD75" s="14">
        <f t="shared" si="7"/>
        <v>8.4584994216130999E-4</v>
      </c>
      <c r="AE75" s="14">
        <f t="shared" si="8"/>
        <v>-6.9178922639692719E-4</v>
      </c>
      <c r="AF75" s="15">
        <f t="shared" si="31"/>
        <v>-2.7173913043477974E-5</v>
      </c>
      <c r="AG75" s="15">
        <f t="shared" si="10"/>
        <v>-2.7173913043477974E-5</v>
      </c>
      <c r="AS75"/>
      <c r="AY75" s="29">
        <f t="shared" si="23"/>
        <v>41213</v>
      </c>
      <c r="AZ75" s="60">
        <f t="shared" si="27"/>
        <v>3.9264621503799065E-2</v>
      </c>
      <c r="BA75" s="60">
        <f t="shared" si="28"/>
        <v>1.1121739130434782E-3</v>
      </c>
      <c r="BB75" s="60">
        <f t="shared" si="24"/>
        <v>0</v>
      </c>
      <c r="BC75" s="60">
        <f t="shared" si="25"/>
        <v>-7.5326086956522187E-5</v>
      </c>
      <c r="BD75" s="60">
        <f t="shared" si="26"/>
        <v>-7.5326086956522187E-5</v>
      </c>
      <c r="BE75" s="60">
        <f t="shared" si="29"/>
        <v>5.596838260869564E-2</v>
      </c>
      <c r="BF75" s="61">
        <f t="shared" si="30"/>
        <v>1.0639024168221748E-2</v>
      </c>
      <c r="BJ75" s="52">
        <f t="shared" si="20"/>
        <v>41182</v>
      </c>
      <c r="BK75" s="58">
        <f t="shared" si="21"/>
        <v>11.452923102843778</v>
      </c>
      <c r="BL75" s="53">
        <f t="shared" si="22"/>
        <v>2221</v>
      </c>
      <c r="BP75" s="21">
        <f t="shared" si="11"/>
        <v>41243</v>
      </c>
      <c r="BQ75" s="58">
        <f t="shared" si="12"/>
        <v>4.0110471445960375E-2</v>
      </c>
      <c r="BR75" s="58">
        <f t="shared" si="13"/>
        <v>3.9264621503799065E-2</v>
      </c>
      <c r="BS75" s="58">
        <f t="shared" si="13"/>
        <v>1.1121739130434782E-3</v>
      </c>
      <c r="BT75" s="58">
        <f t="shared" si="14"/>
        <v>5.596838260869564E-2</v>
      </c>
      <c r="BU75" s="58">
        <f t="shared" si="15"/>
        <v>-2.7173913043477974E-5</v>
      </c>
      <c r="BV75" s="8">
        <f t="shared" si="16"/>
        <v>1.0639024168221748E-2</v>
      </c>
    </row>
    <row r="76" spans="1:74" x14ac:dyDescent="0.25">
      <c r="A76" s="7">
        <f t="shared" si="2"/>
        <v>41152</v>
      </c>
      <c r="B76" s="294">
        <v>41243</v>
      </c>
      <c r="C76" s="289">
        <v>6846592741</v>
      </c>
      <c r="D76" s="290">
        <v>750328.04000000015</v>
      </c>
      <c r="E76" s="291">
        <v>2159</v>
      </c>
      <c r="F76" s="290">
        <v>228219758.03333333</v>
      </c>
      <c r="G76" s="290">
        <v>105706.2334568473</v>
      </c>
      <c r="H76" s="290">
        <v>750328.04000000015</v>
      </c>
      <c r="I76" s="292">
        <v>4.0110471445960375E-2</v>
      </c>
      <c r="J76" s="292">
        <v>1.0850000000000002E-3</v>
      </c>
      <c r="K76" s="293">
        <v>2.0238095238095518E-5</v>
      </c>
      <c r="L76" s="293">
        <v>0</v>
      </c>
      <c r="M76" s="293">
        <v>2.0238095238095518E-5</v>
      </c>
      <c r="N76" s="302">
        <v>19.245819573735968</v>
      </c>
      <c r="O76" s="302">
        <v>11.568419143221162</v>
      </c>
      <c r="P76" s="300">
        <v>3.9264621503799065E-2</v>
      </c>
      <c r="R76" s="74"/>
      <c r="S76" s="21">
        <f t="shared" si="3"/>
        <v>41243</v>
      </c>
      <c r="T76" s="14">
        <f t="shared" si="0"/>
        <v>4.0110471445960375E-2</v>
      </c>
      <c r="U76" s="14">
        <f t="shared" si="0"/>
        <v>1.0850000000000002E-3</v>
      </c>
      <c r="V76" s="14">
        <f>++VLOOKUP(B76,'cds bmps'!K:O,5,FALSE)/10000</f>
        <v>5.4576740909090912E-2</v>
      </c>
      <c r="W76" s="83">
        <v>1.0639024168221748E-2</v>
      </c>
      <c r="X76" s="77">
        <v>0</v>
      </c>
      <c r="Z76" s="38">
        <f t="shared" si="4"/>
        <v>3.9710111817213581E-2</v>
      </c>
      <c r="AA76" s="14">
        <f t="shared" si="5"/>
        <v>4.0035962874679365E-4</v>
      </c>
      <c r="AC76" s="21">
        <f t="shared" si="6"/>
        <v>41274</v>
      </c>
      <c r="AD76" s="14">
        <f t="shared" si="7"/>
        <v>-9.3460049166837998E-3</v>
      </c>
      <c r="AE76" s="14">
        <f t="shared" si="8"/>
        <v>4.0035962874679365E-4</v>
      </c>
      <c r="AF76" s="15">
        <f t="shared" si="31"/>
        <v>2.0238095238095518E-5</v>
      </c>
      <c r="AG76" s="15">
        <f t="shared" si="10"/>
        <v>0</v>
      </c>
      <c r="AK76" s="36"/>
      <c r="AS76" s="36"/>
      <c r="AY76" s="29">
        <f t="shared" si="23"/>
        <v>41243</v>
      </c>
      <c r="AZ76" s="60">
        <f t="shared" si="27"/>
        <v>4.0110471445960375E-2</v>
      </c>
      <c r="BA76" s="60">
        <f t="shared" si="28"/>
        <v>1.0850000000000002E-3</v>
      </c>
      <c r="BB76" s="60">
        <f t="shared" si="24"/>
        <v>0</v>
      </c>
      <c r="BC76" s="60">
        <f t="shared" si="25"/>
        <v>-2.7173913043477974E-5</v>
      </c>
      <c r="BD76" s="60">
        <f t="shared" si="26"/>
        <v>-2.7173913043477974E-5</v>
      </c>
      <c r="BE76" s="60">
        <f t="shared" si="29"/>
        <v>5.4576740909090912E-2</v>
      </c>
      <c r="BF76" s="61">
        <f t="shared" si="30"/>
        <v>1.0639024168221748E-2</v>
      </c>
      <c r="BJ76" s="52">
        <f t="shared" si="20"/>
        <v>41213</v>
      </c>
      <c r="BK76" s="58">
        <f t="shared" si="21"/>
        <v>11.33045094768943</v>
      </c>
      <c r="BL76" s="53">
        <f t="shared" si="22"/>
        <v>2713</v>
      </c>
      <c r="BP76" s="21">
        <f t="shared" si="11"/>
        <v>41274</v>
      </c>
      <c r="BQ76" s="58">
        <f t="shared" si="12"/>
        <v>3.0764466529276575E-2</v>
      </c>
      <c r="BR76" s="58">
        <f t="shared" si="13"/>
        <v>4.0110471445960375E-2</v>
      </c>
      <c r="BS76" s="58">
        <f t="shared" si="13"/>
        <v>1.0850000000000002E-3</v>
      </c>
      <c r="BT76" s="58">
        <f t="shared" si="14"/>
        <v>5.4576740909090912E-2</v>
      </c>
      <c r="BU76" s="58">
        <f t="shared" si="15"/>
        <v>2.0238095238095518E-5</v>
      </c>
      <c r="BV76" s="8">
        <f t="shared" si="16"/>
        <v>1.0639024168221748E-2</v>
      </c>
    </row>
    <row r="77" spans="1:74" x14ac:dyDescent="0.25">
      <c r="A77" s="7">
        <f t="shared" si="2"/>
        <v>41182</v>
      </c>
      <c r="B77" s="294">
        <v>41274</v>
      </c>
      <c r="C77" s="289">
        <v>6803374629</v>
      </c>
      <c r="D77" s="290">
        <v>571863.9099999998</v>
      </c>
      <c r="E77" s="291">
        <v>2124</v>
      </c>
      <c r="F77" s="290">
        <v>219463697.70967743</v>
      </c>
      <c r="G77" s="290">
        <v>103325.65805540369</v>
      </c>
      <c r="H77" s="290">
        <v>571863.9099999998</v>
      </c>
      <c r="I77" s="292">
        <v>3.0764466529276575E-2</v>
      </c>
      <c r="J77" s="292">
        <v>1.1052380952380958E-3</v>
      </c>
      <c r="K77" s="293">
        <v>1.8674948240165416E-5</v>
      </c>
      <c r="L77" s="293">
        <v>0</v>
      </c>
      <c r="M77" s="293">
        <v>1.8674948240165416E-5</v>
      </c>
      <c r="N77" s="302">
        <v>19.206697390513195</v>
      </c>
      <c r="O77" s="302">
        <v>11.545641008151366</v>
      </c>
      <c r="P77" s="300">
        <v>4.0110471445960375E-2</v>
      </c>
      <c r="R77" s="74"/>
      <c r="S77" s="21">
        <f t="shared" si="3"/>
        <v>41274</v>
      </c>
      <c r="T77" s="14">
        <f t="shared" si="0"/>
        <v>3.0764466529276575E-2</v>
      </c>
      <c r="U77" s="14">
        <f t="shared" si="0"/>
        <v>1.1052380952380958E-3</v>
      </c>
      <c r="V77" s="14">
        <f>++VLOOKUP(B77,'cds bmps'!K:O,5,FALSE)/10000</f>
        <v>4.8697709523809515E-2</v>
      </c>
      <c r="W77" s="83">
        <v>1.7723880597014924E-2</v>
      </c>
      <c r="X77" s="77">
        <v>0</v>
      </c>
      <c r="Z77" s="38">
        <f t="shared" si="4"/>
        <v>4.5912707498016306E-2</v>
      </c>
      <c r="AA77" s="14">
        <f t="shared" si="5"/>
        <v>-1.5148240968739731E-2</v>
      </c>
      <c r="AC77" s="21">
        <f t="shared" si="6"/>
        <v>41305</v>
      </c>
      <c r="AD77" s="14">
        <f t="shared" si="7"/>
        <v>1.4954357083415287E-2</v>
      </c>
      <c r="AE77" s="14">
        <f t="shared" si="8"/>
        <v>-1.5148240968739731E-2</v>
      </c>
      <c r="AF77" s="15">
        <f t="shared" si="31"/>
        <v>1.8674948240165416E-5</v>
      </c>
      <c r="AG77" s="15">
        <f t="shared" si="10"/>
        <v>0</v>
      </c>
      <c r="AK77" s="36"/>
      <c r="AS77" s="36"/>
      <c r="AY77" s="29">
        <f t="shared" si="23"/>
        <v>41274</v>
      </c>
      <c r="AZ77" s="60">
        <f t="shared" si="27"/>
        <v>3.0764466529276575E-2</v>
      </c>
      <c r="BA77" s="60">
        <f t="shared" si="28"/>
        <v>1.1052380952380958E-3</v>
      </c>
      <c r="BB77" s="60">
        <f t="shared" si="24"/>
        <v>2.0238095238095518E-5</v>
      </c>
      <c r="BC77" s="60">
        <f t="shared" si="25"/>
        <v>0</v>
      </c>
      <c r="BD77" s="60">
        <f t="shared" si="26"/>
        <v>2.0238095238095518E-5</v>
      </c>
      <c r="BE77" s="60">
        <f t="shared" si="29"/>
        <v>4.8697709523809515E-2</v>
      </c>
      <c r="BF77" s="61">
        <f t="shared" si="30"/>
        <v>1.7723880597014924E-2</v>
      </c>
      <c r="BJ77" s="52">
        <f t="shared" si="20"/>
        <v>41243</v>
      </c>
      <c r="BK77" s="58">
        <f t="shared" si="21"/>
        <v>11.568419143221162</v>
      </c>
      <c r="BL77" s="53">
        <f t="shared" si="22"/>
        <v>2159</v>
      </c>
      <c r="BP77" s="21">
        <f t="shared" si="11"/>
        <v>41305</v>
      </c>
      <c r="BQ77" s="58">
        <f t="shared" si="12"/>
        <v>4.5718823612691861E-2</v>
      </c>
      <c r="BR77" s="58">
        <f t="shared" si="13"/>
        <v>3.0764466529276575E-2</v>
      </c>
      <c r="BS77" s="58">
        <f t="shared" si="13"/>
        <v>1.1052380952380958E-3</v>
      </c>
      <c r="BT77" s="58">
        <f t="shared" si="14"/>
        <v>4.8697709523809515E-2</v>
      </c>
      <c r="BU77" s="58">
        <f t="shared" si="15"/>
        <v>1.8674948240165416E-5</v>
      </c>
      <c r="BV77" s="8">
        <f t="shared" si="16"/>
        <v>1.7723880597014924E-2</v>
      </c>
    </row>
    <row r="78" spans="1:74" x14ac:dyDescent="0.25">
      <c r="A78" s="7">
        <f t="shared" si="2"/>
        <v>41213</v>
      </c>
      <c r="B78" s="294">
        <v>41305</v>
      </c>
      <c r="C78" s="289">
        <v>6204208656</v>
      </c>
      <c r="D78" s="290">
        <v>777120.88000000012</v>
      </c>
      <c r="E78" s="291">
        <v>2314</v>
      </c>
      <c r="F78" s="290">
        <v>200135763.09677419</v>
      </c>
      <c r="G78" s="290">
        <v>86489.093818830675</v>
      </c>
      <c r="H78" s="290">
        <v>777120.88000000012</v>
      </c>
      <c r="I78" s="292">
        <v>4.5718823612691861E-2</v>
      </c>
      <c r="J78" s="292">
        <v>1.1239130434782612E-3</v>
      </c>
      <c r="K78" s="293">
        <v>7.8586956521738832E-5</v>
      </c>
      <c r="L78" s="293">
        <v>0</v>
      </c>
      <c r="M78" s="293">
        <v>7.8586956521738832E-5</v>
      </c>
      <c r="N78" s="302">
        <v>19.114506509705162</v>
      </c>
      <c r="O78" s="302">
        <v>11.367773601951541</v>
      </c>
      <c r="P78" s="300">
        <v>3.0764466529276575E-2</v>
      </c>
      <c r="R78" s="74"/>
      <c r="S78" s="21">
        <f t="shared" si="3"/>
        <v>41305</v>
      </c>
      <c r="T78" s="14">
        <f t="shared" ref="T78:U80" si="32">+I78</f>
        <v>4.5718823612691861E-2</v>
      </c>
      <c r="U78" s="14">
        <f t="shared" si="32"/>
        <v>1.1239130434782612E-3</v>
      </c>
      <c r="V78" s="14">
        <f>++VLOOKUP(B78,'cds bmps'!K:O,5,FALSE)/10000</f>
        <v>4.3495743478260879E-2</v>
      </c>
      <c r="W78" s="83">
        <v>1.7723880597014924E-2</v>
      </c>
      <c r="X78" s="77">
        <v>0</v>
      </c>
      <c r="Z78" s="38">
        <f t="shared" si="4"/>
        <v>4.5081056211565947E-2</v>
      </c>
      <c r="AA78" s="14">
        <f t="shared" si="5"/>
        <v>6.3776740112591462E-4</v>
      </c>
      <c r="AC78" s="21">
        <f t="shared" si="6"/>
        <v>41333</v>
      </c>
      <c r="AD78" s="14">
        <f t="shared" si="7"/>
        <v>-1.5475897921221615E-3</v>
      </c>
      <c r="AE78" s="14">
        <f t="shared" si="8"/>
        <v>6.3776740112591462E-4</v>
      </c>
      <c r="AF78" s="15">
        <f t="shared" si="31"/>
        <v>7.8586956521738832E-5</v>
      </c>
      <c r="AG78" s="15">
        <f t="shared" si="10"/>
        <v>0</v>
      </c>
      <c r="AK78" s="36"/>
      <c r="AS78" s="36"/>
      <c r="AY78" s="29">
        <f t="shared" si="23"/>
        <v>41305</v>
      </c>
      <c r="AZ78" s="60">
        <f t="shared" si="27"/>
        <v>4.5718823612691861E-2</v>
      </c>
      <c r="BA78" s="60">
        <f t="shared" si="28"/>
        <v>1.1239130434782612E-3</v>
      </c>
      <c r="BB78" s="60">
        <f t="shared" si="24"/>
        <v>1.8674948240165416E-5</v>
      </c>
      <c r="BC78" s="60">
        <f t="shared" si="25"/>
        <v>0</v>
      </c>
      <c r="BD78" s="60">
        <f t="shared" si="26"/>
        <v>1.8674948240165416E-5</v>
      </c>
      <c r="BE78" s="60">
        <f t="shared" si="29"/>
        <v>4.3495743478260879E-2</v>
      </c>
      <c r="BF78" s="61">
        <f t="shared" si="30"/>
        <v>1.7723880597014924E-2</v>
      </c>
      <c r="BJ78" s="52">
        <f t="shared" si="20"/>
        <v>41274</v>
      </c>
      <c r="BK78" s="58">
        <f t="shared" si="21"/>
        <v>11.545641008151366</v>
      </c>
      <c r="BL78" s="53">
        <f t="shared" si="22"/>
        <v>2124</v>
      </c>
      <c r="BP78" s="21">
        <f t="shared" si="11"/>
        <v>41333</v>
      </c>
      <c r="BQ78" s="58">
        <f t="shared" si="12"/>
        <v>4.41712338205697E-2</v>
      </c>
      <c r="BR78" s="58">
        <f t="shared" si="13"/>
        <v>4.5718823612691861E-2</v>
      </c>
      <c r="BS78" s="58">
        <f t="shared" si="13"/>
        <v>1.1239130434782612E-3</v>
      </c>
      <c r="BT78" s="58">
        <f t="shared" si="14"/>
        <v>4.3495743478260879E-2</v>
      </c>
      <c r="BU78" s="58">
        <f t="shared" si="15"/>
        <v>7.8586956521738832E-5</v>
      </c>
      <c r="BV78" s="8">
        <f t="shared" si="16"/>
        <v>1.7723880597014924E-2</v>
      </c>
    </row>
    <row r="79" spans="1:74" x14ac:dyDescent="0.25">
      <c r="A79" s="7">
        <f t="shared" si="2"/>
        <v>41243</v>
      </c>
      <c r="B79" s="294">
        <v>41333</v>
      </c>
      <c r="C79" s="289">
        <v>5774678219</v>
      </c>
      <c r="D79" s="290">
        <v>698834.69</v>
      </c>
      <c r="E79" s="291">
        <v>2083</v>
      </c>
      <c r="F79" s="290">
        <v>206238507.82142857</v>
      </c>
      <c r="G79" s="290">
        <v>99010.325406350734</v>
      </c>
      <c r="H79" s="290">
        <v>698834.69</v>
      </c>
      <c r="I79" s="292">
        <v>4.41712338205697E-2</v>
      </c>
      <c r="J79" s="292">
        <v>1.2025E-3</v>
      </c>
      <c r="K79" s="293">
        <v>0</v>
      </c>
      <c r="L79" s="293">
        <v>-2.3000000000000451E-5</v>
      </c>
      <c r="M79" s="293">
        <v>-2.3000000000000451E-5</v>
      </c>
      <c r="N79" s="302">
        <v>19.144543861972988</v>
      </c>
      <c r="O79" s="302">
        <v>11.502979420712014</v>
      </c>
      <c r="P79" s="300">
        <v>4.5718823612691861E-2</v>
      </c>
      <c r="R79" s="74"/>
      <c r="S79" s="21">
        <f t="shared" si="3"/>
        <v>41333</v>
      </c>
      <c r="T79" s="14">
        <f t="shared" si="32"/>
        <v>4.41712338205697E-2</v>
      </c>
      <c r="U79" s="14">
        <f t="shared" si="32"/>
        <v>1.2025E-3</v>
      </c>
      <c r="V79" s="14">
        <f>++VLOOKUP(B79,'cds bmps'!K:O,5,FALSE)/10000</f>
        <v>5.650091500000002E-2</v>
      </c>
      <c r="W79" s="83">
        <v>1.7723880597014924E-2</v>
      </c>
      <c r="X79" s="77">
        <v>0</v>
      </c>
      <c r="Z79" s="38">
        <f t="shared" si="4"/>
        <v>4.7252960156418639E-2</v>
      </c>
      <c r="AA79" s="14">
        <f t="shared" si="5"/>
        <v>-3.0817263358489388E-3</v>
      </c>
      <c r="AC79" s="21">
        <f t="shared" si="6"/>
        <v>41364</v>
      </c>
      <c r="AD79" s="14">
        <f t="shared" si="7"/>
        <v>-1.0904254702590085E-2</v>
      </c>
      <c r="AE79" s="14">
        <f t="shared" si="8"/>
        <v>-3.0817263358489388E-3</v>
      </c>
      <c r="AF79" s="15">
        <f t="shared" si="31"/>
        <v>-2.3000000000000451E-5</v>
      </c>
      <c r="AG79" s="15">
        <f t="shared" si="10"/>
        <v>-2.3000000000000451E-5</v>
      </c>
      <c r="AK79" s="36"/>
      <c r="AS79" s="36"/>
      <c r="AY79" s="29">
        <f t="shared" si="23"/>
        <v>41333</v>
      </c>
      <c r="AZ79" s="60">
        <f t="shared" si="27"/>
        <v>4.41712338205697E-2</v>
      </c>
      <c r="BA79" s="60">
        <f t="shared" si="28"/>
        <v>1.2025E-3</v>
      </c>
      <c r="BB79" s="60">
        <f t="shared" si="24"/>
        <v>7.8586956521738832E-5</v>
      </c>
      <c r="BC79" s="60">
        <f t="shared" si="25"/>
        <v>0</v>
      </c>
      <c r="BD79" s="60">
        <f t="shared" si="26"/>
        <v>7.8586956521738832E-5</v>
      </c>
      <c r="BE79" s="60">
        <f t="shared" si="29"/>
        <v>5.650091500000002E-2</v>
      </c>
      <c r="BF79" s="61">
        <f t="shared" si="30"/>
        <v>1.7723880597014924E-2</v>
      </c>
      <c r="BJ79" s="52">
        <f t="shared" si="20"/>
        <v>41305</v>
      </c>
      <c r="BK79" s="58">
        <f t="shared" si="21"/>
        <v>11.367773601951541</v>
      </c>
      <c r="BL79" s="53">
        <f t="shared" si="22"/>
        <v>2314</v>
      </c>
      <c r="BP79" s="21">
        <f t="shared" si="11"/>
        <v>41364</v>
      </c>
      <c r="BQ79" s="58">
        <f t="shared" si="12"/>
        <v>3.3266979117979614E-2</v>
      </c>
      <c r="BR79" s="58">
        <f t="shared" si="13"/>
        <v>4.41712338205697E-2</v>
      </c>
      <c r="BS79" s="58">
        <f t="shared" si="13"/>
        <v>1.2025E-3</v>
      </c>
      <c r="BT79" s="58">
        <f t="shared" si="14"/>
        <v>5.650091500000002E-2</v>
      </c>
      <c r="BU79" s="58">
        <f t="shared" si="15"/>
        <v>-2.3000000000000451E-5</v>
      </c>
      <c r="BV79" s="8">
        <f t="shared" si="16"/>
        <v>1.7723880597014924E-2</v>
      </c>
    </row>
    <row r="80" spans="1:74" x14ac:dyDescent="0.25">
      <c r="A80" s="7">
        <f t="shared" si="2"/>
        <v>41274</v>
      </c>
      <c r="B80" s="294">
        <v>41364</v>
      </c>
      <c r="C80" s="289">
        <v>6480900488</v>
      </c>
      <c r="D80" s="290">
        <v>590684.87999999977</v>
      </c>
      <c r="E80" s="291">
        <v>3903</v>
      </c>
      <c r="F80" s="290">
        <v>209061306.06451613</v>
      </c>
      <c r="G80" s="290">
        <v>53564.259816683611</v>
      </c>
      <c r="H80" s="290">
        <v>590684.87999999977</v>
      </c>
      <c r="I80" s="292">
        <v>3.3266979117979614E-2</v>
      </c>
      <c r="J80" s="292">
        <v>1.1794999999999996E-3</v>
      </c>
      <c r="K80" s="293">
        <v>0</v>
      </c>
      <c r="L80" s="293">
        <v>-4.5238095238071298E-7</v>
      </c>
      <c r="M80" s="293">
        <v>-4.5238095238071298E-7</v>
      </c>
      <c r="N80" s="302">
        <v>19.158138097368351</v>
      </c>
      <c r="O80" s="302">
        <v>10.888637330187734</v>
      </c>
      <c r="P80" s="300">
        <v>4.41712338205697E-2</v>
      </c>
      <c r="R80" s="74"/>
      <c r="S80" s="21">
        <f t="shared" si="3"/>
        <v>41364</v>
      </c>
      <c r="T80" s="14">
        <f t="shared" si="32"/>
        <v>3.3266979117979614E-2</v>
      </c>
      <c r="U80" s="14">
        <f t="shared" si="32"/>
        <v>1.1794999999999996E-3</v>
      </c>
      <c r="V80" s="14">
        <f>++VLOOKUP(B80,'cds bmps'!K:O,5,FALSE)/10000</f>
        <v>5.8889761904761903E-2</v>
      </c>
      <c r="W80" s="83">
        <v>1.3514266917922015E-2</v>
      </c>
      <c r="X80" s="77">
        <v>0</v>
      </c>
      <c r="Z80" s="38">
        <f t="shared" si="4"/>
        <v>4.337995360651016E-2</v>
      </c>
      <c r="AA80" s="14">
        <f t="shared" si="5"/>
        <v>-1.0112974488530546E-2</v>
      </c>
      <c r="AC80" s="21">
        <f t="shared" ref="AC80:AC82" si="33">+S81</f>
        <v>41394</v>
      </c>
      <c r="AD80" s="14">
        <f t="shared" ref="AD80:AD82" si="34">+I81-I80</f>
        <v>1.7148410296031272E-2</v>
      </c>
      <c r="AE80" s="14">
        <f t="shared" ref="AE80:AE82" si="35">+AA80</f>
        <v>-1.0112974488530546E-2</v>
      </c>
      <c r="AF80" s="15">
        <f t="shared" si="31"/>
        <v>-4.5238095238071298E-7</v>
      </c>
      <c r="AG80" s="15">
        <f t="shared" si="10"/>
        <v>-4.5238095238071298E-7</v>
      </c>
      <c r="AK80" s="36"/>
      <c r="AS80" s="36"/>
      <c r="AY80" s="29">
        <f t="shared" si="23"/>
        <v>41364</v>
      </c>
      <c r="AZ80" s="60">
        <f t="shared" si="27"/>
        <v>3.3266979117979614E-2</v>
      </c>
      <c r="BA80" s="60">
        <f t="shared" si="28"/>
        <v>1.1794999999999996E-3</v>
      </c>
      <c r="BB80" s="60">
        <f t="shared" si="24"/>
        <v>0</v>
      </c>
      <c r="BC80" s="60">
        <f t="shared" si="25"/>
        <v>-2.3000000000000451E-5</v>
      </c>
      <c r="BD80" s="60">
        <f t="shared" si="26"/>
        <v>-2.3000000000000451E-5</v>
      </c>
      <c r="BE80" s="60">
        <f t="shared" si="29"/>
        <v>5.8889761904761903E-2</v>
      </c>
      <c r="BF80" s="61">
        <f t="shared" si="30"/>
        <v>1.3514266917922015E-2</v>
      </c>
      <c r="BJ80" s="52">
        <f t="shared" si="20"/>
        <v>41333</v>
      </c>
      <c r="BK80" s="58">
        <f t="shared" si="21"/>
        <v>11.502979420712014</v>
      </c>
      <c r="BL80" s="53">
        <f t="shared" si="22"/>
        <v>2083</v>
      </c>
      <c r="BP80" s="21">
        <f t="shared" si="11"/>
        <v>41394</v>
      </c>
      <c r="BQ80" s="58">
        <f t="shared" si="12"/>
        <v>5.0415389414010886E-2</v>
      </c>
      <c r="BR80" s="58">
        <f t="shared" si="13"/>
        <v>3.3266979117979614E-2</v>
      </c>
      <c r="BS80" s="58">
        <f t="shared" si="13"/>
        <v>1.1794999999999996E-3</v>
      </c>
      <c r="BT80" s="58">
        <f t="shared" si="14"/>
        <v>5.8889761904761903E-2</v>
      </c>
      <c r="BU80" s="58">
        <f t="shared" si="15"/>
        <v>-4.5238095238071298E-7</v>
      </c>
      <c r="BV80" s="8">
        <f t="shared" si="16"/>
        <v>1.3514266917922015E-2</v>
      </c>
    </row>
    <row r="81" spans="1:74" x14ac:dyDescent="0.25">
      <c r="A81" s="7">
        <f t="shared" si="2"/>
        <v>41305</v>
      </c>
      <c r="B81" s="294">
        <v>41394</v>
      </c>
      <c r="C81" s="289">
        <v>6623267366</v>
      </c>
      <c r="D81" s="290">
        <v>914834.53000000049</v>
      </c>
      <c r="E81" s="291">
        <v>2424</v>
      </c>
      <c r="F81" s="290">
        <v>220775578.86666667</v>
      </c>
      <c r="G81" s="290">
        <v>91079.034185918601</v>
      </c>
      <c r="H81" s="290">
        <v>914834.53000000049</v>
      </c>
      <c r="I81" s="292">
        <v>5.0415389414010886E-2</v>
      </c>
      <c r="J81" s="292">
        <v>1.1790476190476188E-3</v>
      </c>
      <c r="K81" s="293">
        <v>0</v>
      </c>
      <c r="L81" s="293">
        <v>-5.5865800865800321E-5</v>
      </c>
      <c r="M81" s="293">
        <v>-5.5865800865800321E-5</v>
      </c>
      <c r="N81" s="302">
        <v>19.21265726329132</v>
      </c>
      <c r="O81" s="302">
        <v>11.419482916102114</v>
      </c>
      <c r="P81" s="300">
        <v>3.3266979117979614E-2</v>
      </c>
      <c r="R81" s="74"/>
      <c r="S81" s="21">
        <f t="shared" ref="S81:S83" si="36">+B81</f>
        <v>41394</v>
      </c>
      <c r="T81" s="14">
        <f t="shared" ref="T81:T83" si="37">+I81</f>
        <v>5.0415389414010886E-2</v>
      </c>
      <c r="U81" s="14">
        <f t="shared" ref="U81:U83" si="38">+J81</f>
        <v>1.1790476190476188E-3</v>
      </c>
      <c r="V81" s="14">
        <f>++VLOOKUP(B81,'cds bmps'!K:O,5,FALSE)/10000</f>
        <v>6.6684945454545452E-2</v>
      </c>
      <c r="W81" s="83">
        <v>1.3514266917922015E-2</v>
      </c>
      <c r="X81" s="77">
        <v>0</v>
      </c>
      <c r="Z81" s="38">
        <f t="shared" si="4"/>
        <v>4.4646569668859992E-2</v>
      </c>
      <c r="AA81" s="14">
        <f t="shared" ref="AA81:AA83" si="39">+T81-Z81</f>
        <v>5.7688197451508938E-3</v>
      </c>
      <c r="AC81" s="21">
        <f t="shared" si="33"/>
        <v>41425</v>
      </c>
      <c r="AD81" s="14">
        <f t="shared" si="34"/>
        <v>2.6507518851615064E-4</v>
      </c>
      <c r="AE81" s="14">
        <f t="shared" si="35"/>
        <v>5.7688197451508938E-3</v>
      </c>
      <c r="AF81" s="15">
        <f t="shared" si="31"/>
        <v>-5.5865800865800321E-5</v>
      </c>
      <c r="AG81" s="15">
        <f t="shared" si="10"/>
        <v>-5.5865800865800321E-5</v>
      </c>
      <c r="AK81" s="36"/>
      <c r="AS81" s="36"/>
      <c r="AY81" s="29">
        <f t="shared" si="23"/>
        <v>41394</v>
      </c>
      <c r="AZ81" s="60">
        <f t="shared" si="27"/>
        <v>5.0415389414010886E-2</v>
      </c>
      <c r="BA81" s="60">
        <f t="shared" si="28"/>
        <v>1.1790476190476188E-3</v>
      </c>
      <c r="BB81" s="60">
        <f t="shared" si="24"/>
        <v>0</v>
      </c>
      <c r="BC81" s="60">
        <f t="shared" si="25"/>
        <v>-4.5238095238071298E-7</v>
      </c>
      <c r="BD81" s="60">
        <f t="shared" si="26"/>
        <v>-4.5238095238071298E-7</v>
      </c>
      <c r="BE81" s="60">
        <f t="shared" si="29"/>
        <v>6.6684945454545452E-2</v>
      </c>
      <c r="BF81" s="61">
        <f t="shared" si="30"/>
        <v>1.3514266917922015E-2</v>
      </c>
      <c r="BJ81" s="52">
        <f t="shared" si="20"/>
        <v>41364</v>
      </c>
      <c r="BK81" s="58">
        <f t="shared" si="21"/>
        <v>10.888637330187734</v>
      </c>
      <c r="BL81" s="53">
        <f t="shared" si="22"/>
        <v>3903</v>
      </c>
      <c r="BP81" s="21">
        <f t="shared" si="11"/>
        <v>41425</v>
      </c>
      <c r="BQ81" s="58">
        <f t="shared" si="12"/>
        <v>5.0680464602527037E-2</v>
      </c>
      <c r="BR81" s="58">
        <f t="shared" si="13"/>
        <v>5.0415389414010886E-2</v>
      </c>
      <c r="BS81" s="58">
        <f t="shared" si="13"/>
        <v>1.1790476190476188E-3</v>
      </c>
      <c r="BT81" s="58">
        <f t="shared" si="14"/>
        <v>6.6684945454545452E-2</v>
      </c>
      <c r="BU81" s="58">
        <f t="shared" si="15"/>
        <v>-5.5865800865800321E-5</v>
      </c>
      <c r="BV81" s="8">
        <f t="shared" si="16"/>
        <v>1.3514266917922015E-2</v>
      </c>
    </row>
    <row r="82" spans="1:74" x14ac:dyDescent="0.25">
      <c r="A82" s="7">
        <f t="shared" si="2"/>
        <v>41333</v>
      </c>
      <c r="B82" s="294">
        <v>41425</v>
      </c>
      <c r="C82" s="289">
        <v>6651298735</v>
      </c>
      <c r="D82" s="290">
        <v>923536.74000000104</v>
      </c>
      <c r="E82" s="291">
        <v>2119</v>
      </c>
      <c r="F82" s="290">
        <v>214558023.70967743</v>
      </c>
      <c r="G82" s="290">
        <v>101254.37645572319</v>
      </c>
      <c r="H82" s="290">
        <v>923536.74000000104</v>
      </c>
      <c r="I82" s="292">
        <v>5.0680464602527037E-2</v>
      </c>
      <c r="J82" s="292">
        <v>1.1231818181818185E-3</v>
      </c>
      <c r="K82" s="293">
        <v>8.2318181818181665E-5</v>
      </c>
      <c r="L82" s="293">
        <v>0</v>
      </c>
      <c r="M82" s="293">
        <v>8.2318181818181665E-5</v>
      </c>
      <c r="N82" s="302">
        <v>19.184090766556999</v>
      </c>
      <c r="O82" s="302">
        <v>11.525391208288701</v>
      </c>
      <c r="P82" s="300">
        <v>5.0415389414010886E-2</v>
      </c>
      <c r="R82" s="74"/>
      <c r="S82" s="21">
        <f t="shared" si="36"/>
        <v>41425</v>
      </c>
      <c r="T82" s="14">
        <f t="shared" si="37"/>
        <v>5.0680464602527037E-2</v>
      </c>
      <c r="U82" s="14">
        <f t="shared" si="38"/>
        <v>1.1231818181818185E-3</v>
      </c>
      <c r="V82" s="14">
        <f>++VLOOKUP(B82,'cds bmps'!K:O,5,FALSE)/10000</f>
        <v>5.7309269565217404E-2</v>
      </c>
      <c r="W82" s="83">
        <v>1.3514266917922015E-2</v>
      </c>
      <c r="X82" s="77">
        <v>0</v>
      </c>
      <c r="Z82" s="38">
        <f t="shared" si="4"/>
        <v>4.3081386821873693E-2</v>
      </c>
      <c r="AA82" s="14">
        <f t="shared" si="39"/>
        <v>7.5990777806533433E-3</v>
      </c>
      <c r="AC82" s="21">
        <f t="shared" si="33"/>
        <v>41455</v>
      </c>
      <c r="AD82" s="14">
        <f t="shared" si="34"/>
        <v>-1.3600902839357359E-2</v>
      </c>
      <c r="AE82" s="14">
        <f t="shared" si="35"/>
        <v>7.5990777806533433E-3</v>
      </c>
      <c r="AF82" s="15">
        <f>+M82</f>
        <v>8.2318181818181665E-5</v>
      </c>
      <c r="AG82" s="15">
        <f t="shared" si="10"/>
        <v>0</v>
      </c>
      <c r="AK82" s="36"/>
      <c r="AS82" s="36"/>
      <c r="AY82" s="29">
        <f t="shared" si="23"/>
        <v>41425</v>
      </c>
      <c r="AZ82" s="60">
        <f t="shared" si="27"/>
        <v>5.0680464602527037E-2</v>
      </c>
      <c r="BA82" s="60">
        <f t="shared" si="28"/>
        <v>1.1231818181818185E-3</v>
      </c>
      <c r="BB82" s="60">
        <f t="shared" si="24"/>
        <v>0</v>
      </c>
      <c r="BC82" s="60">
        <f t="shared" si="25"/>
        <v>-5.5865800865800321E-5</v>
      </c>
      <c r="BD82" s="60">
        <f t="shared" si="26"/>
        <v>-5.5865800865800321E-5</v>
      </c>
      <c r="BE82" s="60">
        <f t="shared" si="29"/>
        <v>5.7309269565217404E-2</v>
      </c>
      <c r="BF82" s="61">
        <f t="shared" si="30"/>
        <v>1.3514266917922015E-2</v>
      </c>
      <c r="BJ82" s="52">
        <f t="shared" si="20"/>
        <v>41394</v>
      </c>
      <c r="BK82" s="58">
        <f t="shared" si="21"/>
        <v>11.419482916102114</v>
      </c>
      <c r="BL82" s="53">
        <f t="shared" si="22"/>
        <v>2424</v>
      </c>
      <c r="BP82" s="21">
        <f t="shared" si="11"/>
        <v>41455</v>
      </c>
      <c r="BQ82" s="58">
        <f t="shared" si="12"/>
        <v>3.7079561763169677E-2</v>
      </c>
      <c r="BR82" s="58">
        <f t="shared" si="13"/>
        <v>5.0680464602527037E-2</v>
      </c>
      <c r="BS82" s="58">
        <f t="shared" si="13"/>
        <v>1.1231818181818185E-3</v>
      </c>
      <c r="BT82" s="58">
        <f t="shared" si="14"/>
        <v>5.7309269565217404E-2</v>
      </c>
      <c r="BU82" s="58">
        <f t="shared" si="15"/>
        <v>8.2318181818181665E-5</v>
      </c>
      <c r="BV82" s="8">
        <f t="shared" si="16"/>
        <v>1.3514266917922015E-2</v>
      </c>
    </row>
    <row r="83" spans="1:74" x14ac:dyDescent="0.25">
      <c r="A83" s="7">
        <f t="shared" si="2"/>
        <v>41364</v>
      </c>
      <c r="B83" s="294">
        <v>41455</v>
      </c>
      <c r="C83" s="289">
        <v>6450493259</v>
      </c>
      <c r="D83" s="290">
        <v>655291.6800000004</v>
      </c>
      <c r="E83" s="291">
        <v>2354</v>
      </c>
      <c r="F83" s="290">
        <v>215016441.96666667</v>
      </c>
      <c r="G83" s="290">
        <v>91340.884437836314</v>
      </c>
      <c r="H83" s="290">
        <v>655291.6800000004</v>
      </c>
      <c r="I83" s="292">
        <v>3.7079561763169677E-2</v>
      </c>
      <c r="J83" s="292">
        <v>1.2055000000000002E-3</v>
      </c>
      <c r="K83" s="293">
        <v>4.4499999999999835E-5</v>
      </c>
      <c r="L83" s="293">
        <v>0</v>
      </c>
      <c r="M83" s="293">
        <v>4.4499999999999835E-5</v>
      </c>
      <c r="N83" s="302">
        <v>19.186225057431496</v>
      </c>
      <c r="O83" s="302">
        <v>11.422353769611274</v>
      </c>
      <c r="P83" s="300">
        <v>5.0680464602527037E-2</v>
      </c>
      <c r="R83" s="74"/>
      <c r="S83" s="21">
        <f t="shared" si="36"/>
        <v>41455</v>
      </c>
      <c r="T83" s="14">
        <f t="shared" si="37"/>
        <v>3.7079561763169677E-2</v>
      </c>
      <c r="U83" s="14">
        <f t="shared" si="38"/>
        <v>1.2055000000000002E-3</v>
      </c>
      <c r="V83" s="14">
        <f>++VLOOKUP(B83,'cds bmps'!K:O,5,FALSE)/10000</f>
        <v>6.382926500000001E-2</v>
      </c>
      <c r="W83" s="83">
        <v>1.0852557385050459E-2</v>
      </c>
      <c r="X83" s="77">
        <v>0</v>
      </c>
      <c r="Z83" s="38">
        <f t="shared" si="4"/>
        <v>4.1518413779685577E-2</v>
      </c>
      <c r="AA83" s="14">
        <f t="shared" si="39"/>
        <v>-4.4388520165158998E-3</v>
      </c>
      <c r="AC83" s="21">
        <f t="shared" ref="AC83:AC96" si="40">+S84</f>
        <v>41486</v>
      </c>
      <c r="AD83" s="14">
        <f t="shared" ref="AD83:AD96" si="41">+I84-I83</f>
        <v>1.1564150196755239E-2</v>
      </c>
      <c r="AE83" s="14">
        <f t="shared" ref="AE83:AE96" si="42">+AA83</f>
        <v>-4.4388520165158998E-3</v>
      </c>
      <c r="AF83" s="15">
        <f t="shared" ref="AF83:AF96" si="43">+M83</f>
        <v>4.4499999999999835E-5</v>
      </c>
      <c r="AG83" s="15">
        <f t="shared" si="10"/>
        <v>0</v>
      </c>
      <c r="AK83" s="62"/>
      <c r="AS83" s="36"/>
      <c r="AY83" s="29">
        <f t="shared" si="23"/>
        <v>41455</v>
      </c>
      <c r="AZ83" s="60">
        <f t="shared" si="27"/>
        <v>3.7079561763169677E-2</v>
      </c>
      <c r="BA83" s="60">
        <f t="shared" si="28"/>
        <v>1.2055000000000002E-3</v>
      </c>
      <c r="BB83" s="60">
        <f t="shared" si="24"/>
        <v>8.2318181818181665E-5</v>
      </c>
      <c r="BC83" s="60">
        <f t="shared" si="25"/>
        <v>0</v>
      </c>
      <c r="BD83" s="60">
        <f t="shared" si="26"/>
        <v>8.2318181818181665E-5</v>
      </c>
      <c r="BE83" s="60">
        <f t="shared" si="29"/>
        <v>6.382926500000001E-2</v>
      </c>
      <c r="BF83" s="61">
        <f t="shared" si="30"/>
        <v>1.0852557385050459E-2</v>
      </c>
      <c r="BJ83" s="52">
        <f t="shared" si="20"/>
        <v>41425</v>
      </c>
      <c r="BK83" s="58">
        <f t="shared" si="21"/>
        <v>11.525391208288701</v>
      </c>
      <c r="BL83" s="53">
        <f t="shared" si="22"/>
        <v>2119</v>
      </c>
      <c r="BP83" s="21">
        <f t="shared" ref="BP83:BP94" si="44">+B84</f>
        <v>41486</v>
      </c>
      <c r="BQ83" s="58">
        <f t="shared" ref="BQ83:BQ94" si="45">+I84</f>
        <v>4.8643711959924917E-2</v>
      </c>
      <c r="BR83" s="58">
        <f t="shared" ref="BR83:BR94" si="46">+I83</f>
        <v>3.7079561763169677E-2</v>
      </c>
      <c r="BS83" s="58">
        <f t="shared" ref="BS83:BS94" si="47">+J83</f>
        <v>1.2055000000000002E-3</v>
      </c>
      <c r="BT83" s="58">
        <f t="shared" ref="BT83:BT94" si="48">+V83</f>
        <v>6.382926500000001E-2</v>
      </c>
      <c r="BU83" s="58">
        <f t="shared" ref="BU83:BU94" si="49">+M83</f>
        <v>4.4499999999999835E-5</v>
      </c>
      <c r="BV83" s="8">
        <f t="shared" ref="BV83:BV94" si="50">+W83</f>
        <v>1.0852557385050459E-2</v>
      </c>
    </row>
    <row r="84" spans="1:74" x14ac:dyDescent="0.25">
      <c r="A84" s="7">
        <f t="shared" si="2"/>
        <v>41394</v>
      </c>
      <c r="B84" s="294">
        <v>41486</v>
      </c>
      <c r="C84" s="289">
        <v>6698772924</v>
      </c>
      <c r="D84" s="290">
        <v>892748.44</v>
      </c>
      <c r="E84" s="291">
        <v>2721</v>
      </c>
      <c r="F84" s="290">
        <v>216089449.16129032</v>
      </c>
      <c r="G84" s="290">
        <v>79415.453569015182</v>
      </c>
      <c r="H84" s="290">
        <v>892748.44</v>
      </c>
      <c r="I84" s="292">
        <v>4.8643711959924917E-2</v>
      </c>
      <c r="J84" s="292">
        <v>1.25E-3</v>
      </c>
      <c r="K84" s="293">
        <v>2.8181818181818039E-5</v>
      </c>
      <c r="L84" s="293">
        <v>0</v>
      </c>
      <c r="M84" s="293">
        <v>2.8181818181818039E-5</v>
      </c>
      <c r="N84" s="302">
        <v>19.191202996413327</v>
      </c>
      <c r="O84" s="302">
        <v>11.282448257630081</v>
      </c>
      <c r="P84" s="300">
        <v>3.7079561763169677E-2</v>
      </c>
      <c r="S84" s="21">
        <f t="shared" ref="S84:S97" si="51">+B84</f>
        <v>41486</v>
      </c>
      <c r="T84" s="14">
        <f t="shared" ref="T84:T97" si="52">+I84</f>
        <v>4.8643711959924917E-2</v>
      </c>
      <c r="U84" s="14">
        <f t="shared" ref="U84:U97" si="53">+J84</f>
        <v>1.25E-3</v>
      </c>
      <c r="V84" s="14">
        <f>++VLOOKUP(B84,'cds bmps'!K:O,5,FALSE)/10000</f>
        <v>6.9793669565217389E-2</v>
      </c>
      <c r="W84" s="79">
        <v>1.0852557385050459E-2</v>
      </c>
      <c r="X84" s="8">
        <v>0</v>
      </c>
      <c r="Z84" s="38">
        <f t="shared" ref="Z84:Z97" si="54">+$AL$32+$AL$33*U84+V84*$AL$34+W84*$AL$35</f>
        <v>4.2520749296030308E-2</v>
      </c>
      <c r="AA84" s="14">
        <f t="shared" ref="AA84:AA97" si="55">+T84-Z84</f>
        <v>6.1229626638946086E-3</v>
      </c>
      <c r="AC84" s="21">
        <f t="shared" si="40"/>
        <v>41517</v>
      </c>
      <c r="AD84" s="14">
        <f t="shared" si="41"/>
        <v>-3.2744865699877584E-3</v>
      </c>
      <c r="AE84" s="14">
        <f t="shared" si="42"/>
        <v>6.1229626638946086E-3</v>
      </c>
      <c r="AF84" s="15">
        <f t="shared" si="43"/>
        <v>2.8181818181818039E-5</v>
      </c>
      <c r="AG84" s="15">
        <f t="shared" ref="AG84:AG96" si="56">+L84</f>
        <v>0</v>
      </c>
      <c r="AS84"/>
      <c r="AY84" s="29">
        <f t="shared" ref="AY84:AY97" si="57">+S84</f>
        <v>41486</v>
      </c>
      <c r="AZ84" s="60">
        <f t="shared" ref="AZ84:AZ97" si="58">+T84</f>
        <v>4.8643711959924917E-2</v>
      </c>
      <c r="BA84" s="60">
        <f t="shared" ref="BA84:BA97" si="59">+U84</f>
        <v>1.25E-3</v>
      </c>
      <c r="BB84" s="60">
        <f t="shared" ref="BB84:BB97" si="60">+K83</f>
        <v>4.4499999999999835E-5</v>
      </c>
      <c r="BC84" s="60">
        <f t="shared" ref="BC84:BC97" si="61">+L83</f>
        <v>0</v>
      </c>
      <c r="BD84" s="60">
        <f t="shared" ref="BD84:BD97" si="62">+M83</f>
        <v>4.4499999999999835E-5</v>
      </c>
      <c r="BE84" s="60">
        <f t="shared" ref="BE84:BE97" si="63">+V84</f>
        <v>6.9793669565217389E-2</v>
      </c>
      <c r="BF84" s="61">
        <f t="shared" ref="BF84:BF97" si="64">+W84</f>
        <v>1.0852557385050459E-2</v>
      </c>
      <c r="BJ84" s="52">
        <f t="shared" ref="BJ84" si="65">+S83</f>
        <v>41455</v>
      </c>
      <c r="BK84" s="58">
        <f t="shared" ref="BK84" si="66">+O83</f>
        <v>11.422353769611274</v>
      </c>
      <c r="BL84" s="53">
        <f t="shared" ref="BL84" si="67">+E83</f>
        <v>2354</v>
      </c>
      <c r="BP84" s="21">
        <f t="shared" si="44"/>
        <v>41517</v>
      </c>
      <c r="BQ84" s="58">
        <f t="shared" si="45"/>
        <v>4.5369225389937158E-2</v>
      </c>
      <c r="BR84" s="58">
        <f t="shared" si="46"/>
        <v>4.8643711959924917E-2</v>
      </c>
      <c r="BS84" s="58">
        <f t="shared" si="47"/>
        <v>1.25E-3</v>
      </c>
      <c r="BT84" s="58">
        <f t="shared" si="48"/>
        <v>6.9793669565217389E-2</v>
      </c>
      <c r="BU84" s="58">
        <f t="shared" si="49"/>
        <v>2.8181818181818039E-5</v>
      </c>
      <c r="BV84" s="8">
        <f t="shared" si="50"/>
        <v>1.0852557385050459E-2</v>
      </c>
    </row>
    <row r="85" spans="1:74" x14ac:dyDescent="0.25">
      <c r="A85" s="7">
        <f t="shared" ref="A85:A97" si="68">+EOMONTH(B85,-3)</f>
        <v>41425</v>
      </c>
      <c r="B85" s="294">
        <v>41517</v>
      </c>
      <c r="C85" s="289">
        <v>6215611636</v>
      </c>
      <c r="D85" s="290">
        <v>772595.85000000009</v>
      </c>
      <c r="E85" s="291">
        <v>2563</v>
      </c>
      <c r="F85" s="290">
        <v>200503601.16129032</v>
      </c>
      <c r="G85" s="290">
        <v>78230.043371552994</v>
      </c>
      <c r="H85" s="290">
        <v>772595.85000000009</v>
      </c>
      <c r="I85" s="292">
        <v>4.5369225389937158E-2</v>
      </c>
      <c r="J85" s="292">
        <v>1.2781818181818181E-3</v>
      </c>
      <c r="K85" s="293">
        <v>3.2467532467535341E-6</v>
      </c>
      <c r="L85" s="293">
        <v>0</v>
      </c>
      <c r="M85" s="293">
        <v>3.2467532467535341E-6</v>
      </c>
      <c r="N85" s="302">
        <v>19.116342765453794</v>
      </c>
      <c r="O85" s="302">
        <v>11.267409039089722</v>
      </c>
      <c r="P85" s="300">
        <v>4.8643711959924917E-2</v>
      </c>
      <c r="S85" s="21">
        <f t="shared" si="51"/>
        <v>41517</v>
      </c>
      <c r="T85" s="14">
        <f t="shared" si="52"/>
        <v>4.5369225389937158E-2</v>
      </c>
      <c r="U85" s="14">
        <f t="shared" si="53"/>
        <v>1.2781818181818181E-3</v>
      </c>
      <c r="V85" s="14">
        <f>++VLOOKUP(B85,'cds bmps'!K:O,5,FALSE)/10000</f>
        <v>6.8958627272727266E-2</v>
      </c>
      <c r="W85" s="79">
        <v>1.0852557385050459E-2</v>
      </c>
      <c r="X85" s="8">
        <v>0</v>
      </c>
      <c r="Z85" s="38">
        <f t="shared" si="54"/>
        <v>4.2405891429674165E-2</v>
      </c>
      <c r="AA85" s="14">
        <f t="shared" si="55"/>
        <v>2.9633339602629927E-3</v>
      </c>
      <c r="AC85" s="21">
        <f t="shared" si="40"/>
        <v>41547</v>
      </c>
      <c r="AD85" s="14">
        <f t="shared" si="41"/>
        <v>-1.981551040602084E-2</v>
      </c>
      <c r="AE85" s="14">
        <f t="shared" si="42"/>
        <v>2.9633339602629927E-3</v>
      </c>
      <c r="AF85" s="15">
        <f t="shared" si="43"/>
        <v>3.2467532467535341E-6</v>
      </c>
      <c r="AG85" s="15">
        <f t="shared" si="56"/>
        <v>0</v>
      </c>
      <c r="AK85" s="37"/>
      <c r="AS85" s="37"/>
      <c r="AY85" s="29">
        <f t="shared" si="57"/>
        <v>41517</v>
      </c>
      <c r="AZ85" s="60">
        <f t="shared" si="58"/>
        <v>4.5369225389937158E-2</v>
      </c>
      <c r="BA85" s="60">
        <f t="shared" si="59"/>
        <v>1.2781818181818181E-3</v>
      </c>
      <c r="BB85" s="60">
        <f t="shared" si="60"/>
        <v>2.8181818181818039E-5</v>
      </c>
      <c r="BC85" s="60">
        <f t="shared" si="61"/>
        <v>0</v>
      </c>
      <c r="BD85" s="60">
        <f t="shared" si="62"/>
        <v>2.8181818181818039E-5</v>
      </c>
      <c r="BE85" s="60">
        <f t="shared" si="63"/>
        <v>6.8958627272727266E-2</v>
      </c>
      <c r="BF85" s="61">
        <f t="shared" si="64"/>
        <v>1.0852557385050459E-2</v>
      </c>
      <c r="BJ85" s="52">
        <f t="shared" ref="BJ85:BJ98" si="69">+S84</f>
        <v>41486</v>
      </c>
      <c r="BK85" s="58">
        <f t="shared" ref="BK85:BK98" si="70">+O84</f>
        <v>11.282448257630081</v>
      </c>
      <c r="BL85" s="53">
        <f t="shared" ref="BL85:BL98" si="71">+E84</f>
        <v>2721</v>
      </c>
      <c r="BP85" s="21">
        <f t="shared" si="44"/>
        <v>41547</v>
      </c>
      <c r="BQ85" s="58">
        <f t="shared" si="45"/>
        <v>2.5553714983916318E-2</v>
      </c>
      <c r="BR85" s="58">
        <f t="shared" si="46"/>
        <v>4.5369225389937158E-2</v>
      </c>
      <c r="BS85" s="58">
        <f t="shared" si="47"/>
        <v>1.2781818181818181E-3</v>
      </c>
      <c r="BT85" s="58">
        <f t="shared" si="48"/>
        <v>6.8958627272727266E-2</v>
      </c>
      <c r="BU85" s="58">
        <f t="shared" si="49"/>
        <v>3.2467532467535341E-6</v>
      </c>
      <c r="BV85" s="8">
        <f t="shared" si="50"/>
        <v>1.0852557385050459E-2</v>
      </c>
    </row>
    <row r="86" spans="1:74" x14ac:dyDescent="0.25">
      <c r="A86" s="7">
        <f t="shared" si="68"/>
        <v>41455</v>
      </c>
      <c r="B86" s="294">
        <v>41547</v>
      </c>
      <c r="C86" s="289">
        <v>5878428559</v>
      </c>
      <c r="D86" s="290">
        <v>411549.82999999973</v>
      </c>
      <c r="E86" s="291">
        <v>2096</v>
      </c>
      <c r="F86" s="290">
        <v>195947618.63333333</v>
      </c>
      <c r="G86" s="290">
        <v>93486.459271628497</v>
      </c>
      <c r="H86" s="290">
        <v>411549.82999999973</v>
      </c>
      <c r="I86" s="292">
        <v>2.5553714983916318E-2</v>
      </c>
      <c r="J86" s="292">
        <v>1.2814285714285716E-3</v>
      </c>
      <c r="K86" s="293">
        <v>1.1801242236024728E-6</v>
      </c>
      <c r="L86" s="293">
        <v>0</v>
      </c>
      <c r="M86" s="293">
        <v>1.1801242236024728E-6</v>
      </c>
      <c r="N86" s="302">
        <v>19.093357929605897</v>
      </c>
      <c r="O86" s="302">
        <v>11.445571884164965</v>
      </c>
      <c r="P86" s="300">
        <v>4.5369225389937158E-2</v>
      </c>
      <c r="S86" s="21">
        <f t="shared" si="51"/>
        <v>41547</v>
      </c>
      <c r="T86" s="14">
        <f t="shared" si="52"/>
        <v>2.5553714983916318E-2</v>
      </c>
      <c r="U86" s="14">
        <f t="shared" si="53"/>
        <v>1.2814285714285716E-3</v>
      </c>
      <c r="V86" s="14">
        <f>++VLOOKUP(B86,'cds bmps'!K:O,5,FALSE)/10000</f>
        <v>6.4340461904761906E-2</v>
      </c>
      <c r="W86" s="79">
        <v>1.0678323315900398E-2</v>
      </c>
      <c r="X86" s="8">
        <v>0</v>
      </c>
      <c r="Z86" s="38">
        <f t="shared" si="54"/>
        <v>4.1482037320388049E-2</v>
      </c>
      <c r="AA86" s="14">
        <f t="shared" si="55"/>
        <v>-1.5928322336471731E-2</v>
      </c>
      <c r="AC86" s="21">
        <f t="shared" si="40"/>
        <v>41578</v>
      </c>
      <c r="AD86" s="14">
        <f t="shared" si="41"/>
        <v>2.0956537829382695E-2</v>
      </c>
      <c r="AE86" s="14">
        <f t="shared" si="42"/>
        <v>-1.5928322336471731E-2</v>
      </c>
      <c r="AF86" s="15">
        <f t="shared" si="43"/>
        <v>1.1801242236024728E-6</v>
      </c>
      <c r="AG86" s="15">
        <f t="shared" si="56"/>
        <v>0</v>
      </c>
      <c r="AK86" s="37"/>
      <c r="AS86" s="37"/>
      <c r="AY86" s="29">
        <f t="shared" si="57"/>
        <v>41547</v>
      </c>
      <c r="AZ86" s="60">
        <f t="shared" si="58"/>
        <v>2.5553714983916318E-2</v>
      </c>
      <c r="BA86" s="60">
        <f t="shared" si="59"/>
        <v>1.2814285714285716E-3</v>
      </c>
      <c r="BB86" s="60">
        <f t="shared" si="60"/>
        <v>3.2467532467535341E-6</v>
      </c>
      <c r="BC86" s="60">
        <f t="shared" si="61"/>
        <v>0</v>
      </c>
      <c r="BD86" s="60">
        <f t="shared" si="62"/>
        <v>3.2467532467535341E-6</v>
      </c>
      <c r="BE86" s="60">
        <f t="shared" si="63"/>
        <v>6.4340461904761906E-2</v>
      </c>
      <c r="BF86" s="61">
        <f t="shared" si="64"/>
        <v>1.0678323315900398E-2</v>
      </c>
      <c r="BJ86" s="52">
        <f t="shared" si="69"/>
        <v>41517</v>
      </c>
      <c r="BK86" s="58">
        <f t="shared" si="70"/>
        <v>11.267409039089722</v>
      </c>
      <c r="BL86" s="53">
        <f t="shared" si="71"/>
        <v>2563</v>
      </c>
      <c r="BP86" s="21">
        <f t="shared" si="44"/>
        <v>41578</v>
      </c>
      <c r="BQ86" s="58">
        <f t="shared" si="45"/>
        <v>4.6510252813299013E-2</v>
      </c>
      <c r="BR86" s="58">
        <f t="shared" si="46"/>
        <v>2.5553714983916318E-2</v>
      </c>
      <c r="BS86" s="58">
        <f t="shared" si="47"/>
        <v>1.2814285714285716E-3</v>
      </c>
      <c r="BT86" s="58">
        <f t="shared" si="48"/>
        <v>6.4340461904761906E-2</v>
      </c>
      <c r="BU86" s="58">
        <f t="shared" si="49"/>
        <v>1.1801242236024728E-6</v>
      </c>
      <c r="BV86" s="8">
        <f t="shared" si="50"/>
        <v>1.0678323315900398E-2</v>
      </c>
    </row>
    <row r="87" spans="1:74" x14ac:dyDescent="0.25">
      <c r="A87" s="7">
        <f t="shared" si="68"/>
        <v>41486</v>
      </c>
      <c r="B87" s="294">
        <v>41578</v>
      </c>
      <c r="C87" s="289">
        <v>5908192828</v>
      </c>
      <c r="D87" s="290">
        <v>752853.54000000015</v>
      </c>
      <c r="E87" s="291">
        <v>3152</v>
      </c>
      <c r="F87" s="290">
        <v>190586865.41935483</v>
      </c>
      <c r="G87" s="290">
        <v>60465.376084820695</v>
      </c>
      <c r="H87" s="290">
        <v>752853.54000000015</v>
      </c>
      <c r="I87" s="292">
        <v>4.6510252813299013E-2</v>
      </c>
      <c r="J87" s="292">
        <v>1.2826086956521741E-3</v>
      </c>
      <c r="K87" s="293">
        <v>3.7867494824016202E-5</v>
      </c>
      <c r="L87" s="293">
        <v>0</v>
      </c>
      <c r="M87" s="293">
        <v>3.7867494824016202E-5</v>
      </c>
      <c r="N87" s="302">
        <v>19.065618635054104</v>
      </c>
      <c r="O87" s="302">
        <v>11.009826184076337</v>
      </c>
      <c r="P87" s="300">
        <v>2.5553714983916318E-2</v>
      </c>
      <c r="S87" s="21">
        <f t="shared" si="51"/>
        <v>41578</v>
      </c>
      <c r="T87" s="14">
        <f t="shared" si="52"/>
        <v>4.6510252813299013E-2</v>
      </c>
      <c r="U87" s="14">
        <f t="shared" si="53"/>
        <v>1.2826086956521741E-3</v>
      </c>
      <c r="V87" s="14">
        <f>++VLOOKUP(B87,'cds bmps'!K:O,5,FALSE)/10000</f>
        <v>4.7221191304347827E-2</v>
      </c>
      <c r="W87" s="79">
        <v>1.0678323315900398E-2</v>
      </c>
      <c r="X87" s="8">
        <v>0</v>
      </c>
      <c r="Z87" s="38">
        <f t="shared" si="54"/>
        <v>3.8700516394308368E-2</v>
      </c>
      <c r="AA87" s="14">
        <f t="shared" si="55"/>
        <v>7.8097364189906454E-3</v>
      </c>
      <c r="AC87" s="21">
        <f t="shared" si="40"/>
        <v>41608</v>
      </c>
      <c r="AD87" s="14">
        <f t="shared" si="41"/>
        <v>-5.4831627928968799E-3</v>
      </c>
      <c r="AE87" s="14">
        <f t="shared" si="42"/>
        <v>7.8097364189906454E-3</v>
      </c>
      <c r="AF87" s="15">
        <f t="shared" si="43"/>
        <v>3.7867494824016202E-5</v>
      </c>
      <c r="AG87" s="15">
        <f t="shared" si="56"/>
        <v>0</v>
      </c>
      <c r="AS87"/>
      <c r="AY87" s="29">
        <f t="shared" si="57"/>
        <v>41578</v>
      </c>
      <c r="AZ87" s="60">
        <f t="shared" si="58"/>
        <v>4.6510252813299013E-2</v>
      </c>
      <c r="BA87" s="60">
        <f t="shared" si="59"/>
        <v>1.2826086956521741E-3</v>
      </c>
      <c r="BB87" s="60">
        <f t="shared" si="60"/>
        <v>1.1801242236024728E-6</v>
      </c>
      <c r="BC87" s="60">
        <f t="shared" si="61"/>
        <v>0</v>
      </c>
      <c r="BD87" s="60">
        <f t="shared" si="62"/>
        <v>1.1801242236024728E-6</v>
      </c>
      <c r="BE87" s="60">
        <f t="shared" si="63"/>
        <v>4.7221191304347827E-2</v>
      </c>
      <c r="BF87" s="61">
        <f t="shared" si="64"/>
        <v>1.0678323315900398E-2</v>
      </c>
      <c r="BJ87" s="52">
        <f t="shared" si="69"/>
        <v>41547</v>
      </c>
      <c r="BK87" s="58">
        <f t="shared" si="70"/>
        <v>11.445571884164965</v>
      </c>
      <c r="BL87" s="53">
        <f t="shared" si="71"/>
        <v>2096</v>
      </c>
      <c r="BP87" s="21">
        <f t="shared" si="44"/>
        <v>41608</v>
      </c>
      <c r="BQ87" s="58">
        <f t="shared" si="45"/>
        <v>4.1027090020402134E-2</v>
      </c>
      <c r="BR87" s="58">
        <f t="shared" si="46"/>
        <v>4.6510252813299013E-2</v>
      </c>
      <c r="BS87" s="58">
        <f t="shared" si="47"/>
        <v>1.2826086956521741E-3</v>
      </c>
      <c r="BT87" s="58">
        <f t="shared" si="48"/>
        <v>4.7221191304347827E-2</v>
      </c>
      <c r="BU87" s="58">
        <f t="shared" si="49"/>
        <v>3.7867494824016202E-5</v>
      </c>
      <c r="BV87" s="8">
        <f t="shared" si="50"/>
        <v>1.0678323315900398E-2</v>
      </c>
    </row>
    <row r="88" spans="1:74" x14ac:dyDescent="0.25">
      <c r="A88" s="7">
        <f t="shared" si="68"/>
        <v>41517</v>
      </c>
      <c r="B88" s="294">
        <v>41608</v>
      </c>
      <c r="C88" s="289">
        <v>5413616041</v>
      </c>
      <c r="D88" s="290">
        <v>608506.61</v>
      </c>
      <c r="E88" s="291">
        <v>2416</v>
      </c>
      <c r="F88" s="290">
        <v>180453868.03333333</v>
      </c>
      <c r="G88" s="290">
        <v>74691.170543598229</v>
      </c>
      <c r="H88" s="290">
        <v>608506.61</v>
      </c>
      <c r="I88" s="292">
        <v>4.1027090020402134E-2</v>
      </c>
      <c r="J88" s="292">
        <v>1.3204761904761903E-3</v>
      </c>
      <c r="K88" s="293">
        <v>8.3906926406926495E-4</v>
      </c>
      <c r="L88" s="293">
        <v>0</v>
      </c>
      <c r="M88" s="293">
        <v>8.3906926406926495E-4</v>
      </c>
      <c r="N88" s="302">
        <v>19.010985724308696</v>
      </c>
      <c r="O88" s="302">
        <v>11.22111716525399</v>
      </c>
      <c r="P88" s="300">
        <v>4.6510252813299013E-2</v>
      </c>
      <c r="S88" s="21">
        <f t="shared" si="51"/>
        <v>41608</v>
      </c>
      <c r="T88" s="14">
        <f t="shared" si="52"/>
        <v>4.1027090020402134E-2</v>
      </c>
      <c r="U88" s="14">
        <f t="shared" si="53"/>
        <v>1.3204761904761903E-3</v>
      </c>
      <c r="V88" s="14">
        <f>++VLOOKUP(B88,'cds bmps'!K:O,5,FALSE)/10000</f>
        <v>3.7903714285714298E-2</v>
      </c>
      <c r="W88" s="79">
        <v>1.0678323315900398E-2</v>
      </c>
      <c r="X88" s="8">
        <v>0</v>
      </c>
      <c r="Z88" s="38">
        <f t="shared" si="54"/>
        <v>3.7214178481130261E-2</v>
      </c>
      <c r="AA88" s="14">
        <f t="shared" si="55"/>
        <v>3.8129115392718724E-3</v>
      </c>
      <c r="AC88" s="21">
        <f t="shared" si="40"/>
        <v>41639</v>
      </c>
      <c r="AD88" s="14">
        <f t="shared" si="41"/>
        <v>-6.9524079010258727E-4</v>
      </c>
      <c r="AE88" s="14">
        <f t="shared" si="42"/>
        <v>3.8129115392718724E-3</v>
      </c>
      <c r="AF88" s="15">
        <f t="shared" si="43"/>
        <v>8.3906926406926495E-4</v>
      </c>
      <c r="AG88" s="15">
        <f t="shared" si="56"/>
        <v>0</v>
      </c>
      <c r="AK88" s="36"/>
      <c r="AS88" s="36"/>
      <c r="AY88" s="29">
        <f t="shared" si="57"/>
        <v>41608</v>
      </c>
      <c r="AZ88" s="60">
        <f t="shared" si="58"/>
        <v>4.1027090020402134E-2</v>
      </c>
      <c r="BA88" s="60">
        <f t="shared" si="59"/>
        <v>1.3204761904761903E-3</v>
      </c>
      <c r="BB88" s="60">
        <f t="shared" si="60"/>
        <v>3.7867494824016202E-5</v>
      </c>
      <c r="BC88" s="60">
        <f t="shared" si="61"/>
        <v>0</v>
      </c>
      <c r="BD88" s="60">
        <f t="shared" si="62"/>
        <v>3.7867494824016202E-5</v>
      </c>
      <c r="BE88" s="60">
        <f t="shared" si="63"/>
        <v>3.7903714285714298E-2</v>
      </c>
      <c r="BF88" s="61">
        <f t="shared" si="64"/>
        <v>1.0678323315900398E-2</v>
      </c>
      <c r="BJ88" s="52">
        <f t="shared" si="69"/>
        <v>41578</v>
      </c>
      <c r="BK88" s="58">
        <f t="shared" si="70"/>
        <v>11.009826184076337</v>
      </c>
      <c r="BL88" s="53">
        <f t="shared" si="71"/>
        <v>3152</v>
      </c>
      <c r="BP88" s="21">
        <f t="shared" si="44"/>
        <v>41639</v>
      </c>
      <c r="BQ88" s="58">
        <f t="shared" si="45"/>
        <v>4.0331849230299546E-2</v>
      </c>
      <c r="BR88" s="58">
        <f t="shared" si="46"/>
        <v>4.1027090020402134E-2</v>
      </c>
      <c r="BS88" s="58">
        <f t="shared" si="47"/>
        <v>1.3204761904761903E-3</v>
      </c>
      <c r="BT88" s="58">
        <f t="shared" si="48"/>
        <v>3.7903714285714298E-2</v>
      </c>
      <c r="BU88" s="58">
        <f t="shared" si="49"/>
        <v>8.3906926406926495E-4</v>
      </c>
      <c r="BV88" s="8">
        <f t="shared" si="50"/>
        <v>1.0678323315900398E-2</v>
      </c>
    </row>
    <row r="89" spans="1:74" x14ac:dyDescent="0.25">
      <c r="A89" s="7">
        <f t="shared" si="68"/>
        <v>41547</v>
      </c>
      <c r="B89" s="294">
        <v>41639</v>
      </c>
      <c r="C89" s="289">
        <v>5462307411</v>
      </c>
      <c r="D89" s="290">
        <v>603575.22999999963</v>
      </c>
      <c r="E89" s="291">
        <v>2167</v>
      </c>
      <c r="F89" s="290">
        <v>176203464.87096775</v>
      </c>
      <c r="G89" s="290">
        <v>81312.166530211238</v>
      </c>
      <c r="H89" s="290">
        <v>603575.22999999963</v>
      </c>
      <c r="I89" s="292">
        <v>4.0331849230299546E-2</v>
      </c>
      <c r="J89" s="292">
        <v>2.1595454545454552E-3</v>
      </c>
      <c r="K89" s="293">
        <v>7.8715415019762515E-5</v>
      </c>
      <c r="L89" s="293">
        <v>0</v>
      </c>
      <c r="M89" s="293">
        <v>7.8715415019762515E-5</v>
      </c>
      <c r="N89" s="302">
        <v>18.987149935693939</v>
      </c>
      <c r="O89" s="302">
        <v>11.306050934157581</v>
      </c>
      <c r="P89" s="300">
        <v>4.1027090020402134E-2</v>
      </c>
      <c r="S89" s="21">
        <f t="shared" si="51"/>
        <v>41639</v>
      </c>
      <c r="T89" s="14">
        <f t="shared" si="52"/>
        <v>4.0331849230299546E-2</v>
      </c>
      <c r="U89" s="14">
        <f t="shared" si="53"/>
        <v>2.1595454545454552E-3</v>
      </c>
      <c r="V89" s="14">
        <f>++VLOOKUP(B89,'cds bmps'!K:O,5,FALSE)/10000</f>
        <v>3.5344265000000007E-2</v>
      </c>
      <c r="W89" s="79">
        <v>1.8041446566436407E-2</v>
      </c>
      <c r="X89" s="8">
        <v>0</v>
      </c>
      <c r="Z89" s="38">
        <f t="shared" si="54"/>
        <v>4.4842999489631774E-2</v>
      </c>
      <c r="AA89" s="14">
        <f t="shared" si="55"/>
        <v>-4.5111502593322278E-3</v>
      </c>
      <c r="AC89" s="21">
        <f t="shared" si="40"/>
        <v>41670</v>
      </c>
      <c r="AD89" s="14">
        <f t="shared" si="41"/>
        <v>6.3367179929422757E-3</v>
      </c>
      <c r="AE89" s="14">
        <f t="shared" si="42"/>
        <v>-4.5111502593322278E-3</v>
      </c>
      <c r="AF89" s="15">
        <f t="shared" si="43"/>
        <v>7.8715415019762515E-5</v>
      </c>
      <c r="AG89" s="15">
        <f t="shared" si="56"/>
        <v>0</v>
      </c>
      <c r="AS89"/>
      <c r="AY89" s="29">
        <f t="shared" si="57"/>
        <v>41639</v>
      </c>
      <c r="AZ89" s="60">
        <f t="shared" si="58"/>
        <v>4.0331849230299546E-2</v>
      </c>
      <c r="BA89" s="60">
        <f t="shared" si="59"/>
        <v>2.1595454545454552E-3</v>
      </c>
      <c r="BB89" s="60">
        <f t="shared" si="60"/>
        <v>8.3906926406926495E-4</v>
      </c>
      <c r="BC89" s="60">
        <f t="shared" si="61"/>
        <v>0</v>
      </c>
      <c r="BD89" s="60">
        <f t="shared" si="62"/>
        <v>8.3906926406926495E-4</v>
      </c>
      <c r="BE89" s="60">
        <f t="shared" si="63"/>
        <v>3.5344265000000007E-2</v>
      </c>
      <c r="BF89" s="61">
        <f t="shared" si="64"/>
        <v>1.8041446566436407E-2</v>
      </c>
      <c r="BJ89" s="52">
        <f t="shared" si="69"/>
        <v>41608</v>
      </c>
      <c r="BK89" s="58">
        <f t="shared" si="70"/>
        <v>11.22111716525399</v>
      </c>
      <c r="BL89" s="53">
        <f t="shared" si="71"/>
        <v>2416</v>
      </c>
      <c r="BP89" s="21">
        <f t="shared" si="44"/>
        <v>41670</v>
      </c>
      <c r="BQ89" s="58">
        <f t="shared" si="45"/>
        <v>4.6668567223241822E-2</v>
      </c>
      <c r="BR89" s="58">
        <f t="shared" si="46"/>
        <v>4.0331849230299546E-2</v>
      </c>
      <c r="BS89" s="58">
        <f t="shared" si="47"/>
        <v>2.1595454545454552E-3</v>
      </c>
      <c r="BT89" s="58">
        <f t="shared" si="48"/>
        <v>3.5344265000000007E-2</v>
      </c>
      <c r="BU89" s="58">
        <f t="shared" si="49"/>
        <v>7.8715415019762515E-5</v>
      </c>
      <c r="BV89" s="8">
        <f t="shared" si="50"/>
        <v>1.8041446566436407E-2</v>
      </c>
    </row>
    <row r="90" spans="1:74" x14ac:dyDescent="0.25">
      <c r="A90" s="7">
        <f t="shared" si="68"/>
        <v>41578</v>
      </c>
      <c r="B90" s="294">
        <v>41670</v>
      </c>
      <c r="C90" s="289">
        <v>5284627390</v>
      </c>
      <c r="D90" s="290">
        <v>675687.6399999999</v>
      </c>
      <c r="E90" s="291">
        <v>2553</v>
      </c>
      <c r="F90" s="290">
        <v>170471851.29032257</v>
      </c>
      <c r="G90" s="290">
        <v>66773.149741606961</v>
      </c>
      <c r="H90" s="290">
        <v>675687.6399999999</v>
      </c>
      <c r="I90" s="292">
        <v>4.6668567223241822E-2</v>
      </c>
      <c r="J90" s="292">
        <v>2.2382608695652177E-3</v>
      </c>
      <c r="K90" s="293">
        <v>7.3913043478280108E-7</v>
      </c>
      <c r="L90" s="293">
        <v>0</v>
      </c>
      <c r="M90" s="293">
        <v>7.3913043478280108E-7</v>
      </c>
      <c r="N90" s="302">
        <v>18.954080745986733</v>
      </c>
      <c r="O90" s="302">
        <v>11.109056328745249</v>
      </c>
      <c r="P90" s="300">
        <v>4.0331849230299546E-2</v>
      </c>
      <c r="S90" s="21">
        <f t="shared" si="51"/>
        <v>41670</v>
      </c>
      <c r="T90" s="14">
        <f t="shared" si="52"/>
        <v>4.6668567223241822E-2</v>
      </c>
      <c r="U90" s="14">
        <f t="shared" si="53"/>
        <v>2.2382608695652177E-3</v>
      </c>
      <c r="V90" s="14">
        <f>++VLOOKUP(B90,'cds bmps'!K:O,5,FALSE)/10000</f>
        <v>3.672470869565217E-2</v>
      </c>
      <c r="W90" s="79">
        <v>1.8041446566436407E-2</v>
      </c>
      <c r="X90" s="8">
        <v>0</v>
      </c>
      <c r="Z90" s="38">
        <f t="shared" si="54"/>
        <v>4.5125631878828988E-2</v>
      </c>
      <c r="AA90" s="14">
        <f t="shared" si="55"/>
        <v>1.5429353444128338E-3</v>
      </c>
      <c r="AC90" s="21">
        <f t="shared" si="40"/>
        <v>41698</v>
      </c>
      <c r="AD90" s="14">
        <f t="shared" si="41"/>
        <v>-1.8202137181737993E-3</v>
      </c>
      <c r="AE90" s="14">
        <f t="shared" si="42"/>
        <v>1.5429353444128338E-3</v>
      </c>
      <c r="AF90" s="15">
        <f t="shared" si="43"/>
        <v>7.3913043478280108E-7</v>
      </c>
      <c r="AG90" s="15">
        <f t="shared" si="56"/>
        <v>0</v>
      </c>
      <c r="AK90" s="36"/>
      <c r="AS90" s="36"/>
      <c r="AY90" s="29">
        <f t="shared" si="57"/>
        <v>41670</v>
      </c>
      <c r="AZ90" s="60">
        <f t="shared" si="58"/>
        <v>4.6668567223241822E-2</v>
      </c>
      <c r="BA90" s="60">
        <f t="shared" si="59"/>
        <v>2.2382608695652177E-3</v>
      </c>
      <c r="BB90" s="60">
        <f t="shared" si="60"/>
        <v>7.8715415019762515E-5</v>
      </c>
      <c r="BC90" s="60">
        <f t="shared" si="61"/>
        <v>0</v>
      </c>
      <c r="BD90" s="60">
        <f t="shared" si="62"/>
        <v>7.8715415019762515E-5</v>
      </c>
      <c r="BE90" s="60">
        <f t="shared" si="63"/>
        <v>3.672470869565217E-2</v>
      </c>
      <c r="BF90" s="61">
        <f t="shared" si="64"/>
        <v>1.8041446566436407E-2</v>
      </c>
      <c r="BJ90" s="52">
        <f t="shared" si="69"/>
        <v>41639</v>
      </c>
      <c r="BK90" s="58">
        <f t="shared" si="70"/>
        <v>11.306050934157581</v>
      </c>
      <c r="BL90" s="53">
        <f t="shared" si="71"/>
        <v>2167</v>
      </c>
      <c r="BP90" s="21">
        <f t="shared" si="44"/>
        <v>41698</v>
      </c>
      <c r="BQ90" s="58">
        <f t="shared" si="45"/>
        <v>4.4848353505068023E-2</v>
      </c>
      <c r="BR90" s="58">
        <f t="shared" si="46"/>
        <v>4.6668567223241822E-2</v>
      </c>
      <c r="BS90" s="58">
        <f t="shared" si="47"/>
        <v>2.2382608695652177E-3</v>
      </c>
      <c r="BT90" s="58">
        <f t="shared" si="48"/>
        <v>3.672470869565217E-2</v>
      </c>
      <c r="BU90" s="58">
        <f t="shared" si="49"/>
        <v>7.3913043478280108E-7</v>
      </c>
      <c r="BV90" s="8">
        <f t="shared" si="50"/>
        <v>1.8041446566436407E-2</v>
      </c>
    </row>
    <row r="91" spans="1:74" x14ac:dyDescent="0.25">
      <c r="A91" s="7">
        <f t="shared" si="68"/>
        <v>41608</v>
      </c>
      <c r="B91" s="294">
        <v>41698</v>
      </c>
      <c r="C91" s="289">
        <v>4488907774</v>
      </c>
      <c r="D91" s="290">
        <v>551561.98</v>
      </c>
      <c r="E91" s="291">
        <v>2045</v>
      </c>
      <c r="F91" s="290">
        <v>160318134.7857143</v>
      </c>
      <c r="G91" s="290">
        <v>78395.17593433462</v>
      </c>
      <c r="H91" s="290">
        <v>551561.98</v>
      </c>
      <c r="I91" s="292">
        <v>4.4848353505068023E-2</v>
      </c>
      <c r="J91" s="292">
        <v>2.2390000000000005E-3</v>
      </c>
      <c r="K91" s="293">
        <v>7.9095238095237917E-5</v>
      </c>
      <c r="L91" s="293">
        <v>0</v>
      </c>
      <c r="M91" s="293">
        <v>7.9095238095237917E-5</v>
      </c>
      <c r="N91" s="302">
        <v>18.89267074147245</v>
      </c>
      <c r="O91" s="302">
        <v>11.269517672995548</v>
      </c>
      <c r="P91" s="300">
        <v>4.6668567223241822E-2</v>
      </c>
      <c r="S91" s="21">
        <f t="shared" si="51"/>
        <v>41698</v>
      </c>
      <c r="T91" s="14">
        <f t="shared" si="52"/>
        <v>4.4848353505068023E-2</v>
      </c>
      <c r="U91" s="14">
        <f t="shared" si="53"/>
        <v>2.2390000000000005E-3</v>
      </c>
      <c r="V91" s="14">
        <f>++VLOOKUP(B91,'cds bmps'!K:O,5,FALSE)/10000</f>
        <v>3.2807865000000005E-2</v>
      </c>
      <c r="W91" s="79">
        <v>1.8041446566436407E-2</v>
      </c>
      <c r="X91" s="8">
        <v>0</v>
      </c>
      <c r="Z91" s="38">
        <f t="shared" si="54"/>
        <v>4.4489574536295991E-2</v>
      </c>
      <c r="AA91" s="14">
        <f t="shared" si="55"/>
        <v>3.5877896877203191E-4</v>
      </c>
      <c r="AC91" s="21">
        <f t="shared" si="40"/>
        <v>41729</v>
      </c>
      <c r="AD91" s="14">
        <f t="shared" si="41"/>
        <v>5.4016406681984402E-4</v>
      </c>
      <c r="AE91" s="14">
        <f t="shared" si="42"/>
        <v>3.5877896877203191E-4</v>
      </c>
      <c r="AF91" s="15">
        <f t="shared" si="43"/>
        <v>7.9095238095237917E-5</v>
      </c>
      <c r="AG91" s="15">
        <f t="shared" si="56"/>
        <v>0</v>
      </c>
      <c r="AK91" s="36"/>
      <c r="AS91" s="36"/>
      <c r="AY91" s="29">
        <f t="shared" si="57"/>
        <v>41698</v>
      </c>
      <c r="AZ91" s="60">
        <f t="shared" si="58"/>
        <v>4.4848353505068023E-2</v>
      </c>
      <c r="BA91" s="60">
        <f t="shared" si="59"/>
        <v>2.2390000000000005E-3</v>
      </c>
      <c r="BB91" s="60">
        <f t="shared" si="60"/>
        <v>7.3913043478280108E-7</v>
      </c>
      <c r="BC91" s="60">
        <f t="shared" si="61"/>
        <v>0</v>
      </c>
      <c r="BD91" s="60">
        <f t="shared" si="62"/>
        <v>7.3913043478280108E-7</v>
      </c>
      <c r="BE91" s="60">
        <f t="shared" si="63"/>
        <v>3.2807865000000005E-2</v>
      </c>
      <c r="BF91" s="61">
        <f t="shared" si="64"/>
        <v>1.8041446566436407E-2</v>
      </c>
      <c r="BJ91" s="52">
        <f t="shared" si="69"/>
        <v>41670</v>
      </c>
      <c r="BK91" s="58">
        <f t="shared" si="70"/>
        <v>11.109056328745249</v>
      </c>
      <c r="BL91" s="53">
        <f t="shared" si="71"/>
        <v>2553</v>
      </c>
      <c r="BP91" s="21">
        <f t="shared" si="44"/>
        <v>41729</v>
      </c>
      <c r="BQ91" s="58">
        <f t="shared" si="45"/>
        <v>4.5388517571887867E-2</v>
      </c>
      <c r="BR91" s="58">
        <f t="shared" si="46"/>
        <v>4.4848353505068023E-2</v>
      </c>
      <c r="BS91" s="58">
        <f t="shared" si="47"/>
        <v>2.2390000000000005E-3</v>
      </c>
      <c r="BT91" s="58">
        <f t="shared" si="48"/>
        <v>3.2807865000000005E-2</v>
      </c>
      <c r="BU91" s="58">
        <f t="shared" si="49"/>
        <v>7.9095238095237917E-5</v>
      </c>
      <c r="BV91" s="8">
        <f t="shared" si="50"/>
        <v>1.8041446566436407E-2</v>
      </c>
    </row>
    <row r="92" spans="1:74" x14ac:dyDescent="0.25">
      <c r="A92" s="7">
        <f t="shared" si="68"/>
        <v>41639</v>
      </c>
      <c r="B92" s="294">
        <v>41729</v>
      </c>
      <c r="C92" s="289">
        <v>5186614418</v>
      </c>
      <c r="D92" s="290">
        <v>644966.40999999992</v>
      </c>
      <c r="E92" s="291">
        <v>2085</v>
      </c>
      <c r="F92" s="290">
        <v>167310142.51612905</v>
      </c>
      <c r="G92" s="290">
        <v>80244.672669606254</v>
      </c>
      <c r="H92" s="290">
        <v>644966.40999999992</v>
      </c>
      <c r="I92" s="292">
        <v>4.5388517571887867E-2</v>
      </c>
      <c r="J92" s="292">
        <v>2.3180952380952385E-3</v>
      </c>
      <c r="K92" s="293">
        <v>2.0740476190476151E-4</v>
      </c>
      <c r="L92" s="293">
        <v>0</v>
      </c>
      <c r="M92" s="293">
        <v>2.0740476190476151E-4</v>
      </c>
      <c r="N92" s="302">
        <v>18.935359788842277</v>
      </c>
      <c r="O92" s="302">
        <v>11.292835654609373</v>
      </c>
      <c r="P92" s="300">
        <v>4.4848353505068023E-2</v>
      </c>
      <c r="S92" s="21">
        <f t="shared" si="51"/>
        <v>41729</v>
      </c>
      <c r="T92" s="14">
        <f t="shared" si="52"/>
        <v>4.5388517571887867E-2</v>
      </c>
      <c r="U92" s="14">
        <f t="shared" si="53"/>
        <v>2.3180952380952385E-3</v>
      </c>
      <c r="V92" s="14">
        <f>++VLOOKUP(B92,'cds bmps'!K:O,5,FALSE)/10000</f>
        <v>2.6218933333333343E-2</v>
      </c>
      <c r="W92" s="79">
        <v>1.3605662023721035E-2</v>
      </c>
      <c r="X92" s="8">
        <v>0</v>
      </c>
      <c r="Z92" s="38">
        <f t="shared" si="54"/>
        <v>3.9004954458710439E-2</v>
      </c>
      <c r="AA92" s="14">
        <f t="shared" si="55"/>
        <v>6.3835631131774276E-3</v>
      </c>
      <c r="AC92" s="21">
        <f t="shared" si="40"/>
        <v>41759</v>
      </c>
      <c r="AD92" s="14">
        <f t="shared" si="41"/>
        <v>3.7353281829874199E-3</v>
      </c>
      <c r="AE92" s="14">
        <f t="shared" si="42"/>
        <v>6.3835631131774276E-3</v>
      </c>
      <c r="AF92" s="15">
        <f t="shared" si="43"/>
        <v>2.0740476190476151E-4</v>
      </c>
      <c r="AG92" s="15">
        <f t="shared" si="56"/>
        <v>0</v>
      </c>
      <c r="AS92"/>
      <c r="AY92" s="29">
        <f t="shared" si="57"/>
        <v>41729</v>
      </c>
      <c r="AZ92" s="60">
        <f t="shared" si="58"/>
        <v>4.5388517571887867E-2</v>
      </c>
      <c r="BA92" s="60">
        <f t="shared" si="59"/>
        <v>2.3180952380952385E-3</v>
      </c>
      <c r="BB92" s="60">
        <f t="shared" si="60"/>
        <v>7.9095238095237917E-5</v>
      </c>
      <c r="BC92" s="60">
        <f t="shared" si="61"/>
        <v>0</v>
      </c>
      <c r="BD92" s="60">
        <f t="shared" si="62"/>
        <v>7.9095238095237917E-5</v>
      </c>
      <c r="BE92" s="60">
        <f t="shared" si="63"/>
        <v>2.6218933333333343E-2</v>
      </c>
      <c r="BF92" s="61">
        <f t="shared" si="64"/>
        <v>1.3605662023721035E-2</v>
      </c>
      <c r="BJ92" s="52">
        <f t="shared" si="69"/>
        <v>41698</v>
      </c>
      <c r="BK92" s="58">
        <f t="shared" si="70"/>
        <v>11.269517672995548</v>
      </c>
      <c r="BL92" s="53">
        <f t="shared" si="71"/>
        <v>2045</v>
      </c>
      <c r="BP92" s="21">
        <f t="shared" si="44"/>
        <v>41759</v>
      </c>
      <c r="BQ92" s="58">
        <f t="shared" si="45"/>
        <v>4.9123845754875287E-2</v>
      </c>
      <c r="BR92" s="58">
        <f t="shared" si="46"/>
        <v>4.5388517571887867E-2</v>
      </c>
      <c r="BS92" s="58">
        <f t="shared" si="47"/>
        <v>2.3180952380952385E-3</v>
      </c>
      <c r="BT92" s="58">
        <f t="shared" si="48"/>
        <v>2.6218933333333343E-2</v>
      </c>
      <c r="BU92" s="58">
        <f t="shared" si="49"/>
        <v>2.0740476190476151E-4</v>
      </c>
      <c r="BV92" s="8">
        <f t="shared" si="50"/>
        <v>1.3605662023721035E-2</v>
      </c>
    </row>
    <row r="93" spans="1:74" x14ac:dyDescent="0.25">
      <c r="A93" s="7">
        <f t="shared" si="68"/>
        <v>41670</v>
      </c>
      <c r="B93" s="294">
        <v>41759</v>
      </c>
      <c r="C93" s="289">
        <v>5087115054</v>
      </c>
      <c r="D93" s="290">
        <v>684653.85000000021</v>
      </c>
      <c r="E93" s="291">
        <v>2121</v>
      </c>
      <c r="F93" s="290">
        <v>169570501.80000001</v>
      </c>
      <c r="G93" s="290">
        <v>79948.374257425749</v>
      </c>
      <c r="H93" s="290">
        <v>684653.85000000021</v>
      </c>
      <c r="I93" s="292">
        <v>4.9123845754875287E-2</v>
      </c>
      <c r="J93" s="292">
        <v>2.5255E-3</v>
      </c>
      <c r="K93" s="293">
        <v>6.6880952380951944E-5</v>
      </c>
      <c r="L93" s="293">
        <v>0</v>
      </c>
      <c r="M93" s="293">
        <v>6.6880952380951944E-5</v>
      </c>
      <c r="N93" s="302">
        <v>18.948779338128798</v>
      </c>
      <c r="O93" s="302">
        <v>11.289136383564117</v>
      </c>
      <c r="P93" s="300">
        <v>4.5388517571887867E-2</v>
      </c>
      <c r="S93" s="21">
        <f t="shared" si="51"/>
        <v>41759</v>
      </c>
      <c r="T93" s="14">
        <f t="shared" si="52"/>
        <v>4.9123845754875287E-2</v>
      </c>
      <c r="U93" s="14">
        <f t="shared" si="53"/>
        <v>2.5255E-3</v>
      </c>
      <c r="V93" s="14">
        <f>++VLOOKUP(B93,'cds bmps'!K:O,5,FALSE)/10000</f>
        <v>2.0012786363636362E-2</v>
      </c>
      <c r="W93" s="79">
        <v>1.3605662023721035E-2</v>
      </c>
      <c r="X93" s="8">
        <v>0</v>
      </c>
      <c r="Z93" s="38">
        <f t="shared" si="54"/>
        <v>3.814980052233892E-2</v>
      </c>
      <c r="AA93" s="14">
        <f t="shared" si="55"/>
        <v>1.0974045232536367E-2</v>
      </c>
      <c r="AC93" s="21">
        <f t="shared" si="40"/>
        <v>41790</v>
      </c>
      <c r="AD93" s="14">
        <f t="shared" si="41"/>
        <v>-4.5221279356507244E-3</v>
      </c>
      <c r="AE93" s="14">
        <f t="shared" si="42"/>
        <v>1.0974045232536367E-2</v>
      </c>
      <c r="AF93" s="15">
        <f t="shared" si="43"/>
        <v>6.6880952380951944E-5</v>
      </c>
      <c r="AG93" s="15">
        <f t="shared" si="56"/>
        <v>0</v>
      </c>
      <c r="AK93" s="37"/>
      <c r="AS93" s="37"/>
      <c r="AY93" s="29">
        <f t="shared" si="57"/>
        <v>41759</v>
      </c>
      <c r="AZ93" s="60">
        <f t="shared" si="58"/>
        <v>4.9123845754875287E-2</v>
      </c>
      <c r="BA93" s="60">
        <f t="shared" si="59"/>
        <v>2.5255E-3</v>
      </c>
      <c r="BB93" s="60">
        <f t="shared" si="60"/>
        <v>2.0740476190476151E-4</v>
      </c>
      <c r="BC93" s="60">
        <f t="shared" si="61"/>
        <v>0</v>
      </c>
      <c r="BD93" s="60">
        <f t="shared" si="62"/>
        <v>2.0740476190476151E-4</v>
      </c>
      <c r="BE93" s="60">
        <f t="shared" si="63"/>
        <v>2.0012786363636362E-2</v>
      </c>
      <c r="BF93" s="61">
        <f t="shared" si="64"/>
        <v>1.3605662023721035E-2</v>
      </c>
      <c r="BJ93" s="52">
        <f t="shared" si="69"/>
        <v>41729</v>
      </c>
      <c r="BK93" s="58">
        <f t="shared" si="70"/>
        <v>11.292835654609373</v>
      </c>
      <c r="BL93" s="53">
        <f t="shared" si="71"/>
        <v>2085</v>
      </c>
      <c r="BP93" s="21">
        <f t="shared" si="44"/>
        <v>41790</v>
      </c>
      <c r="BQ93" s="58">
        <f t="shared" si="45"/>
        <v>4.4601717819224562E-2</v>
      </c>
      <c r="BR93" s="58">
        <f t="shared" si="46"/>
        <v>4.9123845754875287E-2</v>
      </c>
      <c r="BS93" s="58">
        <f t="shared" si="47"/>
        <v>2.5255E-3</v>
      </c>
      <c r="BT93" s="58">
        <f t="shared" si="48"/>
        <v>2.0012786363636362E-2</v>
      </c>
      <c r="BU93" s="58">
        <f t="shared" si="49"/>
        <v>6.6880952380951944E-5</v>
      </c>
      <c r="BV93" s="8">
        <f t="shared" si="50"/>
        <v>1.3605662023721035E-2</v>
      </c>
    </row>
    <row r="94" spans="1:74" x14ac:dyDescent="0.25">
      <c r="A94" s="7">
        <f t="shared" si="68"/>
        <v>41698</v>
      </c>
      <c r="B94" s="294">
        <v>41790</v>
      </c>
      <c r="C94" s="289">
        <v>5148647351</v>
      </c>
      <c r="D94" s="290">
        <v>629146.62000000011</v>
      </c>
      <c r="E94" s="291">
        <v>2026</v>
      </c>
      <c r="F94" s="290">
        <v>166085398.41935483</v>
      </c>
      <c r="G94" s="290">
        <v>81976.998232652928</v>
      </c>
      <c r="H94" s="290">
        <v>629146.62000000011</v>
      </c>
      <c r="I94" s="292">
        <v>4.4601717819224562E-2</v>
      </c>
      <c r="J94" s="292">
        <v>2.5923809523809519E-3</v>
      </c>
      <c r="K94" s="293">
        <v>0</v>
      </c>
      <c r="L94" s="293">
        <v>-1.0633333333333326E-3</v>
      </c>
      <c r="M94" s="293">
        <v>-1.0633333333333326E-3</v>
      </c>
      <c r="N94" s="302">
        <v>18.928012662347019</v>
      </c>
      <c r="O94" s="302">
        <v>11.314193977538391</v>
      </c>
      <c r="P94" s="300">
        <v>4.9123845754875287E-2</v>
      </c>
      <c r="S94" s="21">
        <f t="shared" si="51"/>
        <v>41790</v>
      </c>
      <c r="T94" s="14">
        <f t="shared" si="52"/>
        <v>4.4601717819224562E-2</v>
      </c>
      <c r="U94" s="14">
        <f t="shared" si="53"/>
        <v>2.5923809523809519E-3</v>
      </c>
      <c r="V94" s="14">
        <f>++VLOOKUP(B94,'cds bmps'!K:O,5,FALSE)/10000</f>
        <v>1.8005336363636364E-2</v>
      </c>
      <c r="W94" s="79">
        <v>1.3605662023721035E-2</v>
      </c>
      <c r="X94" s="8">
        <v>0</v>
      </c>
      <c r="Z94" s="38">
        <f t="shared" si="54"/>
        <v>3.7873038220227542E-2</v>
      </c>
      <c r="AA94" s="14">
        <f t="shared" si="55"/>
        <v>6.72867959899702E-3</v>
      </c>
      <c r="AC94" s="21">
        <f t="shared" si="40"/>
        <v>41820</v>
      </c>
      <c r="AD94" s="14">
        <f t="shared" si="41"/>
        <v>-5.6956201504203899E-3</v>
      </c>
      <c r="AE94" s="14">
        <f t="shared" si="42"/>
        <v>6.72867959899702E-3</v>
      </c>
      <c r="AF94" s="15">
        <f t="shared" si="43"/>
        <v>-1.0633333333333326E-3</v>
      </c>
      <c r="AG94" s="15">
        <f t="shared" si="56"/>
        <v>-1.0633333333333326E-3</v>
      </c>
      <c r="AK94" s="37"/>
      <c r="AS94" s="37"/>
      <c r="AY94" s="29">
        <f t="shared" si="57"/>
        <v>41790</v>
      </c>
      <c r="AZ94" s="60">
        <f t="shared" si="58"/>
        <v>4.4601717819224562E-2</v>
      </c>
      <c r="BA94" s="60">
        <f t="shared" si="59"/>
        <v>2.5923809523809519E-3</v>
      </c>
      <c r="BB94" s="60">
        <f t="shared" si="60"/>
        <v>6.6880952380951944E-5</v>
      </c>
      <c r="BC94" s="60">
        <f t="shared" si="61"/>
        <v>0</v>
      </c>
      <c r="BD94" s="60">
        <f t="shared" si="62"/>
        <v>6.6880952380951944E-5</v>
      </c>
      <c r="BE94" s="60">
        <f t="shared" si="63"/>
        <v>1.8005336363636364E-2</v>
      </c>
      <c r="BF94" s="61">
        <f t="shared" si="64"/>
        <v>1.3605662023721035E-2</v>
      </c>
      <c r="BJ94" s="52">
        <f t="shared" si="69"/>
        <v>41759</v>
      </c>
      <c r="BK94" s="58">
        <f t="shared" si="70"/>
        <v>11.289136383564117</v>
      </c>
      <c r="BL94" s="53">
        <f t="shared" si="71"/>
        <v>2121</v>
      </c>
      <c r="BP94" s="21">
        <f t="shared" si="44"/>
        <v>41820</v>
      </c>
      <c r="BQ94" s="58">
        <f t="shared" si="45"/>
        <v>3.8906097668804172E-2</v>
      </c>
      <c r="BR94" s="58">
        <f t="shared" si="46"/>
        <v>4.4601717819224562E-2</v>
      </c>
      <c r="BS94" s="58">
        <f t="shared" si="47"/>
        <v>2.5923809523809519E-3</v>
      </c>
      <c r="BT94" s="58">
        <f t="shared" si="48"/>
        <v>1.8005336363636364E-2</v>
      </c>
      <c r="BU94" s="58">
        <f t="shared" si="49"/>
        <v>-1.0633333333333326E-3</v>
      </c>
      <c r="BV94" s="8">
        <f t="shared" si="50"/>
        <v>1.3605662023721035E-2</v>
      </c>
    </row>
    <row r="95" spans="1:74" x14ac:dyDescent="0.25">
      <c r="A95" s="7">
        <f t="shared" si="68"/>
        <v>41729</v>
      </c>
      <c r="B95" s="294">
        <v>41820</v>
      </c>
      <c r="C95" s="289">
        <v>4922051765</v>
      </c>
      <c r="D95" s="290">
        <v>524651.57999999984</v>
      </c>
      <c r="E95" s="291">
        <v>2024</v>
      </c>
      <c r="F95" s="290">
        <v>164068392.16666666</v>
      </c>
      <c r="G95" s="290">
        <v>81061.458580368897</v>
      </c>
      <c r="H95" s="290">
        <v>524651.57999999984</v>
      </c>
      <c r="I95" s="292">
        <v>3.8906097668804172E-2</v>
      </c>
      <c r="J95" s="292">
        <v>1.5290476190476193E-3</v>
      </c>
      <c r="K95" s="293">
        <v>0</v>
      </c>
      <c r="L95" s="293">
        <v>-5.7078674948240191E-4</v>
      </c>
      <c r="M95" s="293">
        <v>-5.7078674948240191E-4</v>
      </c>
      <c r="N95" s="302">
        <v>18.915793924264047</v>
      </c>
      <c r="O95" s="302">
        <v>11.302962893856693</v>
      </c>
      <c r="P95" s="300">
        <v>4.4601717819224562E-2</v>
      </c>
      <c r="S95" s="21">
        <f t="shared" si="51"/>
        <v>41820</v>
      </c>
      <c r="T95" s="14">
        <f t="shared" si="52"/>
        <v>3.8906097668804172E-2</v>
      </c>
      <c r="U95" s="14">
        <f t="shared" si="53"/>
        <v>1.5290476190476193E-3</v>
      </c>
      <c r="V95" s="14">
        <f>++VLOOKUP(B95,'cds bmps'!K:O,5,FALSE)/10000</f>
        <v>1.6739757142857137E-2</v>
      </c>
      <c r="W95" s="79">
        <v>1.2087984675341832E-2</v>
      </c>
      <c r="X95" s="8">
        <v>0</v>
      </c>
      <c r="Z95" s="38">
        <f t="shared" si="54"/>
        <v>3.5350052349184306E-2</v>
      </c>
      <c r="AA95" s="14">
        <f t="shared" si="55"/>
        <v>3.556045319619866E-3</v>
      </c>
      <c r="AC95" s="21">
        <f t="shared" si="40"/>
        <v>41851</v>
      </c>
      <c r="AD95" s="14">
        <f t="shared" si="41"/>
        <v>2.9118498671956358E-3</v>
      </c>
      <c r="AE95" s="14">
        <f t="shared" si="42"/>
        <v>3.556045319619866E-3</v>
      </c>
      <c r="AF95" s="15">
        <f t="shared" si="43"/>
        <v>-5.7078674948240191E-4</v>
      </c>
      <c r="AG95" s="15">
        <f t="shared" si="56"/>
        <v>-5.7078674948240191E-4</v>
      </c>
      <c r="AK95" s="37"/>
      <c r="AS95" s="37"/>
      <c r="AY95" s="29">
        <f t="shared" si="57"/>
        <v>41820</v>
      </c>
      <c r="AZ95" s="60">
        <f t="shared" si="58"/>
        <v>3.8906097668804172E-2</v>
      </c>
      <c r="BA95" s="60">
        <f t="shared" si="59"/>
        <v>1.5290476190476193E-3</v>
      </c>
      <c r="BB95" s="60">
        <f t="shared" si="60"/>
        <v>0</v>
      </c>
      <c r="BC95" s="60">
        <f t="shared" si="61"/>
        <v>-1.0633333333333326E-3</v>
      </c>
      <c r="BD95" s="60">
        <f t="shared" si="62"/>
        <v>-1.0633333333333326E-3</v>
      </c>
      <c r="BE95" s="60">
        <f t="shared" si="63"/>
        <v>1.6739757142857137E-2</v>
      </c>
      <c r="BF95" s="61">
        <f t="shared" si="64"/>
        <v>1.2087984675341832E-2</v>
      </c>
      <c r="BJ95" s="52">
        <f t="shared" si="69"/>
        <v>41790</v>
      </c>
      <c r="BK95" s="58">
        <f t="shared" si="70"/>
        <v>11.314193977538391</v>
      </c>
      <c r="BL95" s="53">
        <f t="shared" si="71"/>
        <v>2026</v>
      </c>
      <c r="BP95" s="21">
        <f t="shared" ref="BP95:BP96" si="72">+B96</f>
        <v>41851</v>
      </c>
      <c r="BQ95" s="58">
        <f t="shared" ref="BQ95:BQ96" si="73">+I96</f>
        <v>4.1817947535999808E-2</v>
      </c>
      <c r="BR95" s="58">
        <f t="shared" ref="BR95:BR96" si="74">+I95</f>
        <v>3.8906097668804172E-2</v>
      </c>
      <c r="BS95" s="58">
        <f t="shared" ref="BS95:BS96" si="75">+J95</f>
        <v>1.5290476190476193E-3</v>
      </c>
      <c r="BT95" s="58">
        <f t="shared" ref="BT95:BT96" si="76">+V95</f>
        <v>1.6739757142857137E-2</v>
      </c>
      <c r="BU95" s="58">
        <f t="shared" ref="BU95:BU96" si="77">+M95</f>
        <v>-5.7078674948240191E-4</v>
      </c>
      <c r="BV95" s="8">
        <f t="shared" ref="BV95:BV96" si="78">+W95</f>
        <v>1.2087984675341832E-2</v>
      </c>
    </row>
    <row r="96" spans="1:74" x14ac:dyDescent="0.25">
      <c r="A96" s="7">
        <f t="shared" si="68"/>
        <v>41759</v>
      </c>
      <c r="B96" s="294">
        <v>41851</v>
      </c>
      <c r="C96" s="289">
        <v>5413037266</v>
      </c>
      <c r="D96" s="290">
        <v>620170.15999999957</v>
      </c>
      <c r="E96" s="291">
        <v>2479</v>
      </c>
      <c r="F96" s="290">
        <v>174614105.3548387</v>
      </c>
      <c r="G96" s="290">
        <v>70437.315592915969</v>
      </c>
      <c r="H96" s="290">
        <v>620170.15999999957</v>
      </c>
      <c r="I96" s="292">
        <v>4.1817947535999808E-2</v>
      </c>
      <c r="J96" s="292">
        <v>9.5826086956521742E-4</v>
      </c>
      <c r="K96" s="293">
        <v>0</v>
      </c>
      <c r="L96" s="293">
        <v>-1.0826086956521735E-4</v>
      </c>
      <c r="M96" s="293">
        <v>-1.0826086956521735E-4</v>
      </c>
      <c r="N96" s="302">
        <v>18.978088984789633</v>
      </c>
      <c r="O96" s="302">
        <v>11.162478452754442</v>
      </c>
      <c r="P96" s="300">
        <v>3.8906097668804172E-2</v>
      </c>
      <c r="S96" s="21">
        <f t="shared" si="51"/>
        <v>41851</v>
      </c>
      <c r="T96" s="14">
        <f t="shared" si="52"/>
        <v>4.1817947535999808E-2</v>
      </c>
      <c r="U96" s="14">
        <f t="shared" si="53"/>
        <v>9.5826086956521742E-4</v>
      </c>
      <c r="V96" s="14">
        <f>++VLOOKUP(B96,'cds bmps'!K:O,5,FALSE)/10000</f>
        <v>2.1330356521739129E-2</v>
      </c>
      <c r="W96" s="79">
        <v>1.2087984675341832E-2</v>
      </c>
      <c r="X96" s="8">
        <v>0</v>
      </c>
      <c r="Z96" s="38">
        <f t="shared" si="54"/>
        <v>3.5673638641549363E-2</v>
      </c>
      <c r="AA96" s="14">
        <f t="shared" si="55"/>
        <v>6.1443088944504454E-3</v>
      </c>
      <c r="AC96" s="21">
        <f t="shared" si="40"/>
        <v>41882</v>
      </c>
      <c r="AD96" s="14">
        <f t="shared" si="41"/>
        <v>9.6370924254774587E-4</v>
      </c>
      <c r="AE96" s="14">
        <f t="shared" si="42"/>
        <v>6.1443088944504454E-3</v>
      </c>
      <c r="AF96" s="15">
        <f t="shared" si="43"/>
        <v>-1.0826086956521735E-4</v>
      </c>
      <c r="AG96" s="15">
        <f t="shared" si="56"/>
        <v>-1.0826086956521735E-4</v>
      </c>
      <c r="AS96"/>
      <c r="AY96" s="29">
        <f t="shared" si="57"/>
        <v>41851</v>
      </c>
      <c r="AZ96" s="60">
        <f t="shared" si="58"/>
        <v>4.1817947535999808E-2</v>
      </c>
      <c r="BA96" s="60">
        <f t="shared" si="59"/>
        <v>9.5826086956521742E-4</v>
      </c>
      <c r="BB96" s="60">
        <f t="shared" si="60"/>
        <v>0</v>
      </c>
      <c r="BC96" s="60">
        <f t="shared" si="61"/>
        <v>-5.7078674948240191E-4</v>
      </c>
      <c r="BD96" s="60">
        <f t="shared" si="62"/>
        <v>-5.7078674948240191E-4</v>
      </c>
      <c r="BE96" s="60">
        <f t="shared" si="63"/>
        <v>2.1330356521739129E-2</v>
      </c>
      <c r="BF96" s="61">
        <f t="shared" si="64"/>
        <v>1.2087984675341832E-2</v>
      </c>
      <c r="BJ96" s="52">
        <f t="shared" si="69"/>
        <v>41820</v>
      </c>
      <c r="BK96" s="58">
        <f t="shared" si="70"/>
        <v>11.302962893856693</v>
      </c>
      <c r="BL96" s="53">
        <f t="shared" si="71"/>
        <v>2024</v>
      </c>
      <c r="BP96" s="21">
        <f t="shared" si="72"/>
        <v>41882</v>
      </c>
      <c r="BQ96" s="58">
        <f t="shared" si="73"/>
        <v>4.2781656778547554E-2</v>
      </c>
      <c r="BR96" s="58">
        <f t="shared" si="74"/>
        <v>4.1817947535999808E-2</v>
      </c>
      <c r="BS96" s="58">
        <f t="shared" si="75"/>
        <v>9.5826086956521742E-4</v>
      </c>
      <c r="BT96" s="58">
        <f t="shared" si="76"/>
        <v>2.1330356521739129E-2</v>
      </c>
      <c r="BU96" s="58">
        <f t="shared" si="77"/>
        <v>-1.0826086956521735E-4</v>
      </c>
      <c r="BV96" s="8">
        <f t="shared" si="78"/>
        <v>1.2087984675341832E-2</v>
      </c>
    </row>
    <row r="97" spans="1:73" x14ac:dyDescent="0.25">
      <c r="A97" s="7">
        <f t="shared" si="68"/>
        <v>41790</v>
      </c>
      <c r="B97" s="295">
        <v>41882</v>
      </c>
      <c r="C97" s="296">
        <v>5436314982</v>
      </c>
      <c r="D97" s="297">
        <v>637190.57999999984</v>
      </c>
      <c r="E97" s="298">
        <v>2066</v>
      </c>
      <c r="F97" s="290">
        <v>175364999.41935483</v>
      </c>
      <c r="G97" s="290">
        <v>84881.413078100115</v>
      </c>
      <c r="H97" s="290">
        <v>637190.57999999984</v>
      </c>
      <c r="I97" s="292">
        <v>4.2781656778547554E-2</v>
      </c>
      <c r="J97" s="292">
        <v>8.5000000000000006E-4</v>
      </c>
      <c r="K97" s="293">
        <v>0</v>
      </c>
      <c r="L97" s="293">
        <v>-8.5000000000000006E-4</v>
      </c>
      <c r="M97" s="293">
        <v>-8.5000000000000006E-4</v>
      </c>
      <c r="N97" s="302">
        <v>18.982380070780099</v>
      </c>
      <c r="O97" s="302">
        <v>11.349010421100516</v>
      </c>
      <c r="P97" s="300">
        <v>4.1817947535999808E-2</v>
      </c>
      <c r="S97" s="21">
        <f t="shared" si="51"/>
        <v>41882</v>
      </c>
      <c r="T97" s="14">
        <f t="shared" si="52"/>
        <v>4.2781656778547554E-2</v>
      </c>
      <c r="U97" s="14">
        <f t="shared" si="53"/>
        <v>8.5000000000000006E-4</v>
      </c>
      <c r="V97" s="14">
        <f>++VLOOKUP(B97,'cds bmps'!K:O,5,FALSE)/10000</f>
        <v>2.3160223809523806E-2</v>
      </c>
      <c r="W97" s="79">
        <v>1.2087984675341832E-2</v>
      </c>
      <c r="X97" s="8">
        <v>0</v>
      </c>
      <c r="Z97" s="38">
        <f t="shared" si="54"/>
        <v>3.5890907035178526E-2</v>
      </c>
      <c r="AA97" s="14">
        <f t="shared" si="55"/>
        <v>6.8907497433690276E-3</v>
      </c>
      <c r="AK97" s="36"/>
      <c r="AS97" s="36"/>
      <c r="AY97" s="29">
        <f t="shared" si="57"/>
        <v>41882</v>
      </c>
      <c r="AZ97" s="60">
        <f t="shared" si="58"/>
        <v>4.2781656778547554E-2</v>
      </c>
      <c r="BA97" s="60">
        <f t="shared" si="59"/>
        <v>8.5000000000000006E-4</v>
      </c>
      <c r="BB97" s="60">
        <f t="shared" si="60"/>
        <v>0</v>
      </c>
      <c r="BC97" s="60">
        <f t="shared" si="61"/>
        <v>-1.0826086956521735E-4</v>
      </c>
      <c r="BD97" s="60">
        <f t="shared" si="62"/>
        <v>-1.0826086956521735E-4</v>
      </c>
      <c r="BE97" s="60">
        <f t="shared" si="63"/>
        <v>2.3160223809523806E-2</v>
      </c>
      <c r="BF97" s="61">
        <f t="shared" si="64"/>
        <v>1.2087984675341832E-2</v>
      </c>
      <c r="BJ97" s="52">
        <f t="shared" si="69"/>
        <v>41851</v>
      </c>
      <c r="BK97" s="58">
        <f t="shared" si="70"/>
        <v>11.162478452754442</v>
      </c>
      <c r="BL97" s="53">
        <f t="shared" si="71"/>
        <v>2479</v>
      </c>
      <c r="BP97" s="21"/>
      <c r="BQ97" s="58"/>
      <c r="BR97" s="58"/>
      <c r="BS97" s="58"/>
      <c r="BT97" s="58"/>
      <c r="BU97" s="58"/>
    </row>
    <row r="98" spans="1:73" x14ac:dyDescent="0.25">
      <c r="B98" s="66"/>
      <c r="AS98"/>
      <c r="AY98" s="29"/>
      <c r="AZ98" s="60"/>
      <c r="BA98" s="60"/>
      <c r="BB98" s="60"/>
      <c r="BC98" s="60"/>
      <c r="BD98" s="60"/>
      <c r="BE98" s="60"/>
      <c r="BF98" s="61"/>
      <c r="BJ98" s="52">
        <f t="shared" si="69"/>
        <v>41882</v>
      </c>
      <c r="BK98" s="58">
        <f t="shared" si="70"/>
        <v>11.349010421100516</v>
      </c>
      <c r="BL98" s="53">
        <f t="shared" si="71"/>
        <v>2066</v>
      </c>
    </row>
    <row r="99" spans="1:73" x14ac:dyDescent="0.25">
      <c r="B99" s="66"/>
      <c r="AK99" s="36"/>
      <c r="AS99" s="36"/>
      <c r="AY99" s="29"/>
      <c r="AZ99" s="60"/>
      <c r="BA99" s="60"/>
      <c r="BB99" s="60"/>
      <c r="BC99" s="60"/>
      <c r="BD99" s="60"/>
      <c r="BE99" s="60"/>
      <c r="BF99" s="61"/>
    </row>
    <row r="100" spans="1:73" x14ac:dyDescent="0.25">
      <c r="B100" s="66"/>
      <c r="AK100" s="36"/>
      <c r="AS100" s="36"/>
    </row>
    <row r="101" spans="1:73" x14ac:dyDescent="0.25">
      <c r="B101" s="66"/>
      <c r="AS101"/>
    </row>
    <row r="102" spans="1:73" x14ac:dyDescent="0.25">
      <c r="B102" s="177">
        <v>39507</v>
      </c>
      <c r="C102" s="178">
        <v>2643163904</v>
      </c>
      <c r="D102" s="179">
        <v>430422.11</v>
      </c>
      <c r="E102" s="180">
        <v>1371</v>
      </c>
      <c r="F102" s="179">
        <v>91143582.896551728</v>
      </c>
      <c r="G102" s="179">
        <v>66479.637415427962</v>
      </c>
      <c r="H102" s="179">
        <v>430422.11</v>
      </c>
      <c r="I102" s="181">
        <v>5.9600727757214408E-2</v>
      </c>
      <c r="J102" s="181">
        <v>4.1820952380952389E-2</v>
      </c>
      <c r="K102" s="182">
        <v>1.2253634085213003E-3</v>
      </c>
      <c r="L102" s="182">
        <v>0</v>
      </c>
      <c r="M102" s="182">
        <v>1.2253634085213003E-3</v>
      </c>
      <c r="N102" s="196">
        <v>18.327946655036879</v>
      </c>
      <c r="O102" s="196">
        <v>11.104650975474565</v>
      </c>
      <c r="P102" s="194"/>
      <c r="AK102" s="37"/>
      <c r="AS102" s="37"/>
    </row>
    <row r="103" spans="1:73" x14ac:dyDescent="0.25">
      <c r="B103" s="183">
        <v>39538</v>
      </c>
      <c r="C103" s="184">
        <v>2778911423</v>
      </c>
      <c r="D103" s="185">
        <v>439668.25000000012</v>
      </c>
      <c r="E103" s="186">
        <v>1278</v>
      </c>
      <c r="F103" s="185">
        <v>89642303.967741936</v>
      </c>
      <c r="G103" s="185">
        <v>70142.647862082886</v>
      </c>
      <c r="H103" s="185">
        <v>439668.25000000012</v>
      </c>
      <c r="I103" s="187">
        <v>5.7907056039331717E-2</v>
      </c>
      <c r="J103" s="187">
        <v>4.3046315789473689E-2</v>
      </c>
      <c r="K103" s="188">
        <v>6.4459330143539634E-4</v>
      </c>
      <c r="L103" s="188">
        <v>0</v>
      </c>
      <c r="M103" s="188">
        <v>6.4459330143539634E-4</v>
      </c>
      <c r="N103" s="197">
        <v>18.311337909018082</v>
      </c>
      <c r="O103" s="197">
        <v>11.1582862740806</v>
      </c>
      <c r="P103" s="195">
        <v>5.9600727757214408E-2</v>
      </c>
      <c r="AK103" s="37"/>
      <c r="AS103" s="37"/>
    </row>
    <row r="104" spans="1:73" x14ac:dyDescent="0.25">
      <c r="B104" s="183">
        <v>39568</v>
      </c>
      <c r="C104" s="184">
        <v>2689628345</v>
      </c>
      <c r="D104" s="185">
        <v>477313.1</v>
      </c>
      <c r="E104" s="186">
        <v>1509</v>
      </c>
      <c r="F104" s="185">
        <v>89654278.166666672</v>
      </c>
      <c r="G104" s="185">
        <v>59413.040534570362</v>
      </c>
      <c r="H104" s="185">
        <v>477313.1</v>
      </c>
      <c r="I104" s="187">
        <v>6.4951945842168013E-2</v>
      </c>
      <c r="J104" s="187">
        <v>4.3690909090909086E-2</v>
      </c>
      <c r="K104" s="188">
        <v>1.8290043290044439E-4</v>
      </c>
      <c r="L104" s="188">
        <v>0</v>
      </c>
      <c r="M104" s="188">
        <v>1.8290043290044439E-4</v>
      </c>
      <c r="N104" s="197">
        <v>18.311471477642758</v>
      </c>
      <c r="O104" s="197">
        <v>10.992269018874909</v>
      </c>
      <c r="P104" s="195">
        <v>5.7907056039331717E-2</v>
      </c>
      <c r="AK104" s="37"/>
      <c r="AS104" s="37"/>
    </row>
    <row r="105" spans="1:73" x14ac:dyDescent="0.25">
      <c r="B105" s="183">
        <v>39599</v>
      </c>
      <c r="C105" s="184">
        <v>2995380772</v>
      </c>
      <c r="D105" s="185">
        <v>532528.98</v>
      </c>
      <c r="E105" s="186">
        <v>1381</v>
      </c>
      <c r="F105" s="185">
        <v>96625186.193548381</v>
      </c>
      <c r="G105" s="185">
        <v>69967.549741888768</v>
      </c>
      <c r="H105" s="185">
        <v>532528.98</v>
      </c>
      <c r="I105" s="187">
        <v>6.5068724651611676E-2</v>
      </c>
      <c r="J105" s="187">
        <v>4.387380952380953E-2</v>
      </c>
      <c r="K105" s="188">
        <v>8.4999999999999659E-4</v>
      </c>
      <c r="L105" s="188">
        <v>0</v>
      </c>
      <c r="M105" s="188">
        <v>8.4999999999999659E-4</v>
      </c>
      <c r="N105" s="197">
        <v>18.386349991840749</v>
      </c>
      <c r="O105" s="197">
        <v>11.155786838431458</v>
      </c>
      <c r="P105" s="195">
        <v>6.4951945842168013E-2</v>
      </c>
      <c r="AS105"/>
    </row>
    <row r="106" spans="1:73" x14ac:dyDescent="0.25">
      <c r="B106" s="183">
        <v>39629</v>
      </c>
      <c r="C106" s="184">
        <v>2986948968</v>
      </c>
      <c r="D106" s="185">
        <v>468600.35000000003</v>
      </c>
      <c r="E106" s="186">
        <v>1343</v>
      </c>
      <c r="F106" s="185">
        <v>99564965.599999994</v>
      </c>
      <c r="G106" s="185">
        <v>74136.236485480258</v>
      </c>
      <c r="H106" s="185">
        <v>468600.35000000003</v>
      </c>
      <c r="I106" s="187">
        <v>5.74190352555096E-2</v>
      </c>
      <c r="J106" s="187">
        <v>4.4723809523809527E-2</v>
      </c>
      <c r="K106" s="188">
        <v>0</v>
      </c>
      <c r="L106" s="188">
        <v>-8.1573498964745972E-6</v>
      </c>
      <c r="M106" s="188">
        <v>-8.1573498964745972E-6</v>
      </c>
      <c r="N106" s="197">
        <v>18.416320909671914</v>
      </c>
      <c r="O106" s="197">
        <v>11.213659713148678</v>
      </c>
      <c r="P106" s="195">
        <v>6.5068724651611676E-2</v>
      </c>
      <c r="AK106" s="36"/>
      <c r="AS106" s="36"/>
    </row>
    <row r="107" spans="1:73" x14ac:dyDescent="0.25">
      <c r="B107" s="183">
        <v>39660</v>
      </c>
      <c r="C107" s="184">
        <v>2971261864</v>
      </c>
      <c r="D107" s="185">
        <v>522852.19000000006</v>
      </c>
      <c r="E107" s="186">
        <v>1730</v>
      </c>
      <c r="F107" s="185">
        <v>95847156.903225809</v>
      </c>
      <c r="G107" s="185">
        <v>55402.980868916653</v>
      </c>
      <c r="H107" s="185">
        <v>522852.19000000006</v>
      </c>
      <c r="I107" s="187">
        <v>6.4404926357578024E-2</v>
      </c>
      <c r="J107" s="187">
        <v>4.4715652173913052E-2</v>
      </c>
      <c r="K107" s="188">
        <v>1.5910973084884428E-4</v>
      </c>
      <c r="L107" s="188">
        <v>0</v>
      </c>
      <c r="M107" s="188">
        <v>1.5910973084884428E-4</v>
      </c>
      <c r="N107" s="197">
        <v>18.378265365077826</v>
      </c>
      <c r="O107" s="197">
        <v>10.922388677586003</v>
      </c>
      <c r="P107" s="195">
        <v>5.74190352555096E-2</v>
      </c>
      <c r="AS107"/>
    </row>
    <row r="108" spans="1:73" x14ac:dyDescent="0.25">
      <c r="B108" s="183">
        <v>39691</v>
      </c>
      <c r="C108" s="184">
        <v>3123951952</v>
      </c>
      <c r="D108" s="185">
        <v>520127.3899999999</v>
      </c>
      <c r="E108" s="186">
        <v>1289</v>
      </c>
      <c r="F108" s="185">
        <v>100772643.61290322</v>
      </c>
      <c r="G108" s="185">
        <v>78178.932205510646</v>
      </c>
      <c r="H108" s="185">
        <v>520127.3899999999</v>
      </c>
      <c r="I108" s="187">
        <v>6.0937756938970994E-2</v>
      </c>
      <c r="J108" s="187">
        <v>4.4874761904761896E-2</v>
      </c>
      <c r="K108" s="188">
        <v>1.724329004329013E-3</v>
      </c>
      <c r="L108" s="188">
        <v>0</v>
      </c>
      <c r="M108" s="188">
        <v>1.724329004329013E-3</v>
      </c>
      <c r="N108" s="197">
        <v>18.428377484038737</v>
      </c>
      <c r="O108" s="197">
        <v>11.266755481099549</v>
      </c>
      <c r="P108" s="195">
        <v>6.4404926357578024E-2</v>
      </c>
      <c r="AK108" s="36"/>
      <c r="AS108" s="36"/>
    </row>
    <row r="109" spans="1:73" x14ac:dyDescent="0.25">
      <c r="B109" s="183">
        <v>39721</v>
      </c>
      <c r="C109" s="184">
        <v>5239901885</v>
      </c>
      <c r="D109" s="185">
        <v>824823.4800000001</v>
      </c>
      <c r="E109" s="186">
        <v>2135</v>
      </c>
      <c r="F109" s="185">
        <v>174663396.16666666</v>
      </c>
      <c r="G109" s="185">
        <v>81809.55323965651</v>
      </c>
      <c r="H109" s="185">
        <v>824823.4800000001</v>
      </c>
      <c r="I109" s="187">
        <v>5.7612795106754183E-2</v>
      </c>
      <c r="J109" s="187">
        <v>4.6599090909090909E-2</v>
      </c>
      <c r="K109" s="188">
        <v>1.7135177865612652E-3</v>
      </c>
      <c r="L109" s="188">
        <v>0</v>
      </c>
      <c r="M109" s="188">
        <v>1.7135177865612652E-3</v>
      </c>
      <c r="N109" s="197">
        <v>18.978371229205266</v>
      </c>
      <c r="O109" s="197">
        <v>11.31214930354254</v>
      </c>
      <c r="P109" s="195">
        <v>6.0937756938970994E-2</v>
      </c>
      <c r="AK109" s="36"/>
      <c r="AS109" s="36"/>
    </row>
    <row r="110" spans="1:73" x14ac:dyDescent="0.25">
      <c r="B110" s="183">
        <v>39752</v>
      </c>
      <c r="C110" s="184">
        <v>5654620787</v>
      </c>
      <c r="D110" s="185">
        <v>1074944.3499999996</v>
      </c>
      <c r="E110" s="186">
        <v>2745</v>
      </c>
      <c r="F110" s="185">
        <v>182407122.16129032</v>
      </c>
      <c r="G110" s="185">
        <v>66450.682025970978</v>
      </c>
      <c r="H110" s="185">
        <v>1074944.3499999996</v>
      </c>
      <c r="I110" s="187">
        <v>6.9576660738151788E-2</v>
      </c>
      <c r="J110" s="187">
        <v>4.8312608695652175E-2</v>
      </c>
      <c r="K110" s="188">
        <v>0</v>
      </c>
      <c r="L110" s="188">
        <v>-9.8801086956521733E-3</v>
      </c>
      <c r="M110" s="188">
        <v>-9.8801086956521733E-3</v>
      </c>
      <c r="N110" s="197">
        <v>19.021751681779094</v>
      </c>
      <c r="O110" s="197">
        <v>11.104215327835462</v>
      </c>
      <c r="P110" s="195">
        <v>5.7612795106754183E-2</v>
      </c>
    </row>
    <row r="111" spans="1:73" x14ac:dyDescent="0.25">
      <c r="B111" s="189">
        <v>39782</v>
      </c>
      <c r="C111" s="184">
        <v>5676531182</v>
      </c>
      <c r="D111" s="185">
        <v>1042301.7200000003</v>
      </c>
      <c r="E111" s="186">
        <v>2189</v>
      </c>
      <c r="F111" s="185">
        <v>189217706.06666666</v>
      </c>
      <c r="G111" s="185">
        <v>86440.249459418308</v>
      </c>
      <c r="H111" s="185">
        <v>1042301.7200000003</v>
      </c>
      <c r="I111" s="187">
        <v>6.7203441201849123E-2</v>
      </c>
      <c r="J111" s="187">
        <v>3.8432500000000001E-2</v>
      </c>
      <c r="K111" s="188">
        <v>0</v>
      </c>
      <c r="L111" s="188">
        <v>-8.503928571428572E-3</v>
      </c>
      <c r="M111" s="188">
        <v>-8.503928571428572E-3</v>
      </c>
      <c r="N111" s="197">
        <v>19.05840879406523</v>
      </c>
      <c r="O111" s="197">
        <v>11.367208696542367</v>
      </c>
      <c r="P111" s="195">
        <v>6.9576660738151788E-2</v>
      </c>
    </row>
    <row r="112" spans="1:73" x14ac:dyDescent="0.25">
      <c r="B112" s="189">
        <v>39813</v>
      </c>
      <c r="C112" s="184">
        <v>5676531182</v>
      </c>
      <c r="D112" s="185">
        <v>1042301.7199999997</v>
      </c>
      <c r="E112" s="186">
        <v>2189</v>
      </c>
      <c r="F112" s="185">
        <v>183113909.09677419</v>
      </c>
      <c r="G112" s="185">
        <v>83651.854315566103</v>
      </c>
      <c r="H112" s="185">
        <v>1042301.7199999997</v>
      </c>
      <c r="I112" s="187">
        <v>6.7203441201849096E-2</v>
      </c>
      <c r="J112" s="187">
        <v>2.9928571428571429E-2</v>
      </c>
      <c r="K112" s="188">
        <v>0</v>
      </c>
      <c r="L112" s="188">
        <v>-8.5104761904761968E-3</v>
      </c>
      <c r="M112" s="188">
        <v>-8.5104761904761968E-3</v>
      </c>
      <c r="N112" s="197">
        <v>19.025618971242238</v>
      </c>
      <c r="O112" s="197">
        <v>11.334418873719377</v>
      </c>
      <c r="P112" s="195">
        <v>6.7203441201849123E-2</v>
      </c>
    </row>
    <row r="113" spans="2:16" x14ac:dyDescent="0.25">
      <c r="B113" s="189">
        <v>39844</v>
      </c>
      <c r="C113" s="184">
        <v>5833897305</v>
      </c>
      <c r="D113" s="185">
        <v>814345.87000000011</v>
      </c>
      <c r="E113" s="186">
        <v>2450</v>
      </c>
      <c r="F113" s="185">
        <v>188190235.6451613</v>
      </c>
      <c r="G113" s="185">
        <v>76812.341079657679</v>
      </c>
      <c r="H113" s="185">
        <v>814345.87000000011</v>
      </c>
      <c r="I113" s="187">
        <v>5.0949858561145867E-2</v>
      </c>
      <c r="J113" s="187">
        <v>2.1418095238095233E-2</v>
      </c>
      <c r="K113" s="188">
        <v>0</v>
      </c>
      <c r="L113" s="188">
        <v>-5.1355952380952308E-3</v>
      </c>
      <c r="M113" s="188">
        <v>-5.1355952380952308E-3</v>
      </c>
      <c r="N113" s="197">
        <v>19.052963900906473</v>
      </c>
      <c r="O113" s="197">
        <v>11.249120597367702</v>
      </c>
      <c r="P113" s="195">
        <v>6.7203441201849096E-2</v>
      </c>
    </row>
    <row r="114" spans="2:16" x14ac:dyDescent="0.25">
      <c r="B114" s="189">
        <v>39872</v>
      </c>
      <c r="C114" s="184">
        <v>5033236201</v>
      </c>
      <c r="D114" s="185">
        <v>525700.34000000008</v>
      </c>
      <c r="E114" s="186">
        <v>2218</v>
      </c>
      <c r="F114" s="185">
        <v>179758435.75</v>
      </c>
      <c r="G114" s="185">
        <v>81045.282123534722</v>
      </c>
      <c r="H114" s="185">
        <v>525700.34000000008</v>
      </c>
      <c r="I114" s="187">
        <v>3.8122713983078586E-2</v>
      </c>
      <c r="J114" s="187">
        <v>1.6282500000000002E-2</v>
      </c>
      <c r="K114" s="188">
        <v>0</v>
      </c>
      <c r="L114" s="188">
        <v>-3.5915909090909089E-3</v>
      </c>
      <c r="M114" s="188">
        <v>-3.5915909090909089E-3</v>
      </c>
      <c r="N114" s="197">
        <v>19.007124483923203</v>
      </c>
      <c r="O114" s="197">
        <v>11.302763316012889</v>
      </c>
      <c r="P114" s="195">
        <v>5.0949858561145867E-2</v>
      </c>
    </row>
    <row r="115" spans="2:16" x14ac:dyDescent="0.25">
      <c r="B115" s="189">
        <v>39903</v>
      </c>
      <c r="C115" s="184">
        <v>5944616658</v>
      </c>
      <c r="D115" s="185">
        <v>525396.44000000006</v>
      </c>
      <c r="E115" s="186">
        <v>2772</v>
      </c>
      <c r="F115" s="185">
        <v>191761827.67741936</v>
      </c>
      <c r="G115" s="185">
        <v>69178.148512777552</v>
      </c>
      <c r="H115" s="185">
        <v>525396.44000000006</v>
      </c>
      <c r="I115" s="187">
        <v>3.2259388894643852E-2</v>
      </c>
      <c r="J115" s="187">
        <v>1.2690909090909093E-2</v>
      </c>
      <c r="K115" s="188">
        <v>0</v>
      </c>
      <c r="L115" s="188">
        <v>-2.5704090909090937E-3</v>
      </c>
      <c r="M115" s="188">
        <v>-2.5704090909090937E-3</v>
      </c>
      <c r="N115" s="197">
        <v>19.071764679112043</v>
      </c>
      <c r="O115" s="197">
        <v>11.144440318802248</v>
      </c>
      <c r="P115" s="195">
        <v>3.8122713983078586E-2</v>
      </c>
    </row>
    <row r="116" spans="2:16" x14ac:dyDescent="0.25">
      <c r="B116" s="189">
        <v>39933</v>
      </c>
      <c r="C116" s="184">
        <v>5148128184</v>
      </c>
      <c r="D116" s="185">
        <v>512434.83</v>
      </c>
      <c r="E116" s="186">
        <v>2967</v>
      </c>
      <c r="F116" s="185">
        <v>171604272.80000001</v>
      </c>
      <c r="G116" s="185">
        <v>57837.63828783283</v>
      </c>
      <c r="H116" s="185">
        <v>512434.83</v>
      </c>
      <c r="I116" s="187">
        <v>3.633140167941086E-2</v>
      </c>
      <c r="J116" s="187">
        <v>1.0120499999999999E-2</v>
      </c>
      <c r="K116" s="188">
        <v>0</v>
      </c>
      <c r="L116" s="188">
        <v>-1.2764999999999981E-3</v>
      </c>
      <c r="M116" s="188">
        <v>-1.2764999999999981E-3</v>
      </c>
      <c r="N116" s="197">
        <v>18.960701644475041</v>
      </c>
      <c r="O116" s="197">
        <v>10.96539502418422</v>
      </c>
      <c r="P116" s="195">
        <v>3.2259388894643852E-2</v>
      </c>
    </row>
    <row r="117" spans="2:16" x14ac:dyDescent="0.25">
      <c r="B117" s="189">
        <v>39964</v>
      </c>
      <c r="C117" s="184">
        <v>5446134364</v>
      </c>
      <c r="D117" s="185">
        <v>524650.25999999989</v>
      </c>
      <c r="E117" s="186">
        <v>2598</v>
      </c>
      <c r="F117" s="185">
        <v>175681753.67741936</v>
      </c>
      <c r="G117" s="185">
        <v>67621.922123718003</v>
      </c>
      <c r="H117" s="185">
        <v>524650.25999999989</v>
      </c>
      <c r="I117" s="187">
        <v>3.5162067643030329E-2</v>
      </c>
      <c r="J117" s="187">
        <v>8.8440000000000012E-3</v>
      </c>
      <c r="K117" s="188">
        <v>2.9009090909090998E-4</v>
      </c>
      <c r="L117" s="188">
        <v>0</v>
      </c>
      <c r="M117" s="188">
        <v>2.9009090909090998E-4</v>
      </c>
      <c r="N117" s="197">
        <v>18.984184698461366</v>
      </c>
      <c r="O117" s="197">
        <v>11.12168750123082</v>
      </c>
      <c r="P117" s="195">
        <v>3.633140167941086E-2</v>
      </c>
    </row>
    <row r="118" spans="2:16" x14ac:dyDescent="0.25">
      <c r="B118" s="189">
        <v>39994</v>
      </c>
      <c r="C118" s="184">
        <v>5499237506</v>
      </c>
      <c r="D118" s="185">
        <v>394967.02</v>
      </c>
      <c r="E118" s="186">
        <v>2629</v>
      </c>
      <c r="F118" s="185">
        <v>183307916.86666667</v>
      </c>
      <c r="G118" s="185">
        <v>69725.339241790294</v>
      </c>
      <c r="H118" s="185">
        <v>394967.02</v>
      </c>
      <c r="I118" s="187">
        <v>2.6215082025955325E-2</v>
      </c>
      <c r="J118" s="187">
        <v>9.1340909090909111E-3</v>
      </c>
      <c r="K118" s="188">
        <v>0</v>
      </c>
      <c r="L118" s="188">
        <v>-3.0366996047430858E-3</v>
      </c>
      <c r="M118" s="188">
        <v>-3.0366996047430858E-3</v>
      </c>
      <c r="N118" s="197">
        <v>19.026677902639197</v>
      </c>
      <c r="O118" s="197">
        <v>11.152319077909315</v>
      </c>
      <c r="P118" s="195">
        <v>3.5162067643030329E-2</v>
      </c>
    </row>
    <row r="119" spans="2:16" x14ac:dyDescent="0.25">
      <c r="B119" s="189">
        <v>40025</v>
      </c>
      <c r="C119" s="184">
        <v>5702763695</v>
      </c>
      <c r="D119" s="185">
        <v>641420.69000000006</v>
      </c>
      <c r="E119" s="186">
        <v>3196</v>
      </c>
      <c r="F119" s="185">
        <v>183960119.19354838</v>
      </c>
      <c r="G119" s="185">
        <v>57559.48660624167</v>
      </c>
      <c r="H119" s="185">
        <v>641420.69000000006</v>
      </c>
      <c r="I119" s="187">
        <v>4.1053524987414027E-2</v>
      </c>
      <c r="J119" s="187">
        <v>6.0973913043478253E-3</v>
      </c>
      <c r="K119" s="188">
        <v>0</v>
      </c>
      <c r="L119" s="188">
        <v>-1.0178674948240147E-3</v>
      </c>
      <c r="M119" s="188">
        <v>-1.0178674948240147E-3</v>
      </c>
      <c r="N119" s="197">
        <v>19.030229548567664</v>
      </c>
      <c r="O119" s="197">
        <v>10.960574241681501</v>
      </c>
      <c r="P119" s="195">
        <v>2.6215082025955325E-2</v>
      </c>
    </row>
    <row r="120" spans="2:16" x14ac:dyDescent="0.25">
      <c r="B120" s="189">
        <v>40056</v>
      </c>
      <c r="C120" s="184">
        <v>5440357102</v>
      </c>
      <c r="D120" s="185">
        <v>534764.3400000002</v>
      </c>
      <c r="E120" s="186">
        <v>2723</v>
      </c>
      <c r="F120" s="185">
        <v>175495390.38709676</v>
      </c>
      <c r="G120" s="185">
        <v>64449.280347813721</v>
      </c>
      <c r="H120" s="185">
        <v>534764.3400000002</v>
      </c>
      <c r="I120" s="187">
        <v>3.5877972794882182E-2</v>
      </c>
      <c r="J120" s="187">
        <v>5.0795238095238107E-3</v>
      </c>
      <c r="K120" s="188">
        <v>0</v>
      </c>
      <c r="L120" s="188">
        <v>-5.2816017316017431E-4</v>
      </c>
      <c r="M120" s="188">
        <v>-5.2816017316017431E-4</v>
      </c>
      <c r="N120" s="197">
        <v>18.98312333492466</v>
      </c>
      <c r="O120" s="197">
        <v>11.073633842250899</v>
      </c>
      <c r="P120" s="195">
        <v>4.1053524987414027E-2</v>
      </c>
    </row>
    <row r="121" spans="2:16" x14ac:dyDescent="0.25">
      <c r="B121" s="189">
        <v>40086</v>
      </c>
      <c r="C121" s="184">
        <v>5024508109</v>
      </c>
      <c r="D121" s="185">
        <v>333869.00999999983</v>
      </c>
      <c r="E121" s="186">
        <v>2381</v>
      </c>
      <c r="F121" s="185">
        <v>167483603.63333333</v>
      </c>
      <c r="G121" s="185">
        <v>70341.706691866159</v>
      </c>
      <c r="H121" s="185">
        <v>333869.00999999983</v>
      </c>
      <c r="I121" s="187">
        <v>2.4253555971323427E-2</v>
      </c>
      <c r="J121" s="187">
        <v>4.5513636363636364E-3</v>
      </c>
      <c r="K121" s="188">
        <v>0</v>
      </c>
      <c r="L121" s="188">
        <v>-2.5409090909090867E-4</v>
      </c>
      <c r="M121" s="188">
        <v>-2.5409090909090867E-4</v>
      </c>
      <c r="N121" s="197">
        <v>18.936396015681758</v>
      </c>
      <c r="O121" s="197">
        <v>11.161120169194897</v>
      </c>
      <c r="P121" s="195">
        <v>3.5877972794882182E-2</v>
      </c>
    </row>
    <row r="122" spans="2:16" x14ac:dyDescent="0.25">
      <c r="B122" s="189">
        <v>40117</v>
      </c>
      <c r="C122" s="184">
        <v>5341125882</v>
      </c>
      <c r="D122" s="185">
        <v>524897.5499999997</v>
      </c>
      <c r="E122" s="186">
        <v>4695</v>
      </c>
      <c r="F122" s="185">
        <v>172294383.29032257</v>
      </c>
      <c r="G122" s="185">
        <v>36697.419231165615</v>
      </c>
      <c r="H122" s="185">
        <v>524897.5499999997</v>
      </c>
      <c r="I122" s="187">
        <v>3.5870265929448447E-2</v>
      </c>
      <c r="J122" s="187">
        <v>4.2972727272727277E-3</v>
      </c>
      <c r="K122" s="188">
        <v>5.5108225108224489E-5</v>
      </c>
      <c r="L122" s="188">
        <v>0</v>
      </c>
      <c r="M122" s="188">
        <v>5.5108225108224489E-5</v>
      </c>
      <c r="N122" s="197">
        <v>18.964715102535724</v>
      </c>
      <c r="O122" s="197">
        <v>10.510461710893361</v>
      </c>
      <c r="P122" s="195">
        <v>2.4253555971323427E-2</v>
      </c>
    </row>
    <row r="123" spans="2:16" x14ac:dyDescent="0.25">
      <c r="B123" s="189">
        <v>40147</v>
      </c>
      <c r="C123" s="184">
        <v>5142705891</v>
      </c>
      <c r="D123" s="185">
        <v>481058.55</v>
      </c>
      <c r="E123" s="186">
        <v>4637</v>
      </c>
      <c r="F123" s="185">
        <v>171423529.69999999</v>
      </c>
      <c r="G123" s="185">
        <v>36968.6283588527</v>
      </c>
      <c r="H123" s="185">
        <v>481058.55</v>
      </c>
      <c r="I123" s="187">
        <v>3.4142798455047793E-2</v>
      </c>
      <c r="J123" s="187">
        <v>4.3523809523809522E-3</v>
      </c>
      <c r="K123" s="188">
        <v>4.2716450216450253E-4</v>
      </c>
      <c r="L123" s="188">
        <v>0</v>
      </c>
      <c r="M123" s="188">
        <v>4.2716450216450253E-4</v>
      </c>
      <c r="N123" s="197">
        <v>18.959647834169235</v>
      </c>
      <c r="O123" s="197">
        <v>10.517824949777774</v>
      </c>
      <c r="P123" s="195">
        <v>3.5870265929448447E-2</v>
      </c>
    </row>
    <row r="124" spans="2:16" x14ac:dyDescent="0.25">
      <c r="B124" s="189">
        <v>40178</v>
      </c>
      <c r="C124" s="184">
        <v>5768911222</v>
      </c>
      <c r="D124" s="185">
        <v>324304.52000000008</v>
      </c>
      <c r="E124" s="186">
        <v>2776</v>
      </c>
      <c r="F124" s="185">
        <v>186093910.38709676</v>
      </c>
      <c r="G124" s="185">
        <v>67036.711234544942</v>
      </c>
      <c r="H124" s="185">
        <v>324304.52000000008</v>
      </c>
      <c r="I124" s="187">
        <v>2.0518802464594425E-2</v>
      </c>
      <c r="J124" s="187">
        <v>4.7795454545454547E-3</v>
      </c>
      <c r="K124" s="188">
        <v>0</v>
      </c>
      <c r="L124" s="188">
        <v>-4.0954545454545497E-4</v>
      </c>
      <c r="M124" s="188">
        <v>-4.0954545454545497E-4</v>
      </c>
      <c r="N124" s="197">
        <v>19.041761998815389</v>
      </c>
      <c r="O124" s="197">
        <v>11.112995677188694</v>
      </c>
      <c r="P124" s="195">
        <v>3.4142798455047793E-2</v>
      </c>
    </row>
    <row r="125" spans="2:16" x14ac:dyDescent="0.25">
      <c r="B125" s="189">
        <v>40209</v>
      </c>
      <c r="C125" s="184">
        <v>6172169273</v>
      </c>
      <c r="D125" s="185">
        <v>578929.56999999972</v>
      </c>
      <c r="E125" s="186">
        <v>2992</v>
      </c>
      <c r="F125" s="185">
        <v>199102234.61290324</v>
      </c>
      <c r="G125" s="185">
        <v>66544.864509660169</v>
      </c>
      <c r="H125" s="185">
        <v>578929.56999999972</v>
      </c>
      <c r="I125" s="187">
        <v>3.4235822723522359E-2</v>
      </c>
      <c r="J125" s="187">
        <v>4.3699999999999998E-3</v>
      </c>
      <c r="K125" s="188">
        <v>0</v>
      </c>
      <c r="L125" s="188">
        <v>-1.5550000000000026E-4</v>
      </c>
      <c r="M125" s="188">
        <v>-1.5550000000000026E-4</v>
      </c>
      <c r="N125" s="197">
        <v>19.109328992542025</v>
      </c>
      <c r="O125" s="197">
        <v>11.105631653447658</v>
      </c>
      <c r="P125" s="195">
        <v>2.0518802464594425E-2</v>
      </c>
    </row>
    <row r="126" spans="2:16" x14ac:dyDescent="0.25">
      <c r="B126" s="189">
        <v>40237</v>
      </c>
      <c r="C126" s="184">
        <v>5340029781</v>
      </c>
      <c r="D126" s="185">
        <v>444055.96000000014</v>
      </c>
      <c r="E126" s="186">
        <v>2952</v>
      </c>
      <c r="F126" s="185">
        <v>190715349.32142857</v>
      </c>
      <c r="G126" s="185">
        <v>64605.470637340302</v>
      </c>
      <c r="H126" s="185">
        <v>444055.96000000014</v>
      </c>
      <c r="I126" s="187">
        <v>3.0351970316099638E-2</v>
      </c>
      <c r="J126" s="187">
        <v>4.2144999999999995E-3</v>
      </c>
      <c r="K126" s="188">
        <v>0</v>
      </c>
      <c r="L126" s="188">
        <v>-1.5276086956521676E-4</v>
      </c>
      <c r="M126" s="188">
        <v>-1.5276086956521676E-4</v>
      </c>
      <c r="N126" s="197">
        <v>19.066292556694052</v>
      </c>
      <c r="O126" s="197">
        <v>11.076054370973688</v>
      </c>
      <c r="P126" s="195">
        <v>3.4235822723522359E-2</v>
      </c>
    </row>
    <row r="127" spans="2:16" x14ac:dyDescent="0.25">
      <c r="B127" s="189">
        <v>40268</v>
      </c>
      <c r="C127" s="184">
        <v>4664174292</v>
      </c>
      <c r="D127" s="185">
        <v>163147.21999999991</v>
      </c>
      <c r="E127" s="186">
        <v>2812</v>
      </c>
      <c r="F127" s="185">
        <v>150457235.22580644</v>
      </c>
      <c r="G127" s="185">
        <v>53505.417932363598</v>
      </c>
      <c r="H127" s="185">
        <v>163147.21999999991</v>
      </c>
      <c r="I127" s="187">
        <v>1.2767262021519664E-2</v>
      </c>
      <c r="J127" s="187">
        <v>4.0617391304347827E-3</v>
      </c>
      <c r="K127" s="188">
        <v>0</v>
      </c>
      <c r="L127" s="188">
        <v>-1.9466403162055057E-5</v>
      </c>
      <c r="M127" s="188">
        <v>-1.9466403162055057E-5</v>
      </c>
      <c r="N127" s="197">
        <v>18.829189450451022</v>
      </c>
      <c r="O127" s="197">
        <v>10.887538197520467</v>
      </c>
      <c r="P127" s="195">
        <v>3.0351970316099638E-2</v>
      </c>
    </row>
    <row r="128" spans="2:16" x14ac:dyDescent="0.25">
      <c r="B128" s="189">
        <v>40298</v>
      </c>
      <c r="C128" s="184">
        <v>5410786075</v>
      </c>
      <c r="D128" s="185">
        <v>461122.52999999985</v>
      </c>
      <c r="E128" s="186">
        <v>2887</v>
      </c>
      <c r="F128" s="185">
        <v>180359535.83333334</v>
      </c>
      <c r="G128" s="185">
        <v>62472.994746565062</v>
      </c>
      <c r="H128" s="185">
        <v>461122.52999999985</v>
      </c>
      <c r="I128" s="187">
        <v>3.1106334849876679E-2</v>
      </c>
      <c r="J128" s="187">
        <v>4.0422727272727277E-3</v>
      </c>
      <c r="K128" s="188">
        <v>1.8772727272727257E-4</v>
      </c>
      <c r="L128" s="188">
        <v>0</v>
      </c>
      <c r="M128" s="188">
        <v>1.8772727272727257E-4</v>
      </c>
      <c r="N128" s="197">
        <v>19.010462837957256</v>
      </c>
      <c r="O128" s="197">
        <v>11.04248965829432</v>
      </c>
      <c r="P128" s="195">
        <v>1.2767262021519664E-2</v>
      </c>
    </row>
    <row r="129" spans="2:16" x14ac:dyDescent="0.25">
      <c r="B129" s="189">
        <v>40329</v>
      </c>
      <c r="C129" s="184">
        <v>5574037548</v>
      </c>
      <c r="D129" s="185">
        <v>389485.55</v>
      </c>
      <c r="E129" s="186">
        <v>2695</v>
      </c>
      <c r="F129" s="185">
        <v>179807662.83870968</v>
      </c>
      <c r="G129" s="185">
        <v>66718.984355736437</v>
      </c>
      <c r="H129" s="185">
        <v>389485.55</v>
      </c>
      <c r="I129" s="187">
        <v>2.5504353805619537E-2</v>
      </c>
      <c r="J129" s="187">
        <v>4.2300000000000003E-3</v>
      </c>
      <c r="K129" s="188">
        <v>2.3363636363636295E-4</v>
      </c>
      <c r="L129" s="188">
        <v>0</v>
      </c>
      <c r="M129" s="188">
        <v>2.3363636363636295E-4</v>
      </c>
      <c r="N129" s="197">
        <v>19.007398297773896</v>
      </c>
      <c r="O129" s="197">
        <v>11.108244814430801</v>
      </c>
      <c r="P129" s="195">
        <v>3.1106334849876679E-2</v>
      </c>
    </row>
    <row r="130" spans="2:16" x14ac:dyDescent="0.25">
      <c r="B130" s="189">
        <v>40359</v>
      </c>
      <c r="C130" s="184">
        <v>5319476733</v>
      </c>
      <c r="D130" s="185">
        <v>358887.59000000055</v>
      </c>
      <c r="E130" s="186">
        <v>2799</v>
      </c>
      <c r="F130" s="185">
        <v>177315891.09999999</v>
      </c>
      <c r="G130" s="185">
        <v>63349.728867452657</v>
      </c>
      <c r="H130" s="185">
        <v>358887.59000000055</v>
      </c>
      <c r="I130" s="187">
        <v>2.4625348868877215E-2</v>
      </c>
      <c r="J130" s="187">
        <v>4.4636363636363632E-3</v>
      </c>
      <c r="K130" s="188">
        <v>1.3695454545454566E-3</v>
      </c>
      <c r="L130" s="188">
        <v>0</v>
      </c>
      <c r="M130" s="188">
        <v>1.3695454545454566E-3</v>
      </c>
      <c r="N130" s="197">
        <v>18.99344339534165</v>
      </c>
      <c r="O130" s="197">
        <v>11.056425905826199</v>
      </c>
      <c r="P130" s="195">
        <v>2.5504353805619537E-2</v>
      </c>
    </row>
    <row r="131" spans="2:16" x14ac:dyDescent="0.25">
      <c r="B131" s="189">
        <v>40390</v>
      </c>
      <c r="C131" s="184">
        <v>5449593828</v>
      </c>
      <c r="D131" s="185">
        <v>438146.13000000006</v>
      </c>
      <c r="E131" s="186">
        <v>3096</v>
      </c>
      <c r="F131" s="185">
        <v>175793349.29032257</v>
      </c>
      <c r="G131" s="185">
        <v>56780.797574393597</v>
      </c>
      <c r="H131" s="185">
        <v>438146.13000000006</v>
      </c>
      <c r="I131" s="187">
        <v>2.9345918704677457E-2</v>
      </c>
      <c r="J131" s="187">
        <v>5.8331818181818198E-3</v>
      </c>
      <c r="K131" s="188">
        <v>5.6636363636363481E-4</v>
      </c>
      <c r="L131" s="188">
        <v>0</v>
      </c>
      <c r="M131" s="188">
        <v>5.6636363636363481E-4</v>
      </c>
      <c r="N131" s="197">
        <v>18.984819711386667</v>
      </c>
      <c r="O131" s="197">
        <v>10.94695347667705</v>
      </c>
      <c r="P131" s="195">
        <v>2.4625348868877215E-2</v>
      </c>
    </row>
    <row r="132" spans="2:16" x14ac:dyDescent="0.25">
      <c r="B132" s="189">
        <v>40421</v>
      </c>
      <c r="C132" s="184">
        <v>5235715836</v>
      </c>
      <c r="D132" s="185">
        <v>436888.09000000026</v>
      </c>
      <c r="E132" s="186">
        <v>2657</v>
      </c>
      <c r="F132" s="185">
        <v>168894059.22580644</v>
      </c>
      <c r="G132" s="185">
        <v>63565.697864435999</v>
      </c>
      <c r="H132" s="185">
        <v>436888.09000000026</v>
      </c>
      <c r="I132" s="187">
        <v>3.0456991526077181E-2</v>
      </c>
      <c r="J132" s="187">
        <v>6.3995454545454546E-3</v>
      </c>
      <c r="K132" s="188">
        <v>0</v>
      </c>
      <c r="L132" s="188">
        <v>-2.1818181818181875E-4</v>
      </c>
      <c r="M132" s="188">
        <v>-2.1818181818181875E-4</v>
      </c>
      <c r="N132" s="197">
        <v>18.944782207836795</v>
      </c>
      <c r="O132" s="197">
        <v>11.059829262076981</v>
      </c>
      <c r="P132" s="195">
        <v>2.9345918704677457E-2</v>
      </c>
    </row>
    <row r="133" spans="2:16" x14ac:dyDescent="0.25">
      <c r="B133" s="189">
        <v>40451</v>
      </c>
      <c r="C133" s="184">
        <v>5428293145</v>
      </c>
      <c r="D133" s="185">
        <v>382395.18000000028</v>
      </c>
      <c r="E133" s="186">
        <v>2340</v>
      </c>
      <c r="F133" s="185">
        <v>180943104.83333334</v>
      </c>
      <c r="G133" s="185">
        <v>77326.113176638188</v>
      </c>
      <c r="H133" s="185">
        <v>382395.18000000028</v>
      </c>
      <c r="I133" s="187">
        <v>2.571236242621899E-2</v>
      </c>
      <c r="J133" s="187">
        <v>6.1813636363636359E-3</v>
      </c>
      <c r="K133" s="188">
        <v>1.6610173160173155E-3</v>
      </c>
      <c r="L133" s="188">
        <v>0</v>
      </c>
      <c r="M133" s="188">
        <v>1.6610173160173155E-3</v>
      </c>
      <c r="N133" s="197">
        <v>19.013693201878191</v>
      </c>
      <c r="O133" s="197">
        <v>11.255786993526444</v>
      </c>
      <c r="P133" s="195">
        <v>3.0456991526077181E-2</v>
      </c>
    </row>
    <row r="134" spans="2:16" x14ac:dyDescent="0.25">
      <c r="B134" s="189">
        <v>40482</v>
      </c>
      <c r="C134" s="184">
        <v>6004603938</v>
      </c>
      <c r="D134" s="185">
        <v>559878.79</v>
      </c>
      <c r="E134" s="186">
        <v>2822</v>
      </c>
      <c r="F134" s="185">
        <v>193696901.22580644</v>
      </c>
      <c r="G134" s="185">
        <v>68638.164856770527</v>
      </c>
      <c r="H134" s="185">
        <v>559878.79</v>
      </c>
      <c r="I134" s="187">
        <v>3.4033178617616927E-2</v>
      </c>
      <c r="J134" s="187">
        <v>7.8423809523809514E-3</v>
      </c>
      <c r="K134" s="188">
        <v>4.9625541125541267E-4</v>
      </c>
      <c r="L134" s="188">
        <v>0</v>
      </c>
      <c r="M134" s="188">
        <v>4.9625541125541267E-4</v>
      </c>
      <c r="N134" s="197">
        <v>19.081805130447535</v>
      </c>
      <c r="O134" s="197">
        <v>11.136603998034778</v>
      </c>
      <c r="P134" s="195">
        <v>2.571236242621899E-2</v>
      </c>
    </row>
    <row r="135" spans="2:16" x14ac:dyDescent="0.25">
      <c r="B135" s="189">
        <v>40512</v>
      </c>
      <c r="C135" s="184">
        <v>6015069153</v>
      </c>
      <c r="D135" s="185">
        <v>524662.87000000011</v>
      </c>
      <c r="E135" s="186">
        <v>2474</v>
      </c>
      <c r="F135" s="185">
        <v>200502305.09999999</v>
      </c>
      <c r="G135" s="185">
        <v>81043.777324171373</v>
      </c>
      <c r="H135" s="185">
        <v>524662.87000000011</v>
      </c>
      <c r="I135" s="187">
        <v>3.1837031741270831E-2</v>
      </c>
      <c r="J135" s="187">
        <v>8.338636363636364E-3</v>
      </c>
      <c r="K135" s="188">
        <v>0</v>
      </c>
      <c r="L135" s="188">
        <v>-2.3254940711462356E-4</v>
      </c>
      <c r="M135" s="188">
        <v>-2.3254940711462356E-4</v>
      </c>
      <c r="N135" s="197">
        <v>19.116336301402914</v>
      </c>
      <c r="O135" s="197">
        <v>11.302744748450483</v>
      </c>
      <c r="P135" s="195">
        <v>3.4033178617616927E-2</v>
      </c>
    </row>
    <row r="136" spans="2:16" x14ac:dyDescent="0.25">
      <c r="B136" s="189">
        <v>40543</v>
      </c>
      <c r="C136" s="184">
        <v>6493548528</v>
      </c>
      <c r="D136" s="185">
        <v>474941.54999999981</v>
      </c>
      <c r="E136" s="186">
        <v>2517</v>
      </c>
      <c r="F136" s="185">
        <v>209469307.3548387</v>
      </c>
      <c r="G136" s="185">
        <v>83221.814602637547</v>
      </c>
      <c r="H136" s="185">
        <v>474941.54999999981</v>
      </c>
      <c r="I136" s="187">
        <v>2.6696291712074494E-2</v>
      </c>
      <c r="J136" s="187">
        <v>8.1060869565217405E-3</v>
      </c>
      <c r="K136" s="188">
        <v>0</v>
      </c>
      <c r="L136" s="188">
        <v>-1.7799171842650119E-4</v>
      </c>
      <c r="M136" s="188">
        <v>-1.7799171842650119E-4</v>
      </c>
      <c r="N136" s="197">
        <v>19.160087782320822</v>
      </c>
      <c r="O136" s="197">
        <v>11.329264787185505</v>
      </c>
      <c r="P136" s="195">
        <v>3.1837031741270831E-2</v>
      </c>
    </row>
    <row r="137" spans="2:16" x14ac:dyDescent="0.25">
      <c r="B137" s="189">
        <v>40574</v>
      </c>
      <c r="C137" s="184">
        <v>6554661650</v>
      </c>
      <c r="D137" s="185">
        <v>702837.20000000054</v>
      </c>
      <c r="E137" s="186">
        <v>2647</v>
      </c>
      <c r="F137" s="185">
        <v>211440698.38709676</v>
      </c>
      <c r="G137" s="185">
        <v>79879.37226562023</v>
      </c>
      <c r="H137" s="185">
        <v>702837.20000000054</v>
      </c>
      <c r="I137" s="187">
        <v>3.9137882578576762E-2</v>
      </c>
      <c r="J137" s="187">
        <v>7.9280952380952393E-3</v>
      </c>
      <c r="K137" s="188">
        <v>1.0084047619047607E-3</v>
      </c>
      <c r="L137" s="188">
        <v>0</v>
      </c>
      <c r="M137" s="188">
        <v>1.0084047619047607E-3</v>
      </c>
      <c r="N137" s="197">
        <v>19.169455131258527</v>
      </c>
      <c r="O137" s="197">
        <v>11.288272929031425</v>
      </c>
      <c r="P137" s="195">
        <v>2.6696291712074494E-2</v>
      </c>
    </row>
    <row r="138" spans="2:16" x14ac:dyDescent="0.25">
      <c r="B138" s="189">
        <v>40602</v>
      </c>
      <c r="C138" s="184">
        <v>5744198605</v>
      </c>
      <c r="D138" s="185">
        <v>571378.61</v>
      </c>
      <c r="E138" s="186">
        <v>2490</v>
      </c>
      <c r="F138" s="185">
        <v>205149950.17857143</v>
      </c>
      <c r="G138" s="185">
        <v>82389.538224325879</v>
      </c>
      <c r="H138" s="185">
        <v>571378.61</v>
      </c>
      <c r="I138" s="187">
        <v>3.6306751731819686E-2</v>
      </c>
      <c r="J138" s="187">
        <v>8.9365E-3</v>
      </c>
      <c r="K138" s="188">
        <v>9.4804347826087793E-5</v>
      </c>
      <c r="L138" s="188">
        <v>0</v>
      </c>
      <c r="M138" s="188">
        <v>9.4804347826087793E-5</v>
      </c>
      <c r="N138" s="197">
        <v>19.13925173399878</v>
      </c>
      <c r="O138" s="197">
        <v>11.319213744540026</v>
      </c>
      <c r="P138" s="195">
        <v>3.9137882578576762E-2</v>
      </c>
    </row>
    <row r="139" spans="2:16" x14ac:dyDescent="0.25">
      <c r="B139" s="189">
        <v>40633</v>
      </c>
      <c r="C139" s="184">
        <v>6465984800</v>
      </c>
      <c r="D139" s="185">
        <v>373215.5999999998</v>
      </c>
      <c r="E139" s="186">
        <v>2374</v>
      </c>
      <c r="F139" s="185">
        <v>208580154.83870968</v>
      </c>
      <c r="G139" s="185">
        <v>87860.216865505339</v>
      </c>
      <c r="H139" s="185">
        <v>373215.5999999998</v>
      </c>
      <c r="I139" s="187">
        <v>2.1067741142849566E-2</v>
      </c>
      <c r="J139" s="187">
        <v>9.0313043478260878E-3</v>
      </c>
      <c r="K139" s="188">
        <v>2.3006004140786723E-3</v>
      </c>
      <c r="L139" s="188">
        <v>0</v>
      </c>
      <c r="M139" s="188">
        <v>2.3006004140786723E-3</v>
      </c>
      <c r="N139" s="197">
        <v>19.155833961003932</v>
      </c>
      <c r="O139" s="197">
        <v>11.383502385834319</v>
      </c>
      <c r="P139" s="195">
        <v>3.6306751731819686E-2</v>
      </c>
    </row>
    <row r="140" spans="2:16" x14ac:dyDescent="0.25">
      <c r="B140" s="189">
        <v>40663</v>
      </c>
      <c r="C140" s="184">
        <v>6491813924</v>
      </c>
      <c r="D140" s="185">
        <v>636496.7300000001</v>
      </c>
      <c r="E140" s="186">
        <v>2564</v>
      </c>
      <c r="F140" s="185">
        <v>216393797.46666667</v>
      </c>
      <c r="G140" s="185">
        <v>84396.956890275615</v>
      </c>
      <c r="H140" s="185">
        <v>636496.7300000001</v>
      </c>
      <c r="I140" s="187">
        <v>3.578680922925357E-2</v>
      </c>
      <c r="J140" s="187">
        <v>1.133190476190476E-2</v>
      </c>
      <c r="K140" s="188">
        <v>1.1017316017316019E-3</v>
      </c>
      <c r="L140" s="188">
        <v>0</v>
      </c>
      <c r="M140" s="188">
        <v>1.1017316017316019E-3</v>
      </c>
      <c r="N140" s="197">
        <v>19.19261044217216</v>
      </c>
      <c r="O140" s="197">
        <v>11.343286624131601</v>
      </c>
      <c r="P140" s="195">
        <v>2.1067741142849566E-2</v>
      </c>
    </row>
    <row r="141" spans="2:16" x14ac:dyDescent="0.25">
      <c r="B141" s="189">
        <v>40694</v>
      </c>
      <c r="C141" s="184">
        <v>6608252897</v>
      </c>
      <c r="D141" s="185">
        <v>643086.5400000005</v>
      </c>
      <c r="E141" s="186">
        <v>2381</v>
      </c>
      <c r="F141" s="185">
        <v>213169448.29032257</v>
      </c>
      <c r="G141" s="185">
        <v>89529.37769438159</v>
      </c>
      <c r="H141" s="185">
        <v>643086.5400000005</v>
      </c>
      <c r="I141" s="187">
        <v>3.5520218544686878E-2</v>
      </c>
      <c r="J141" s="187">
        <v>1.2433636363636362E-2</v>
      </c>
      <c r="K141" s="188">
        <v>3.563636363636373E-4</v>
      </c>
      <c r="L141" s="188">
        <v>0</v>
      </c>
      <c r="M141" s="188">
        <v>3.563636363636373E-4</v>
      </c>
      <c r="N141" s="197">
        <v>19.177597939285384</v>
      </c>
      <c r="O141" s="197">
        <v>11.402322092798522</v>
      </c>
      <c r="P141" s="195">
        <v>3.578680922925357E-2</v>
      </c>
    </row>
    <row r="142" spans="2:16" x14ac:dyDescent="0.25">
      <c r="B142" s="189">
        <v>40724</v>
      </c>
      <c r="C142" s="184">
        <v>6340374809</v>
      </c>
      <c r="D142" s="185">
        <v>579767.15000000014</v>
      </c>
      <c r="E142" s="186">
        <v>2295</v>
      </c>
      <c r="F142" s="185">
        <v>211345826.96666667</v>
      </c>
      <c r="G142" s="185">
        <v>92089.684952795928</v>
      </c>
      <c r="H142" s="185">
        <v>579767.15000000014</v>
      </c>
      <c r="I142" s="187">
        <v>3.3375788675713294E-2</v>
      </c>
      <c r="J142" s="187">
        <v>1.2789999999999999E-2</v>
      </c>
      <c r="K142" s="188">
        <v>1.428095238095237E-3</v>
      </c>
      <c r="L142" s="188">
        <v>0</v>
      </c>
      <c r="M142" s="188">
        <v>1.428095238095237E-3</v>
      </c>
      <c r="N142" s="197">
        <v>19.169006340124785</v>
      </c>
      <c r="O142" s="197">
        <v>11.430518217630137</v>
      </c>
      <c r="P142" s="195">
        <v>3.5520218544686878E-2</v>
      </c>
    </row>
    <row r="143" spans="2:16" x14ac:dyDescent="0.25">
      <c r="B143" s="189">
        <v>40755</v>
      </c>
      <c r="C143" s="184">
        <v>6815321544</v>
      </c>
      <c r="D143" s="185">
        <v>808025.87000000058</v>
      </c>
      <c r="E143" s="186">
        <v>2806</v>
      </c>
      <c r="F143" s="185">
        <v>219849082.06451613</v>
      </c>
      <c r="G143" s="185">
        <v>78349.63722897938</v>
      </c>
      <c r="H143" s="185">
        <v>808025.87000000058</v>
      </c>
      <c r="I143" s="187">
        <v>4.3274472179474353E-2</v>
      </c>
      <c r="J143" s="187">
        <v>1.4218095238095236E-2</v>
      </c>
      <c r="K143" s="188">
        <v>0</v>
      </c>
      <c r="L143" s="188">
        <v>-4.8374741200827957E-4</v>
      </c>
      <c r="M143" s="188">
        <v>-4.8374741200827957E-4</v>
      </c>
      <c r="N143" s="197">
        <v>19.208451878301577</v>
      </c>
      <c r="O143" s="197">
        <v>11.26893661763917</v>
      </c>
      <c r="P143" s="195">
        <v>3.3375788675713294E-2</v>
      </c>
    </row>
    <row r="144" spans="2:16" x14ac:dyDescent="0.25">
      <c r="B144" s="189">
        <v>40786</v>
      </c>
      <c r="C144" s="184">
        <v>6894597118</v>
      </c>
      <c r="D144" s="185">
        <v>820103.41000000015</v>
      </c>
      <c r="E144" s="186">
        <v>2310</v>
      </c>
      <c r="F144" s="185">
        <v>222406358.6451613</v>
      </c>
      <c r="G144" s="185">
        <v>96279.808937299269</v>
      </c>
      <c r="H144" s="185">
        <v>820103.41000000015</v>
      </c>
      <c r="I144" s="187">
        <v>4.3416277924130914E-2</v>
      </c>
      <c r="J144" s="187">
        <v>1.3734347826086957E-2</v>
      </c>
      <c r="K144" s="188">
        <v>0</v>
      </c>
      <c r="L144" s="188">
        <v>-2.6252964426877121E-4</v>
      </c>
      <c r="M144" s="188">
        <v>-2.6252964426877121E-4</v>
      </c>
      <c r="N144" s="197">
        <v>19.220016710962387</v>
      </c>
      <c r="O144" s="197">
        <v>11.475013907446549</v>
      </c>
      <c r="P144" s="195">
        <v>4.3274472179474353E-2</v>
      </c>
    </row>
    <row r="145" spans="2:16" x14ac:dyDescent="0.25">
      <c r="B145" s="189">
        <v>40816</v>
      </c>
      <c r="C145" s="184">
        <v>6710861184</v>
      </c>
      <c r="D145" s="185">
        <v>684034.83000000054</v>
      </c>
      <c r="E145" s="186">
        <v>2244</v>
      </c>
      <c r="F145" s="185">
        <v>223695372.80000001</v>
      </c>
      <c r="G145" s="185">
        <v>99685.995008912665</v>
      </c>
      <c r="H145" s="185">
        <v>684034.83000000054</v>
      </c>
      <c r="I145" s="187">
        <v>3.720427320792577E-2</v>
      </c>
      <c r="J145" s="187">
        <v>1.3471818181818185E-2</v>
      </c>
      <c r="K145" s="188">
        <v>1.6294372294371751E-4</v>
      </c>
      <c r="L145" s="188">
        <v>0</v>
      </c>
      <c r="M145" s="188">
        <v>1.6294372294371751E-4</v>
      </c>
      <c r="N145" s="197">
        <v>19.225795741400649</v>
      </c>
      <c r="O145" s="197">
        <v>11.509780474758061</v>
      </c>
      <c r="P145" s="195">
        <v>4.3416277924130914E-2</v>
      </c>
    </row>
    <row r="146" spans="2:16" x14ac:dyDescent="0.25">
      <c r="B146" s="189">
        <v>40847</v>
      </c>
      <c r="C146" s="184">
        <v>7087912597</v>
      </c>
      <c r="D146" s="185">
        <v>880854.90999999945</v>
      </c>
      <c r="E146" s="186">
        <v>2681</v>
      </c>
      <c r="F146" s="185">
        <v>228642341.83870968</v>
      </c>
      <c r="G146" s="185">
        <v>85282.484833535869</v>
      </c>
      <c r="H146" s="185">
        <v>880854.90999999945</v>
      </c>
      <c r="I146" s="187">
        <v>4.536061044066509E-2</v>
      </c>
      <c r="J146" s="187">
        <v>1.3634761904761903E-2</v>
      </c>
      <c r="K146" s="188">
        <v>0</v>
      </c>
      <c r="L146" s="188">
        <v>-1.3688528138528101E-3</v>
      </c>
      <c r="M146" s="188">
        <v>-1.3688528138528101E-3</v>
      </c>
      <c r="N146" s="197">
        <v>19.24766951456499</v>
      </c>
      <c r="O146" s="197">
        <v>11.353724376329032</v>
      </c>
      <c r="P146" s="195">
        <v>3.720427320792577E-2</v>
      </c>
    </row>
    <row r="147" spans="2:16" x14ac:dyDescent="0.25">
      <c r="B147" s="189">
        <v>40877</v>
      </c>
      <c r="C147" s="184">
        <v>7010098776</v>
      </c>
      <c r="D147" s="185">
        <v>819310.49</v>
      </c>
      <c r="E147" s="186">
        <v>2410</v>
      </c>
      <c r="F147" s="185">
        <v>233669959.19999999</v>
      </c>
      <c r="G147" s="185">
        <v>96958.48929460581</v>
      </c>
      <c r="H147" s="185">
        <v>819310.49</v>
      </c>
      <c r="I147" s="187">
        <v>4.2659645520806568E-2</v>
      </c>
      <c r="J147" s="187">
        <v>1.2265909090909093E-2</v>
      </c>
      <c r="K147" s="188">
        <v>0</v>
      </c>
      <c r="L147" s="188">
        <v>-8.5181818181818275E-4</v>
      </c>
      <c r="M147" s="188">
        <v>-8.5181818181818275E-4</v>
      </c>
      <c r="N147" s="197">
        <v>19.269420246959012</v>
      </c>
      <c r="O147" s="197">
        <v>11.482038220474312</v>
      </c>
      <c r="P147" s="195">
        <v>4.536061044066509E-2</v>
      </c>
    </row>
    <row r="148" spans="2:16" x14ac:dyDescent="0.25">
      <c r="B148" s="189">
        <v>40908</v>
      </c>
      <c r="C148" s="184">
        <v>6507647890</v>
      </c>
      <c r="D148" s="185">
        <v>689962.12000000011</v>
      </c>
      <c r="E148" s="186">
        <v>2470</v>
      </c>
      <c r="F148" s="185">
        <v>209924125.48387095</v>
      </c>
      <c r="G148" s="185">
        <v>84989.524487397153</v>
      </c>
      <c r="H148" s="185">
        <v>689962.12000000011</v>
      </c>
      <c r="I148" s="187">
        <v>3.8698494149781056E-2</v>
      </c>
      <c r="J148" s="187">
        <v>1.141409090909091E-2</v>
      </c>
      <c r="K148" s="188">
        <v>0</v>
      </c>
      <c r="L148" s="188">
        <v>-3.0522727272727264E-3</v>
      </c>
      <c r="M148" s="188">
        <v>-3.0522727272727264E-3</v>
      </c>
      <c r="N148" s="197">
        <v>19.162256716174902</v>
      </c>
      <c r="O148" s="197">
        <v>11.350283286552878</v>
      </c>
      <c r="P148" s="195">
        <v>4.2659645520806568E-2</v>
      </c>
    </row>
    <row r="149" spans="2:16" x14ac:dyDescent="0.25">
      <c r="B149" s="189">
        <v>40939</v>
      </c>
      <c r="C149" s="184">
        <v>6258771327</v>
      </c>
      <c r="D149" s="185">
        <v>844669.81</v>
      </c>
      <c r="E149" s="186">
        <v>2704</v>
      </c>
      <c r="F149" s="185">
        <v>201895849.25806451</v>
      </c>
      <c r="G149" s="185">
        <v>74665.624725615577</v>
      </c>
      <c r="H149" s="185">
        <v>844669.81</v>
      </c>
      <c r="I149" s="187">
        <v>4.9394543163184021E-2</v>
      </c>
      <c r="J149" s="187">
        <v>8.3618181818181838E-3</v>
      </c>
      <c r="K149" s="188">
        <v>0</v>
      </c>
      <c r="L149" s="188">
        <v>-2.1018181818181839E-3</v>
      </c>
      <c r="M149" s="188">
        <v>-2.1018181818181839E-3</v>
      </c>
      <c r="N149" s="197">
        <v>19.123262524666906</v>
      </c>
      <c r="O149" s="197">
        <v>11.220775087504054</v>
      </c>
      <c r="P149" s="195">
        <v>3.8698494149781056E-2</v>
      </c>
    </row>
    <row r="150" spans="2:16" x14ac:dyDescent="0.25">
      <c r="B150" s="189">
        <v>40968</v>
      </c>
      <c r="C150" s="184">
        <v>5636030061</v>
      </c>
      <c r="D150" s="185">
        <v>646498.04000000015</v>
      </c>
      <c r="E150" s="186">
        <v>2593</v>
      </c>
      <c r="F150" s="185">
        <v>194345864.1724138</v>
      </c>
      <c r="G150" s="185">
        <v>74950.198292485074</v>
      </c>
      <c r="H150" s="185">
        <v>646498.04000000015</v>
      </c>
      <c r="I150" s="187">
        <v>4.1983147726152636E-2</v>
      </c>
      <c r="J150" s="187">
        <v>6.2599999999999999E-3</v>
      </c>
      <c r="K150" s="188">
        <v>0</v>
      </c>
      <c r="L150" s="188">
        <v>-1.5859090909090892E-3</v>
      </c>
      <c r="M150" s="188">
        <v>-1.5859090909090892E-3</v>
      </c>
      <c r="N150" s="197">
        <v>19.085149934729486</v>
      </c>
      <c r="O150" s="197">
        <v>11.22457914919082</v>
      </c>
      <c r="P150" s="195">
        <v>4.9394543163184021E-2</v>
      </c>
    </row>
    <row r="151" spans="2:16" x14ac:dyDescent="0.25">
      <c r="B151" s="189">
        <v>40999</v>
      </c>
      <c r="C151" s="184">
        <v>5967328254</v>
      </c>
      <c r="D151" s="185">
        <v>569097.30999999994</v>
      </c>
      <c r="E151" s="186">
        <v>2311</v>
      </c>
      <c r="F151" s="185">
        <v>192494459.80645162</v>
      </c>
      <c r="G151" s="185">
        <v>83294.876593012377</v>
      </c>
      <c r="H151" s="185">
        <v>569097.30999999994</v>
      </c>
      <c r="I151" s="187">
        <v>3.4905003813118535E-2</v>
      </c>
      <c r="J151" s="187">
        <v>4.6740909090909107E-3</v>
      </c>
      <c r="K151" s="188">
        <v>0</v>
      </c>
      <c r="L151" s="188">
        <v>-5.8566985645933101E-4</v>
      </c>
      <c r="M151" s="188">
        <v>-5.8566985645933101E-4</v>
      </c>
      <c r="N151" s="197">
        <v>19.075577931051729</v>
      </c>
      <c r="O151" s="197">
        <v>11.330142320777348</v>
      </c>
      <c r="P151" s="195">
        <v>4.1983147726152636E-2</v>
      </c>
    </row>
    <row r="152" spans="2:16" x14ac:dyDescent="0.25">
      <c r="B152" s="189">
        <v>41029</v>
      </c>
      <c r="C152" s="184">
        <v>5974404182</v>
      </c>
      <c r="D152" s="185">
        <v>928730.9300000004</v>
      </c>
      <c r="E152" s="186">
        <v>2412</v>
      </c>
      <c r="F152" s="185">
        <v>199146806.06666666</v>
      </c>
      <c r="G152" s="185">
        <v>82565.010807075727</v>
      </c>
      <c r="H152" s="185">
        <v>928730.9300000004</v>
      </c>
      <c r="I152" s="187">
        <v>5.6895300355492444E-2</v>
      </c>
      <c r="J152" s="187">
        <v>4.0884210526315797E-3</v>
      </c>
      <c r="K152" s="188">
        <v>0</v>
      </c>
      <c r="L152" s="188">
        <v>-1.5023923444976162E-4</v>
      </c>
      <c r="M152" s="188">
        <v>-1.5023923444976162E-4</v>
      </c>
      <c r="N152" s="197">
        <v>19.109552829635888</v>
      </c>
      <c r="O152" s="197">
        <v>11.32134127178881</v>
      </c>
      <c r="P152" s="195">
        <v>3.4905003813118535E-2</v>
      </c>
    </row>
    <row r="153" spans="2:16" x14ac:dyDescent="0.25">
      <c r="B153" s="189">
        <v>41060</v>
      </c>
      <c r="C153" s="184">
        <v>6119794643</v>
      </c>
      <c r="D153" s="185">
        <v>772234.32000000065</v>
      </c>
      <c r="E153" s="186">
        <v>2293</v>
      </c>
      <c r="F153" s="185">
        <v>197412730.41935483</v>
      </c>
      <c r="G153" s="185">
        <v>86093.646061646243</v>
      </c>
      <c r="H153" s="185">
        <v>772234.32000000065</v>
      </c>
      <c r="I153" s="187">
        <v>4.6184190419410492E-2</v>
      </c>
      <c r="J153" s="187">
        <v>3.9381818181818181E-3</v>
      </c>
      <c r="K153" s="188">
        <v>0</v>
      </c>
      <c r="L153" s="188">
        <v>-1.3865800865800817E-4</v>
      </c>
      <c r="M153" s="188">
        <v>-1.3865800865800817E-4</v>
      </c>
      <c r="N153" s="197">
        <v>19.100807173357158</v>
      </c>
      <c r="O153" s="197">
        <v>11.363190890499252</v>
      </c>
      <c r="P153" s="195">
        <v>5.6895300355492444E-2</v>
      </c>
    </row>
    <row r="154" spans="2:16" x14ac:dyDescent="0.25">
      <c r="B154" s="189">
        <v>41090</v>
      </c>
      <c r="C154" s="184">
        <v>5849878061</v>
      </c>
      <c r="D154" s="185">
        <v>558040.50000000023</v>
      </c>
      <c r="E154" s="186">
        <v>2182</v>
      </c>
      <c r="F154" s="185">
        <v>194995935.36666667</v>
      </c>
      <c r="G154" s="185">
        <v>89365.68990223037</v>
      </c>
      <c r="H154" s="185">
        <v>558040.50000000023</v>
      </c>
      <c r="I154" s="187">
        <v>3.4914030834530943E-2</v>
      </c>
      <c r="J154" s="187">
        <v>3.7995238095238099E-3</v>
      </c>
      <c r="K154" s="188">
        <v>0</v>
      </c>
      <c r="L154" s="188">
        <v>-1.6054329004329014E-3</v>
      </c>
      <c r="M154" s="188">
        <v>-1.6054329004329014E-3</v>
      </c>
      <c r="N154" s="197">
        <v>19.088489272037272</v>
      </c>
      <c r="O154" s="197">
        <v>11.400492105644256</v>
      </c>
      <c r="P154" s="195">
        <v>4.6184190419410492E-2</v>
      </c>
    </row>
    <row r="155" spans="2:16" x14ac:dyDescent="0.25">
      <c r="B155" s="189">
        <v>41121</v>
      </c>
      <c r="C155" s="184">
        <v>6323709036</v>
      </c>
      <c r="D155" s="185">
        <v>822857.15</v>
      </c>
      <c r="E155" s="186">
        <v>2992</v>
      </c>
      <c r="F155" s="185">
        <v>203990614.06451613</v>
      </c>
      <c r="G155" s="185">
        <v>68178.681171295495</v>
      </c>
      <c r="H155" s="185">
        <v>822857.15</v>
      </c>
      <c r="I155" s="187">
        <v>4.7624853576517405E-2</v>
      </c>
      <c r="J155" s="187">
        <v>2.1940909090909086E-3</v>
      </c>
      <c r="K155" s="188">
        <v>0</v>
      </c>
      <c r="L155" s="188">
        <v>-8.7843873517786525E-4</v>
      </c>
      <c r="M155" s="188">
        <v>-8.7843873517786525E-4</v>
      </c>
      <c r="N155" s="197">
        <v>19.133584541262355</v>
      </c>
      <c r="O155" s="197">
        <v>11.129887202167987</v>
      </c>
      <c r="P155" s="195">
        <v>3.4914030834530943E-2</v>
      </c>
    </row>
    <row r="156" spans="2:16" x14ac:dyDescent="0.25">
      <c r="B156" s="189">
        <v>41152</v>
      </c>
      <c r="C156" s="184">
        <v>6199823462</v>
      </c>
      <c r="D156" s="185">
        <v>706305.83999999962</v>
      </c>
      <c r="E156" s="186">
        <v>2319</v>
      </c>
      <c r="F156" s="185">
        <v>199994305.22580644</v>
      </c>
      <c r="G156" s="185">
        <v>86241.615017596574</v>
      </c>
      <c r="H156" s="185">
        <v>706305.83999999962</v>
      </c>
      <c r="I156" s="187">
        <v>4.1696015866330462E-2</v>
      </c>
      <c r="J156" s="187">
        <v>1.3156521739130433E-3</v>
      </c>
      <c r="K156" s="188">
        <v>0</v>
      </c>
      <c r="L156" s="188">
        <v>-1.281521739130429E-4</v>
      </c>
      <c r="M156" s="188">
        <v>-1.281521739130429E-4</v>
      </c>
      <c r="N156" s="197">
        <v>19.113799450235955</v>
      </c>
      <c r="O156" s="197">
        <v>11.364908112980423</v>
      </c>
      <c r="P156" s="195">
        <v>4.7624853576517405E-2</v>
      </c>
    </row>
    <row r="157" spans="2:16" x14ac:dyDescent="0.25">
      <c r="B157" s="189">
        <v>41182</v>
      </c>
      <c r="C157" s="184">
        <v>6274962265</v>
      </c>
      <c r="D157" s="185">
        <v>633706.38000000012</v>
      </c>
      <c r="E157" s="186">
        <v>2221</v>
      </c>
      <c r="F157" s="185">
        <v>209165408.83333334</v>
      </c>
      <c r="G157" s="185">
        <v>94176.230901996096</v>
      </c>
      <c r="H157" s="185">
        <v>633706.38000000012</v>
      </c>
      <c r="I157" s="187">
        <v>3.6962219896313597E-2</v>
      </c>
      <c r="J157" s="187">
        <v>1.1875000000000004E-3</v>
      </c>
      <c r="K157" s="188">
        <v>0</v>
      </c>
      <c r="L157" s="188">
        <v>-7.5326086956522187E-5</v>
      </c>
      <c r="M157" s="188">
        <v>-7.5326086956522187E-5</v>
      </c>
      <c r="N157" s="197">
        <v>19.158635926738206</v>
      </c>
      <c r="O157" s="197">
        <v>11.452923102843778</v>
      </c>
      <c r="P157" s="195">
        <v>4.1696015866330462E-2</v>
      </c>
    </row>
    <row r="158" spans="2:16" x14ac:dyDescent="0.25">
      <c r="B158" s="189">
        <v>41213</v>
      </c>
      <c r="C158" s="184">
        <v>7007511379</v>
      </c>
      <c r="D158" s="185">
        <v>751768.53</v>
      </c>
      <c r="E158" s="186">
        <v>2713</v>
      </c>
      <c r="F158" s="185">
        <v>226048754.16129032</v>
      </c>
      <c r="G158" s="185">
        <v>83320.587600917919</v>
      </c>
      <c r="H158" s="185">
        <v>751768.53</v>
      </c>
      <c r="I158" s="187">
        <v>3.9264621503799065E-2</v>
      </c>
      <c r="J158" s="187">
        <v>1.1121739130434782E-3</v>
      </c>
      <c r="K158" s="188">
        <v>0</v>
      </c>
      <c r="L158" s="188">
        <v>-2.7173913043477974E-5</v>
      </c>
      <c r="M158" s="188">
        <v>-2.7173913043477974E-5</v>
      </c>
      <c r="N158" s="197">
        <v>19.23626126034836</v>
      </c>
      <c r="O158" s="197">
        <v>11.33045094768943</v>
      </c>
      <c r="P158" s="195">
        <v>3.6962219896313597E-2</v>
      </c>
    </row>
    <row r="159" spans="2:16" x14ac:dyDescent="0.25">
      <c r="B159" s="189">
        <v>41243</v>
      </c>
      <c r="C159" s="184">
        <v>6846592741</v>
      </c>
      <c r="D159" s="185">
        <v>750328.04000000015</v>
      </c>
      <c r="E159" s="186">
        <v>2159</v>
      </c>
      <c r="F159" s="185">
        <v>228219758.03333333</v>
      </c>
      <c r="G159" s="185">
        <v>105706.2334568473</v>
      </c>
      <c r="H159" s="185">
        <v>750328.04000000015</v>
      </c>
      <c r="I159" s="187">
        <v>4.0110471445960375E-2</v>
      </c>
      <c r="J159" s="187">
        <v>1.0850000000000002E-3</v>
      </c>
      <c r="K159" s="188">
        <v>2.0238095238095518E-5</v>
      </c>
      <c r="L159" s="188">
        <v>0</v>
      </c>
      <c r="M159" s="188">
        <v>2.0238095238095518E-5</v>
      </c>
      <c r="N159" s="197">
        <v>19.245819573735968</v>
      </c>
      <c r="O159" s="197">
        <v>11.568419143221162</v>
      </c>
      <c r="P159" s="195">
        <v>3.9264621503799065E-2</v>
      </c>
    </row>
    <row r="160" spans="2:16" x14ac:dyDescent="0.25">
      <c r="B160" s="189">
        <v>41274</v>
      </c>
      <c r="C160" s="184">
        <v>6803374629</v>
      </c>
      <c r="D160" s="185">
        <v>571863.9099999998</v>
      </c>
      <c r="E160" s="186">
        <v>2124</v>
      </c>
      <c r="F160" s="185">
        <v>219463697.70967743</v>
      </c>
      <c r="G160" s="185">
        <v>103325.65805540369</v>
      </c>
      <c r="H160" s="185">
        <v>571863.9099999998</v>
      </c>
      <c r="I160" s="187">
        <v>3.0764466529276575E-2</v>
      </c>
      <c r="J160" s="187">
        <v>1.1052380952380958E-3</v>
      </c>
      <c r="K160" s="188">
        <v>1.8674948240165416E-5</v>
      </c>
      <c r="L160" s="188">
        <v>0</v>
      </c>
      <c r="M160" s="188">
        <v>1.8674948240165416E-5</v>
      </c>
      <c r="N160" s="197">
        <v>19.206697390513195</v>
      </c>
      <c r="O160" s="197">
        <v>11.545641008151366</v>
      </c>
      <c r="P160" s="195">
        <v>4.0110471445960375E-2</v>
      </c>
    </row>
    <row r="161" spans="2:16" x14ac:dyDescent="0.25">
      <c r="B161" s="189">
        <v>41305</v>
      </c>
      <c r="C161" s="184">
        <v>6204208656</v>
      </c>
      <c r="D161" s="185">
        <v>777120.88000000012</v>
      </c>
      <c r="E161" s="186">
        <v>2314</v>
      </c>
      <c r="F161" s="185">
        <v>200135763.09677419</v>
      </c>
      <c r="G161" s="185">
        <v>86489.093818830675</v>
      </c>
      <c r="H161" s="185">
        <v>777120.88000000012</v>
      </c>
      <c r="I161" s="187">
        <v>4.5718823612691861E-2</v>
      </c>
      <c r="J161" s="187">
        <v>1.1239130434782612E-3</v>
      </c>
      <c r="K161" s="188">
        <v>7.8586956521738832E-5</v>
      </c>
      <c r="L161" s="188">
        <v>0</v>
      </c>
      <c r="M161" s="188">
        <v>7.8586956521738832E-5</v>
      </c>
      <c r="N161" s="197">
        <v>19.114506509705162</v>
      </c>
      <c r="O161" s="197">
        <v>11.367773601951541</v>
      </c>
      <c r="P161" s="195">
        <v>3.0764466529276575E-2</v>
      </c>
    </row>
    <row r="162" spans="2:16" x14ac:dyDescent="0.25">
      <c r="B162" s="189">
        <v>41333</v>
      </c>
      <c r="C162" s="184">
        <v>5774678219</v>
      </c>
      <c r="D162" s="185">
        <v>698834.69</v>
      </c>
      <c r="E162" s="186">
        <v>2083</v>
      </c>
      <c r="F162" s="185">
        <v>206238507.82142857</v>
      </c>
      <c r="G162" s="185">
        <v>99010.325406350734</v>
      </c>
      <c r="H162" s="185">
        <v>698834.69</v>
      </c>
      <c r="I162" s="187">
        <v>4.41712338205697E-2</v>
      </c>
      <c r="J162" s="187">
        <v>1.2025E-3</v>
      </c>
      <c r="K162" s="188">
        <v>0</v>
      </c>
      <c r="L162" s="188">
        <v>-2.3000000000000451E-5</v>
      </c>
      <c r="M162" s="188">
        <v>-2.3000000000000451E-5</v>
      </c>
      <c r="N162" s="197">
        <v>19.144543861972988</v>
      </c>
      <c r="O162" s="197">
        <v>11.502979420712014</v>
      </c>
      <c r="P162" s="195">
        <v>4.5718823612691861E-2</v>
      </c>
    </row>
    <row r="163" spans="2:16" x14ac:dyDescent="0.25">
      <c r="B163" s="189">
        <v>41364</v>
      </c>
      <c r="C163" s="184">
        <v>6480900488</v>
      </c>
      <c r="D163" s="185">
        <v>590684.87999999977</v>
      </c>
      <c r="E163" s="186">
        <v>3903</v>
      </c>
      <c r="F163" s="185">
        <v>209061306.06451613</v>
      </c>
      <c r="G163" s="185">
        <v>53564.259816683611</v>
      </c>
      <c r="H163" s="185">
        <v>590684.87999999977</v>
      </c>
      <c r="I163" s="187">
        <v>3.3266979117979614E-2</v>
      </c>
      <c r="J163" s="187">
        <v>1.1794999999999996E-3</v>
      </c>
      <c r="K163" s="188">
        <v>0</v>
      </c>
      <c r="L163" s="188">
        <v>-4.5238095238071298E-7</v>
      </c>
      <c r="M163" s="188">
        <v>-4.5238095238071298E-7</v>
      </c>
      <c r="N163" s="197">
        <v>19.158138097368351</v>
      </c>
      <c r="O163" s="197">
        <v>10.888637330187734</v>
      </c>
      <c r="P163" s="195">
        <v>4.41712338205697E-2</v>
      </c>
    </row>
    <row r="164" spans="2:16" x14ac:dyDescent="0.25">
      <c r="B164" s="189">
        <v>41394</v>
      </c>
      <c r="C164" s="184">
        <v>6623267366</v>
      </c>
      <c r="D164" s="185">
        <v>914834.53000000049</v>
      </c>
      <c r="E164" s="186">
        <v>2424</v>
      </c>
      <c r="F164" s="185">
        <v>220775578.86666667</v>
      </c>
      <c r="G164" s="185">
        <v>91079.034185918601</v>
      </c>
      <c r="H164" s="185">
        <v>914834.53000000049</v>
      </c>
      <c r="I164" s="187">
        <v>5.0415389414010886E-2</v>
      </c>
      <c r="J164" s="187">
        <v>1.1790476190476188E-3</v>
      </c>
      <c r="K164" s="188">
        <v>0</v>
      </c>
      <c r="L164" s="188">
        <v>-5.5865800865800321E-5</v>
      </c>
      <c r="M164" s="188">
        <v>-5.5865800865800321E-5</v>
      </c>
      <c r="N164" s="197">
        <v>19.21265726329132</v>
      </c>
      <c r="O164" s="197">
        <v>11.419482916102114</v>
      </c>
      <c r="P164" s="195">
        <v>3.3266979117979614E-2</v>
      </c>
    </row>
    <row r="165" spans="2:16" x14ac:dyDescent="0.25">
      <c r="B165" s="189">
        <v>41425</v>
      </c>
      <c r="C165" s="184">
        <v>6651298735</v>
      </c>
      <c r="D165" s="185">
        <v>923536.74000000104</v>
      </c>
      <c r="E165" s="186">
        <v>2119</v>
      </c>
      <c r="F165" s="185">
        <v>214558023.70967743</v>
      </c>
      <c r="G165" s="185">
        <v>101254.37645572319</v>
      </c>
      <c r="H165" s="185">
        <v>923536.74000000104</v>
      </c>
      <c r="I165" s="187">
        <v>5.0680464602527037E-2</v>
      </c>
      <c r="J165" s="187">
        <v>1.1231818181818185E-3</v>
      </c>
      <c r="K165" s="188">
        <v>8.2318181818181665E-5</v>
      </c>
      <c r="L165" s="188">
        <v>0</v>
      </c>
      <c r="M165" s="188">
        <v>8.2318181818181665E-5</v>
      </c>
      <c r="N165" s="197">
        <v>19.184090766556999</v>
      </c>
      <c r="O165" s="197">
        <v>11.525391208288701</v>
      </c>
      <c r="P165" s="195">
        <v>5.0415389414010886E-2</v>
      </c>
    </row>
    <row r="166" spans="2:16" x14ac:dyDescent="0.25">
      <c r="B166" s="189">
        <v>41455</v>
      </c>
      <c r="C166" s="184">
        <v>6450493259</v>
      </c>
      <c r="D166" s="185">
        <v>655291.6800000004</v>
      </c>
      <c r="E166" s="186">
        <v>2354</v>
      </c>
      <c r="F166" s="185">
        <v>215016441.96666667</v>
      </c>
      <c r="G166" s="185">
        <v>91340.884437836314</v>
      </c>
      <c r="H166" s="185">
        <v>655291.6800000004</v>
      </c>
      <c r="I166" s="187">
        <v>3.7079561763169677E-2</v>
      </c>
      <c r="J166" s="187">
        <v>1.2055000000000002E-3</v>
      </c>
      <c r="K166" s="188">
        <v>4.4499999999999835E-5</v>
      </c>
      <c r="L166" s="188">
        <v>0</v>
      </c>
      <c r="M166" s="188">
        <v>4.4499999999999835E-5</v>
      </c>
      <c r="N166" s="197">
        <v>19.186225057431496</v>
      </c>
      <c r="O166" s="197">
        <v>11.422353769611274</v>
      </c>
      <c r="P166" s="195">
        <v>5.0680464602527037E-2</v>
      </c>
    </row>
    <row r="167" spans="2:16" x14ac:dyDescent="0.25">
      <c r="B167" s="189">
        <v>41486</v>
      </c>
      <c r="C167" s="184">
        <v>6698772924</v>
      </c>
      <c r="D167" s="185">
        <v>892748.44</v>
      </c>
      <c r="E167" s="186">
        <v>2721</v>
      </c>
      <c r="F167" s="185">
        <v>216089449.16129032</v>
      </c>
      <c r="G167" s="185">
        <v>79415.453569015182</v>
      </c>
      <c r="H167" s="185">
        <v>892748.44</v>
      </c>
      <c r="I167" s="187">
        <v>4.8643711959924917E-2</v>
      </c>
      <c r="J167" s="187">
        <v>1.25E-3</v>
      </c>
      <c r="K167" s="188">
        <v>2.8181818181818039E-5</v>
      </c>
      <c r="L167" s="188">
        <v>0</v>
      </c>
      <c r="M167" s="188">
        <v>2.8181818181818039E-5</v>
      </c>
      <c r="N167" s="197">
        <v>19.191202996413327</v>
      </c>
      <c r="O167" s="197">
        <v>11.282448257630081</v>
      </c>
      <c r="P167" s="195">
        <v>3.7079561763169677E-2</v>
      </c>
    </row>
    <row r="168" spans="2:16" x14ac:dyDescent="0.25">
      <c r="B168" s="189">
        <v>41517</v>
      </c>
      <c r="C168" s="184">
        <v>6215611636</v>
      </c>
      <c r="D168" s="185">
        <v>772595.85000000009</v>
      </c>
      <c r="E168" s="186">
        <v>2563</v>
      </c>
      <c r="F168" s="185">
        <v>200503601.16129032</v>
      </c>
      <c r="G168" s="185">
        <v>78230.043371552994</v>
      </c>
      <c r="H168" s="185">
        <v>772595.85000000009</v>
      </c>
      <c r="I168" s="187">
        <v>4.5369225389937158E-2</v>
      </c>
      <c r="J168" s="187">
        <v>1.2781818181818181E-3</v>
      </c>
      <c r="K168" s="188">
        <v>3.2467532467535341E-6</v>
      </c>
      <c r="L168" s="188">
        <v>0</v>
      </c>
      <c r="M168" s="188">
        <v>3.2467532467535341E-6</v>
      </c>
      <c r="N168" s="197">
        <v>19.116342765453794</v>
      </c>
      <c r="O168" s="197">
        <v>11.267409039089722</v>
      </c>
      <c r="P168" s="195">
        <v>4.8643711959924917E-2</v>
      </c>
    </row>
    <row r="169" spans="2:16" x14ac:dyDescent="0.25">
      <c r="B169" s="189">
        <v>41547</v>
      </c>
      <c r="C169" s="184">
        <v>5878428559</v>
      </c>
      <c r="D169" s="185">
        <v>411549.82999999973</v>
      </c>
      <c r="E169" s="186">
        <v>2096</v>
      </c>
      <c r="F169" s="185">
        <v>195947618.63333333</v>
      </c>
      <c r="G169" s="185">
        <v>93486.459271628497</v>
      </c>
      <c r="H169" s="185">
        <v>411549.82999999973</v>
      </c>
      <c r="I169" s="187">
        <v>2.5553714983916318E-2</v>
      </c>
      <c r="J169" s="187">
        <v>1.2814285714285716E-3</v>
      </c>
      <c r="K169" s="188">
        <v>1.1801242236024728E-6</v>
      </c>
      <c r="L169" s="188">
        <v>0</v>
      </c>
      <c r="M169" s="188">
        <v>1.1801242236024728E-6</v>
      </c>
      <c r="N169" s="197">
        <v>19.093357929605897</v>
      </c>
      <c r="O169" s="197">
        <v>11.445571884164965</v>
      </c>
      <c r="P169" s="195">
        <v>4.5369225389937158E-2</v>
      </c>
    </row>
    <row r="170" spans="2:16" x14ac:dyDescent="0.25">
      <c r="B170" s="189">
        <v>41578</v>
      </c>
      <c r="C170" s="184">
        <v>5908192828</v>
      </c>
      <c r="D170" s="185">
        <v>752853.54000000015</v>
      </c>
      <c r="E170" s="186">
        <v>3152</v>
      </c>
      <c r="F170" s="185">
        <v>190586865.41935483</v>
      </c>
      <c r="G170" s="185">
        <v>60465.376084820695</v>
      </c>
      <c r="H170" s="185">
        <v>752853.54000000015</v>
      </c>
      <c r="I170" s="187">
        <v>4.6510252813299013E-2</v>
      </c>
      <c r="J170" s="187">
        <v>1.2826086956521741E-3</v>
      </c>
      <c r="K170" s="188">
        <v>3.7867494824016202E-5</v>
      </c>
      <c r="L170" s="188">
        <v>0</v>
      </c>
      <c r="M170" s="188">
        <v>3.7867494824016202E-5</v>
      </c>
      <c r="N170" s="197">
        <v>19.065618635054104</v>
      </c>
      <c r="O170" s="197">
        <v>11.009826184076337</v>
      </c>
      <c r="P170" s="195">
        <v>2.5553714983916318E-2</v>
      </c>
    </row>
    <row r="171" spans="2:16" x14ac:dyDescent="0.25">
      <c r="B171" s="189">
        <v>41608</v>
      </c>
      <c r="C171" s="184">
        <v>5413616041</v>
      </c>
      <c r="D171" s="185">
        <v>608506.61</v>
      </c>
      <c r="E171" s="186">
        <v>2416</v>
      </c>
      <c r="F171" s="185">
        <v>180453868.03333333</v>
      </c>
      <c r="G171" s="185">
        <v>74691.170543598229</v>
      </c>
      <c r="H171" s="185">
        <v>608506.61</v>
      </c>
      <c r="I171" s="187">
        <v>4.1027090020402134E-2</v>
      </c>
      <c r="J171" s="187">
        <v>1.3204761904761903E-3</v>
      </c>
      <c r="K171" s="188">
        <v>8.3906926406926495E-4</v>
      </c>
      <c r="L171" s="188">
        <v>0</v>
      </c>
      <c r="M171" s="188">
        <v>8.3906926406926495E-4</v>
      </c>
      <c r="N171" s="197">
        <v>19.010985724308696</v>
      </c>
      <c r="O171" s="197">
        <v>11.22111716525399</v>
      </c>
      <c r="P171" s="195">
        <v>4.6510252813299013E-2</v>
      </c>
    </row>
    <row r="172" spans="2:16" x14ac:dyDescent="0.25">
      <c r="B172" s="189">
        <v>41639</v>
      </c>
      <c r="C172" s="184">
        <v>5462307411</v>
      </c>
      <c r="D172" s="185">
        <v>603575.22999999963</v>
      </c>
      <c r="E172" s="186">
        <v>2167</v>
      </c>
      <c r="F172" s="185">
        <v>176203464.87096775</v>
      </c>
      <c r="G172" s="185">
        <v>81312.166530211238</v>
      </c>
      <c r="H172" s="185">
        <v>603575.22999999963</v>
      </c>
      <c r="I172" s="187">
        <v>4.0331849230299546E-2</v>
      </c>
      <c r="J172" s="187">
        <v>2.1595454545454552E-3</v>
      </c>
      <c r="K172" s="188">
        <v>7.8715415019762515E-5</v>
      </c>
      <c r="L172" s="188">
        <v>0</v>
      </c>
      <c r="M172" s="188">
        <v>7.8715415019762515E-5</v>
      </c>
      <c r="N172" s="197">
        <v>18.987149935693939</v>
      </c>
      <c r="O172" s="197">
        <v>11.306050934157581</v>
      </c>
      <c r="P172" s="195">
        <v>4.1027090020402134E-2</v>
      </c>
    </row>
    <row r="173" spans="2:16" x14ac:dyDescent="0.25">
      <c r="B173" s="189">
        <v>41670</v>
      </c>
      <c r="C173" s="184">
        <v>5284627390</v>
      </c>
      <c r="D173" s="185">
        <v>675687.6399999999</v>
      </c>
      <c r="E173" s="186">
        <v>2553</v>
      </c>
      <c r="F173" s="185">
        <v>170471851.29032257</v>
      </c>
      <c r="G173" s="185">
        <v>66773.149741606961</v>
      </c>
      <c r="H173" s="185">
        <v>675687.6399999999</v>
      </c>
      <c r="I173" s="187">
        <v>4.6668567223241822E-2</v>
      </c>
      <c r="J173" s="187">
        <v>2.2382608695652177E-3</v>
      </c>
      <c r="K173" s="188">
        <v>7.3913043478280108E-7</v>
      </c>
      <c r="L173" s="188">
        <v>0</v>
      </c>
      <c r="M173" s="188">
        <v>7.3913043478280108E-7</v>
      </c>
      <c r="N173" s="197">
        <v>18.954080745986733</v>
      </c>
      <c r="O173" s="197">
        <v>11.109056328745249</v>
      </c>
      <c r="P173" s="195">
        <v>4.0331849230299546E-2</v>
      </c>
    </row>
    <row r="174" spans="2:16" x14ac:dyDescent="0.25">
      <c r="B174" s="189">
        <v>41698</v>
      </c>
      <c r="C174" s="184">
        <v>4488907774</v>
      </c>
      <c r="D174" s="185">
        <v>551561.98</v>
      </c>
      <c r="E174" s="186">
        <v>2045</v>
      </c>
      <c r="F174" s="185">
        <v>160318134.7857143</v>
      </c>
      <c r="G174" s="185">
        <v>78395.17593433462</v>
      </c>
      <c r="H174" s="185">
        <v>551561.98</v>
      </c>
      <c r="I174" s="187">
        <v>4.4848353505068023E-2</v>
      </c>
      <c r="J174" s="187">
        <v>2.2390000000000005E-3</v>
      </c>
      <c r="K174" s="188">
        <v>7.9095238095237917E-5</v>
      </c>
      <c r="L174" s="188">
        <v>0</v>
      </c>
      <c r="M174" s="188">
        <v>7.9095238095237917E-5</v>
      </c>
      <c r="N174" s="197">
        <v>18.89267074147245</v>
      </c>
      <c r="O174" s="197">
        <v>11.269517672995548</v>
      </c>
      <c r="P174" s="195">
        <v>4.6668567223241822E-2</v>
      </c>
    </row>
    <row r="175" spans="2:16" x14ac:dyDescent="0.25">
      <c r="B175" s="189">
        <v>41729</v>
      </c>
      <c r="C175" s="184">
        <v>5186614418</v>
      </c>
      <c r="D175" s="185">
        <v>644966.40999999992</v>
      </c>
      <c r="E175" s="186">
        <v>2085</v>
      </c>
      <c r="F175" s="185">
        <v>167310142.51612905</v>
      </c>
      <c r="G175" s="185">
        <v>80244.672669606254</v>
      </c>
      <c r="H175" s="185">
        <v>644966.40999999992</v>
      </c>
      <c r="I175" s="187">
        <v>4.5388517571887867E-2</v>
      </c>
      <c r="J175" s="187">
        <v>2.3180952380952385E-3</v>
      </c>
      <c r="K175" s="188">
        <v>2.0740476190476151E-4</v>
      </c>
      <c r="L175" s="188">
        <v>0</v>
      </c>
      <c r="M175" s="188">
        <v>2.0740476190476151E-4</v>
      </c>
      <c r="N175" s="197">
        <v>18.935359788842277</v>
      </c>
      <c r="O175" s="197">
        <v>11.292835654609373</v>
      </c>
      <c r="P175" s="195">
        <v>4.4848353505068023E-2</v>
      </c>
    </row>
    <row r="176" spans="2:16" x14ac:dyDescent="0.25">
      <c r="B176" s="189">
        <v>41759</v>
      </c>
      <c r="C176" s="184">
        <v>5087115054</v>
      </c>
      <c r="D176" s="185">
        <v>684653.85000000021</v>
      </c>
      <c r="E176" s="186">
        <v>2121</v>
      </c>
      <c r="F176" s="185">
        <v>169570501.80000001</v>
      </c>
      <c r="G176" s="185">
        <v>79948.374257425749</v>
      </c>
      <c r="H176" s="185">
        <v>684653.85000000021</v>
      </c>
      <c r="I176" s="187">
        <v>4.9123845754875287E-2</v>
      </c>
      <c r="J176" s="187">
        <v>2.5255E-3</v>
      </c>
      <c r="K176" s="188">
        <v>6.6880952380951944E-5</v>
      </c>
      <c r="L176" s="188">
        <v>0</v>
      </c>
      <c r="M176" s="188">
        <v>6.6880952380951944E-5</v>
      </c>
      <c r="N176" s="197">
        <v>18.948779338128798</v>
      </c>
      <c r="O176" s="197">
        <v>11.289136383564117</v>
      </c>
      <c r="P176" s="195">
        <v>4.5388517571887867E-2</v>
      </c>
    </row>
    <row r="177" spans="2:16" x14ac:dyDescent="0.25">
      <c r="B177" s="189">
        <v>41790</v>
      </c>
      <c r="C177" s="184">
        <v>5148647351</v>
      </c>
      <c r="D177" s="185">
        <v>629146.62000000011</v>
      </c>
      <c r="E177" s="186">
        <v>2026</v>
      </c>
      <c r="F177" s="185">
        <v>166085398.41935483</v>
      </c>
      <c r="G177" s="185">
        <v>81976.998232652928</v>
      </c>
      <c r="H177" s="185">
        <v>629146.62000000011</v>
      </c>
      <c r="I177" s="187">
        <v>4.4601717819224562E-2</v>
      </c>
      <c r="J177" s="187">
        <v>2.5923809523809519E-3</v>
      </c>
      <c r="K177" s="188">
        <v>0</v>
      </c>
      <c r="L177" s="188">
        <v>-1.0633333333333326E-3</v>
      </c>
      <c r="M177" s="188">
        <v>-1.0633333333333326E-3</v>
      </c>
      <c r="N177" s="197">
        <v>18.928012662347019</v>
      </c>
      <c r="O177" s="197">
        <v>11.314193977538391</v>
      </c>
      <c r="P177" s="195">
        <v>4.9123845754875287E-2</v>
      </c>
    </row>
    <row r="178" spans="2:16" x14ac:dyDescent="0.25">
      <c r="B178" s="189">
        <v>41820</v>
      </c>
      <c r="C178" s="184">
        <v>4922051765</v>
      </c>
      <c r="D178" s="185">
        <v>524651.57999999984</v>
      </c>
      <c r="E178" s="186">
        <v>2024</v>
      </c>
      <c r="F178" s="185">
        <v>164068392.16666666</v>
      </c>
      <c r="G178" s="185">
        <v>81061.458580368897</v>
      </c>
      <c r="H178" s="185">
        <v>524651.57999999984</v>
      </c>
      <c r="I178" s="187">
        <v>3.8906097668804172E-2</v>
      </c>
      <c r="J178" s="187">
        <v>1.5290476190476193E-3</v>
      </c>
      <c r="K178" s="188">
        <v>0</v>
      </c>
      <c r="L178" s="188">
        <v>-5.7078674948240191E-4</v>
      </c>
      <c r="M178" s="188">
        <v>-5.7078674948240191E-4</v>
      </c>
      <c r="N178" s="197">
        <v>18.915793924264047</v>
      </c>
      <c r="O178" s="197">
        <v>11.302962893856693</v>
      </c>
      <c r="P178" s="195">
        <v>4.4601717819224562E-2</v>
      </c>
    </row>
    <row r="179" spans="2:16" x14ac:dyDescent="0.25">
      <c r="B179" s="189">
        <v>41851</v>
      </c>
      <c r="C179" s="184">
        <v>5413037266</v>
      </c>
      <c r="D179" s="185">
        <v>620170.15999999957</v>
      </c>
      <c r="E179" s="186">
        <v>2479</v>
      </c>
      <c r="F179" s="185">
        <v>174614105.3548387</v>
      </c>
      <c r="G179" s="185">
        <v>70437.315592915969</v>
      </c>
      <c r="H179" s="185">
        <v>620170.15999999957</v>
      </c>
      <c r="I179" s="187">
        <v>4.1817947535999808E-2</v>
      </c>
      <c r="J179" s="187">
        <v>9.5826086956521742E-4</v>
      </c>
      <c r="K179" s="188">
        <v>0</v>
      </c>
      <c r="L179" s="188">
        <v>-1.0826086956521735E-4</v>
      </c>
      <c r="M179" s="188">
        <v>-1.0826086956521735E-4</v>
      </c>
      <c r="N179" s="197">
        <v>18.978088984789633</v>
      </c>
      <c r="O179" s="197">
        <v>11.162478452754442</v>
      </c>
      <c r="P179" s="195">
        <v>3.8906097668804172E-2</v>
      </c>
    </row>
    <row r="180" spans="2:16" x14ac:dyDescent="0.25">
      <c r="B180" s="190">
        <v>41882</v>
      </c>
      <c r="C180" s="191">
        <v>5436314982</v>
      </c>
      <c r="D180" s="192">
        <v>637190.57999999984</v>
      </c>
      <c r="E180" s="193">
        <v>2066</v>
      </c>
      <c r="F180" s="185">
        <v>175364999.41935483</v>
      </c>
      <c r="G180" s="185">
        <v>84881.413078100115</v>
      </c>
      <c r="H180" s="185">
        <v>637190.57999999984</v>
      </c>
      <c r="I180" s="187">
        <v>4.2781656778547554E-2</v>
      </c>
      <c r="J180" s="187">
        <v>8.5000000000000006E-4</v>
      </c>
      <c r="K180" s="188">
        <v>0</v>
      </c>
      <c r="L180" s="188">
        <v>-8.5000000000000006E-4</v>
      </c>
      <c r="M180" s="188">
        <v>-8.5000000000000006E-4</v>
      </c>
      <c r="N180" s="197">
        <v>18.982380070780099</v>
      </c>
      <c r="O180" s="197">
        <v>11.349010421100516</v>
      </c>
      <c r="P180" s="195">
        <v>4.1817947535999808E-2</v>
      </c>
    </row>
    <row r="181" spans="2:16" x14ac:dyDescent="0.25">
      <c r="B181" s="67"/>
      <c r="C181" s="67"/>
      <c r="D181" s="67"/>
      <c r="E181" s="67"/>
      <c r="F181" s="67"/>
      <c r="G181" s="67"/>
      <c r="H181" s="67"/>
      <c r="I181" s="67"/>
      <c r="J181" s="72"/>
      <c r="K181" s="67"/>
      <c r="L181" s="67"/>
      <c r="M181" s="67"/>
    </row>
    <row r="182" spans="2:16" x14ac:dyDescent="0.25">
      <c r="B182" s="67"/>
      <c r="C182" s="67"/>
      <c r="D182" s="67"/>
      <c r="E182" s="67"/>
      <c r="F182" s="67"/>
      <c r="G182" s="67"/>
      <c r="H182" s="67"/>
      <c r="I182" s="67"/>
      <c r="J182" s="72"/>
      <c r="K182" s="67"/>
      <c r="L182" s="67"/>
      <c r="M182" s="67"/>
    </row>
    <row r="183" spans="2:16" x14ac:dyDescent="0.25">
      <c r="B183" s="67"/>
      <c r="C183" s="67"/>
      <c r="D183" s="67"/>
      <c r="E183" s="67"/>
      <c r="F183" s="67"/>
      <c r="G183" s="67"/>
      <c r="H183" s="67"/>
      <c r="I183" s="67"/>
      <c r="J183" s="72"/>
      <c r="K183" s="67"/>
      <c r="L183" s="67"/>
      <c r="M183" s="67"/>
    </row>
    <row r="184" spans="2:16" x14ac:dyDescent="0.25">
      <c r="B184" s="67">
        <f>+B102-B19</f>
        <v>0</v>
      </c>
      <c r="C184" s="67">
        <f t="shared" ref="C184:P184" si="79">+C102-C19</f>
        <v>0</v>
      </c>
      <c r="D184" s="67">
        <f t="shared" si="79"/>
        <v>0</v>
      </c>
      <c r="E184" s="67">
        <f t="shared" si="79"/>
        <v>0</v>
      </c>
      <c r="F184" s="67">
        <f t="shared" si="79"/>
        <v>0</v>
      </c>
      <c r="G184" s="67">
        <f t="shared" si="79"/>
        <v>0</v>
      </c>
      <c r="H184" s="67">
        <f t="shared" si="79"/>
        <v>0</v>
      </c>
      <c r="I184" s="67">
        <f t="shared" si="79"/>
        <v>0</v>
      </c>
      <c r="J184" s="67">
        <f t="shared" si="79"/>
        <v>0</v>
      </c>
      <c r="K184" s="67">
        <f t="shared" si="79"/>
        <v>0</v>
      </c>
      <c r="L184" s="67">
        <f t="shared" si="79"/>
        <v>0</v>
      </c>
      <c r="M184" s="67">
        <f t="shared" si="79"/>
        <v>0</v>
      </c>
      <c r="N184" s="67">
        <f t="shared" si="79"/>
        <v>0</v>
      </c>
      <c r="O184" s="67">
        <f t="shared" si="79"/>
        <v>0</v>
      </c>
      <c r="P184" s="67">
        <f t="shared" si="79"/>
        <v>0</v>
      </c>
    </row>
    <row r="185" spans="2:16" x14ac:dyDescent="0.25">
      <c r="B185" s="67">
        <f t="shared" ref="B185:P185" si="80">+B103-B20</f>
        <v>0</v>
      </c>
      <c r="C185" s="67">
        <f t="shared" si="80"/>
        <v>0</v>
      </c>
      <c r="D185" s="67">
        <f t="shared" si="80"/>
        <v>0</v>
      </c>
      <c r="E185" s="67">
        <f t="shared" si="80"/>
        <v>0</v>
      </c>
      <c r="F185" s="67">
        <f t="shared" si="80"/>
        <v>0</v>
      </c>
      <c r="G185" s="67">
        <f t="shared" si="80"/>
        <v>0</v>
      </c>
      <c r="H185" s="67">
        <f t="shared" si="80"/>
        <v>0</v>
      </c>
      <c r="I185" s="67">
        <f t="shared" si="80"/>
        <v>0</v>
      </c>
      <c r="J185" s="67">
        <f t="shared" si="80"/>
        <v>0</v>
      </c>
      <c r="K185" s="67">
        <f t="shared" si="80"/>
        <v>0</v>
      </c>
      <c r="L185" s="67">
        <f t="shared" si="80"/>
        <v>0</v>
      </c>
      <c r="M185" s="67">
        <f t="shared" si="80"/>
        <v>0</v>
      </c>
      <c r="N185" s="67">
        <f t="shared" si="80"/>
        <v>0</v>
      </c>
      <c r="O185" s="67">
        <f t="shared" si="80"/>
        <v>0</v>
      </c>
      <c r="P185" s="67">
        <f t="shared" si="80"/>
        <v>0</v>
      </c>
    </row>
    <row r="186" spans="2:16" x14ac:dyDescent="0.25">
      <c r="B186" s="67">
        <f t="shared" ref="B186:P186" si="81">+B104-B21</f>
        <v>0</v>
      </c>
      <c r="C186" s="67">
        <f t="shared" si="81"/>
        <v>0</v>
      </c>
      <c r="D186" s="67">
        <f t="shared" si="81"/>
        <v>0</v>
      </c>
      <c r="E186" s="67">
        <f t="shared" si="81"/>
        <v>0</v>
      </c>
      <c r="F186" s="67">
        <f t="shared" si="81"/>
        <v>0</v>
      </c>
      <c r="G186" s="67">
        <f t="shared" si="81"/>
        <v>0</v>
      </c>
      <c r="H186" s="67">
        <f t="shared" si="81"/>
        <v>0</v>
      </c>
      <c r="I186" s="67">
        <f t="shared" si="81"/>
        <v>0</v>
      </c>
      <c r="J186" s="67">
        <f t="shared" si="81"/>
        <v>0</v>
      </c>
      <c r="K186" s="67">
        <f t="shared" si="81"/>
        <v>0</v>
      </c>
      <c r="L186" s="67">
        <f t="shared" si="81"/>
        <v>0</v>
      </c>
      <c r="M186" s="67">
        <f t="shared" si="81"/>
        <v>0</v>
      </c>
      <c r="N186" s="67">
        <f t="shared" si="81"/>
        <v>0</v>
      </c>
      <c r="O186" s="67">
        <f t="shared" si="81"/>
        <v>0</v>
      </c>
      <c r="P186" s="67">
        <f t="shared" si="81"/>
        <v>0</v>
      </c>
    </row>
    <row r="187" spans="2:16" x14ac:dyDescent="0.25">
      <c r="B187" s="67">
        <f t="shared" ref="B187:P187" si="82">+B105-B22</f>
        <v>0</v>
      </c>
      <c r="C187" s="67">
        <f t="shared" si="82"/>
        <v>0</v>
      </c>
      <c r="D187" s="67">
        <f t="shared" si="82"/>
        <v>0</v>
      </c>
      <c r="E187" s="67">
        <f t="shared" si="82"/>
        <v>0</v>
      </c>
      <c r="F187" s="67">
        <f t="shared" si="82"/>
        <v>0</v>
      </c>
      <c r="G187" s="67">
        <f t="shared" si="82"/>
        <v>0</v>
      </c>
      <c r="H187" s="67">
        <f t="shared" si="82"/>
        <v>0</v>
      </c>
      <c r="I187" s="67">
        <f t="shared" si="82"/>
        <v>0</v>
      </c>
      <c r="J187" s="67">
        <f t="shared" si="82"/>
        <v>0</v>
      </c>
      <c r="K187" s="67">
        <f t="shared" si="82"/>
        <v>0</v>
      </c>
      <c r="L187" s="67">
        <f t="shared" si="82"/>
        <v>0</v>
      </c>
      <c r="M187" s="67">
        <f t="shared" si="82"/>
        <v>0</v>
      </c>
      <c r="N187" s="67">
        <f t="shared" si="82"/>
        <v>0</v>
      </c>
      <c r="O187" s="67">
        <f t="shared" si="82"/>
        <v>0</v>
      </c>
      <c r="P187" s="67">
        <f t="shared" si="82"/>
        <v>0</v>
      </c>
    </row>
    <row r="188" spans="2:16" x14ac:dyDescent="0.25">
      <c r="B188" s="67">
        <f t="shared" ref="B188:P188" si="83">+B106-B23</f>
        <v>0</v>
      </c>
      <c r="C188" s="67">
        <f t="shared" si="83"/>
        <v>0</v>
      </c>
      <c r="D188" s="67">
        <f t="shared" si="83"/>
        <v>0</v>
      </c>
      <c r="E188" s="67">
        <f t="shared" si="83"/>
        <v>0</v>
      </c>
      <c r="F188" s="67">
        <f t="shared" si="83"/>
        <v>0</v>
      </c>
      <c r="G188" s="67">
        <f t="shared" si="83"/>
        <v>0</v>
      </c>
      <c r="H188" s="67">
        <f t="shared" si="83"/>
        <v>0</v>
      </c>
      <c r="I188" s="67">
        <f t="shared" si="83"/>
        <v>0</v>
      </c>
      <c r="J188" s="67">
        <f t="shared" si="83"/>
        <v>0</v>
      </c>
      <c r="K188" s="67">
        <f t="shared" si="83"/>
        <v>0</v>
      </c>
      <c r="L188" s="67">
        <f t="shared" si="83"/>
        <v>0</v>
      </c>
      <c r="M188" s="67">
        <f t="shared" si="83"/>
        <v>0</v>
      </c>
      <c r="N188" s="67">
        <f t="shared" si="83"/>
        <v>0</v>
      </c>
      <c r="O188" s="67">
        <f t="shared" si="83"/>
        <v>0</v>
      </c>
      <c r="P188" s="67">
        <f t="shared" si="83"/>
        <v>0</v>
      </c>
    </row>
    <row r="189" spans="2:16" x14ac:dyDescent="0.25">
      <c r="B189" s="67">
        <f t="shared" ref="B189:P189" si="84">+B107-B24</f>
        <v>0</v>
      </c>
      <c r="C189" s="67">
        <f t="shared" si="84"/>
        <v>0</v>
      </c>
      <c r="D189" s="67">
        <f t="shared" si="84"/>
        <v>0</v>
      </c>
      <c r="E189" s="67">
        <f t="shared" si="84"/>
        <v>0</v>
      </c>
      <c r="F189" s="67">
        <f t="shared" si="84"/>
        <v>0</v>
      </c>
      <c r="G189" s="67">
        <f t="shared" si="84"/>
        <v>0</v>
      </c>
      <c r="H189" s="67">
        <f t="shared" si="84"/>
        <v>0</v>
      </c>
      <c r="I189" s="67">
        <f t="shared" si="84"/>
        <v>0</v>
      </c>
      <c r="J189" s="67">
        <f t="shared" si="84"/>
        <v>0</v>
      </c>
      <c r="K189" s="67">
        <f t="shared" si="84"/>
        <v>0</v>
      </c>
      <c r="L189" s="67">
        <f t="shared" si="84"/>
        <v>0</v>
      </c>
      <c r="M189" s="67">
        <f t="shared" si="84"/>
        <v>0</v>
      </c>
      <c r="N189" s="67">
        <f t="shared" si="84"/>
        <v>0</v>
      </c>
      <c r="O189" s="67">
        <f t="shared" si="84"/>
        <v>0</v>
      </c>
      <c r="P189" s="67">
        <f t="shared" si="84"/>
        <v>0</v>
      </c>
    </row>
    <row r="190" spans="2:16" x14ac:dyDescent="0.25">
      <c r="B190" s="67">
        <f t="shared" ref="B190:P190" si="85">+B108-B25</f>
        <v>0</v>
      </c>
      <c r="C190" s="67">
        <f t="shared" si="85"/>
        <v>0</v>
      </c>
      <c r="D190" s="67">
        <f t="shared" si="85"/>
        <v>0</v>
      </c>
      <c r="E190" s="67">
        <f t="shared" si="85"/>
        <v>0</v>
      </c>
      <c r="F190" s="67">
        <f t="shared" si="85"/>
        <v>0</v>
      </c>
      <c r="G190" s="67">
        <f t="shared" si="85"/>
        <v>0</v>
      </c>
      <c r="H190" s="67">
        <f t="shared" si="85"/>
        <v>0</v>
      </c>
      <c r="I190" s="67">
        <f t="shared" si="85"/>
        <v>0</v>
      </c>
      <c r="J190" s="67">
        <f t="shared" si="85"/>
        <v>0</v>
      </c>
      <c r="K190" s="67">
        <f t="shared" si="85"/>
        <v>0</v>
      </c>
      <c r="L190" s="67">
        <f t="shared" si="85"/>
        <v>0</v>
      </c>
      <c r="M190" s="67">
        <f t="shared" si="85"/>
        <v>0</v>
      </c>
      <c r="N190" s="67">
        <f t="shared" si="85"/>
        <v>0</v>
      </c>
      <c r="O190" s="67">
        <f t="shared" si="85"/>
        <v>0</v>
      </c>
      <c r="P190" s="67">
        <f t="shared" si="85"/>
        <v>0</v>
      </c>
    </row>
    <row r="191" spans="2:16" x14ac:dyDescent="0.25">
      <c r="B191" s="67">
        <f t="shared" ref="B191:P191" si="86">+B109-B26</f>
        <v>0</v>
      </c>
      <c r="C191" s="67">
        <f t="shared" si="86"/>
        <v>0</v>
      </c>
      <c r="D191" s="67">
        <f t="shared" si="86"/>
        <v>0</v>
      </c>
      <c r="E191" s="67">
        <f t="shared" si="86"/>
        <v>0</v>
      </c>
      <c r="F191" s="67">
        <f t="shared" si="86"/>
        <v>0</v>
      </c>
      <c r="G191" s="67">
        <f t="shared" si="86"/>
        <v>0</v>
      </c>
      <c r="H191" s="67">
        <f t="shared" si="86"/>
        <v>0</v>
      </c>
      <c r="I191" s="67">
        <f t="shared" si="86"/>
        <v>0</v>
      </c>
      <c r="J191" s="67">
        <f t="shared" si="86"/>
        <v>0</v>
      </c>
      <c r="K191" s="67">
        <f t="shared" si="86"/>
        <v>0</v>
      </c>
      <c r="L191" s="67">
        <f t="shared" si="86"/>
        <v>0</v>
      </c>
      <c r="M191" s="67">
        <f t="shared" si="86"/>
        <v>0</v>
      </c>
      <c r="N191" s="67">
        <f t="shared" si="86"/>
        <v>0</v>
      </c>
      <c r="O191" s="67">
        <f t="shared" si="86"/>
        <v>0</v>
      </c>
      <c r="P191" s="67">
        <f t="shared" si="86"/>
        <v>0</v>
      </c>
    </row>
    <row r="192" spans="2:16" x14ac:dyDescent="0.25">
      <c r="B192" s="67">
        <f t="shared" ref="B192:P192" si="87">+B110-B27</f>
        <v>0</v>
      </c>
      <c r="C192" s="67">
        <f t="shared" si="87"/>
        <v>0</v>
      </c>
      <c r="D192" s="67">
        <f t="shared" si="87"/>
        <v>0</v>
      </c>
      <c r="E192" s="67">
        <f t="shared" si="87"/>
        <v>0</v>
      </c>
      <c r="F192" s="67">
        <f t="shared" si="87"/>
        <v>0</v>
      </c>
      <c r="G192" s="67">
        <f t="shared" si="87"/>
        <v>0</v>
      </c>
      <c r="H192" s="67">
        <f t="shared" si="87"/>
        <v>0</v>
      </c>
      <c r="I192" s="67">
        <f t="shared" si="87"/>
        <v>0</v>
      </c>
      <c r="J192" s="67">
        <f t="shared" si="87"/>
        <v>0</v>
      </c>
      <c r="K192" s="67">
        <f t="shared" si="87"/>
        <v>0</v>
      </c>
      <c r="L192" s="67">
        <f t="shared" si="87"/>
        <v>0</v>
      </c>
      <c r="M192" s="67">
        <f t="shared" si="87"/>
        <v>0</v>
      </c>
      <c r="N192" s="67">
        <f t="shared" si="87"/>
        <v>0</v>
      </c>
      <c r="O192" s="67">
        <f t="shared" si="87"/>
        <v>0</v>
      </c>
      <c r="P192" s="67">
        <f t="shared" si="87"/>
        <v>0</v>
      </c>
    </row>
    <row r="193" spans="2:16" x14ac:dyDescent="0.25">
      <c r="B193" s="67">
        <f t="shared" ref="B193:P193" si="88">+B111-B28</f>
        <v>0</v>
      </c>
      <c r="C193" s="67">
        <f t="shared" si="88"/>
        <v>0</v>
      </c>
      <c r="D193" s="67">
        <f t="shared" si="88"/>
        <v>0</v>
      </c>
      <c r="E193" s="67">
        <f t="shared" si="88"/>
        <v>0</v>
      </c>
      <c r="F193" s="67">
        <f t="shared" si="88"/>
        <v>0</v>
      </c>
      <c r="G193" s="67">
        <f t="shared" si="88"/>
        <v>0</v>
      </c>
      <c r="H193" s="67">
        <f t="shared" si="88"/>
        <v>0</v>
      </c>
      <c r="I193" s="67">
        <f t="shared" si="88"/>
        <v>0</v>
      </c>
      <c r="J193" s="67">
        <f t="shared" si="88"/>
        <v>0</v>
      </c>
      <c r="K193" s="67">
        <f t="shared" si="88"/>
        <v>0</v>
      </c>
      <c r="L193" s="67">
        <f t="shared" si="88"/>
        <v>0</v>
      </c>
      <c r="M193" s="67">
        <f t="shared" si="88"/>
        <v>0</v>
      </c>
      <c r="N193" s="67">
        <f t="shared" si="88"/>
        <v>0</v>
      </c>
      <c r="O193" s="67">
        <f t="shared" si="88"/>
        <v>0</v>
      </c>
      <c r="P193" s="67">
        <f t="shared" si="88"/>
        <v>0</v>
      </c>
    </row>
    <row r="194" spans="2:16" x14ac:dyDescent="0.25">
      <c r="B194" s="67">
        <f t="shared" ref="B194:P194" si="89">+B112-B29</f>
        <v>0</v>
      </c>
      <c r="C194" s="67">
        <f t="shared" si="89"/>
        <v>0</v>
      </c>
      <c r="D194" s="67">
        <f t="shared" si="89"/>
        <v>0</v>
      </c>
      <c r="E194" s="67">
        <f t="shared" si="89"/>
        <v>0</v>
      </c>
      <c r="F194" s="67">
        <f t="shared" si="89"/>
        <v>0</v>
      </c>
      <c r="G194" s="67">
        <f t="shared" si="89"/>
        <v>0</v>
      </c>
      <c r="H194" s="67">
        <f t="shared" si="89"/>
        <v>0</v>
      </c>
      <c r="I194" s="67">
        <f t="shared" si="89"/>
        <v>0</v>
      </c>
      <c r="J194" s="67">
        <f t="shared" si="89"/>
        <v>0</v>
      </c>
      <c r="K194" s="67">
        <f t="shared" si="89"/>
        <v>0</v>
      </c>
      <c r="L194" s="67">
        <f t="shared" si="89"/>
        <v>0</v>
      </c>
      <c r="M194" s="67">
        <f t="shared" si="89"/>
        <v>0</v>
      </c>
      <c r="N194" s="67">
        <f t="shared" si="89"/>
        <v>0</v>
      </c>
      <c r="O194" s="67">
        <f t="shared" si="89"/>
        <v>0</v>
      </c>
      <c r="P194" s="67">
        <f t="shared" si="89"/>
        <v>0</v>
      </c>
    </row>
    <row r="195" spans="2:16" x14ac:dyDescent="0.25">
      <c r="B195" s="67">
        <f t="shared" ref="B195:P195" si="90">+B113-B30</f>
        <v>0</v>
      </c>
      <c r="C195" s="67">
        <f t="shared" si="90"/>
        <v>0</v>
      </c>
      <c r="D195" s="67">
        <f t="shared" si="90"/>
        <v>0</v>
      </c>
      <c r="E195" s="67">
        <f t="shared" si="90"/>
        <v>0</v>
      </c>
      <c r="F195" s="67">
        <f t="shared" si="90"/>
        <v>0</v>
      </c>
      <c r="G195" s="67">
        <f t="shared" si="90"/>
        <v>0</v>
      </c>
      <c r="H195" s="67">
        <f t="shared" si="90"/>
        <v>0</v>
      </c>
      <c r="I195" s="67">
        <f t="shared" si="90"/>
        <v>0</v>
      </c>
      <c r="J195" s="67">
        <f t="shared" si="90"/>
        <v>0</v>
      </c>
      <c r="K195" s="67">
        <f t="shared" si="90"/>
        <v>0</v>
      </c>
      <c r="L195" s="67">
        <f t="shared" si="90"/>
        <v>0</v>
      </c>
      <c r="M195" s="67">
        <f t="shared" si="90"/>
        <v>0</v>
      </c>
      <c r="N195" s="67">
        <f t="shared" si="90"/>
        <v>0</v>
      </c>
      <c r="O195" s="67">
        <f t="shared" si="90"/>
        <v>0</v>
      </c>
      <c r="P195" s="67">
        <f t="shared" si="90"/>
        <v>0</v>
      </c>
    </row>
    <row r="196" spans="2:16" x14ac:dyDescent="0.25">
      <c r="B196" s="67">
        <f t="shared" ref="B196:P196" si="91">+B114-B31</f>
        <v>0</v>
      </c>
      <c r="C196" s="67">
        <f t="shared" si="91"/>
        <v>0</v>
      </c>
      <c r="D196" s="67">
        <f t="shared" si="91"/>
        <v>0</v>
      </c>
      <c r="E196" s="67">
        <f t="shared" si="91"/>
        <v>0</v>
      </c>
      <c r="F196" s="67">
        <f t="shared" si="91"/>
        <v>0</v>
      </c>
      <c r="G196" s="67">
        <f t="shared" si="91"/>
        <v>0</v>
      </c>
      <c r="H196" s="67">
        <f t="shared" si="91"/>
        <v>0</v>
      </c>
      <c r="I196" s="67">
        <f t="shared" si="91"/>
        <v>0</v>
      </c>
      <c r="J196" s="67">
        <f t="shared" si="91"/>
        <v>0</v>
      </c>
      <c r="K196" s="67">
        <f t="shared" si="91"/>
        <v>0</v>
      </c>
      <c r="L196" s="67">
        <f t="shared" si="91"/>
        <v>0</v>
      </c>
      <c r="M196" s="67">
        <f t="shared" si="91"/>
        <v>0</v>
      </c>
      <c r="N196" s="67">
        <f t="shared" si="91"/>
        <v>0</v>
      </c>
      <c r="O196" s="67">
        <f t="shared" si="91"/>
        <v>0</v>
      </c>
      <c r="P196" s="67">
        <f t="shared" si="91"/>
        <v>0</v>
      </c>
    </row>
    <row r="197" spans="2:16" x14ac:dyDescent="0.25">
      <c r="B197" s="67">
        <f t="shared" ref="B197:P197" si="92">+B115-B32</f>
        <v>0</v>
      </c>
      <c r="C197" s="67">
        <f t="shared" si="92"/>
        <v>0</v>
      </c>
      <c r="D197" s="67">
        <f t="shared" si="92"/>
        <v>0</v>
      </c>
      <c r="E197" s="67">
        <f t="shared" si="92"/>
        <v>0</v>
      </c>
      <c r="F197" s="67">
        <f t="shared" si="92"/>
        <v>0</v>
      </c>
      <c r="G197" s="67">
        <f t="shared" si="92"/>
        <v>0</v>
      </c>
      <c r="H197" s="67">
        <f t="shared" si="92"/>
        <v>0</v>
      </c>
      <c r="I197" s="67">
        <f t="shared" si="92"/>
        <v>0</v>
      </c>
      <c r="J197" s="67">
        <f t="shared" si="92"/>
        <v>0</v>
      </c>
      <c r="K197" s="67">
        <f t="shared" si="92"/>
        <v>0</v>
      </c>
      <c r="L197" s="67">
        <f t="shared" si="92"/>
        <v>0</v>
      </c>
      <c r="M197" s="67">
        <f t="shared" si="92"/>
        <v>0</v>
      </c>
      <c r="N197" s="67">
        <f t="shared" si="92"/>
        <v>0</v>
      </c>
      <c r="O197" s="67">
        <f t="shared" si="92"/>
        <v>0</v>
      </c>
      <c r="P197" s="67">
        <f t="shared" si="92"/>
        <v>0</v>
      </c>
    </row>
    <row r="198" spans="2:16" x14ac:dyDescent="0.25">
      <c r="B198" s="67">
        <f t="shared" ref="B198:P198" si="93">+B116-B33</f>
        <v>0</v>
      </c>
      <c r="C198" s="67">
        <f t="shared" si="93"/>
        <v>0</v>
      </c>
      <c r="D198" s="67">
        <f t="shared" si="93"/>
        <v>0</v>
      </c>
      <c r="E198" s="67">
        <f t="shared" si="93"/>
        <v>0</v>
      </c>
      <c r="F198" s="67">
        <f t="shared" si="93"/>
        <v>0</v>
      </c>
      <c r="G198" s="67">
        <f t="shared" si="93"/>
        <v>0</v>
      </c>
      <c r="H198" s="67">
        <f t="shared" si="93"/>
        <v>0</v>
      </c>
      <c r="I198" s="67">
        <f t="shared" si="93"/>
        <v>0</v>
      </c>
      <c r="J198" s="67">
        <f t="shared" si="93"/>
        <v>0</v>
      </c>
      <c r="K198" s="67">
        <f t="shared" si="93"/>
        <v>0</v>
      </c>
      <c r="L198" s="67">
        <f t="shared" si="93"/>
        <v>0</v>
      </c>
      <c r="M198" s="67">
        <f t="shared" si="93"/>
        <v>0</v>
      </c>
      <c r="N198" s="67">
        <f t="shared" si="93"/>
        <v>0</v>
      </c>
      <c r="O198" s="67">
        <f t="shared" si="93"/>
        <v>0</v>
      </c>
      <c r="P198" s="67">
        <f t="shared" si="93"/>
        <v>0</v>
      </c>
    </row>
    <row r="199" spans="2:16" x14ac:dyDescent="0.25">
      <c r="B199" s="67">
        <f t="shared" ref="B199:P199" si="94">+B117-B34</f>
        <v>0</v>
      </c>
      <c r="C199" s="67">
        <f t="shared" si="94"/>
        <v>0</v>
      </c>
      <c r="D199" s="67">
        <f t="shared" si="94"/>
        <v>0</v>
      </c>
      <c r="E199" s="67">
        <f t="shared" si="94"/>
        <v>0</v>
      </c>
      <c r="F199" s="67">
        <f t="shared" si="94"/>
        <v>0</v>
      </c>
      <c r="G199" s="67">
        <f t="shared" si="94"/>
        <v>0</v>
      </c>
      <c r="H199" s="67">
        <f t="shared" si="94"/>
        <v>0</v>
      </c>
      <c r="I199" s="67">
        <f t="shared" si="94"/>
        <v>0</v>
      </c>
      <c r="J199" s="67">
        <f t="shared" si="94"/>
        <v>0</v>
      </c>
      <c r="K199" s="67">
        <f t="shared" si="94"/>
        <v>0</v>
      </c>
      <c r="L199" s="67">
        <f t="shared" si="94"/>
        <v>0</v>
      </c>
      <c r="M199" s="67">
        <f t="shared" si="94"/>
        <v>0</v>
      </c>
      <c r="N199" s="67">
        <f t="shared" si="94"/>
        <v>0</v>
      </c>
      <c r="O199" s="67">
        <f t="shared" si="94"/>
        <v>0</v>
      </c>
      <c r="P199" s="67">
        <f t="shared" si="94"/>
        <v>0</v>
      </c>
    </row>
    <row r="200" spans="2:16" x14ac:dyDescent="0.25">
      <c r="B200" s="67">
        <f t="shared" ref="B200:P200" si="95">+B118-B35</f>
        <v>0</v>
      </c>
      <c r="C200" s="67">
        <f t="shared" si="95"/>
        <v>0</v>
      </c>
      <c r="D200" s="67">
        <f t="shared" si="95"/>
        <v>0</v>
      </c>
      <c r="E200" s="67">
        <f t="shared" si="95"/>
        <v>0</v>
      </c>
      <c r="F200" s="67">
        <f t="shared" si="95"/>
        <v>0</v>
      </c>
      <c r="G200" s="67">
        <f t="shared" si="95"/>
        <v>0</v>
      </c>
      <c r="H200" s="67">
        <f t="shared" si="95"/>
        <v>0</v>
      </c>
      <c r="I200" s="67">
        <f t="shared" si="95"/>
        <v>0</v>
      </c>
      <c r="J200" s="67">
        <f t="shared" si="95"/>
        <v>0</v>
      </c>
      <c r="K200" s="67">
        <f t="shared" si="95"/>
        <v>0</v>
      </c>
      <c r="L200" s="67">
        <f t="shared" si="95"/>
        <v>0</v>
      </c>
      <c r="M200" s="67">
        <f t="shared" si="95"/>
        <v>0</v>
      </c>
      <c r="N200" s="67">
        <f t="shared" si="95"/>
        <v>0</v>
      </c>
      <c r="O200" s="67">
        <f t="shared" si="95"/>
        <v>0</v>
      </c>
      <c r="P200" s="67">
        <f t="shared" si="95"/>
        <v>0</v>
      </c>
    </row>
    <row r="201" spans="2:16" x14ac:dyDescent="0.25">
      <c r="B201" s="67">
        <f t="shared" ref="B201:P201" si="96">+B119-B36</f>
        <v>0</v>
      </c>
      <c r="C201" s="67">
        <f t="shared" si="96"/>
        <v>0</v>
      </c>
      <c r="D201" s="67">
        <f t="shared" si="96"/>
        <v>0</v>
      </c>
      <c r="E201" s="67">
        <f t="shared" si="96"/>
        <v>0</v>
      </c>
      <c r="F201" s="67">
        <f t="shared" si="96"/>
        <v>0</v>
      </c>
      <c r="G201" s="67">
        <f t="shared" si="96"/>
        <v>0</v>
      </c>
      <c r="H201" s="67">
        <f t="shared" si="96"/>
        <v>0</v>
      </c>
      <c r="I201" s="67">
        <f t="shared" si="96"/>
        <v>0</v>
      </c>
      <c r="J201" s="67">
        <f t="shared" si="96"/>
        <v>0</v>
      </c>
      <c r="K201" s="67">
        <f t="shared" si="96"/>
        <v>0</v>
      </c>
      <c r="L201" s="67">
        <f t="shared" si="96"/>
        <v>0</v>
      </c>
      <c r="M201" s="67">
        <f t="shared" si="96"/>
        <v>0</v>
      </c>
      <c r="N201" s="67">
        <f t="shared" si="96"/>
        <v>0</v>
      </c>
      <c r="O201" s="67">
        <f t="shared" si="96"/>
        <v>0</v>
      </c>
      <c r="P201" s="67">
        <f t="shared" si="96"/>
        <v>0</v>
      </c>
    </row>
    <row r="202" spans="2:16" x14ac:dyDescent="0.25">
      <c r="B202" s="67">
        <f t="shared" ref="B202:P202" si="97">+B120-B37</f>
        <v>0</v>
      </c>
      <c r="C202" s="67">
        <f t="shared" si="97"/>
        <v>0</v>
      </c>
      <c r="D202" s="67">
        <f t="shared" si="97"/>
        <v>0</v>
      </c>
      <c r="E202" s="67">
        <f t="shared" si="97"/>
        <v>0</v>
      </c>
      <c r="F202" s="67">
        <f t="shared" si="97"/>
        <v>0</v>
      </c>
      <c r="G202" s="67">
        <f t="shared" si="97"/>
        <v>0</v>
      </c>
      <c r="H202" s="67">
        <f t="shared" si="97"/>
        <v>0</v>
      </c>
      <c r="I202" s="67">
        <f t="shared" si="97"/>
        <v>0</v>
      </c>
      <c r="J202" s="67">
        <f t="shared" si="97"/>
        <v>0</v>
      </c>
      <c r="K202" s="67">
        <f t="shared" si="97"/>
        <v>0</v>
      </c>
      <c r="L202" s="67">
        <f t="shared" si="97"/>
        <v>0</v>
      </c>
      <c r="M202" s="67">
        <f t="shared" si="97"/>
        <v>0</v>
      </c>
      <c r="N202" s="67">
        <f t="shared" si="97"/>
        <v>0</v>
      </c>
      <c r="O202" s="67">
        <f t="shared" si="97"/>
        <v>0</v>
      </c>
      <c r="P202" s="67">
        <f t="shared" si="97"/>
        <v>0</v>
      </c>
    </row>
    <row r="203" spans="2:16" x14ac:dyDescent="0.25">
      <c r="B203" s="67">
        <f t="shared" ref="B203:P203" si="98">+B121-B38</f>
        <v>0</v>
      </c>
      <c r="C203" s="67">
        <f t="shared" si="98"/>
        <v>0</v>
      </c>
      <c r="D203" s="67">
        <f t="shared" si="98"/>
        <v>0</v>
      </c>
      <c r="E203" s="67">
        <f t="shared" si="98"/>
        <v>0</v>
      </c>
      <c r="F203" s="67">
        <f t="shared" si="98"/>
        <v>0</v>
      </c>
      <c r="G203" s="67">
        <f t="shared" si="98"/>
        <v>0</v>
      </c>
      <c r="H203" s="67">
        <f t="shared" si="98"/>
        <v>0</v>
      </c>
      <c r="I203" s="67">
        <f t="shared" si="98"/>
        <v>0</v>
      </c>
      <c r="J203" s="67">
        <f t="shared" si="98"/>
        <v>0</v>
      </c>
      <c r="K203" s="67">
        <f t="shared" si="98"/>
        <v>0</v>
      </c>
      <c r="L203" s="67">
        <f t="shared" si="98"/>
        <v>0</v>
      </c>
      <c r="M203" s="67">
        <f t="shared" si="98"/>
        <v>0</v>
      </c>
      <c r="N203" s="67">
        <f t="shared" si="98"/>
        <v>0</v>
      </c>
      <c r="O203" s="67">
        <f t="shared" si="98"/>
        <v>0</v>
      </c>
      <c r="P203" s="67">
        <f t="shared" si="98"/>
        <v>0</v>
      </c>
    </row>
    <row r="204" spans="2:16" x14ac:dyDescent="0.25">
      <c r="B204" s="67">
        <f t="shared" ref="B204:P204" si="99">+B122-B39</f>
        <v>0</v>
      </c>
      <c r="C204" s="67">
        <f t="shared" si="99"/>
        <v>0</v>
      </c>
      <c r="D204" s="67">
        <f t="shared" si="99"/>
        <v>0</v>
      </c>
      <c r="E204" s="67">
        <f t="shared" si="99"/>
        <v>0</v>
      </c>
      <c r="F204" s="67">
        <f t="shared" si="99"/>
        <v>0</v>
      </c>
      <c r="G204" s="67">
        <f t="shared" si="99"/>
        <v>0</v>
      </c>
      <c r="H204" s="67">
        <f t="shared" si="99"/>
        <v>0</v>
      </c>
      <c r="I204" s="67">
        <f t="shared" si="99"/>
        <v>0</v>
      </c>
      <c r="J204" s="67">
        <f t="shared" si="99"/>
        <v>0</v>
      </c>
      <c r="K204" s="67">
        <f t="shared" si="99"/>
        <v>0</v>
      </c>
      <c r="L204" s="67">
        <f t="shared" si="99"/>
        <v>0</v>
      </c>
      <c r="M204" s="67">
        <f t="shared" si="99"/>
        <v>0</v>
      </c>
      <c r="N204" s="67">
        <f t="shared" si="99"/>
        <v>0</v>
      </c>
      <c r="O204" s="67">
        <f t="shared" si="99"/>
        <v>0</v>
      </c>
      <c r="P204" s="67">
        <f t="shared" si="99"/>
        <v>0</v>
      </c>
    </row>
    <row r="205" spans="2:16" x14ac:dyDescent="0.25">
      <c r="B205" s="67">
        <f t="shared" ref="B205:P205" si="100">+B123-B40</f>
        <v>0</v>
      </c>
      <c r="C205" s="67">
        <f t="shared" si="100"/>
        <v>0</v>
      </c>
      <c r="D205" s="67">
        <f t="shared" si="100"/>
        <v>0</v>
      </c>
      <c r="E205" s="67">
        <f t="shared" si="100"/>
        <v>0</v>
      </c>
      <c r="F205" s="67">
        <f t="shared" si="100"/>
        <v>0</v>
      </c>
      <c r="G205" s="67">
        <f t="shared" si="100"/>
        <v>0</v>
      </c>
      <c r="H205" s="67">
        <f t="shared" si="100"/>
        <v>0</v>
      </c>
      <c r="I205" s="67">
        <f t="shared" si="100"/>
        <v>0</v>
      </c>
      <c r="J205" s="67">
        <f t="shared" si="100"/>
        <v>0</v>
      </c>
      <c r="K205" s="67">
        <f t="shared" si="100"/>
        <v>0</v>
      </c>
      <c r="L205" s="67">
        <f t="shared" si="100"/>
        <v>0</v>
      </c>
      <c r="M205" s="67">
        <f t="shared" si="100"/>
        <v>0</v>
      </c>
      <c r="N205" s="67">
        <f t="shared" si="100"/>
        <v>0</v>
      </c>
      <c r="O205" s="67">
        <f t="shared" si="100"/>
        <v>0</v>
      </c>
      <c r="P205" s="67">
        <f t="shared" si="100"/>
        <v>0</v>
      </c>
    </row>
    <row r="206" spans="2:16" x14ac:dyDescent="0.25">
      <c r="B206" s="67">
        <f t="shared" ref="B206:P206" si="101">+B124-B41</f>
        <v>0</v>
      </c>
      <c r="C206" s="67">
        <f t="shared" si="101"/>
        <v>0</v>
      </c>
      <c r="D206" s="67">
        <f t="shared" si="101"/>
        <v>0</v>
      </c>
      <c r="E206" s="67">
        <f t="shared" si="101"/>
        <v>0</v>
      </c>
      <c r="F206" s="67">
        <f t="shared" si="101"/>
        <v>0</v>
      </c>
      <c r="G206" s="67">
        <f t="shared" si="101"/>
        <v>0</v>
      </c>
      <c r="H206" s="67">
        <f t="shared" si="101"/>
        <v>0</v>
      </c>
      <c r="I206" s="67">
        <f t="shared" si="101"/>
        <v>0</v>
      </c>
      <c r="J206" s="67">
        <f t="shared" si="101"/>
        <v>0</v>
      </c>
      <c r="K206" s="67">
        <f t="shared" si="101"/>
        <v>0</v>
      </c>
      <c r="L206" s="67">
        <f t="shared" si="101"/>
        <v>0</v>
      </c>
      <c r="M206" s="67">
        <f t="shared" si="101"/>
        <v>0</v>
      </c>
      <c r="N206" s="67">
        <f t="shared" si="101"/>
        <v>0</v>
      </c>
      <c r="O206" s="67">
        <f t="shared" si="101"/>
        <v>0</v>
      </c>
      <c r="P206" s="67">
        <f t="shared" si="101"/>
        <v>0</v>
      </c>
    </row>
    <row r="207" spans="2:16" x14ac:dyDescent="0.25">
      <c r="B207" s="67">
        <f t="shared" ref="B207:P207" si="102">+B125-B42</f>
        <v>0</v>
      </c>
      <c r="C207" s="67">
        <f t="shared" si="102"/>
        <v>0</v>
      </c>
      <c r="D207" s="67">
        <f t="shared" si="102"/>
        <v>0</v>
      </c>
      <c r="E207" s="67">
        <f t="shared" si="102"/>
        <v>0</v>
      </c>
      <c r="F207" s="67">
        <f t="shared" si="102"/>
        <v>0</v>
      </c>
      <c r="G207" s="67">
        <f t="shared" si="102"/>
        <v>0</v>
      </c>
      <c r="H207" s="67">
        <f t="shared" si="102"/>
        <v>0</v>
      </c>
      <c r="I207" s="67">
        <f t="shared" si="102"/>
        <v>0</v>
      </c>
      <c r="J207" s="67">
        <f t="shared" si="102"/>
        <v>0</v>
      </c>
      <c r="K207" s="67">
        <f t="shared" si="102"/>
        <v>0</v>
      </c>
      <c r="L207" s="67">
        <f t="shared" si="102"/>
        <v>0</v>
      </c>
      <c r="M207" s="67">
        <f t="shared" si="102"/>
        <v>0</v>
      </c>
      <c r="N207" s="67">
        <f t="shared" si="102"/>
        <v>0</v>
      </c>
      <c r="O207" s="67">
        <f t="shared" si="102"/>
        <v>0</v>
      </c>
      <c r="P207" s="67">
        <f t="shared" si="102"/>
        <v>0</v>
      </c>
    </row>
    <row r="208" spans="2:16" x14ac:dyDescent="0.25">
      <c r="B208" s="67">
        <f t="shared" ref="B208:P208" si="103">+B126-B43</f>
        <v>0</v>
      </c>
      <c r="C208" s="67">
        <f t="shared" si="103"/>
        <v>0</v>
      </c>
      <c r="D208" s="67">
        <f t="shared" si="103"/>
        <v>0</v>
      </c>
      <c r="E208" s="67">
        <f t="shared" si="103"/>
        <v>0</v>
      </c>
      <c r="F208" s="67">
        <f t="shared" si="103"/>
        <v>0</v>
      </c>
      <c r="G208" s="67">
        <f t="shared" si="103"/>
        <v>0</v>
      </c>
      <c r="H208" s="67">
        <f t="shared" si="103"/>
        <v>0</v>
      </c>
      <c r="I208" s="67">
        <f t="shared" si="103"/>
        <v>0</v>
      </c>
      <c r="J208" s="67">
        <f t="shared" si="103"/>
        <v>0</v>
      </c>
      <c r="K208" s="67">
        <f t="shared" si="103"/>
        <v>0</v>
      </c>
      <c r="L208" s="67">
        <f t="shared" si="103"/>
        <v>0</v>
      </c>
      <c r="M208" s="67">
        <f t="shared" si="103"/>
        <v>0</v>
      </c>
      <c r="N208" s="67">
        <f t="shared" si="103"/>
        <v>0</v>
      </c>
      <c r="O208" s="67">
        <f t="shared" si="103"/>
        <v>0</v>
      </c>
      <c r="P208" s="67">
        <f t="shared" si="103"/>
        <v>0</v>
      </c>
    </row>
    <row r="209" spans="2:16" x14ac:dyDescent="0.25">
      <c r="B209" s="67">
        <f t="shared" ref="B209:P209" si="104">+B127-B44</f>
        <v>0</v>
      </c>
      <c r="C209" s="67">
        <f t="shared" si="104"/>
        <v>0</v>
      </c>
      <c r="D209" s="67">
        <f t="shared" si="104"/>
        <v>0</v>
      </c>
      <c r="E209" s="67">
        <f t="shared" si="104"/>
        <v>0</v>
      </c>
      <c r="F209" s="67">
        <f t="shared" si="104"/>
        <v>0</v>
      </c>
      <c r="G209" s="67">
        <f t="shared" si="104"/>
        <v>0</v>
      </c>
      <c r="H209" s="67">
        <f t="shared" si="104"/>
        <v>0</v>
      </c>
      <c r="I209" s="67">
        <f t="shared" si="104"/>
        <v>0</v>
      </c>
      <c r="J209" s="67">
        <f t="shared" si="104"/>
        <v>0</v>
      </c>
      <c r="K209" s="67">
        <f t="shared" si="104"/>
        <v>0</v>
      </c>
      <c r="L209" s="67">
        <f t="shared" si="104"/>
        <v>0</v>
      </c>
      <c r="M209" s="67">
        <f t="shared" si="104"/>
        <v>0</v>
      </c>
      <c r="N209" s="67">
        <f t="shared" si="104"/>
        <v>0</v>
      </c>
      <c r="O209" s="67">
        <f t="shared" si="104"/>
        <v>0</v>
      </c>
      <c r="P209" s="67">
        <f t="shared" si="104"/>
        <v>0</v>
      </c>
    </row>
    <row r="210" spans="2:16" x14ac:dyDescent="0.25">
      <c r="B210" s="67">
        <f t="shared" ref="B210:P210" si="105">+B128-B45</f>
        <v>0</v>
      </c>
      <c r="C210" s="67">
        <f t="shared" si="105"/>
        <v>0</v>
      </c>
      <c r="D210" s="67">
        <f t="shared" si="105"/>
        <v>0</v>
      </c>
      <c r="E210" s="67">
        <f t="shared" si="105"/>
        <v>0</v>
      </c>
      <c r="F210" s="67">
        <f t="shared" si="105"/>
        <v>0</v>
      </c>
      <c r="G210" s="67">
        <f t="shared" si="105"/>
        <v>0</v>
      </c>
      <c r="H210" s="67">
        <f t="shared" si="105"/>
        <v>0</v>
      </c>
      <c r="I210" s="67">
        <f t="shared" si="105"/>
        <v>0</v>
      </c>
      <c r="J210" s="67">
        <f t="shared" si="105"/>
        <v>0</v>
      </c>
      <c r="K210" s="67">
        <f t="shared" si="105"/>
        <v>0</v>
      </c>
      <c r="L210" s="67">
        <f t="shared" si="105"/>
        <v>0</v>
      </c>
      <c r="M210" s="67">
        <f t="shared" si="105"/>
        <v>0</v>
      </c>
      <c r="N210" s="67">
        <f t="shared" si="105"/>
        <v>0</v>
      </c>
      <c r="O210" s="67">
        <f t="shared" si="105"/>
        <v>0</v>
      </c>
      <c r="P210" s="67">
        <f t="shared" si="105"/>
        <v>0</v>
      </c>
    </row>
    <row r="211" spans="2:16" x14ac:dyDescent="0.25">
      <c r="B211" s="67">
        <f t="shared" ref="B211:P211" si="106">+B129-B46</f>
        <v>0</v>
      </c>
      <c r="C211" s="67">
        <f t="shared" si="106"/>
        <v>0</v>
      </c>
      <c r="D211" s="67">
        <f t="shared" si="106"/>
        <v>0</v>
      </c>
      <c r="E211" s="67">
        <f t="shared" si="106"/>
        <v>0</v>
      </c>
      <c r="F211" s="67">
        <f t="shared" si="106"/>
        <v>0</v>
      </c>
      <c r="G211" s="67">
        <f t="shared" si="106"/>
        <v>0</v>
      </c>
      <c r="H211" s="67">
        <f t="shared" si="106"/>
        <v>0</v>
      </c>
      <c r="I211" s="67">
        <f t="shared" si="106"/>
        <v>0</v>
      </c>
      <c r="J211" s="67">
        <f t="shared" si="106"/>
        <v>0</v>
      </c>
      <c r="K211" s="67">
        <f t="shared" si="106"/>
        <v>0</v>
      </c>
      <c r="L211" s="67">
        <f t="shared" si="106"/>
        <v>0</v>
      </c>
      <c r="M211" s="67">
        <f t="shared" si="106"/>
        <v>0</v>
      </c>
      <c r="N211" s="67">
        <f t="shared" si="106"/>
        <v>0</v>
      </c>
      <c r="O211" s="67">
        <f t="shared" si="106"/>
        <v>0</v>
      </c>
      <c r="P211" s="67">
        <f t="shared" si="106"/>
        <v>0</v>
      </c>
    </row>
    <row r="212" spans="2:16" x14ac:dyDescent="0.25">
      <c r="B212" s="67">
        <f t="shared" ref="B212:P212" si="107">+B130-B47</f>
        <v>0</v>
      </c>
      <c r="C212" s="67">
        <f t="shared" si="107"/>
        <v>0</v>
      </c>
      <c r="D212" s="67">
        <f t="shared" si="107"/>
        <v>0</v>
      </c>
      <c r="E212" s="67">
        <f t="shared" si="107"/>
        <v>0</v>
      </c>
      <c r="F212" s="67">
        <f t="shared" si="107"/>
        <v>0</v>
      </c>
      <c r="G212" s="67">
        <f t="shared" si="107"/>
        <v>0</v>
      </c>
      <c r="H212" s="67">
        <f t="shared" si="107"/>
        <v>0</v>
      </c>
      <c r="I212" s="67">
        <f t="shared" si="107"/>
        <v>0</v>
      </c>
      <c r="J212" s="67">
        <f t="shared" si="107"/>
        <v>0</v>
      </c>
      <c r="K212" s="67">
        <f t="shared" si="107"/>
        <v>0</v>
      </c>
      <c r="L212" s="67">
        <f t="shared" si="107"/>
        <v>0</v>
      </c>
      <c r="M212" s="67">
        <f t="shared" si="107"/>
        <v>0</v>
      </c>
      <c r="N212" s="67">
        <f t="shared" si="107"/>
        <v>0</v>
      </c>
      <c r="O212" s="67">
        <f t="shared" si="107"/>
        <v>0</v>
      </c>
      <c r="P212" s="67">
        <f t="shared" si="107"/>
        <v>0</v>
      </c>
    </row>
    <row r="213" spans="2:16" x14ac:dyDescent="0.25">
      <c r="B213" s="67">
        <f t="shared" ref="B213:P213" si="108">+B131-B48</f>
        <v>0</v>
      </c>
      <c r="C213" s="67">
        <f t="shared" si="108"/>
        <v>0</v>
      </c>
      <c r="D213" s="67">
        <f t="shared" si="108"/>
        <v>0</v>
      </c>
      <c r="E213" s="67">
        <f t="shared" si="108"/>
        <v>0</v>
      </c>
      <c r="F213" s="67">
        <f t="shared" si="108"/>
        <v>0</v>
      </c>
      <c r="G213" s="67">
        <f t="shared" si="108"/>
        <v>0</v>
      </c>
      <c r="H213" s="67">
        <f t="shared" si="108"/>
        <v>0</v>
      </c>
      <c r="I213" s="67">
        <f t="shared" si="108"/>
        <v>0</v>
      </c>
      <c r="J213" s="67">
        <f t="shared" si="108"/>
        <v>0</v>
      </c>
      <c r="K213" s="67">
        <f t="shared" si="108"/>
        <v>0</v>
      </c>
      <c r="L213" s="67">
        <f t="shared" si="108"/>
        <v>0</v>
      </c>
      <c r="M213" s="67">
        <f t="shared" si="108"/>
        <v>0</v>
      </c>
      <c r="N213" s="67">
        <f t="shared" si="108"/>
        <v>0</v>
      </c>
      <c r="O213" s="67">
        <f t="shared" si="108"/>
        <v>0</v>
      </c>
      <c r="P213" s="67">
        <f t="shared" si="108"/>
        <v>0</v>
      </c>
    </row>
    <row r="214" spans="2:16" x14ac:dyDescent="0.25">
      <c r="B214" s="67">
        <f t="shared" ref="B214:P214" si="109">+B132-B49</f>
        <v>0</v>
      </c>
      <c r="C214" s="67">
        <f t="shared" si="109"/>
        <v>0</v>
      </c>
      <c r="D214" s="67">
        <f t="shared" si="109"/>
        <v>0</v>
      </c>
      <c r="E214" s="67">
        <f t="shared" si="109"/>
        <v>0</v>
      </c>
      <c r="F214" s="67">
        <f t="shared" si="109"/>
        <v>0</v>
      </c>
      <c r="G214" s="67">
        <f t="shared" si="109"/>
        <v>0</v>
      </c>
      <c r="H214" s="67">
        <f t="shared" si="109"/>
        <v>0</v>
      </c>
      <c r="I214" s="67">
        <f t="shared" si="109"/>
        <v>0</v>
      </c>
      <c r="J214" s="67">
        <f t="shared" si="109"/>
        <v>0</v>
      </c>
      <c r="K214" s="67">
        <f t="shared" si="109"/>
        <v>0</v>
      </c>
      <c r="L214" s="67">
        <f t="shared" si="109"/>
        <v>0</v>
      </c>
      <c r="M214" s="67">
        <f t="shared" si="109"/>
        <v>0</v>
      </c>
      <c r="N214" s="67">
        <f t="shared" si="109"/>
        <v>0</v>
      </c>
      <c r="O214" s="67">
        <f t="shared" si="109"/>
        <v>0</v>
      </c>
      <c r="P214" s="67">
        <f t="shared" si="109"/>
        <v>0</v>
      </c>
    </row>
    <row r="215" spans="2:16" x14ac:dyDescent="0.25">
      <c r="B215" s="67">
        <f t="shared" ref="B215:P215" si="110">+B133-B50</f>
        <v>0</v>
      </c>
      <c r="C215" s="67">
        <f t="shared" si="110"/>
        <v>0</v>
      </c>
      <c r="D215" s="67">
        <f t="shared" si="110"/>
        <v>0</v>
      </c>
      <c r="E215" s="67">
        <f t="shared" si="110"/>
        <v>0</v>
      </c>
      <c r="F215" s="67">
        <f t="shared" si="110"/>
        <v>0</v>
      </c>
      <c r="G215" s="67">
        <f t="shared" si="110"/>
        <v>0</v>
      </c>
      <c r="H215" s="67">
        <f t="shared" si="110"/>
        <v>0</v>
      </c>
      <c r="I215" s="67">
        <f t="shared" si="110"/>
        <v>0</v>
      </c>
      <c r="J215" s="67">
        <f t="shared" si="110"/>
        <v>0</v>
      </c>
      <c r="K215" s="67">
        <f t="shared" si="110"/>
        <v>0</v>
      </c>
      <c r="L215" s="67">
        <f t="shared" si="110"/>
        <v>0</v>
      </c>
      <c r="M215" s="67">
        <f t="shared" si="110"/>
        <v>0</v>
      </c>
      <c r="N215" s="67">
        <f t="shared" si="110"/>
        <v>0</v>
      </c>
      <c r="O215" s="67">
        <f t="shared" si="110"/>
        <v>0</v>
      </c>
      <c r="P215" s="67">
        <f t="shared" si="110"/>
        <v>0</v>
      </c>
    </row>
    <row r="216" spans="2:16" x14ac:dyDescent="0.25">
      <c r="B216" s="67">
        <f t="shared" ref="B216:P216" si="111">+B134-B51</f>
        <v>0</v>
      </c>
      <c r="C216" s="67">
        <f t="shared" si="111"/>
        <v>0</v>
      </c>
      <c r="D216" s="67">
        <f t="shared" si="111"/>
        <v>0</v>
      </c>
      <c r="E216" s="67">
        <f t="shared" si="111"/>
        <v>0</v>
      </c>
      <c r="F216" s="67">
        <f t="shared" si="111"/>
        <v>0</v>
      </c>
      <c r="G216" s="67">
        <f t="shared" si="111"/>
        <v>0</v>
      </c>
      <c r="H216" s="67">
        <f t="shared" si="111"/>
        <v>0</v>
      </c>
      <c r="I216" s="67">
        <f t="shared" si="111"/>
        <v>0</v>
      </c>
      <c r="J216" s="67">
        <f t="shared" si="111"/>
        <v>0</v>
      </c>
      <c r="K216" s="67">
        <f t="shared" si="111"/>
        <v>0</v>
      </c>
      <c r="L216" s="67">
        <f t="shared" si="111"/>
        <v>0</v>
      </c>
      <c r="M216" s="67">
        <f t="shared" si="111"/>
        <v>0</v>
      </c>
      <c r="N216" s="67">
        <f t="shared" si="111"/>
        <v>0</v>
      </c>
      <c r="O216" s="67">
        <f t="shared" si="111"/>
        <v>0</v>
      </c>
      <c r="P216" s="67">
        <f t="shared" si="111"/>
        <v>0</v>
      </c>
    </row>
    <row r="217" spans="2:16" x14ac:dyDescent="0.25">
      <c r="B217" s="67">
        <f t="shared" ref="B217:P217" si="112">+B135-B52</f>
        <v>0</v>
      </c>
      <c r="C217" s="67">
        <f t="shared" si="112"/>
        <v>0</v>
      </c>
      <c r="D217" s="67">
        <f t="shared" si="112"/>
        <v>0</v>
      </c>
      <c r="E217" s="67">
        <f t="shared" si="112"/>
        <v>0</v>
      </c>
      <c r="F217" s="67">
        <f t="shared" si="112"/>
        <v>0</v>
      </c>
      <c r="G217" s="67">
        <f t="shared" si="112"/>
        <v>0</v>
      </c>
      <c r="H217" s="67">
        <f t="shared" si="112"/>
        <v>0</v>
      </c>
      <c r="I217" s="67">
        <f t="shared" si="112"/>
        <v>0</v>
      </c>
      <c r="J217" s="67">
        <f t="shared" si="112"/>
        <v>0</v>
      </c>
      <c r="K217" s="67">
        <f t="shared" si="112"/>
        <v>0</v>
      </c>
      <c r="L217" s="67">
        <f t="shared" si="112"/>
        <v>0</v>
      </c>
      <c r="M217" s="67">
        <f t="shared" si="112"/>
        <v>0</v>
      </c>
      <c r="N217" s="67">
        <f t="shared" si="112"/>
        <v>0</v>
      </c>
      <c r="O217" s="67">
        <f t="shared" si="112"/>
        <v>0</v>
      </c>
      <c r="P217" s="67">
        <f t="shared" si="112"/>
        <v>0</v>
      </c>
    </row>
    <row r="218" spans="2:16" x14ac:dyDescent="0.25">
      <c r="B218" s="67">
        <f t="shared" ref="B218:P218" si="113">+B136-B53</f>
        <v>0</v>
      </c>
      <c r="C218" s="67">
        <f t="shared" si="113"/>
        <v>0</v>
      </c>
      <c r="D218" s="67">
        <f t="shared" si="113"/>
        <v>0</v>
      </c>
      <c r="E218" s="67">
        <f t="shared" si="113"/>
        <v>0</v>
      </c>
      <c r="F218" s="67">
        <f t="shared" si="113"/>
        <v>0</v>
      </c>
      <c r="G218" s="67">
        <f t="shared" si="113"/>
        <v>0</v>
      </c>
      <c r="H218" s="67">
        <f t="shared" si="113"/>
        <v>0</v>
      </c>
      <c r="I218" s="67">
        <f t="shared" si="113"/>
        <v>0</v>
      </c>
      <c r="J218" s="67">
        <f t="shared" si="113"/>
        <v>0</v>
      </c>
      <c r="K218" s="67">
        <f t="shared" si="113"/>
        <v>0</v>
      </c>
      <c r="L218" s="67">
        <f t="shared" si="113"/>
        <v>0</v>
      </c>
      <c r="M218" s="67">
        <f t="shared" si="113"/>
        <v>0</v>
      </c>
      <c r="N218" s="67">
        <f t="shared" si="113"/>
        <v>0</v>
      </c>
      <c r="O218" s="67">
        <f t="shared" si="113"/>
        <v>0</v>
      </c>
      <c r="P218" s="67">
        <f t="shared" si="113"/>
        <v>0</v>
      </c>
    </row>
    <row r="219" spans="2:16" x14ac:dyDescent="0.25">
      <c r="B219" s="67">
        <f t="shared" ref="B219:P219" si="114">+B137-B54</f>
        <v>0</v>
      </c>
      <c r="C219" s="67">
        <f t="shared" si="114"/>
        <v>0</v>
      </c>
      <c r="D219" s="67">
        <f t="shared" si="114"/>
        <v>0</v>
      </c>
      <c r="E219" s="67">
        <f t="shared" si="114"/>
        <v>0</v>
      </c>
      <c r="F219" s="67">
        <f t="shared" si="114"/>
        <v>0</v>
      </c>
      <c r="G219" s="67">
        <f t="shared" si="114"/>
        <v>0</v>
      </c>
      <c r="H219" s="67">
        <f t="shared" si="114"/>
        <v>0</v>
      </c>
      <c r="I219" s="67">
        <f t="shared" si="114"/>
        <v>0</v>
      </c>
      <c r="J219" s="67">
        <f t="shared" si="114"/>
        <v>0</v>
      </c>
      <c r="K219" s="67">
        <f t="shared" si="114"/>
        <v>0</v>
      </c>
      <c r="L219" s="67">
        <f t="shared" si="114"/>
        <v>0</v>
      </c>
      <c r="M219" s="67">
        <f t="shared" si="114"/>
        <v>0</v>
      </c>
      <c r="N219" s="67">
        <f t="shared" si="114"/>
        <v>0</v>
      </c>
      <c r="O219" s="67">
        <f t="shared" si="114"/>
        <v>0</v>
      </c>
      <c r="P219" s="67">
        <f t="shared" si="114"/>
        <v>0</v>
      </c>
    </row>
    <row r="220" spans="2:16" x14ac:dyDescent="0.25">
      <c r="B220" s="67">
        <f t="shared" ref="B220:P220" si="115">+B138-B55</f>
        <v>0</v>
      </c>
      <c r="C220" s="67">
        <f t="shared" si="115"/>
        <v>0</v>
      </c>
      <c r="D220" s="67">
        <f t="shared" si="115"/>
        <v>0</v>
      </c>
      <c r="E220" s="67">
        <f t="shared" si="115"/>
        <v>0</v>
      </c>
      <c r="F220" s="67">
        <f t="shared" si="115"/>
        <v>0</v>
      </c>
      <c r="G220" s="67">
        <f t="shared" si="115"/>
        <v>0</v>
      </c>
      <c r="H220" s="67">
        <f t="shared" si="115"/>
        <v>0</v>
      </c>
      <c r="I220" s="67">
        <f t="shared" si="115"/>
        <v>0</v>
      </c>
      <c r="J220" s="67">
        <f t="shared" si="115"/>
        <v>0</v>
      </c>
      <c r="K220" s="67">
        <f t="shared" si="115"/>
        <v>0</v>
      </c>
      <c r="L220" s="67">
        <f t="shared" si="115"/>
        <v>0</v>
      </c>
      <c r="M220" s="67">
        <f t="shared" si="115"/>
        <v>0</v>
      </c>
      <c r="N220" s="67">
        <f t="shared" si="115"/>
        <v>0</v>
      </c>
      <c r="O220" s="67">
        <f t="shared" si="115"/>
        <v>0</v>
      </c>
      <c r="P220" s="67">
        <f t="shared" si="115"/>
        <v>0</v>
      </c>
    </row>
    <row r="221" spans="2:16" x14ac:dyDescent="0.25">
      <c r="B221" s="67">
        <f t="shared" ref="B221:P221" si="116">+B139-B56</f>
        <v>0</v>
      </c>
      <c r="C221" s="67">
        <f t="shared" si="116"/>
        <v>0</v>
      </c>
      <c r="D221" s="67">
        <f t="shared" si="116"/>
        <v>0</v>
      </c>
      <c r="E221" s="67">
        <f t="shared" si="116"/>
        <v>0</v>
      </c>
      <c r="F221" s="67">
        <f t="shared" si="116"/>
        <v>0</v>
      </c>
      <c r="G221" s="67">
        <f t="shared" si="116"/>
        <v>0</v>
      </c>
      <c r="H221" s="67">
        <f t="shared" si="116"/>
        <v>0</v>
      </c>
      <c r="I221" s="67">
        <f t="shared" si="116"/>
        <v>0</v>
      </c>
      <c r="J221" s="67">
        <f t="shared" si="116"/>
        <v>0</v>
      </c>
      <c r="K221" s="67">
        <f t="shared" si="116"/>
        <v>0</v>
      </c>
      <c r="L221" s="67">
        <f t="shared" si="116"/>
        <v>0</v>
      </c>
      <c r="M221" s="67">
        <f t="shared" si="116"/>
        <v>0</v>
      </c>
      <c r="N221" s="67">
        <f t="shared" si="116"/>
        <v>0</v>
      </c>
      <c r="O221" s="67">
        <f t="shared" si="116"/>
        <v>0</v>
      </c>
      <c r="P221" s="67">
        <f t="shared" si="116"/>
        <v>0</v>
      </c>
    </row>
    <row r="222" spans="2:16" x14ac:dyDescent="0.25">
      <c r="B222" s="67">
        <f t="shared" ref="B222:P222" si="117">+B140-B57</f>
        <v>0</v>
      </c>
      <c r="C222" s="67">
        <f t="shared" si="117"/>
        <v>0</v>
      </c>
      <c r="D222" s="67">
        <f t="shared" si="117"/>
        <v>0</v>
      </c>
      <c r="E222" s="67">
        <f t="shared" si="117"/>
        <v>0</v>
      </c>
      <c r="F222" s="67">
        <f t="shared" si="117"/>
        <v>0</v>
      </c>
      <c r="G222" s="67">
        <f t="shared" si="117"/>
        <v>0</v>
      </c>
      <c r="H222" s="67">
        <f t="shared" si="117"/>
        <v>0</v>
      </c>
      <c r="I222" s="67">
        <f t="shared" si="117"/>
        <v>0</v>
      </c>
      <c r="J222" s="67">
        <f t="shared" si="117"/>
        <v>0</v>
      </c>
      <c r="K222" s="67">
        <f t="shared" si="117"/>
        <v>0</v>
      </c>
      <c r="L222" s="67">
        <f t="shared" si="117"/>
        <v>0</v>
      </c>
      <c r="M222" s="67">
        <f t="shared" si="117"/>
        <v>0</v>
      </c>
      <c r="N222" s="67">
        <f t="shared" si="117"/>
        <v>0</v>
      </c>
      <c r="O222" s="67">
        <f t="shared" si="117"/>
        <v>0</v>
      </c>
      <c r="P222" s="67">
        <f t="shared" si="117"/>
        <v>0</v>
      </c>
    </row>
    <row r="223" spans="2:16" x14ac:dyDescent="0.25">
      <c r="B223" s="67">
        <f t="shared" ref="B223:P223" si="118">+B141-B58</f>
        <v>0</v>
      </c>
      <c r="C223" s="67">
        <f t="shared" si="118"/>
        <v>0</v>
      </c>
      <c r="D223" s="67">
        <f t="shared" si="118"/>
        <v>0</v>
      </c>
      <c r="E223" s="67">
        <f t="shared" si="118"/>
        <v>0</v>
      </c>
      <c r="F223" s="67">
        <f t="shared" si="118"/>
        <v>0</v>
      </c>
      <c r="G223" s="67">
        <f t="shared" si="118"/>
        <v>0</v>
      </c>
      <c r="H223" s="67">
        <f t="shared" si="118"/>
        <v>0</v>
      </c>
      <c r="I223" s="67">
        <f t="shared" si="118"/>
        <v>0</v>
      </c>
      <c r="J223" s="67">
        <f t="shared" si="118"/>
        <v>0</v>
      </c>
      <c r="K223" s="67">
        <f t="shared" si="118"/>
        <v>0</v>
      </c>
      <c r="L223" s="67">
        <f t="shared" si="118"/>
        <v>0</v>
      </c>
      <c r="M223" s="67">
        <f t="shared" si="118"/>
        <v>0</v>
      </c>
      <c r="N223" s="67">
        <f t="shared" si="118"/>
        <v>0</v>
      </c>
      <c r="O223" s="67">
        <f t="shared" si="118"/>
        <v>0</v>
      </c>
      <c r="P223" s="67">
        <f t="shared" si="118"/>
        <v>0</v>
      </c>
    </row>
    <row r="224" spans="2:16" x14ac:dyDescent="0.25">
      <c r="B224" s="67">
        <f t="shared" ref="B224:P224" si="119">+B142-B59</f>
        <v>0</v>
      </c>
      <c r="C224" s="67">
        <f t="shared" si="119"/>
        <v>0</v>
      </c>
      <c r="D224" s="67">
        <f t="shared" si="119"/>
        <v>0</v>
      </c>
      <c r="E224" s="67">
        <f t="shared" si="119"/>
        <v>0</v>
      </c>
      <c r="F224" s="67">
        <f t="shared" si="119"/>
        <v>0</v>
      </c>
      <c r="G224" s="67">
        <f t="shared" si="119"/>
        <v>0</v>
      </c>
      <c r="H224" s="67">
        <f t="shared" si="119"/>
        <v>0</v>
      </c>
      <c r="I224" s="67">
        <f t="shared" si="119"/>
        <v>0</v>
      </c>
      <c r="J224" s="67">
        <f t="shared" si="119"/>
        <v>0</v>
      </c>
      <c r="K224" s="67">
        <f t="shared" si="119"/>
        <v>0</v>
      </c>
      <c r="L224" s="67">
        <f t="shared" si="119"/>
        <v>0</v>
      </c>
      <c r="M224" s="67">
        <f t="shared" si="119"/>
        <v>0</v>
      </c>
      <c r="N224" s="67">
        <f t="shared" si="119"/>
        <v>0</v>
      </c>
      <c r="O224" s="67">
        <f t="shared" si="119"/>
        <v>0</v>
      </c>
      <c r="P224" s="67">
        <f t="shared" si="119"/>
        <v>0</v>
      </c>
    </row>
    <row r="225" spans="2:16" x14ac:dyDescent="0.25">
      <c r="B225" s="67">
        <f t="shared" ref="B225:P225" si="120">+B143-B60</f>
        <v>0</v>
      </c>
      <c r="C225" s="67">
        <f t="shared" si="120"/>
        <v>0</v>
      </c>
      <c r="D225" s="67">
        <f t="shared" si="120"/>
        <v>0</v>
      </c>
      <c r="E225" s="67">
        <f t="shared" si="120"/>
        <v>0</v>
      </c>
      <c r="F225" s="67">
        <f t="shared" si="120"/>
        <v>0</v>
      </c>
      <c r="G225" s="67">
        <f t="shared" si="120"/>
        <v>0</v>
      </c>
      <c r="H225" s="67">
        <f t="shared" si="120"/>
        <v>0</v>
      </c>
      <c r="I225" s="67">
        <f t="shared" si="120"/>
        <v>0</v>
      </c>
      <c r="J225" s="67">
        <f t="shared" si="120"/>
        <v>0</v>
      </c>
      <c r="K225" s="67">
        <f t="shared" si="120"/>
        <v>0</v>
      </c>
      <c r="L225" s="67">
        <f t="shared" si="120"/>
        <v>0</v>
      </c>
      <c r="M225" s="67">
        <f t="shared" si="120"/>
        <v>0</v>
      </c>
      <c r="N225" s="67">
        <f t="shared" si="120"/>
        <v>0</v>
      </c>
      <c r="O225" s="67">
        <f t="shared" si="120"/>
        <v>0</v>
      </c>
      <c r="P225" s="67">
        <f t="shared" si="120"/>
        <v>0</v>
      </c>
    </row>
    <row r="226" spans="2:16" x14ac:dyDescent="0.25">
      <c r="B226" s="67">
        <f t="shared" ref="B226:P226" si="121">+B144-B61</f>
        <v>0</v>
      </c>
      <c r="C226" s="67">
        <f t="shared" si="121"/>
        <v>0</v>
      </c>
      <c r="D226" s="67">
        <f t="shared" si="121"/>
        <v>0</v>
      </c>
      <c r="E226" s="67">
        <f t="shared" si="121"/>
        <v>0</v>
      </c>
      <c r="F226" s="67">
        <f t="shared" si="121"/>
        <v>0</v>
      </c>
      <c r="G226" s="67">
        <f t="shared" si="121"/>
        <v>0</v>
      </c>
      <c r="H226" s="67">
        <f t="shared" si="121"/>
        <v>0</v>
      </c>
      <c r="I226" s="67">
        <f t="shared" si="121"/>
        <v>0</v>
      </c>
      <c r="J226" s="67">
        <f t="shared" si="121"/>
        <v>0</v>
      </c>
      <c r="K226" s="67">
        <f t="shared" si="121"/>
        <v>0</v>
      </c>
      <c r="L226" s="67">
        <f t="shared" si="121"/>
        <v>0</v>
      </c>
      <c r="M226" s="67">
        <f t="shared" si="121"/>
        <v>0</v>
      </c>
      <c r="N226" s="67">
        <f t="shared" si="121"/>
        <v>0</v>
      </c>
      <c r="O226" s="67">
        <f t="shared" si="121"/>
        <v>0</v>
      </c>
      <c r="P226" s="67">
        <f t="shared" si="121"/>
        <v>0</v>
      </c>
    </row>
    <row r="227" spans="2:16" x14ac:dyDescent="0.25">
      <c r="B227" s="67">
        <f t="shared" ref="B227:P227" si="122">+B145-B62</f>
        <v>0</v>
      </c>
      <c r="C227" s="67">
        <f t="shared" si="122"/>
        <v>0</v>
      </c>
      <c r="D227" s="67">
        <f t="shared" si="122"/>
        <v>0</v>
      </c>
      <c r="E227" s="67">
        <f t="shared" si="122"/>
        <v>0</v>
      </c>
      <c r="F227" s="67">
        <f t="shared" si="122"/>
        <v>0</v>
      </c>
      <c r="G227" s="67">
        <f t="shared" si="122"/>
        <v>0</v>
      </c>
      <c r="H227" s="67">
        <f t="shared" si="122"/>
        <v>0</v>
      </c>
      <c r="I227" s="67">
        <f t="shared" si="122"/>
        <v>0</v>
      </c>
      <c r="J227" s="67">
        <f t="shared" si="122"/>
        <v>0</v>
      </c>
      <c r="K227" s="67">
        <f t="shared" si="122"/>
        <v>0</v>
      </c>
      <c r="L227" s="67">
        <f t="shared" si="122"/>
        <v>0</v>
      </c>
      <c r="M227" s="67">
        <f t="shared" si="122"/>
        <v>0</v>
      </c>
      <c r="N227" s="67">
        <f t="shared" si="122"/>
        <v>0</v>
      </c>
      <c r="O227" s="67">
        <f t="shared" si="122"/>
        <v>0</v>
      </c>
      <c r="P227" s="67">
        <f t="shared" si="122"/>
        <v>0</v>
      </c>
    </row>
    <row r="228" spans="2:16" x14ac:dyDescent="0.25">
      <c r="B228" s="67">
        <f t="shared" ref="B228:P228" si="123">+B146-B63</f>
        <v>0</v>
      </c>
      <c r="C228" s="67">
        <f t="shared" si="123"/>
        <v>0</v>
      </c>
      <c r="D228" s="67">
        <f t="shared" si="123"/>
        <v>0</v>
      </c>
      <c r="E228" s="67">
        <f t="shared" si="123"/>
        <v>0</v>
      </c>
      <c r="F228" s="67">
        <f t="shared" si="123"/>
        <v>0</v>
      </c>
      <c r="G228" s="67">
        <f t="shared" si="123"/>
        <v>0</v>
      </c>
      <c r="H228" s="67">
        <f t="shared" si="123"/>
        <v>0</v>
      </c>
      <c r="I228" s="67">
        <f t="shared" si="123"/>
        <v>0</v>
      </c>
      <c r="J228" s="67">
        <f t="shared" si="123"/>
        <v>0</v>
      </c>
      <c r="K228" s="67">
        <f t="shared" si="123"/>
        <v>0</v>
      </c>
      <c r="L228" s="67">
        <f t="shared" si="123"/>
        <v>0</v>
      </c>
      <c r="M228" s="67">
        <f t="shared" si="123"/>
        <v>0</v>
      </c>
      <c r="N228" s="67">
        <f t="shared" si="123"/>
        <v>0</v>
      </c>
      <c r="O228" s="67">
        <f t="shared" si="123"/>
        <v>0</v>
      </c>
      <c r="P228" s="67">
        <f t="shared" si="123"/>
        <v>0</v>
      </c>
    </row>
    <row r="229" spans="2:16" x14ac:dyDescent="0.25">
      <c r="B229" s="67">
        <f t="shared" ref="B229:P229" si="124">+B147-B64</f>
        <v>0</v>
      </c>
      <c r="C229" s="67">
        <f t="shared" si="124"/>
        <v>0</v>
      </c>
      <c r="D229" s="67">
        <f t="shared" si="124"/>
        <v>0</v>
      </c>
      <c r="E229" s="67">
        <f t="shared" si="124"/>
        <v>0</v>
      </c>
      <c r="F229" s="67">
        <f t="shared" si="124"/>
        <v>0</v>
      </c>
      <c r="G229" s="67">
        <f t="shared" si="124"/>
        <v>0</v>
      </c>
      <c r="H229" s="67">
        <f t="shared" si="124"/>
        <v>0</v>
      </c>
      <c r="I229" s="67">
        <f t="shared" si="124"/>
        <v>0</v>
      </c>
      <c r="J229" s="67">
        <f t="shared" si="124"/>
        <v>0</v>
      </c>
      <c r="K229" s="67">
        <f t="shared" si="124"/>
        <v>0</v>
      </c>
      <c r="L229" s="67">
        <f t="shared" si="124"/>
        <v>0</v>
      </c>
      <c r="M229" s="67">
        <f t="shared" si="124"/>
        <v>0</v>
      </c>
      <c r="N229" s="67">
        <f t="shared" si="124"/>
        <v>0</v>
      </c>
      <c r="O229" s="67">
        <f t="shared" si="124"/>
        <v>0</v>
      </c>
      <c r="P229" s="67">
        <f t="shared" si="124"/>
        <v>0</v>
      </c>
    </row>
    <row r="230" spans="2:16" x14ac:dyDescent="0.25">
      <c r="B230" s="67">
        <f t="shared" ref="B230:P230" si="125">+B148-B65</f>
        <v>0</v>
      </c>
      <c r="C230" s="67">
        <f t="shared" si="125"/>
        <v>0</v>
      </c>
      <c r="D230" s="67">
        <f t="shared" si="125"/>
        <v>0</v>
      </c>
      <c r="E230" s="67">
        <f t="shared" si="125"/>
        <v>0</v>
      </c>
      <c r="F230" s="67">
        <f t="shared" si="125"/>
        <v>0</v>
      </c>
      <c r="G230" s="67">
        <f t="shared" si="125"/>
        <v>0</v>
      </c>
      <c r="H230" s="67">
        <f t="shared" si="125"/>
        <v>0</v>
      </c>
      <c r="I230" s="67">
        <f t="shared" si="125"/>
        <v>0</v>
      </c>
      <c r="J230" s="67">
        <f t="shared" si="125"/>
        <v>0</v>
      </c>
      <c r="K230" s="67">
        <f t="shared" si="125"/>
        <v>0</v>
      </c>
      <c r="L230" s="67">
        <f t="shared" si="125"/>
        <v>0</v>
      </c>
      <c r="M230" s="67">
        <f t="shared" si="125"/>
        <v>0</v>
      </c>
      <c r="N230" s="67">
        <f t="shared" si="125"/>
        <v>0</v>
      </c>
      <c r="O230" s="67">
        <f t="shared" si="125"/>
        <v>0</v>
      </c>
      <c r="P230" s="67">
        <f t="shared" si="125"/>
        <v>0</v>
      </c>
    </row>
    <row r="231" spans="2:16" x14ac:dyDescent="0.25">
      <c r="B231" s="67">
        <f t="shared" ref="B231:P231" si="126">+B149-B66</f>
        <v>0</v>
      </c>
      <c r="C231" s="67">
        <f t="shared" si="126"/>
        <v>0</v>
      </c>
      <c r="D231" s="67">
        <f t="shared" si="126"/>
        <v>0</v>
      </c>
      <c r="E231" s="67">
        <f t="shared" si="126"/>
        <v>0</v>
      </c>
      <c r="F231" s="67">
        <f t="shared" si="126"/>
        <v>0</v>
      </c>
      <c r="G231" s="67">
        <f t="shared" si="126"/>
        <v>0</v>
      </c>
      <c r="H231" s="67">
        <f t="shared" si="126"/>
        <v>0</v>
      </c>
      <c r="I231" s="67">
        <f t="shared" si="126"/>
        <v>0</v>
      </c>
      <c r="J231" s="67">
        <f t="shared" si="126"/>
        <v>0</v>
      </c>
      <c r="K231" s="67">
        <f t="shared" si="126"/>
        <v>0</v>
      </c>
      <c r="L231" s="67">
        <f t="shared" si="126"/>
        <v>0</v>
      </c>
      <c r="M231" s="67">
        <f t="shared" si="126"/>
        <v>0</v>
      </c>
      <c r="N231" s="67">
        <f t="shared" si="126"/>
        <v>0</v>
      </c>
      <c r="O231" s="67">
        <f t="shared" si="126"/>
        <v>0</v>
      </c>
      <c r="P231" s="67">
        <f t="shared" si="126"/>
        <v>0</v>
      </c>
    </row>
    <row r="232" spans="2:16" x14ac:dyDescent="0.25">
      <c r="B232" s="67">
        <f t="shared" ref="B232:P232" si="127">+B150-B67</f>
        <v>0</v>
      </c>
      <c r="C232" s="67">
        <f t="shared" si="127"/>
        <v>0</v>
      </c>
      <c r="D232" s="67">
        <f t="shared" si="127"/>
        <v>0</v>
      </c>
      <c r="E232" s="67">
        <f t="shared" si="127"/>
        <v>0</v>
      </c>
      <c r="F232" s="67">
        <f t="shared" si="127"/>
        <v>0</v>
      </c>
      <c r="G232" s="67">
        <f t="shared" si="127"/>
        <v>0</v>
      </c>
      <c r="H232" s="67">
        <f t="shared" si="127"/>
        <v>0</v>
      </c>
      <c r="I232" s="67">
        <f t="shared" si="127"/>
        <v>0</v>
      </c>
      <c r="J232" s="67">
        <f t="shared" si="127"/>
        <v>0</v>
      </c>
      <c r="K232" s="67">
        <f t="shared" si="127"/>
        <v>0</v>
      </c>
      <c r="L232" s="67">
        <f t="shared" si="127"/>
        <v>0</v>
      </c>
      <c r="M232" s="67">
        <f t="shared" si="127"/>
        <v>0</v>
      </c>
      <c r="N232" s="67">
        <f t="shared" si="127"/>
        <v>0</v>
      </c>
      <c r="O232" s="67">
        <f t="shared" si="127"/>
        <v>0</v>
      </c>
      <c r="P232" s="67">
        <f t="shared" si="127"/>
        <v>0</v>
      </c>
    </row>
    <row r="233" spans="2:16" x14ac:dyDescent="0.25">
      <c r="B233" s="67">
        <f t="shared" ref="B233:P233" si="128">+B151-B68</f>
        <v>0</v>
      </c>
      <c r="C233" s="67">
        <f t="shared" si="128"/>
        <v>0</v>
      </c>
      <c r="D233" s="67">
        <f t="shared" si="128"/>
        <v>0</v>
      </c>
      <c r="E233" s="67">
        <f t="shared" si="128"/>
        <v>0</v>
      </c>
      <c r="F233" s="67">
        <f t="shared" si="128"/>
        <v>0</v>
      </c>
      <c r="G233" s="67">
        <f t="shared" si="128"/>
        <v>0</v>
      </c>
      <c r="H233" s="67">
        <f t="shared" si="128"/>
        <v>0</v>
      </c>
      <c r="I233" s="67">
        <f t="shared" si="128"/>
        <v>0</v>
      </c>
      <c r="J233" s="67">
        <f t="shared" si="128"/>
        <v>0</v>
      </c>
      <c r="K233" s="67">
        <f t="shared" si="128"/>
        <v>0</v>
      </c>
      <c r="L233" s="67">
        <f t="shared" si="128"/>
        <v>0</v>
      </c>
      <c r="M233" s="67">
        <f t="shared" si="128"/>
        <v>0</v>
      </c>
      <c r="N233" s="67">
        <f t="shared" si="128"/>
        <v>0</v>
      </c>
      <c r="O233" s="67">
        <f t="shared" si="128"/>
        <v>0</v>
      </c>
      <c r="P233" s="67">
        <f t="shared" si="128"/>
        <v>0</v>
      </c>
    </row>
    <row r="234" spans="2:16" x14ac:dyDescent="0.25">
      <c r="B234" s="67">
        <f t="shared" ref="B234:P234" si="129">+B152-B69</f>
        <v>0</v>
      </c>
      <c r="C234" s="67">
        <f t="shared" si="129"/>
        <v>0</v>
      </c>
      <c r="D234" s="67">
        <f t="shared" si="129"/>
        <v>0</v>
      </c>
      <c r="E234" s="67">
        <f t="shared" si="129"/>
        <v>0</v>
      </c>
      <c r="F234" s="67">
        <f t="shared" si="129"/>
        <v>0</v>
      </c>
      <c r="G234" s="67">
        <f t="shared" si="129"/>
        <v>0</v>
      </c>
      <c r="H234" s="67">
        <f t="shared" si="129"/>
        <v>0</v>
      </c>
      <c r="I234" s="67">
        <f t="shared" si="129"/>
        <v>0</v>
      </c>
      <c r="J234" s="67">
        <f t="shared" si="129"/>
        <v>0</v>
      </c>
      <c r="K234" s="67">
        <f t="shared" si="129"/>
        <v>0</v>
      </c>
      <c r="L234" s="67">
        <f t="shared" si="129"/>
        <v>0</v>
      </c>
      <c r="M234" s="67">
        <f t="shared" si="129"/>
        <v>0</v>
      </c>
      <c r="N234" s="67">
        <f t="shared" si="129"/>
        <v>0</v>
      </c>
      <c r="O234" s="67">
        <f t="shared" si="129"/>
        <v>0</v>
      </c>
      <c r="P234" s="67">
        <f t="shared" si="129"/>
        <v>0</v>
      </c>
    </row>
    <row r="235" spans="2:16" x14ac:dyDescent="0.25">
      <c r="B235" s="67">
        <f t="shared" ref="B235:P235" si="130">+B153-B70</f>
        <v>0</v>
      </c>
      <c r="C235" s="67">
        <f t="shared" si="130"/>
        <v>0</v>
      </c>
      <c r="D235" s="67">
        <f t="shared" si="130"/>
        <v>0</v>
      </c>
      <c r="E235" s="67">
        <f t="shared" si="130"/>
        <v>0</v>
      </c>
      <c r="F235" s="67">
        <f t="shared" si="130"/>
        <v>0</v>
      </c>
      <c r="G235" s="67">
        <f t="shared" si="130"/>
        <v>0</v>
      </c>
      <c r="H235" s="67">
        <f t="shared" si="130"/>
        <v>0</v>
      </c>
      <c r="I235" s="67">
        <f t="shared" si="130"/>
        <v>0</v>
      </c>
      <c r="J235" s="67">
        <f t="shared" si="130"/>
        <v>0</v>
      </c>
      <c r="K235" s="67">
        <f t="shared" si="130"/>
        <v>0</v>
      </c>
      <c r="L235" s="67">
        <f t="shared" si="130"/>
        <v>0</v>
      </c>
      <c r="M235" s="67">
        <f t="shared" si="130"/>
        <v>0</v>
      </c>
      <c r="N235" s="67">
        <f t="shared" si="130"/>
        <v>0</v>
      </c>
      <c r="O235" s="67">
        <f t="shared" si="130"/>
        <v>0</v>
      </c>
      <c r="P235" s="67">
        <f t="shared" si="130"/>
        <v>0</v>
      </c>
    </row>
    <row r="236" spans="2:16" x14ac:dyDescent="0.25">
      <c r="B236" s="67">
        <f t="shared" ref="B236:P236" si="131">+B154-B71</f>
        <v>0</v>
      </c>
      <c r="C236" s="67">
        <f t="shared" si="131"/>
        <v>0</v>
      </c>
      <c r="D236" s="67">
        <f t="shared" si="131"/>
        <v>0</v>
      </c>
      <c r="E236" s="67">
        <f t="shared" si="131"/>
        <v>0</v>
      </c>
      <c r="F236" s="67">
        <f t="shared" si="131"/>
        <v>0</v>
      </c>
      <c r="G236" s="67">
        <f t="shared" si="131"/>
        <v>0</v>
      </c>
      <c r="H236" s="67">
        <f t="shared" si="131"/>
        <v>0</v>
      </c>
      <c r="I236" s="67">
        <f t="shared" si="131"/>
        <v>0</v>
      </c>
      <c r="J236" s="67">
        <f t="shared" si="131"/>
        <v>0</v>
      </c>
      <c r="K236" s="67">
        <f t="shared" si="131"/>
        <v>0</v>
      </c>
      <c r="L236" s="67">
        <f t="shared" si="131"/>
        <v>0</v>
      </c>
      <c r="M236" s="67">
        <f t="shared" si="131"/>
        <v>0</v>
      </c>
      <c r="N236" s="67">
        <f t="shared" si="131"/>
        <v>0</v>
      </c>
      <c r="O236" s="67">
        <f t="shared" si="131"/>
        <v>0</v>
      </c>
      <c r="P236" s="67">
        <f t="shared" si="131"/>
        <v>0</v>
      </c>
    </row>
    <row r="237" spans="2:16" x14ac:dyDescent="0.25">
      <c r="B237" s="67">
        <f t="shared" ref="B237:P237" si="132">+B155-B72</f>
        <v>0</v>
      </c>
      <c r="C237" s="67">
        <f t="shared" si="132"/>
        <v>0</v>
      </c>
      <c r="D237" s="67">
        <f t="shared" si="132"/>
        <v>0</v>
      </c>
      <c r="E237" s="67">
        <f t="shared" si="132"/>
        <v>0</v>
      </c>
      <c r="F237" s="67">
        <f t="shared" si="132"/>
        <v>0</v>
      </c>
      <c r="G237" s="67">
        <f t="shared" si="132"/>
        <v>0</v>
      </c>
      <c r="H237" s="67">
        <f t="shared" si="132"/>
        <v>0</v>
      </c>
      <c r="I237" s="67">
        <f t="shared" si="132"/>
        <v>0</v>
      </c>
      <c r="J237" s="67">
        <f t="shared" si="132"/>
        <v>0</v>
      </c>
      <c r="K237" s="67">
        <f t="shared" si="132"/>
        <v>0</v>
      </c>
      <c r="L237" s="67">
        <f t="shared" si="132"/>
        <v>0</v>
      </c>
      <c r="M237" s="67">
        <f t="shared" si="132"/>
        <v>0</v>
      </c>
      <c r="N237" s="67">
        <f t="shared" si="132"/>
        <v>0</v>
      </c>
      <c r="O237" s="67">
        <f t="shared" si="132"/>
        <v>0</v>
      </c>
      <c r="P237" s="67">
        <f t="shared" si="132"/>
        <v>0</v>
      </c>
    </row>
    <row r="238" spans="2:16" x14ac:dyDescent="0.25">
      <c r="B238" s="67">
        <f t="shared" ref="B238:P238" si="133">+B156-B73</f>
        <v>0</v>
      </c>
      <c r="C238" s="67">
        <f t="shared" si="133"/>
        <v>0</v>
      </c>
      <c r="D238" s="67">
        <f t="shared" si="133"/>
        <v>0</v>
      </c>
      <c r="E238" s="67">
        <f t="shared" si="133"/>
        <v>0</v>
      </c>
      <c r="F238" s="67">
        <f t="shared" si="133"/>
        <v>0</v>
      </c>
      <c r="G238" s="67">
        <f t="shared" si="133"/>
        <v>0</v>
      </c>
      <c r="H238" s="67">
        <f t="shared" si="133"/>
        <v>0</v>
      </c>
      <c r="I238" s="67">
        <f t="shared" si="133"/>
        <v>0</v>
      </c>
      <c r="J238" s="67">
        <f t="shared" si="133"/>
        <v>0</v>
      </c>
      <c r="K238" s="67">
        <f t="shared" si="133"/>
        <v>0</v>
      </c>
      <c r="L238" s="67">
        <f t="shared" si="133"/>
        <v>0</v>
      </c>
      <c r="M238" s="67">
        <f t="shared" si="133"/>
        <v>0</v>
      </c>
      <c r="N238" s="67">
        <f t="shared" si="133"/>
        <v>0</v>
      </c>
      <c r="O238" s="67">
        <f t="shared" si="133"/>
        <v>0</v>
      </c>
      <c r="P238" s="67">
        <f t="shared" si="133"/>
        <v>0</v>
      </c>
    </row>
    <row r="239" spans="2:16" x14ac:dyDescent="0.25">
      <c r="B239" s="67">
        <f t="shared" ref="B239:P239" si="134">+B157-B74</f>
        <v>0</v>
      </c>
      <c r="C239" s="67">
        <f t="shared" si="134"/>
        <v>0</v>
      </c>
      <c r="D239" s="67">
        <f t="shared" si="134"/>
        <v>0</v>
      </c>
      <c r="E239" s="67">
        <f t="shared" si="134"/>
        <v>0</v>
      </c>
      <c r="F239" s="67">
        <f t="shared" si="134"/>
        <v>0</v>
      </c>
      <c r="G239" s="67">
        <f t="shared" si="134"/>
        <v>0</v>
      </c>
      <c r="H239" s="67">
        <f t="shared" si="134"/>
        <v>0</v>
      </c>
      <c r="I239" s="67">
        <f t="shared" si="134"/>
        <v>0</v>
      </c>
      <c r="J239" s="67">
        <f t="shared" si="134"/>
        <v>0</v>
      </c>
      <c r="K239" s="67">
        <f t="shared" si="134"/>
        <v>0</v>
      </c>
      <c r="L239" s="67">
        <f t="shared" si="134"/>
        <v>0</v>
      </c>
      <c r="M239" s="67">
        <f t="shared" si="134"/>
        <v>0</v>
      </c>
      <c r="N239" s="67">
        <f t="shared" si="134"/>
        <v>0</v>
      </c>
      <c r="O239" s="67">
        <f t="shared" si="134"/>
        <v>0</v>
      </c>
      <c r="P239" s="67">
        <f t="shared" si="134"/>
        <v>0</v>
      </c>
    </row>
    <row r="240" spans="2:16" x14ac:dyDescent="0.25">
      <c r="B240" s="67">
        <f t="shared" ref="B240:P240" si="135">+B158-B75</f>
        <v>0</v>
      </c>
      <c r="C240" s="67">
        <f t="shared" si="135"/>
        <v>0</v>
      </c>
      <c r="D240" s="67">
        <f t="shared" si="135"/>
        <v>0</v>
      </c>
      <c r="E240" s="67">
        <f t="shared" si="135"/>
        <v>0</v>
      </c>
      <c r="F240" s="67">
        <f t="shared" si="135"/>
        <v>0</v>
      </c>
      <c r="G240" s="67">
        <f t="shared" si="135"/>
        <v>0</v>
      </c>
      <c r="H240" s="67">
        <f t="shared" si="135"/>
        <v>0</v>
      </c>
      <c r="I240" s="67">
        <f t="shared" si="135"/>
        <v>0</v>
      </c>
      <c r="J240" s="67">
        <f t="shared" si="135"/>
        <v>0</v>
      </c>
      <c r="K240" s="67">
        <f t="shared" si="135"/>
        <v>0</v>
      </c>
      <c r="L240" s="67">
        <f t="shared" si="135"/>
        <v>0</v>
      </c>
      <c r="M240" s="67">
        <f t="shared" si="135"/>
        <v>0</v>
      </c>
      <c r="N240" s="67">
        <f t="shared" si="135"/>
        <v>0</v>
      </c>
      <c r="O240" s="67">
        <f t="shared" si="135"/>
        <v>0</v>
      </c>
      <c r="P240" s="67">
        <f t="shared" si="135"/>
        <v>0</v>
      </c>
    </row>
    <row r="241" spans="2:16" x14ac:dyDescent="0.25">
      <c r="B241" s="67">
        <f t="shared" ref="B241:P241" si="136">+B159-B76</f>
        <v>0</v>
      </c>
      <c r="C241" s="67">
        <f t="shared" si="136"/>
        <v>0</v>
      </c>
      <c r="D241" s="67">
        <f t="shared" si="136"/>
        <v>0</v>
      </c>
      <c r="E241" s="67">
        <f t="shared" si="136"/>
        <v>0</v>
      </c>
      <c r="F241" s="67">
        <f t="shared" si="136"/>
        <v>0</v>
      </c>
      <c r="G241" s="67">
        <f t="shared" si="136"/>
        <v>0</v>
      </c>
      <c r="H241" s="67">
        <f t="shared" si="136"/>
        <v>0</v>
      </c>
      <c r="I241" s="67">
        <f t="shared" si="136"/>
        <v>0</v>
      </c>
      <c r="J241" s="67">
        <f t="shared" si="136"/>
        <v>0</v>
      </c>
      <c r="K241" s="67">
        <f t="shared" si="136"/>
        <v>0</v>
      </c>
      <c r="L241" s="67">
        <f t="shared" si="136"/>
        <v>0</v>
      </c>
      <c r="M241" s="67">
        <f t="shared" si="136"/>
        <v>0</v>
      </c>
      <c r="N241" s="67">
        <f t="shared" si="136"/>
        <v>0</v>
      </c>
      <c r="O241" s="67">
        <f t="shared" si="136"/>
        <v>0</v>
      </c>
      <c r="P241" s="67">
        <f t="shared" si="136"/>
        <v>0</v>
      </c>
    </row>
    <row r="242" spans="2:16" x14ac:dyDescent="0.25">
      <c r="B242" s="67">
        <f t="shared" ref="B242:P242" si="137">+B160-B77</f>
        <v>0</v>
      </c>
      <c r="C242" s="67">
        <f t="shared" si="137"/>
        <v>0</v>
      </c>
      <c r="D242" s="67">
        <f t="shared" si="137"/>
        <v>0</v>
      </c>
      <c r="E242" s="67">
        <f t="shared" si="137"/>
        <v>0</v>
      </c>
      <c r="F242" s="67">
        <f t="shared" si="137"/>
        <v>0</v>
      </c>
      <c r="G242" s="67">
        <f t="shared" si="137"/>
        <v>0</v>
      </c>
      <c r="H242" s="67">
        <f t="shared" si="137"/>
        <v>0</v>
      </c>
      <c r="I242" s="67">
        <f t="shared" si="137"/>
        <v>0</v>
      </c>
      <c r="J242" s="67">
        <f t="shared" si="137"/>
        <v>0</v>
      </c>
      <c r="K242" s="67">
        <f t="shared" si="137"/>
        <v>0</v>
      </c>
      <c r="L242" s="67">
        <f t="shared" si="137"/>
        <v>0</v>
      </c>
      <c r="M242" s="67">
        <f t="shared" si="137"/>
        <v>0</v>
      </c>
      <c r="N242" s="67">
        <f t="shared" si="137"/>
        <v>0</v>
      </c>
      <c r="O242" s="67">
        <f t="shared" si="137"/>
        <v>0</v>
      </c>
      <c r="P242" s="67">
        <f t="shared" si="137"/>
        <v>0</v>
      </c>
    </row>
    <row r="243" spans="2:16" x14ac:dyDescent="0.25">
      <c r="B243" s="67">
        <f t="shared" ref="B243:P243" si="138">+B161-B78</f>
        <v>0</v>
      </c>
      <c r="C243" s="67">
        <f t="shared" si="138"/>
        <v>0</v>
      </c>
      <c r="D243" s="67">
        <f t="shared" si="138"/>
        <v>0</v>
      </c>
      <c r="E243" s="67">
        <f t="shared" si="138"/>
        <v>0</v>
      </c>
      <c r="F243" s="67">
        <f t="shared" si="138"/>
        <v>0</v>
      </c>
      <c r="G243" s="67">
        <f t="shared" si="138"/>
        <v>0</v>
      </c>
      <c r="H243" s="67">
        <f t="shared" si="138"/>
        <v>0</v>
      </c>
      <c r="I243" s="67">
        <f t="shared" si="138"/>
        <v>0</v>
      </c>
      <c r="J243" s="67">
        <f t="shared" si="138"/>
        <v>0</v>
      </c>
      <c r="K243" s="67">
        <f t="shared" si="138"/>
        <v>0</v>
      </c>
      <c r="L243" s="67">
        <f t="shared" si="138"/>
        <v>0</v>
      </c>
      <c r="M243" s="67">
        <f t="shared" si="138"/>
        <v>0</v>
      </c>
      <c r="N243" s="67">
        <f t="shared" si="138"/>
        <v>0</v>
      </c>
      <c r="O243" s="67">
        <f t="shared" si="138"/>
        <v>0</v>
      </c>
      <c r="P243" s="67">
        <f t="shared" si="138"/>
        <v>0</v>
      </c>
    </row>
    <row r="244" spans="2:16" x14ac:dyDescent="0.25">
      <c r="B244" s="67">
        <f t="shared" ref="B244:P244" si="139">+B162-B79</f>
        <v>0</v>
      </c>
      <c r="C244" s="67">
        <f t="shared" si="139"/>
        <v>0</v>
      </c>
      <c r="D244" s="67">
        <f t="shared" si="139"/>
        <v>0</v>
      </c>
      <c r="E244" s="67">
        <f t="shared" si="139"/>
        <v>0</v>
      </c>
      <c r="F244" s="67">
        <f t="shared" si="139"/>
        <v>0</v>
      </c>
      <c r="G244" s="67">
        <f t="shared" si="139"/>
        <v>0</v>
      </c>
      <c r="H244" s="67">
        <f t="shared" si="139"/>
        <v>0</v>
      </c>
      <c r="I244" s="67">
        <f t="shared" si="139"/>
        <v>0</v>
      </c>
      <c r="J244" s="67">
        <f t="shared" si="139"/>
        <v>0</v>
      </c>
      <c r="K244" s="67">
        <f t="shared" si="139"/>
        <v>0</v>
      </c>
      <c r="L244" s="67">
        <f t="shared" si="139"/>
        <v>0</v>
      </c>
      <c r="M244" s="67">
        <f t="shared" si="139"/>
        <v>0</v>
      </c>
      <c r="N244" s="67">
        <f t="shared" si="139"/>
        <v>0</v>
      </c>
      <c r="O244" s="67">
        <f t="shared" si="139"/>
        <v>0</v>
      </c>
      <c r="P244" s="67">
        <f t="shared" si="139"/>
        <v>0</v>
      </c>
    </row>
    <row r="245" spans="2:16" x14ac:dyDescent="0.25">
      <c r="B245" s="67">
        <f t="shared" ref="B245:P245" si="140">+B163-B80</f>
        <v>0</v>
      </c>
      <c r="C245" s="67">
        <f t="shared" si="140"/>
        <v>0</v>
      </c>
      <c r="D245" s="67">
        <f t="shared" si="140"/>
        <v>0</v>
      </c>
      <c r="E245" s="67">
        <f t="shared" si="140"/>
        <v>0</v>
      </c>
      <c r="F245" s="67">
        <f t="shared" si="140"/>
        <v>0</v>
      </c>
      <c r="G245" s="67">
        <f t="shared" si="140"/>
        <v>0</v>
      </c>
      <c r="H245" s="67">
        <f t="shared" si="140"/>
        <v>0</v>
      </c>
      <c r="I245" s="67">
        <f t="shared" si="140"/>
        <v>0</v>
      </c>
      <c r="J245" s="67">
        <f t="shared" si="140"/>
        <v>0</v>
      </c>
      <c r="K245" s="67">
        <f t="shared" si="140"/>
        <v>0</v>
      </c>
      <c r="L245" s="67">
        <f t="shared" si="140"/>
        <v>0</v>
      </c>
      <c r="M245" s="67">
        <f t="shared" si="140"/>
        <v>0</v>
      </c>
      <c r="N245" s="67">
        <f t="shared" si="140"/>
        <v>0</v>
      </c>
      <c r="O245" s="67">
        <f t="shared" si="140"/>
        <v>0</v>
      </c>
      <c r="P245" s="67">
        <f t="shared" si="140"/>
        <v>0</v>
      </c>
    </row>
    <row r="246" spans="2:16" x14ac:dyDescent="0.25">
      <c r="B246" s="67">
        <f t="shared" ref="B246:P246" si="141">+B164-B81</f>
        <v>0</v>
      </c>
      <c r="C246" s="67">
        <f t="shared" si="141"/>
        <v>0</v>
      </c>
      <c r="D246" s="67">
        <f t="shared" si="141"/>
        <v>0</v>
      </c>
      <c r="E246" s="67">
        <f t="shared" si="141"/>
        <v>0</v>
      </c>
      <c r="F246" s="67">
        <f t="shared" si="141"/>
        <v>0</v>
      </c>
      <c r="G246" s="67">
        <f t="shared" si="141"/>
        <v>0</v>
      </c>
      <c r="H246" s="67">
        <f t="shared" si="141"/>
        <v>0</v>
      </c>
      <c r="I246" s="67">
        <f t="shared" si="141"/>
        <v>0</v>
      </c>
      <c r="J246" s="67">
        <f t="shared" si="141"/>
        <v>0</v>
      </c>
      <c r="K246" s="67">
        <f t="shared" si="141"/>
        <v>0</v>
      </c>
      <c r="L246" s="67">
        <f t="shared" si="141"/>
        <v>0</v>
      </c>
      <c r="M246" s="67">
        <f t="shared" si="141"/>
        <v>0</v>
      </c>
      <c r="N246" s="67">
        <f t="shared" si="141"/>
        <v>0</v>
      </c>
      <c r="O246" s="67">
        <f t="shared" si="141"/>
        <v>0</v>
      </c>
      <c r="P246" s="67">
        <f t="shared" si="141"/>
        <v>0</v>
      </c>
    </row>
    <row r="247" spans="2:16" x14ac:dyDescent="0.25">
      <c r="B247" s="67">
        <f t="shared" ref="B247:P247" si="142">+B165-B82</f>
        <v>0</v>
      </c>
      <c r="C247" s="67">
        <f t="shared" si="142"/>
        <v>0</v>
      </c>
      <c r="D247" s="67">
        <f t="shared" si="142"/>
        <v>0</v>
      </c>
      <c r="E247" s="67">
        <f t="shared" si="142"/>
        <v>0</v>
      </c>
      <c r="F247" s="67">
        <f t="shared" si="142"/>
        <v>0</v>
      </c>
      <c r="G247" s="67">
        <f t="shared" si="142"/>
        <v>0</v>
      </c>
      <c r="H247" s="67">
        <f t="shared" si="142"/>
        <v>0</v>
      </c>
      <c r="I247" s="67">
        <f t="shared" si="142"/>
        <v>0</v>
      </c>
      <c r="J247" s="67">
        <f t="shared" si="142"/>
        <v>0</v>
      </c>
      <c r="K247" s="67">
        <f t="shared" si="142"/>
        <v>0</v>
      </c>
      <c r="L247" s="67">
        <f t="shared" si="142"/>
        <v>0</v>
      </c>
      <c r="M247" s="67">
        <f t="shared" si="142"/>
        <v>0</v>
      </c>
      <c r="N247" s="67">
        <f t="shared" si="142"/>
        <v>0</v>
      </c>
      <c r="O247" s="67">
        <f t="shared" si="142"/>
        <v>0</v>
      </c>
      <c r="P247" s="67">
        <f t="shared" si="142"/>
        <v>0</v>
      </c>
    </row>
    <row r="248" spans="2:16" x14ac:dyDescent="0.25">
      <c r="B248" s="67">
        <f t="shared" ref="B248:P248" si="143">+B166-B83</f>
        <v>0</v>
      </c>
      <c r="C248" s="67">
        <f t="shared" si="143"/>
        <v>0</v>
      </c>
      <c r="D248" s="67">
        <f t="shared" si="143"/>
        <v>0</v>
      </c>
      <c r="E248" s="67">
        <f t="shared" si="143"/>
        <v>0</v>
      </c>
      <c r="F248" s="67">
        <f t="shared" si="143"/>
        <v>0</v>
      </c>
      <c r="G248" s="67">
        <f t="shared" si="143"/>
        <v>0</v>
      </c>
      <c r="H248" s="67">
        <f t="shared" si="143"/>
        <v>0</v>
      </c>
      <c r="I248" s="67">
        <f t="shared" si="143"/>
        <v>0</v>
      </c>
      <c r="J248" s="67">
        <f t="shared" si="143"/>
        <v>0</v>
      </c>
      <c r="K248" s="67">
        <f t="shared" si="143"/>
        <v>0</v>
      </c>
      <c r="L248" s="67">
        <f t="shared" si="143"/>
        <v>0</v>
      </c>
      <c r="M248" s="67">
        <f t="shared" si="143"/>
        <v>0</v>
      </c>
      <c r="N248" s="67">
        <f t="shared" si="143"/>
        <v>0</v>
      </c>
      <c r="O248" s="67">
        <f t="shared" si="143"/>
        <v>0</v>
      </c>
      <c r="P248" s="67">
        <f t="shared" si="143"/>
        <v>0</v>
      </c>
    </row>
    <row r="249" spans="2:16" x14ac:dyDescent="0.25">
      <c r="B249" s="67">
        <f t="shared" ref="B249:P249" si="144">+B167-B84</f>
        <v>0</v>
      </c>
      <c r="C249" s="67">
        <f t="shared" si="144"/>
        <v>0</v>
      </c>
      <c r="D249" s="67">
        <f t="shared" si="144"/>
        <v>0</v>
      </c>
      <c r="E249" s="67">
        <f t="shared" si="144"/>
        <v>0</v>
      </c>
      <c r="F249" s="67">
        <f t="shared" si="144"/>
        <v>0</v>
      </c>
      <c r="G249" s="67">
        <f t="shared" si="144"/>
        <v>0</v>
      </c>
      <c r="H249" s="67">
        <f t="shared" si="144"/>
        <v>0</v>
      </c>
      <c r="I249" s="67">
        <f t="shared" si="144"/>
        <v>0</v>
      </c>
      <c r="J249" s="67">
        <f t="shared" si="144"/>
        <v>0</v>
      </c>
      <c r="K249" s="67">
        <f t="shared" si="144"/>
        <v>0</v>
      </c>
      <c r="L249" s="67">
        <f t="shared" si="144"/>
        <v>0</v>
      </c>
      <c r="M249" s="67">
        <f t="shared" si="144"/>
        <v>0</v>
      </c>
      <c r="N249" s="67">
        <f t="shared" si="144"/>
        <v>0</v>
      </c>
      <c r="O249" s="67">
        <f t="shared" si="144"/>
        <v>0</v>
      </c>
      <c r="P249" s="67">
        <f t="shared" si="144"/>
        <v>0</v>
      </c>
    </row>
    <row r="250" spans="2:16" x14ac:dyDescent="0.25">
      <c r="B250" s="67">
        <f t="shared" ref="B250:P250" si="145">+B168-B85</f>
        <v>0</v>
      </c>
      <c r="C250" s="67">
        <f t="shared" si="145"/>
        <v>0</v>
      </c>
      <c r="D250" s="67">
        <f t="shared" si="145"/>
        <v>0</v>
      </c>
      <c r="E250" s="67">
        <f t="shared" si="145"/>
        <v>0</v>
      </c>
      <c r="F250" s="67">
        <f t="shared" si="145"/>
        <v>0</v>
      </c>
      <c r="G250" s="67">
        <f t="shared" si="145"/>
        <v>0</v>
      </c>
      <c r="H250" s="67">
        <f t="shared" si="145"/>
        <v>0</v>
      </c>
      <c r="I250" s="67">
        <f t="shared" si="145"/>
        <v>0</v>
      </c>
      <c r="J250" s="67">
        <f t="shared" si="145"/>
        <v>0</v>
      </c>
      <c r="K250" s="67">
        <f t="shared" si="145"/>
        <v>0</v>
      </c>
      <c r="L250" s="67">
        <f t="shared" si="145"/>
        <v>0</v>
      </c>
      <c r="M250" s="67">
        <f t="shared" si="145"/>
        <v>0</v>
      </c>
      <c r="N250" s="67">
        <f t="shared" si="145"/>
        <v>0</v>
      </c>
      <c r="O250" s="67">
        <f t="shared" si="145"/>
        <v>0</v>
      </c>
      <c r="P250" s="67">
        <f t="shared" si="145"/>
        <v>0</v>
      </c>
    </row>
    <row r="251" spans="2:16" x14ac:dyDescent="0.25">
      <c r="B251" s="67">
        <f t="shared" ref="B251:P251" si="146">+B169-B86</f>
        <v>0</v>
      </c>
      <c r="C251" s="67">
        <f t="shared" si="146"/>
        <v>0</v>
      </c>
      <c r="D251" s="67">
        <f t="shared" si="146"/>
        <v>0</v>
      </c>
      <c r="E251" s="67">
        <f t="shared" si="146"/>
        <v>0</v>
      </c>
      <c r="F251" s="67">
        <f t="shared" si="146"/>
        <v>0</v>
      </c>
      <c r="G251" s="67">
        <f t="shared" si="146"/>
        <v>0</v>
      </c>
      <c r="H251" s="67">
        <f t="shared" si="146"/>
        <v>0</v>
      </c>
      <c r="I251" s="67">
        <f t="shared" si="146"/>
        <v>0</v>
      </c>
      <c r="J251" s="67">
        <f t="shared" si="146"/>
        <v>0</v>
      </c>
      <c r="K251" s="67">
        <f t="shared" si="146"/>
        <v>0</v>
      </c>
      <c r="L251" s="67">
        <f t="shared" si="146"/>
        <v>0</v>
      </c>
      <c r="M251" s="67">
        <f t="shared" si="146"/>
        <v>0</v>
      </c>
      <c r="N251" s="67">
        <f t="shared" si="146"/>
        <v>0</v>
      </c>
      <c r="O251" s="67">
        <f t="shared" si="146"/>
        <v>0</v>
      </c>
      <c r="P251" s="67">
        <f t="shared" si="146"/>
        <v>0</v>
      </c>
    </row>
    <row r="252" spans="2:16" x14ac:dyDescent="0.25">
      <c r="B252" s="67">
        <f t="shared" ref="B252:P252" si="147">+B170-B87</f>
        <v>0</v>
      </c>
      <c r="C252" s="67">
        <f t="shared" si="147"/>
        <v>0</v>
      </c>
      <c r="D252" s="67">
        <f t="shared" si="147"/>
        <v>0</v>
      </c>
      <c r="E252" s="67">
        <f t="shared" si="147"/>
        <v>0</v>
      </c>
      <c r="F252" s="67">
        <f t="shared" si="147"/>
        <v>0</v>
      </c>
      <c r="G252" s="67">
        <f t="shared" si="147"/>
        <v>0</v>
      </c>
      <c r="H252" s="67">
        <f t="shared" si="147"/>
        <v>0</v>
      </c>
      <c r="I252" s="67">
        <f t="shared" si="147"/>
        <v>0</v>
      </c>
      <c r="J252" s="67">
        <f t="shared" si="147"/>
        <v>0</v>
      </c>
      <c r="K252" s="67">
        <f t="shared" si="147"/>
        <v>0</v>
      </c>
      <c r="L252" s="67">
        <f t="shared" si="147"/>
        <v>0</v>
      </c>
      <c r="M252" s="67">
        <f t="shared" si="147"/>
        <v>0</v>
      </c>
      <c r="N252" s="67">
        <f t="shared" si="147"/>
        <v>0</v>
      </c>
      <c r="O252" s="67">
        <f t="shared" si="147"/>
        <v>0</v>
      </c>
      <c r="P252" s="67">
        <f t="shared" si="147"/>
        <v>0</v>
      </c>
    </row>
    <row r="253" spans="2:16" x14ac:dyDescent="0.25">
      <c r="B253" s="67">
        <f t="shared" ref="B253:P253" si="148">+B171-B88</f>
        <v>0</v>
      </c>
      <c r="C253" s="67">
        <f t="shared" si="148"/>
        <v>0</v>
      </c>
      <c r="D253" s="67">
        <f t="shared" si="148"/>
        <v>0</v>
      </c>
      <c r="E253" s="67">
        <f t="shared" si="148"/>
        <v>0</v>
      </c>
      <c r="F253" s="67">
        <f t="shared" si="148"/>
        <v>0</v>
      </c>
      <c r="G253" s="67">
        <f t="shared" si="148"/>
        <v>0</v>
      </c>
      <c r="H253" s="67">
        <f t="shared" si="148"/>
        <v>0</v>
      </c>
      <c r="I253" s="67">
        <f t="shared" si="148"/>
        <v>0</v>
      </c>
      <c r="J253" s="67">
        <f t="shared" si="148"/>
        <v>0</v>
      </c>
      <c r="K253" s="67">
        <f t="shared" si="148"/>
        <v>0</v>
      </c>
      <c r="L253" s="67">
        <f t="shared" si="148"/>
        <v>0</v>
      </c>
      <c r="M253" s="67">
        <f t="shared" si="148"/>
        <v>0</v>
      </c>
      <c r="N253" s="67">
        <f t="shared" si="148"/>
        <v>0</v>
      </c>
      <c r="O253" s="67">
        <f t="shared" si="148"/>
        <v>0</v>
      </c>
      <c r="P253" s="67">
        <f t="shared" si="148"/>
        <v>0</v>
      </c>
    </row>
    <row r="254" spans="2:16" x14ac:dyDescent="0.25">
      <c r="B254" s="67">
        <f t="shared" ref="B254:P254" si="149">+B172-B89</f>
        <v>0</v>
      </c>
      <c r="C254" s="67">
        <f t="shared" si="149"/>
        <v>0</v>
      </c>
      <c r="D254" s="67">
        <f t="shared" si="149"/>
        <v>0</v>
      </c>
      <c r="E254" s="67">
        <f t="shared" si="149"/>
        <v>0</v>
      </c>
      <c r="F254" s="67">
        <f t="shared" si="149"/>
        <v>0</v>
      </c>
      <c r="G254" s="67">
        <f t="shared" si="149"/>
        <v>0</v>
      </c>
      <c r="H254" s="67">
        <f t="shared" si="149"/>
        <v>0</v>
      </c>
      <c r="I254" s="67">
        <f t="shared" si="149"/>
        <v>0</v>
      </c>
      <c r="J254" s="67">
        <f t="shared" si="149"/>
        <v>0</v>
      </c>
      <c r="K254" s="67">
        <f t="shared" si="149"/>
        <v>0</v>
      </c>
      <c r="L254" s="67">
        <f t="shared" si="149"/>
        <v>0</v>
      </c>
      <c r="M254" s="67">
        <f t="shared" si="149"/>
        <v>0</v>
      </c>
      <c r="N254" s="67">
        <f t="shared" si="149"/>
        <v>0</v>
      </c>
      <c r="O254" s="67">
        <f t="shared" si="149"/>
        <v>0</v>
      </c>
      <c r="P254" s="67">
        <f t="shared" si="149"/>
        <v>0</v>
      </c>
    </row>
    <row r="255" spans="2:16" x14ac:dyDescent="0.25">
      <c r="B255" s="67">
        <f t="shared" ref="B255:P255" si="150">+B173-B90</f>
        <v>0</v>
      </c>
      <c r="C255" s="67">
        <f t="shared" si="150"/>
        <v>0</v>
      </c>
      <c r="D255" s="67">
        <f t="shared" si="150"/>
        <v>0</v>
      </c>
      <c r="E255" s="67">
        <f t="shared" si="150"/>
        <v>0</v>
      </c>
      <c r="F255" s="67">
        <f t="shared" si="150"/>
        <v>0</v>
      </c>
      <c r="G255" s="67">
        <f t="shared" si="150"/>
        <v>0</v>
      </c>
      <c r="H255" s="67">
        <f t="shared" si="150"/>
        <v>0</v>
      </c>
      <c r="I255" s="67">
        <f t="shared" si="150"/>
        <v>0</v>
      </c>
      <c r="J255" s="67">
        <f t="shared" si="150"/>
        <v>0</v>
      </c>
      <c r="K255" s="67">
        <f t="shared" si="150"/>
        <v>0</v>
      </c>
      <c r="L255" s="67">
        <f t="shared" si="150"/>
        <v>0</v>
      </c>
      <c r="M255" s="67">
        <f t="shared" si="150"/>
        <v>0</v>
      </c>
      <c r="N255" s="67">
        <f t="shared" si="150"/>
        <v>0</v>
      </c>
      <c r="O255" s="67">
        <f t="shared" si="150"/>
        <v>0</v>
      </c>
      <c r="P255" s="67">
        <f t="shared" si="150"/>
        <v>0</v>
      </c>
    </row>
    <row r="256" spans="2:16" x14ac:dyDescent="0.25">
      <c r="B256" s="67">
        <f t="shared" ref="B256:P256" si="151">+B174-B91</f>
        <v>0</v>
      </c>
      <c r="C256" s="67">
        <f t="shared" si="151"/>
        <v>0</v>
      </c>
      <c r="D256" s="67">
        <f t="shared" si="151"/>
        <v>0</v>
      </c>
      <c r="E256" s="67">
        <f t="shared" si="151"/>
        <v>0</v>
      </c>
      <c r="F256" s="67">
        <f t="shared" si="151"/>
        <v>0</v>
      </c>
      <c r="G256" s="67">
        <f t="shared" si="151"/>
        <v>0</v>
      </c>
      <c r="H256" s="67">
        <f t="shared" si="151"/>
        <v>0</v>
      </c>
      <c r="I256" s="67">
        <f t="shared" si="151"/>
        <v>0</v>
      </c>
      <c r="J256" s="67">
        <f t="shared" si="151"/>
        <v>0</v>
      </c>
      <c r="K256" s="67">
        <f t="shared" si="151"/>
        <v>0</v>
      </c>
      <c r="L256" s="67">
        <f t="shared" si="151"/>
        <v>0</v>
      </c>
      <c r="M256" s="67">
        <f t="shared" si="151"/>
        <v>0</v>
      </c>
      <c r="N256" s="67">
        <f t="shared" si="151"/>
        <v>0</v>
      </c>
      <c r="O256" s="67">
        <f t="shared" si="151"/>
        <v>0</v>
      </c>
      <c r="P256" s="67">
        <f t="shared" si="151"/>
        <v>0</v>
      </c>
    </row>
    <row r="257" spans="2:16" x14ac:dyDescent="0.25">
      <c r="B257" s="67">
        <f t="shared" ref="B257:P257" si="152">+B175-B92</f>
        <v>0</v>
      </c>
      <c r="C257" s="67">
        <f t="shared" si="152"/>
        <v>0</v>
      </c>
      <c r="D257" s="67">
        <f t="shared" si="152"/>
        <v>0</v>
      </c>
      <c r="E257" s="67">
        <f t="shared" si="152"/>
        <v>0</v>
      </c>
      <c r="F257" s="67">
        <f t="shared" si="152"/>
        <v>0</v>
      </c>
      <c r="G257" s="67">
        <f t="shared" si="152"/>
        <v>0</v>
      </c>
      <c r="H257" s="67">
        <f t="shared" si="152"/>
        <v>0</v>
      </c>
      <c r="I257" s="67">
        <f t="shared" si="152"/>
        <v>0</v>
      </c>
      <c r="J257" s="67">
        <f t="shared" si="152"/>
        <v>0</v>
      </c>
      <c r="K257" s="67">
        <f t="shared" si="152"/>
        <v>0</v>
      </c>
      <c r="L257" s="67">
        <f t="shared" si="152"/>
        <v>0</v>
      </c>
      <c r="M257" s="67">
        <f t="shared" si="152"/>
        <v>0</v>
      </c>
      <c r="N257" s="67">
        <f t="shared" si="152"/>
        <v>0</v>
      </c>
      <c r="O257" s="67">
        <f t="shared" si="152"/>
        <v>0</v>
      </c>
      <c r="P257" s="67">
        <f t="shared" si="152"/>
        <v>0</v>
      </c>
    </row>
    <row r="258" spans="2:16" x14ac:dyDescent="0.25">
      <c r="B258" s="67">
        <f t="shared" ref="B258:P258" si="153">+B176-B93</f>
        <v>0</v>
      </c>
      <c r="C258" s="67">
        <f t="shared" si="153"/>
        <v>0</v>
      </c>
      <c r="D258" s="67">
        <f t="shared" si="153"/>
        <v>0</v>
      </c>
      <c r="E258" s="67">
        <f t="shared" si="153"/>
        <v>0</v>
      </c>
      <c r="F258" s="67">
        <f t="shared" si="153"/>
        <v>0</v>
      </c>
      <c r="G258" s="67">
        <f t="shared" si="153"/>
        <v>0</v>
      </c>
      <c r="H258" s="67">
        <f t="shared" si="153"/>
        <v>0</v>
      </c>
      <c r="I258" s="67">
        <f t="shared" si="153"/>
        <v>0</v>
      </c>
      <c r="J258" s="67">
        <f t="shared" si="153"/>
        <v>0</v>
      </c>
      <c r="K258" s="67">
        <f t="shared" si="153"/>
        <v>0</v>
      </c>
      <c r="L258" s="67">
        <f t="shared" si="153"/>
        <v>0</v>
      </c>
      <c r="M258" s="67">
        <f t="shared" si="153"/>
        <v>0</v>
      </c>
      <c r="N258" s="67">
        <f t="shared" si="153"/>
        <v>0</v>
      </c>
      <c r="O258" s="67">
        <f t="shared" si="153"/>
        <v>0</v>
      </c>
      <c r="P258" s="67">
        <f t="shared" si="153"/>
        <v>0</v>
      </c>
    </row>
    <row r="259" spans="2:16" x14ac:dyDescent="0.25">
      <c r="B259" s="67">
        <f t="shared" ref="B259:P259" si="154">+B177-B94</f>
        <v>0</v>
      </c>
      <c r="C259" s="67">
        <f t="shared" si="154"/>
        <v>0</v>
      </c>
      <c r="D259" s="67">
        <f t="shared" si="154"/>
        <v>0</v>
      </c>
      <c r="E259" s="67">
        <f t="shared" si="154"/>
        <v>0</v>
      </c>
      <c r="F259" s="67">
        <f t="shared" si="154"/>
        <v>0</v>
      </c>
      <c r="G259" s="67">
        <f t="shared" si="154"/>
        <v>0</v>
      </c>
      <c r="H259" s="67">
        <f t="shared" si="154"/>
        <v>0</v>
      </c>
      <c r="I259" s="67">
        <f t="shared" si="154"/>
        <v>0</v>
      </c>
      <c r="J259" s="67">
        <f t="shared" si="154"/>
        <v>0</v>
      </c>
      <c r="K259" s="67">
        <f t="shared" si="154"/>
        <v>0</v>
      </c>
      <c r="L259" s="67">
        <f t="shared" si="154"/>
        <v>0</v>
      </c>
      <c r="M259" s="67">
        <f t="shared" si="154"/>
        <v>0</v>
      </c>
      <c r="N259" s="67">
        <f t="shared" si="154"/>
        <v>0</v>
      </c>
      <c r="O259" s="67">
        <f t="shared" si="154"/>
        <v>0</v>
      </c>
      <c r="P259" s="67">
        <f t="shared" si="154"/>
        <v>0</v>
      </c>
    </row>
    <row r="260" spans="2:16" x14ac:dyDescent="0.25">
      <c r="B260" s="67">
        <f t="shared" ref="B260:P260" si="155">+B178-B95</f>
        <v>0</v>
      </c>
      <c r="C260" s="67">
        <f t="shared" si="155"/>
        <v>0</v>
      </c>
      <c r="D260" s="67">
        <f t="shared" si="155"/>
        <v>0</v>
      </c>
      <c r="E260" s="67">
        <f t="shared" si="155"/>
        <v>0</v>
      </c>
      <c r="F260" s="67">
        <f t="shared" si="155"/>
        <v>0</v>
      </c>
      <c r="G260" s="67">
        <f t="shared" si="155"/>
        <v>0</v>
      </c>
      <c r="H260" s="67">
        <f t="shared" si="155"/>
        <v>0</v>
      </c>
      <c r="I260" s="67">
        <f t="shared" si="155"/>
        <v>0</v>
      </c>
      <c r="J260" s="67">
        <f t="shared" si="155"/>
        <v>0</v>
      </c>
      <c r="K260" s="67">
        <f t="shared" si="155"/>
        <v>0</v>
      </c>
      <c r="L260" s="67">
        <f t="shared" si="155"/>
        <v>0</v>
      </c>
      <c r="M260" s="67">
        <f t="shared" si="155"/>
        <v>0</v>
      </c>
      <c r="N260" s="67">
        <f t="shared" si="155"/>
        <v>0</v>
      </c>
      <c r="O260" s="67">
        <f t="shared" si="155"/>
        <v>0</v>
      </c>
      <c r="P260" s="67">
        <f t="shared" si="155"/>
        <v>0</v>
      </c>
    </row>
    <row r="261" spans="2:16" x14ac:dyDescent="0.25">
      <c r="B261" s="67">
        <f t="shared" ref="B261:P261" si="156">+B179-B96</f>
        <v>0</v>
      </c>
      <c r="C261" s="67">
        <f t="shared" si="156"/>
        <v>0</v>
      </c>
      <c r="D261" s="67">
        <f t="shared" si="156"/>
        <v>0</v>
      </c>
      <c r="E261" s="67">
        <f t="shared" si="156"/>
        <v>0</v>
      </c>
      <c r="F261" s="67">
        <f t="shared" si="156"/>
        <v>0</v>
      </c>
      <c r="G261" s="67">
        <f t="shared" si="156"/>
        <v>0</v>
      </c>
      <c r="H261" s="67">
        <f t="shared" si="156"/>
        <v>0</v>
      </c>
      <c r="I261" s="67">
        <f t="shared" si="156"/>
        <v>0</v>
      </c>
      <c r="J261" s="67">
        <f t="shared" si="156"/>
        <v>0</v>
      </c>
      <c r="K261" s="67">
        <f t="shared" si="156"/>
        <v>0</v>
      </c>
      <c r="L261" s="67">
        <f t="shared" si="156"/>
        <v>0</v>
      </c>
      <c r="M261" s="67">
        <f t="shared" si="156"/>
        <v>0</v>
      </c>
      <c r="N261" s="67">
        <f t="shared" si="156"/>
        <v>0</v>
      </c>
      <c r="O261" s="67">
        <f t="shared" si="156"/>
        <v>0</v>
      </c>
      <c r="P261" s="67">
        <f t="shared" si="156"/>
        <v>0</v>
      </c>
    </row>
    <row r="262" spans="2:16" x14ac:dyDescent="0.25">
      <c r="B262" s="67">
        <f t="shared" ref="B262:P262" si="157">+B180-B97</f>
        <v>0</v>
      </c>
      <c r="C262" s="67">
        <f t="shared" si="157"/>
        <v>0</v>
      </c>
      <c r="D262" s="67">
        <f t="shared" si="157"/>
        <v>0</v>
      </c>
      <c r="E262" s="67">
        <f t="shared" si="157"/>
        <v>0</v>
      </c>
      <c r="F262" s="67">
        <f t="shared" si="157"/>
        <v>0</v>
      </c>
      <c r="G262" s="67">
        <f t="shared" si="157"/>
        <v>0</v>
      </c>
      <c r="H262" s="67">
        <f t="shared" si="157"/>
        <v>0</v>
      </c>
      <c r="I262" s="67">
        <f t="shared" si="157"/>
        <v>0</v>
      </c>
      <c r="J262" s="67">
        <f t="shared" si="157"/>
        <v>0</v>
      </c>
      <c r="K262" s="67">
        <f t="shared" si="157"/>
        <v>0</v>
      </c>
      <c r="L262" s="67">
        <f t="shared" si="157"/>
        <v>0</v>
      </c>
      <c r="M262" s="67">
        <f t="shared" si="157"/>
        <v>0</v>
      </c>
      <c r="N262" s="67">
        <f t="shared" si="157"/>
        <v>0</v>
      </c>
      <c r="O262" s="67">
        <f t="shared" si="157"/>
        <v>0</v>
      </c>
      <c r="P262" s="67">
        <f t="shared" si="157"/>
        <v>0</v>
      </c>
    </row>
    <row r="263" spans="2:16" x14ac:dyDescent="0.25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</row>
    <row r="264" spans="2:16" x14ac:dyDescent="0.25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</row>
    <row r="265" spans="2:16" x14ac:dyDescent="0.25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</row>
    <row r="266" spans="2:16" x14ac:dyDescent="0.25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</row>
    <row r="267" spans="2:16" x14ac:dyDescent="0.25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</row>
    <row r="268" spans="2:16" x14ac:dyDescent="0.25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</row>
    <row r="269" spans="2:16" x14ac:dyDescent="0.25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</row>
    <row r="270" spans="2:16" x14ac:dyDescent="0.25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</row>
    <row r="271" spans="2:16" x14ac:dyDescent="0.25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</row>
    <row r="272" spans="2:16" x14ac:dyDescent="0.25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</row>
    <row r="273" spans="2:16" x14ac:dyDescent="0.25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</row>
    <row r="274" spans="2:16" x14ac:dyDescent="0.25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</row>
    <row r="275" spans="2:16" x14ac:dyDescent="0.25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</row>
    <row r="276" spans="2:16" x14ac:dyDescent="0.25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</row>
    <row r="277" spans="2:16" x14ac:dyDescent="0.25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</row>
    <row r="278" spans="2:16" x14ac:dyDescent="0.25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</row>
    <row r="279" spans="2:16" x14ac:dyDescent="0.25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</row>
    <row r="280" spans="2:16" x14ac:dyDescent="0.25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</row>
    <row r="281" spans="2:16" x14ac:dyDescent="0.25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</row>
    <row r="282" spans="2:16" x14ac:dyDescent="0.25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</row>
    <row r="283" spans="2:16" x14ac:dyDescent="0.25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</row>
    <row r="284" spans="2:16" x14ac:dyDescent="0.25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</row>
    <row r="285" spans="2:16" x14ac:dyDescent="0.25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</row>
    <row r="286" spans="2:16" x14ac:dyDescent="0.25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</row>
    <row r="287" spans="2:16" x14ac:dyDescent="0.25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</row>
    <row r="288" spans="2:16" x14ac:dyDescent="0.25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</row>
    <row r="289" spans="2:16" x14ac:dyDescent="0.25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</row>
    <row r="290" spans="2:16" x14ac:dyDescent="0.25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</row>
    <row r="291" spans="2:16" x14ac:dyDescent="0.25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</row>
    <row r="292" spans="2:16" x14ac:dyDescent="0.25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</row>
    <row r="293" spans="2:16" x14ac:dyDescent="0.25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</row>
    <row r="294" spans="2:16" x14ac:dyDescent="0.25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</row>
    <row r="295" spans="2:16" x14ac:dyDescent="0.25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</row>
    <row r="296" spans="2:16" x14ac:dyDescent="0.25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</row>
    <row r="297" spans="2:16" x14ac:dyDescent="0.25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</row>
    <row r="298" spans="2:16" x14ac:dyDescent="0.25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</row>
    <row r="299" spans="2:16" x14ac:dyDescent="0.25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</row>
    <row r="300" spans="2:16" x14ac:dyDescent="0.25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</row>
    <row r="301" spans="2:16" x14ac:dyDescent="0.25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</row>
    <row r="302" spans="2:16" x14ac:dyDescent="0.25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</row>
    <row r="303" spans="2:16" x14ac:dyDescent="0.25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</row>
    <row r="304" spans="2:16" x14ac:dyDescent="0.25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</row>
    <row r="305" spans="2:16" x14ac:dyDescent="0.25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</row>
    <row r="306" spans="2:16" x14ac:dyDescent="0.25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</row>
    <row r="307" spans="2:16" x14ac:dyDescent="0.25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</row>
    <row r="308" spans="2:16" x14ac:dyDescent="0.25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</row>
    <row r="309" spans="2:16" x14ac:dyDescent="0.25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</row>
    <row r="310" spans="2:16" x14ac:dyDescent="0.25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</row>
    <row r="311" spans="2:16" x14ac:dyDescent="0.25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</row>
    <row r="312" spans="2:16" x14ac:dyDescent="0.25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</row>
    <row r="313" spans="2:16" x14ac:dyDescent="0.25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</row>
    <row r="314" spans="2:16" x14ac:dyDescent="0.25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</row>
    <row r="315" spans="2:16" x14ac:dyDescent="0.25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</row>
    <row r="316" spans="2:16" x14ac:dyDescent="0.25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</row>
    <row r="317" spans="2:16" x14ac:dyDescent="0.25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</row>
    <row r="318" spans="2:16" x14ac:dyDescent="0.25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</row>
    <row r="319" spans="2:16" x14ac:dyDescent="0.25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</row>
    <row r="320" spans="2:16" x14ac:dyDescent="0.25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</row>
    <row r="321" spans="2:16" x14ac:dyDescent="0.25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</row>
    <row r="322" spans="2:16" x14ac:dyDescent="0.25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</row>
    <row r="323" spans="2:16" x14ac:dyDescent="0.25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</row>
    <row r="324" spans="2:16" x14ac:dyDescent="0.25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</row>
    <row r="325" spans="2:16" x14ac:dyDescent="0.25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</row>
    <row r="326" spans="2:16" x14ac:dyDescent="0.25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</row>
    <row r="327" spans="2:16" x14ac:dyDescent="0.25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</row>
    <row r="328" spans="2:16" x14ac:dyDescent="0.25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</row>
    <row r="329" spans="2:16" x14ac:dyDescent="0.25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</row>
    <row r="330" spans="2:16" x14ac:dyDescent="0.25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</row>
    <row r="331" spans="2:16" x14ac:dyDescent="0.25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</row>
    <row r="332" spans="2:16" x14ac:dyDescent="0.25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</row>
    <row r="333" spans="2:16" x14ac:dyDescent="0.25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</row>
    <row r="334" spans="2:16" x14ac:dyDescent="0.25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</row>
    <row r="335" spans="2:16" x14ac:dyDescent="0.25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</row>
    <row r="336" spans="2:16" x14ac:dyDescent="0.25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</row>
    <row r="337" spans="2:16" x14ac:dyDescent="0.25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</row>
    <row r="338" spans="2:16" x14ac:dyDescent="0.25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</row>
    <row r="339" spans="2:16" x14ac:dyDescent="0.25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</row>
    <row r="340" spans="2:16" x14ac:dyDescent="0.25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</row>
    <row r="341" spans="2:16" x14ac:dyDescent="0.25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</row>
    <row r="342" spans="2:16" x14ac:dyDescent="0.25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</row>
    <row r="343" spans="2:16" x14ac:dyDescent="0.25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</row>
    <row r="344" spans="2:16" x14ac:dyDescent="0.25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</row>
    <row r="345" spans="2:16" x14ac:dyDescent="0.25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</row>
    <row r="346" spans="2:16" x14ac:dyDescent="0.25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</row>
    <row r="347" spans="2:16" x14ac:dyDescent="0.25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</row>
    <row r="348" spans="2:16" x14ac:dyDescent="0.25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</row>
    <row r="349" spans="2:16" x14ac:dyDescent="0.25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</row>
    <row r="350" spans="2:16" x14ac:dyDescent="0.25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</row>
    <row r="351" spans="2:16" x14ac:dyDescent="0.25"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</row>
    <row r="352" spans="2:16" x14ac:dyDescent="0.25"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</row>
    <row r="353" spans="2:16" x14ac:dyDescent="0.25"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</row>
    <row r="354" spans="2:16" x14ac:dyDescent="0.25"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</row>
    <row r="355" spans="2:16" x14ac:dyDescent="0.25"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</row>
    <row r="356" spans="2:16" x14ac:dyDescent="0.25"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</row>
    <row r="357" spans="2:16" x14ac:dyDescent="0.25"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</row>
    <row r="358" spans="2:16" x14ac:dyDescent="0.25"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</row>
    <row r="359" spans="2:16" x14ac:dyDescent="0.25"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</row>
    <row r="360" spans="2:16" x14ac:dyDescent="0.25"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</row>
    <row r="361" spans="2:16" x14ac:dyDescent="0.25"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</row>
    <row r="362" spans="2:16" x14ac:dyDescent="0.25"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</row>
    <row r="363" spans="2:16" x14ac:dyDescent="0.25"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</row>
    <row r="364" spans="2:16" x14ac:dyDescent="0.25"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</row>
    <row r="365" spans="2:16" x14ac:dyDescent="0.25"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</row>
    <row r="366" spans="2:16" x14ac:dyDescent="0.25"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</row>
    <row r="367" spans="2:16" x14ac:dyDescent="0.25"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</row>
    <row r="368" spans="2:16" x14ac:dyDescent="0.25"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</row>
    <row r="369" spans="2:16" x14ac:dyDescent="0.25"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</row>
    <row r="370" spans="2:16" x14ac:dyDescent="0.25"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</row>
    <row r="371" spans="2:16" x14ac:dyDescent="0.25"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</row>
    <row r="372" spans="2:16" x14ac:dyDescent="0.25"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</row>
    <row r="373" spans="2:16" x14ac:dyDescent="0.25"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</row>
    <row r="374" spans="2:16" x14ac:dyDescent="0.25"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</row>
    <row r="375" spans="2:16" x14ac:dyDescent="0.25"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</row>
    <row r="376" spans="2:16" x14ac:dyDescent="0.25"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</row>
    <row r="377" spans="2:16" x14ac:dyDescent="0.25"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</row>
    <row r="378" spans="2:16" x14ac:dyDescent="0.25"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</row>
    <row r="379" spans="2:16" x14ac:dyDescent="0.25"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</row>
    <row r="380" spans="2:16" x14ac:dyDescent="0.25"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</row>
    <row r="381" spans="2:16" x14ac:dyDescent="0.25"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</row>
    <row r="382" spans="2:16" x14ac:dyDescent="0.25"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</row>
    <row r="383" spans="2:16" x14ac:dyDescent="0.25"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</row>
    <row r="384" spans="2:16" x14ac:dyDescent="0.25"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</row>
    <row r="385" spans="2:16" x14ac:dyDescent="0.25"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</row>
    <row r="386" spans="2:16" x14ac:dyDescent="0.25"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</row>
    <row r="387" spans="2:16" x14ac:dyDescent="0.25"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</row>
    <row r="388" spans="2:16" x14ac:dyDescent="0.25"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</row>
    <row r="389" spans="2:16" x14ac:dyDescent="0.25"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</row>
    <row r="390" spans="2:16" x14ac:dyDescent="0.25"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</row>
    <row r="391" spans="2:16" x14ac:dyDescent="0.25"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</row>
    <row r="392" spans="2:16" x14ac:dyDescent="0.25"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</row>
    <row r="393" spans="2:16" x14ac:dyDescent="0.25"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</row>
    <row r="394" spans="2:16" x14ac:dyDescent="0.25"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</row>
    <row r="395" spans="2:16" x14ac:dyDescent="0.25"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</row>
    <row r="396" spans="2:16" x14ac:dyDescent="0.25"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</row>
    <row r="397" spans="2:16" x14ac:dyDescent="0.25"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</row>
    <row r="398" spans="2:16" x14ac:dyDescent="0.25"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</row>
    <row r="399" spans="2:16" x14ac:dyDescent="0.25"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</row>
    <row r="400" spans="2:16" x14ac:dyDescent="0.25"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</row>
    <row r="401" spans="2:16" x14ac:dyDescent="0.25"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</row>
    <row r="402" spans="2:16" x14ac:dyDescent="0.25"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</row>
    <row r="403" spans="2:16" x14ac:dyDescent="0.25"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</row>
    <row r="404" spans="2:16" x14ac:dyDescent="0.25"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</row>
    <row r="405" spans="2:16" x14ac:dyDescent="0.25"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</row>
    <row r="406" spans="2:16" x14ac:dyDescent="0.25"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</row>
    <row r="407" spans="2:16" x14ac:dyDescent="0.25"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</row>
    <row r="408" spans="2:16" x14ac:dyDescent="0.25"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</row>
    <row r="409" spans="2:16" x14ac:dyDescent="0.25"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</row>
    <row r="410" spans="2:16" x14ac:dyDescent="0.25"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</row>
    <row r="411" spans="2:16" x14ac:dyDescent="0.25"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</row>
    <row r="412" spans="2:16" x14ac:dyDescent="0.25"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</row>
    <row r="413" spans="2:16" x14ac:dyDescent="0.25"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</row>
    <row r="414" spans="2:16" x14ac:dyDescent="0.25"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</row>
    <row r="415" spans="2:16" x14ac:dyDescent="0.25"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</row>
    <row r="416" spans="2:16" x14ac:dyDescent="0.25"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</row>
    <row r="417" spans="2:16" x14ac:dyDescent="0.25"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</row>
    <row r="418" spans="2:16" x14ac:dyDescent="0.25"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</row>
    <row r="419" spans="2:16" x14ac:dyDescent="0.25"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</row>
    <row r="420" spans="2:16" x14ac:dyDescent="0.25"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</row>
    <row r="421" spans="2:16" x14ac:dyDescent="0.25"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</row>
    <row r="422" spans="2:16" x14ac:dyDescent="0.25"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</row>
    <row r="423" spans="2:16" x14ac:dyDescent="0.25"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</row>
    <row r="424" spans="2:16" x14ac:dyDescent="0.25"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</row>
    <row r="425" spans="2:16" x14ac:dyDescent="0.25"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</row>
    <row r="426" spans="2:16" x14ac:dyDescent="0.25"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</row>
    <row r="427" spans="2:16" x14ac:dyDescent="0.25"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</row>
    <row r="428" spans="2:16" x14ac:dyDescent="0.25"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</row>
    <row r="429" spans="2:16" x14ac:dyDescent="0.25"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</row>
    <row r="430" spans="2:16" x14ac:dyDescent="0.25"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</row>
    <row r="431" spans="2:16" x14ac:dyDescent="0.25"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</row>
    <row r="432" spans="2:16" x14ac:dyDescent="0.25"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</row>
    <row r="433" spans="2:16" x14ac:dyDescent="0.25"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</row>
    <row r="434" spans="2:16" x14ac:dyDescent="0.25"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</row>
    <row r="435" spans="2:16" x14ac:dyDescent="0.25"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</row>
    <row r="436" spans="2:16" x14ac:dyDescent="0.25"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</row>
    <row r="437" spans="2:16" x14ac:dyDescent="0.25"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</row>
    <row r="438" spans="2:16" x14ac:dyDescent="0.25"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</row>
    <row r="439" spans="2:16" x14ac:dyDescent="0.25"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</row>
    <row r="440" spans="2:16" x14ac:dyDescent="0.25"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</row>
    <row r="441" spans="2:16" x14ac:dyDescent="0.25"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</row>
    <row r="442" spans="2:16" x14ac:dyDescent="0.25"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</row>
    <row r="443" spans="2:16" x14ac:dyDescent="0.25"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</row>
    <row r="444" spans="2:16" x14ac:dyDescent="0.25"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</row>
    <row r="445" spans="2:16" x14ac:dyDescent="0.25"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</row>
    <row r="446" spans="2:16" x14ac:dyDescent="0.25"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</row>
    <row r="447" spans="2:16" x14ac:dyDescent="0.25"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</row>
    <row r="448" spans="2:16" x14ac:dyDescent="0.25"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</row>
    <row r="449" spans="2:16" x14ac:dyDescent="0.25"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</row>
    <row r="450" spans="2:16" x14ac:dyDescent="0.25"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</row>
    <row r="451" spans="2:16" x14ac:dyDescent="0.25"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</row>
    <row r="452" spans="2:16" x14ac:dyDescent="0.25"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</row>
    <row r="453" spans="2:16" x14ac:dyDescent="0.25"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</row>
    <row r="454" spans="2:16" x14ac:dyDescent="0.25"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</row>
    <row r="455" spans="2:16" x14ac:dyDescent="0.25"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</row>
    <row r="456" spans="2:16" x14ac:dyDescent="0.25"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</row>
    <row r="457" spans="2:16" x14ac:dyDescent="0.25"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</row>
    <row r="458" spans="2:16" x14ac:dyDescent="0.25"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</row>
    <row r="459" spans="2:16" x14ac:dyDescent="0.25"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</row>
    <row r="460" spans="2:16" x14ac:dyDescent="0.25"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</row>
    <row r="461" spans="2:16" x14ac:dyDescent="0.25"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</row>
    <row r="462" spans="2:16" x14ac:dyDescent="0.25"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</row>
    <row r="463" spans="2:16" x14ac:dyDescent="0.25"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</row>
    <row r="464" spans="2:16" x14ac:dyDescent="0.25"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</row>
    <row r="465" spans="2:16" x14ac:dyDescent="0.25"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</row>
    <row r="466" spans="2:16" x14ac:dyDescent="0.25"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</row>
    <row r="467" spans="2:16" x14ac:dyDescent="0.25"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</row>
    <row r="468" spans="2:16" x14ac:dyDescent="0.25"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</row>
    <row r="469" spans="2:16" x14ac:dyDescent="0.25"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</row>
    <row r="470" spans="2:16" x14ac:dyDescent="0.25"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</row>
    <row r="471" spans="2:16" x14ac:dyDescent="0.25"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</row>
    <row r="472" spans="2:16" x14ac:dyDescent="0.25"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</row>
    <row r="473" spans="2:16" x14ac:dyDescent="0.25"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</row>
    <row r="474" spans="2:16" x14ac:dyDescent="0.25"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</row>
    <row r="475" spans="2:16" x14ac:dyDescent="0.25"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</row>
    <row r="476" spans="2:16" x14ac:dyDescent="0.25"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</row>
    <row r="477" spans="2:16" x14ac:dyDescent="0.25"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</row>
    <row r="478" spans="2:16" x14ac:dyDescent="0.25"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</row>
    <row r="479" spans="2:16" x14ac:dyDescent="0.25"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</row>
    <row r="480" spans="2:16" x14ac:dyDescent="0.25"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</row>
    <row r="481" spans="2:16" x14ac:dyDescent="0.25"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</row>
    <row r="482" spans="2:16" x14ac:dyDescent="0.25"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</row>
    <row r="483" spans="2:16" x14ac:dyDescent="0.25"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</row>
    <row r="484" spans="2:16" x14ac:dyDescent="0.25"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</row>
    <row r="485" spans="2:16" x14ac:dyDescent="0.25"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</row>
    <row r="486" spans="2:16" x14ac:dyDescent="0.25"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</row>
    <row r="487" spans="2:16" x14ac:dyDescent="0.25"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</row>
    <row r="488" spans="2:16" x14ac:dyDescent="0.25"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</row>
    <row r="489" spans="2:16" x14ac:dyDescent="0.25"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</row>
    <row r="490" spans="2:16" x14ac:dyDescent="0.25"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</row>
    <row r="491" spans="2:16" x14ac:dyDescent="0.25"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</row>
    <row r="492" spans="2:16" x14ac:dyDescent="0.25"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</row>
    <row r="493" spans="2:16" x14ac:dyDescent="0.25"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</row>
    <row r="494" spans="2:16" x14ac:dyDescent="0.25"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</row>
    <row r="495" spans="2:16" x14ac:dyDescent="0.25"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</row>
    <row r="496" spans="2:16" x14ac:dyDescent="0.25"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</row>
    <row r="497" spans="2:16" x14ac:dyDescent="0.25"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</row>
    <row r="498" spans="2:16" x14ac:dyDescent="0.25"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</row>
    <row r="499" spans="2:16" x14ac:dyDescent="0.25"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</row>
    <row r="500" spans="2:16" x14ac:dyDescent="0.25"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</row>
    <row r="501" spans="2:16" x14ac:dyDescent="0.25"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</row>
    <row r="502" spans="2:16" x14ac:dyDescent="0.25"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</row>
    <row r="503" spans="2:16" x14ac:dyDescent="0.25"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</row>
    <row r="504" spans="2:16" x14ac:dyDescent="0.25"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</row>
    <row r="505" spans="2:16" x14ac:dyDescent="0.25"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</row>
    <row r="506" spans="2:16" x14ac:dyDescent="0.25"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</row>
    <row r="507" spans="2:16" x14ac:dyDescent="0.25"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</row>
    <row r="508" spans="2:16" x14ac:dyDescent="0.25"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</row>
    <row r="509" spans="2:16" x14ac:dyDescent="0.25"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</row>
    <row r="510" spans="2:16" x14ac:dyDescent="0.25"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</row>
    <row r="511" spans="2:16" x14ac:dyDescent="0.25"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</row>
    <row r="512" spans="2:16" x14ac:dyDescent="0.25"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</row>
    <row r="513" spans="2:16" x14ac:dyDescent="0.25"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</row>
    <row r="514" spans="2:16" x14ac:dyDescent="0.25"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</row>
    <row r="515" spans="2:16" x14ac:dyDescent="0.25"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</row>
    <row r="516" spans="2:16" x14ac:dyDescent="0.25"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</row>
    <row r="517" spans="2:16" x14ac:dyDescent="0.25"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</row>
    <row r="518" spans="2:16" x14ac:dyDescent="0.25"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</row>
    <row r="519" spans="2:16" x14ac:dyDescent="0.25"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</row>
    <row r="520" spans="2:16" x14ac:dyDescent="0.25"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</row>
    <row r="521" spans="2:16" x14ac:dyDescent="0.25"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</row>
    <row r="522" spans="2:16" x14ac:dyDescent="0.25"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</row>
    <row r="523" spans="2:16" x14ac:dyDescent="0.25"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</row>
    <row r="524" spans="2:16" x14ac:dyDescent="0.25"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</row>
    <row r="525" spans="2:16" x14ac:dyDescent="0.25"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</row>
    <row r="526" spans="2:16" x14ac:dyDescent="0.25"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</row>
    <row r="527" spans="2:16" x14ac:dyDescent="0.25"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</row>
    <row r="528" spans="2:16" x14ac:dyDescent="0.25"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</row>
    <row r="529" spans="2:16" x14ac:dyDescent="0.25"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</row>
    <row r="530" spans="2:16" x14ac:dyDescent="0.25"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</row>
    <row r="531" spans="2:16" x14ac:dyDescent="0.25"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</row>
    <row r="532" spans="2:16" x14ac:dyDescent="0.25"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</row>
    <row r="533" spans="2:16" x14ac:dyDescent="0.25"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</row>
    <row r="534" spans="2:16" x14ac:dyDescent="0.25"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</row>
    <row r="535" spans="2:16" x14ac:dyDescent="0.25"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</row>
    <row r="536" spans="2:16" x14ac:dyDescent="0.25"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</row>
    <row r="537" spans="2:16" x14ac:dyDescent="0.25"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</row>
    <row r="538" spans="2:16" x14ac:dyDescent="0.25"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</row>
    <row r="539" spans="2:16" x14ac:dyDescent="0.25"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</row>
    <row r="540" spans="2:16" x14ac:dyDescent="0.25"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</row>
    <row r="541" spans="2:16" x14ac:dyDescent="0.25"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</row>
    <row r="542" spans="2:16" x14ac:dyDescent="0.25"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</row>
    <row r="543" spans="2:16" x14ac:dyDescent="0.25"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</row>
    <row r="544" spans="2:16" x14ac:dyDescent="0.25"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</row>
    <row r="545" spans="2:16" x14ac:dyDescent="0.25"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</row>
    <row r="546" spans="2:16" x14ac:dyDescent="0.25"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</row>
    <row r="547" spans="2:16" x14ac:dyDescent="0.25"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</row>
    <row r="548" spans="2:16" x14ac:dyDescent="0.25"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</row>
    <row r="549" spans="2:16" x14ac:dyDescent="0.25"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</row>
    <row r="550" spans="2:16" x14ac:dyDescent="0.25"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</row>
    <row r="551" spans="2:16" x14ac:dyDescent="0.25"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</row>
    <row r="552" spans="2:16" x14ac:dyDescent="0.25"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</row>
    <row r="553" spans="2:16" x14ac:dyDescent="0.25"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</row>
    <row r="554" spans="2:16" x14ac:dyDescent="0.25"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</row>
    <row r="555" spans="2:16" x14ac:dyDescent="0.25"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</row>
    <row r="556" spans="2:16" x14ac:dyDescent="0.25"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</row>
    <row r="557" spans="2:16" x14ac:dyDescent="0.25"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</row>
    <row r="558" spans="2:16" x14ac:dyDescent="0.25"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</row>
    <row r="559" spans="2:16" x14ac:dyDescent="0.25"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</row>
    <row r="560" spans="2:16" x14ac:dyDescent="0.25"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</row>
    <row r="561" spans="2:16" x14ac:dyDescent="0.25"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</row>
    <row r="562" spans="2:16" x14ac:dyDescent="0.25"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</row>
    <row r="563" spans="2:16" x14ac:dyDescent="0.25"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</row>
    <row r="564" spans="2:16" x14ac:dyDescent="0.25"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</row>
    <row r="565" spans="2:16" x14ac:dyDescent="0.25"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</row>
    <row r="566" spans="2:16" x14ac:dyDescent="0.25"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</row>
    <row r="567" spans="2:16" x14ac:dyDescent="0.25"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</row>
    <row r="568" spans="2:16" x14ac:dyDescent="0.25"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</row>
    <row r="569" spans="2:16" x14ac:dyDescent="0.25"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</row>
    <row r="570" spans="2:16" x14ac:dyDescent="0.25"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</row>
    <row r="571" spans="2:16" x14ac:dyDescent="0.25"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</row>
    <row r="572" spans="2:16" x14ac:dyDescent="0.25"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</row>
    <row r="573" spans="2:16" x14ac:dyDescent="0.25"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</row>
    <row r="574" spans="2:16" x14ac:dyDescent="0.25"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</row>
    <row r="575" spans="2:16" x14ac:dyDescent="0.25"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</row>
    <row r="576" spans="2:16" x14ac:dyDescent="0.25"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</row>
    <row r="577" spans="2:16" x14ac:dyDescent="0.25"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</row>
    <row r="578" spans="2:16" x14ac:dyDescent="0.25"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</row>
    <row r="579" spans="2:16" x14ac:dyDescent="0.25"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</row>
    <row r="580" spans="2:16" x14ac:dyDescent="0.25"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</row>
    <row r="581" spans="2:16" x14ac:dyDescent="0.25"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</row>
    <row r="582" spans="2:16" x14ac:dyDescent="0.25"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</row>
    <row r="583" spans="2:16" x14ac:dyDescent="0.25"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</row>
    <row r="584" spans="2:16" x14ac:dyDescent="0.25"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</row>
    <row r="585" spans="2:16" x14ac:dyDescent="0.25"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</row>
    <row r="586" spans="2:16" x14ac:dyDescent="0.25"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</row>
    <row r="587" spans="2:16" x14ac:dyDescent="0.25"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</row>
    <row r="588" spans="2:16" x14ac:dyDescent="0.25"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</row>
    <row r="589" spans="2:16" x14ac:dyDescent="0.25"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</row>
    <row r="590" spans="2:16" x14ac:dyDescent="0.25"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</row>
    <row r="591" spans="2:16" x14ac:dyDescent="0.25"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</row>
    <row r="592" spans="2:16" x14ac:dyDescent="0.25"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</row>
    <row r="593" spans="2:16" x14ac:dyDescent="0.25"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</row>
    <row r="594" spans="2:16" x14ac:dyDescent="0.25"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</row>
    <row r="595" spans="2:16" x14ac:dyDescent="0.25"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</row>
    <row r="596" spans="2:16" x14ac:dyDescent="0.25"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</row>
    <row r="597" spans="2:16" x14ac:dyDescent="0.25"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</row>
    <row r="598" spans="2:16" x14ac:dyDescent="0.25"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</row>
    <row r="599" spans="2:16" x14ac:dyDescent="0.25"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</row>
    <row r="600" spans="2:16" x14ac:dyDescent="0.25"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</row>
    <row r="601" spans="2:16" x14ac:dyDescent="0.25"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</row>
    <row r="602" spans="2:16" x14ac:dyDescent="0.25"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</row>
    <row r="603" spans="2:16" x14ac:dyDescent="0.25"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</row>
    <row r="604" spans="2:16" x14ac:dyDescent="0.25"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</row>
    <row r="605" spans="2:16" x14ac:dyDescent="0.25"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</row>
    <row r="606" spans="2:16" x14ac:dyDescent="0.25"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</row>
    <row r="607" spans="2:16" x14ac:dyDescent="0.25"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</row>
    <row r="608" spans="2:16" x14ac:dyDescent="0.25"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</row>
    <row r="609" spans="2:16" x14ac:dyDescent="0.25"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</row>
    <row r="610" spans="2:16" x14ac:dyDescent="0.25"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</row>
    <row r="611" spans="2:16" x14ac:dyDescent="0.25"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</row>
    <row r="612" spans="2:16" x14ac:dyDescent="0.25"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</row>
    <row r="613" spans="2:16" x14ac:dyDescent="0.25"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</row>
    <row r="614" spans="2:16" x14ac:dyDescent="0.25"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</row>
    <row r="615" spans="2:16" x14ac:dyDescent="0.25"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</row>
    <row r="616" spans="2:16" x14ac:dyDescent="0.25"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</row>
    <row r="617" spans="2:16" x14ac:dyDescent="0.25"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</row>
    <row r="618" spans="2:16" x14ac:dyDescent="0.25"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</row>
    <row r="619" spans="2:16" x14ac:dyDescent="0.25"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</row>
    <row r="620" spans="2:16" x14ac:dyDescent="0.25"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</row>
    <row r="621" spans="2:16" x14ac:dyDescent="0.25"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</row>
    <row r="622" spans="2:16" x14ac:dyDescent="0.25"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</row>
    <row r="623" spans="2:16" x14ac:dyDescent="0.25"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</row>
    <row r="624" spans="2:16" x14ac:dyDescent="0.25"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</row>
    <row r="625" spans="2:16" x14ac:dyDescent="0.25"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</row>
    <row r="626" spans="2:16" x14ac:dyDescent="0.25"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</row>
    <row r="627" spans="2:16" x14ac:dyDescent="0.25"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</row>
    <row r="628" spans="2:16" x14ac:dyDescent="0.25"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</row>
    <row r="629" spans="2:16" x14ac:dyDescent="0.25"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</row>
    <row r="630" spans="2:16" x14ac:dyDescent="0.25"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</row>
    <row r="631" spans="2:16" x14ac:dyDescent="0.25"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</row>
    <row r="632" spans="2:16" x14ac:dyDescent="0.25"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</row>
    <row r="633" spans="2:16" x14ac:dyDescent="0.25"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</row>
    <row r="634" spans="2:16" x14ac:dyDescent="0.25"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</row>
    <row r="635" spans="2:16" x14ac:dyDescent="0.25"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</row>
    <row r="636" spans="2:16" x14ac:dyDescent="0.25"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</row>
    <row r="637" spans="2:16" x14ac:dyDescent="0.25"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</row>
    <row r="638" spans="2:16" x14ac:dyDescent="0.25"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</row>
    <row r="639" spans="2:16" x14ac:dyDescent="0.25"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</row>
    <row r="640" spans="2:16" x14ac:dyDescent="0.25"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</row>
    <row r="641" spans="2:16" x14ac:dyDescent="0.25"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</row>
    <row r="642" spans="2:16" x14ac:dyDescent="0.25"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</row>
    <row r="643" spans="2:16" x14ac:dyDescent="0.25"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</row>
    <row r="644" spans="2:16" x14ac:dyDescent="0.25"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</row>
    <row r="645" spans="2:16" x14ac:dyDescent="0.25"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</row>
    <row r="646" spans="2:16" x14ac:dyDescent="0.25"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</row>
    <row r="647" spans="2:16" x14ac:dyDescent="0.25"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</row>
    <row r="648" spans="2:16" x14ac:dyDescent="0.25"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</row>
    <row r="649" spans="2:16" x14ac:dyDescent="0.25"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</row>
    <row r="650" spans="2:16" x14ac:dyDescent="0.25"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</row>
    <row r="651" spans="2:16" x14ac:dyDescent="0.25"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</row>
    <row r="652" spans="2:16" x14ac:dyDescent="0.25"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</row>
    <row r="653" spans="2:16" x14ac:dyDescent="0.25"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</row>
    <row r="654" spans="2:16" x14ac:dyDescent="0.25"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</row>
    <row r="655" spans="2:16" x14ac:dyDescent="0.25"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</row>
    <row r="656" spans="2:16" x14ac:dyDescent="0.25"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</row>
  </sheetData>
  <mergeCells count="6">
    <mergeCell ref="I15:J15"/>
    <mergeCell ref="T15:X15"/>
    <mergeCell ref="AY17:BF17"/>
    <mergeCell ref="BJ18:BL18"/>
    <mergeCell ref="BP17:BW17"/>
    <mergeCell ref="AD15:AF15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tabColor theme="6" tint="-0.499984740745262"/>
  </sheetPr>
  <dimension ref="A2:BW271"/>
  <sheetViews>
    <sheetView showGridLines="0" topLeftCell="AP41" zoomScale="70" zoomScaleNormal="70" workbookViewId="0">
      <selection activeCell="BI93" sqref="BI93"/>
    </sheetView>
  </sheetViews>
  <sheetFormatPr defaultRowHeight="12" x14ac:dyDescent="0.2"/>
  <cols>
    <col min="1" max="1" width="21.85546875" style="8" bestFit="1" customWidth="1"/>
    <col min="2" max="2" width="27.42578125" style="8" bestFit="1" customWidth="1"/>
    <col min="3" max="3" width="18.140625" style="8" bestFit="1" customWidth="1"/>
    <col min="4" max="4" width="26.7109375" style="8" bestFit="1" customWidth="1"/>
    <col min="5" max="5" width="13.7109375" style="8" bestFit="1" customWidth="1"/>
    <col min="6" max="6" width="20.85546875" style="8" bestFit="1" customWidth="1"/>
    <col min="7" max="7" width="28.7109375" style="8" bestFit="1" customWidth="1"/>
    <col min="8" max="8" width="18.42578125" style="8" bestFit="1" customWidth="1"/>
    <col min="9" max="10" width="10.85546875" style="16" customWidth="1"/>
    <col min="11" max="11" width="9.42578125" style="8" bestFit="1" customWidth="1"/>
    <col min="12" max="12" width="9.28515625" style="8" bestFit="1" customWidth="1"/>
    <col min="13" max="13" width="8.140625" style="8" bestFit="1" customWidth="1"/>
    <col min="14" max="14" width="13.5703125" style="43" bestFit="1" customWidth="1"/>
    <col min="15" max="15" width="13.28515625" style="43" bestFit="1" customWidth="1"/>
    <col min="16" max="16" width="6.140625" style="8" bestFit="1" customWidth="1"/>
    <col min="17" max="17" width="9.140625" style="16"/>
    <col min="18" max="18" width="9.140625" style="8"/>
    <col min="19" max="19" width="9.85546875" style="8" bestFit="1" customWidth="1"/>
    <col min="20" max="20" width="13.140625" style="8" bestFit="1" customWidth="1"/>
    <col min="21" max="22" width="8.42578125" style="8" bestFit="1" customWidth="1"/>
    <col min="23" max="23" width="9" style="8" bestFit="1" customWidth="1"/>
    <col min="24" max="24" width="9.5703125" style="8" bestFit="1" customWidth="1"/>
    <col min="25" max="28" width="9.140625" style="8"/>
    <col min="29" max="29" width="10" style="8" bestFit="1" customWidth="1"/>
    <col min="30" max="31" width="9.140625" style="8"/>
    <col min="32" max="43" width="9.140625" style="8" customWidth="1"/>
    <col min="44" max="50" width="9.140625" style="8"/>
    <col min="51" max="51" width="10" style="8" hidden="1" customWidth="1"/>
    <col min="52" max="54" width="19.140625" style="8" hidden="1" customWidth="1"/>
    <col min="55" max="56" width="20" style="8" hidden="1" customWidth="1"/>
    <col min="57" max="58" width="19.140625" style="8" hidden="1" customWidth="1"/>
    <col min="59" max="63" width="9.140625" style="8"/>
    <col min="64" max="64" width="9.140625" style="55"/>
    <col min="65" max="67" width="9.140625" style="8"/>
    <col min="68" max="76" width="0" style="8" hidden="1" customWidth="1"/>
    <col min="77" max="16384" width="9.140625" style="8"/>
  </cols>
  <sheetData>
    <row r="2" spans="2:45" x14ac:dyDescent="0.2">
      <c r="B2" s="9" t="s">
        <v>15</v>
      </c>
      <c r="C2" s="71" t="s">
        <v>76</v>
      </c>
    </row>
    <row r="3" spans="2:45" x14ac:dyDescent="0.2">
      <c r="B3" s="9" t="s">
        <v>16</v>
      </c>
      <c r="C3" s="9" t="s">
        <v>57</v>
      </c>
    </row>
    <row r="4" spans="2:45" x14ac:dyDescent="0.2">
      <c r="B4" s="9" t="s">
        <v>17</v>
      </c>
      <c r="C4" s="9" t="s">
        <v>57</v>
      </c>
    </row>
    <row r="5" spans="2:45" x14ac:dyDescent="0.2">
      <c r="B5" s="9" t="s">
        <v>19</v>
      </c>
      <c r="C5" s="9" t="s">
        <v>18</v>
      </c>
    </row>
    <row r="6" spans="2:45" x14ac:dyDescent="0.2">
      <c r="B6" s="9" t="s">
        <v>20</v>
      </c>
      <c r="C6" s="9" t="s">
        <v>18</v>
      </c>
    </row>
    <row r="7" spans="2:45" x14ac:dyDescent="0.2">
      <c r="B7" s="9" t="s">
        <v>21</v>
      </c>
      <c r="C7" s="9" t="s">
        <v>18</v>
      </c>
    </row>
    <row r="8" spans="2:45" x14ac:dyDescent="0.2">
      <c r="B8" s="9" t="s">
        <v>22</v>
      </c>
      <c r="C8" s="9" t="s">
        <v>23</v>
      </c>
      <c r="D8" s="8" t="s">
        <v>116</v>
      </c>
    </row>
    <row r="9" spans="2:45" x14ac:dyDescent="0.2">
      <c r="B9" s="9" t="s">
        <v>24</v>
      </c>
      <c r="C9" s="9" t="s">
        <v>25</v>
      </c>
      <c r="D9" s="8" t="s">
        <v>116</v>
      </c>
    </row>
    <row r="10" spans="2:45" x14ac:dyDescent="0.2">
      <c r="B10" s="9" t="s">
        <v>26</v>
      </c>
      <c r="C10" s="9" t="s">
        <v>25</v>
      </c>
      <c r="D10" s="8" t="s">
        <v>116</v>
      </c>
    </row>
    <row r="11" spans="2:45" x14ac:dyDescent="0.2">
      <c r="B11" s="9" t="s">
        <v>27</v>
      </c>
      <c r="C11" s="9" t="s">
        <v>25</v>
      </c>
      <c r="D11" s="8" t="s">
        <v>117</v>
      </c>
    </row>
    <row r="12" spans="2:45" x14ac:dyDescent="0.2">
      <c r="B12" s="9" t="s">
        <v>28</v>
      </c>
      <c r="C12" s="9" t="s">
        <v>18</v>
      </c>
      <c r="I12" s="16">
        <f>+CORREL(I19:I80,J19:J80)</f>
        <v>0.57374215011794949</v>
      </c>
    </row>
    <row r="13" spans="2:45" x14ac:dyDescent="0.2">
      <c r="B13" s="9" t="s">
        <v>29</v>
      </c>
      <c r="C13" s="9" t="s">
        <v>18</v>
      </c>
    </row>
    <row r="15" spans="2:45" ht="12.75" thickBot="1" x14ac:dyDescent="0.25">
      <c r="I15" s="313" t="s">
        <v>52</v>
      </c>
      <c r="J15" s="313"/>
      <c r="T15" s="315" t="s">
        <v>52</v>
      </c>
      <c r="U15" s="315"/>
      <c r="V15" s="315"/>
      <c r="W15" s="315"/>
      <c r="X15" s="315"/>
      <c r="AD15" s="313" t="s">
        <v>113</v>
      </c>
      <c r="AE15" s="313"/>
      <c r="AF15" s="313"/>
    </row>
    <row r="16" spans="2:45" ht="15.75" thickBot="1" x14ac:dyDescent="0.3">
      <c r="I16" s="20" t="s">
        <v>53</v>
      </c>
      <c r="J16" s="20" t="s">
        <v>54</v>
      </c>
      <c r="T16" s="68" t="s">
        <v>53</v>
      </c>
      <c r="U16" s="68" t="s">
        <v>54</v>
      </c>
      <c r="V16" s="68" t="s">
        <v>54</v>
      </c>
      <c r="W16" s="68" t="s">
        <v>54</v>
      </c>
      <c r="X16" s="68" t="s">
        <v>54</v>
      </c>
      <c r="AA16" s="69">
        <f>+SUM(AA19:AA83)</f>
        <v>-6.1563747625096775E-2</v>
      </c>
      <c r="AD16" s="20" t="s">
        <v>53</v>
      </c>
      <c r="AE16" s="20" t="s">
        <v>54</v>
      </c>
      <c r="AF16" s="20" t="s">
        <v>54</v>
      </c>
      <c r="AK16" s="59" t="s">
        <v>30</v>
      </c>
      <c r="AL16"/>
      <c r="AM16"/>
      <c r="AN16"/>
      <c r="AO16"/>
      <c r="AP16"/>
      <c r="AQ16"/>
      <c r="AR16"/>
      <c r="AS16"/>
    </row>
    <row r="17" spans="1:75" ht="15.75" thickBot="1" x14ac:dyDescent="0.3">
      <c r="AK17"/>
      <c r="AL17"/>
      <c r="AM17"/>
      <c r="AN17"/>
      <c r="AO17"/>
      <c r="AP17"/>
      <c r="AQ17"/>
      <c r="AR17"/>
      <c r="AS17"/>
      <c r="AY17" s="312" t="s">
        <v>98</v>
      </c>
      <c r="AZ17" s="312"/>
      <c r="BA17" s="312"/>
      <c r="BB17" s="312"/>
      <c r="BC17" s="312"/>
      <c r="BD17" s="312"/>
      <c r="BE17" s="312"/>
      <c r="BF17" s="312"/>
      <c r="BJ17" s="314" t="s">
        <v>101</v>
      </c>
      <c r="BK17" s="314"/>
      <c r="BL17" s="314"/>
      <c r="BP17" s="312" t="s">
        <v>103</v>
      </c>
      <c r="BQ17" s="312"/>
      <c r="BR17" s="312"/>
      <c r="BS17" s="312"/>
      <c r="BT17" s="312"/>
      <c r="BU17" s="312"/>
      <c r="BV17" s="312"/>
      <c r="BW17" s="312"/>
    </row>
    <row r="18" spans="1:75" ht="15" x14ac:dyDescent="0.25">
      <c r="A18" s="1" t="s">
        <v>80</v>
      </c>
      <c r="B18" s="1" t="s">
        <v>79</v>
      </c>
      <c r="C18" s="2" t="s">
        <v>1</v>
      </c>
      <c r="D18" s="3" t="s">
        <v>2</v>
      </c>
      <c r="E18" s="4" t="s">
        <v>3</v>
      </c>
      <c r="F18" s="5" t="s">
        <v>4</v>
      </c>
      <c r="G18" s="5" t="s">
        <v>5</v>
      </c>
      <c r="H18" s="5" t="s">
        <v>6</v>
      </c>
      <c r="I18" s="18" t="s">
        <v>7</v>
      </c>
      <c r="J18" s="19" t="s">
        <v>8</v>
      </c>
      <c r="K18" s="5" t="s">
        <v>9</v>
      </c>
      <c r="L18" s="5" t="s">
        <v>10</v>
      </c>
      <c r="M18" s="5" t="s">
        <v>11</v>
      </c>
      <c r="N18" s="40" t="s">
        <v>12</v>
      </c>
      <c r="O18" s="40" t="s">
        <v>13</v>
      </c>
      <c r="P18" s="6" t="s">
        <v>14</v>
      </c>
      <c r="T18" s="24" t="str">
        <f>+I18</f>
        <v>Tasso Medio</v>
      </c>
      <c r="U18" s="24" t="str">
        <f>+J18</f>
        <v>Euribor</v>
      </c>
      <c r="V18" s="24" t="s">
        <v>89</v>
      </c>
      <c r="W18" s="24" t="s">
        <v>128</v>
      </c>
      <c r="X18" s="24" t="s">
        <v>55</v>
      </c>
      <c r="Z18" s="24" t="s">
        <v>86</v>
      </c>
      <c r="AA18" s="24" t="s">
        <v>87</v>
      </c>
      <c r="AB18" s="24"/>
      <c r="AC18" s="24"/>
      <c r="AD18" s="24" t="s">
        <v>88</v>
      </c>
      <c r="AE18" s="24" t="s">
        <v>87</v>
      </c>
      <c r="AF18" s="24" t="s">
        <v>82</v>
      </c>
      <c r="AK18" s="13" t="s">
        <v>31</v>
      </c>
      <c r="AL18" s="13"/>
      <c r="AM18"/>
      <c r="AN18"/>
      <c r="AO18"/>
      <c r="AP18"/>
      <c r="AQ18"/>
      <c r="AR18"/>
      <c r="AS18"/>
      <c r="AY18" s="50" t="s">
        <v>0</v>
      </c>
      <c r="AZ18" s="50" t="s">
        <v>91</v>
      </c>
      <c r="BA18" s="50" t="s">
        <v>92</v>
      </c>
      <c r="BB18" s="50" t="s">
        <v>93</v>
      </c>
      <c r="BC18" s="50" t="s">
        <v>94</v>
      </c>
      <c r="BD18" s="50" t="s">
        <v>95</v>
      </c>
      <c r="BE18" s="50" t="s">
        <v>96</v>
      </c>
      <c r="BF18" s="50" t="s">
        <v>97</v>
      </c>
      <c r="BJ18" s="56" t="s">
        <v>0</v>
      </c>
      <c r="BK18" s="56" t="s">
        <v>99</v>
      </c>
      <c r="BL18" s="51" t="s">
        <v>100</v>
      </c>
      <c r="BP18" s="56" t="s">
        <v>104</v>
      </c>
      <c r="BQ18" s="56" t="s">
        <v>105</v>
      </c>
      <c r="BR18" s="56" t="s">
        <v>106</v>
      </c>
      <c r="BS18" s="56" t="s">
        <v>107</v>
      </c>
      <c r="BT18" s="56" t="s">
        <v>108</v>
      </c>
      <c r="BU18" s="56" t="s">
        <v>109</v>
      </c>
      <c r="BV18" s="56" t="s">
        <v>110</v>
      </c>
    </row>
    <row r="19" spans="1:75" ht="15" x14ac:dyDescent="0.25">
      <c r="A19" s="7">
        <f>+EOMONTH(B19,-3)</f>
        <v>39416</v>
      </c>
      <c r="B19" s="198">
        <v>39507</v>
      </c>
      <c r="C19" s="199">
        <v>3795685312</v>
      </c>
      <c r="D19" s="200">
        <v>640078.60000000126</v>
      </c>
      <c r="E19" s="201">
        <v>971</v>
      </c>
      <c r="F19" s="200">
        <v>130885700.4137931</v>
      </c>
      <c r="G19" s="200">
        <v>134794.74810895274</v>
      </c>
      <c r="H19" s="200">
        <v>640078.60000000126</v>
      </c>
      <c r="I19" s="202">
        <v>6.1719755022726301E-2</v>
      </c>
      <c r="J19" s="202">
        <v>4.1820952380952389E-2</v>
      </c>
      <c r="K19" s="203">
        <v>1.2253634085213003E-3</v>
      </c>
      <c r="L19" s="203">
        <v>0</v>
      </c>
      <c r="M19" s="203">
        <v>1.2253634085213003E-3</v>
      </c>
      <c r="N19" s="217">
        <v>18.689834984376606</v>
      </c>
      <c r="O19" s="217">
        <v>11.811508516085281</v>
      </c>
      <c r="P19" s="215"/>
      <c r="S19" s="21">
        <f>+B19</f>
        <v>39507</v>
      </c>
      <c r="T19" s="14">
        <f>+I19</f>
        <v>6.1719755022726301E-2</v>
      </c>
      <c r="U19" s="14">
        <f t="shared" ref="T19:U77" si="0">+J19</f>
        <v>4.1820952380952389E-2</v>
      </c>
      <c r="V19" s="14">
        <f>++VLOOKUP(B19,'cds bmps'!K:O,5,FALSE)/10000</f>
        <v>8.463942857142857E-3</v>
      </c>
      <c r="W19" s="83">
        <v>1.2717536813922356E-2</v>
      </c>
      <c r="X19" s="80">
        <v>0</v>
      </c>
      <c r="Z19" s="49">
        <f>+$AL$32+$AL$33*U19+V19*$AL$34+W19*$AL$35</f>
        <v>6.4483686294786041E-2</v>
      </c>
      <c r="AA19" s="14">
        <f>+T19-Z19</f>
        <v>-2.76393127205974E-3</v>
      </c>
      <c r="AC19" s="21">
        <f>+S20</f>
        <v>39538</v>
      </c>
      <c r="AD19" s="14">
        <f>+I20-I19</f>
        <v>-1.0549651991068401E-3</v>
      </c>
      <c r="AE19" s="14">
        <f>+AA19</f>
        <v>-2.76393127205974E-3</v>
      </c>
      <c r="AF19" s="15">
        <f>+M19</f>
        <v>1.2253634085213003E-3</v>
      </c>
      <c r="AK19" s="10" t="s">
        <v>32</v>
      </c>
      <c r="AL19" s="10">
        <v>0.85359228297350265</v>
      </c>
      <c r="AM19"/>
      <c r="AN19"/>
      <c r="AO19"/>
      <c r="AP19"/>
      <c r="AQ19"/>
      <c r="AR19"/>
      <c r="AS19"/>
      <c r="AY19" s="29">
        <f t="shared" ref="AY19:BA30" si="1">+S19</f>
        <v>39507</v>
      </c>
      <c r="AZ19" s="60">
        <f t="shared" si="1"/>
        <v>6.1719755022726301E-2</v>
      </c>
      <c r="BA19" s="60">
        <f t="shared" si="1"/>
        <v>4.1820952380952389E-2</v>
      </c>
      <c r="BB19" s="60"/>
      <c r="BC19" s="60"/>
      <c r="BD19" s="60"/>
      <c r="BE19" s="60">
        <f>+V19</f>
        <v>8.463942857142857E-3</v>
      </c>
      <c r="BF19" s="61">
        <f>+W19</f>
        <v>1.2717536813922356E-2</v>
      </c>
      <c r="BJ19" s="52">
        <f>+S19</f>
        <v>39507</v>
      </c>
      <c r="BK19" s="58">
        <f>+O19</f>
        <v>11.811508516085281</v>
      </c>
      <c r="BL19" s="53">
        <f>+E19</f>
        <v>971</v>
      </c>
      <c r="BP19" s="21">
        <f>+B20</f>
        <v>39538</v>
      </c>
      <c r="BQ19" s="58">
        <f>+I20</f>
        <v>6.0664789823619461E-2</v>
      </c>
      <c r="BR19" s="58">
        <f>+I19</f>
        <v>6.1719755022726301E-2</v>
      </c>
      <c r="BS19" s="58">
        <f>+J19</f>
        <v>4.1820952380952389E-2</v>
      </c>
      <c r="BT19" s="58">
        <f>+V19</f>
        <v>8.463942857142857E-3</v>
      </c>
      <c r="BU19" s="58">
        <f>+M19</f>
        <v>1.2253634085213003E-3</v>
      </c>
      <c r="BV19" s="8">
        <f>+W19</f>
        <v>1.2717536813922356E-2</v>
      </c>
    </row>
    <row r="20" spans="1:75" ht="15" x14ac:dyDescent="0.25">
      <c r="A20" s="7">
        <f t="shared" ref="A20:A84" si="2">+EOMONTH(B20,-3)</f>
        <v>39447</v>
      </c>
      <c r="B20" s="204">
        <v>39538</v>
      </c>
      <c r="C20" s="205">
        <v>4382824310</v>
      </c>
      <c r="D20" s="206">
        <v>726456.6</v>
      </c>
      <c r="E20" s="207">
        <v>916</v>
      </c>
      <c r="F20" s="206">
        <v>141381429.3548387</v>
      </c>
      <c r="G20" s="206">
        <v>154346.53859698548</v>
      </c>
      <c r="H20" s="206">
        <v>726456.6</v>
      </c>
      <c r="I20" s="208">
        <v>6.0664789823619461E-2</v>
      </c>
      <c r="J20" s="208">
        <v>4.3046315789473689E-2</v>
      </c>
      <c r="K20" s="209">
        <v>6.4459330143539634E-4</v>
      </c>
      <c r="L20" s="209">
        <v>0</v>
      </c>
      <c r="M20" s="209">
        <v>6.4459330143539634E-4</v>
      </c>
      <c r="N20" s="218">
        <v>18.766971968677471</v>
      </c>
      <c r="O20" s="218">
        <v>11.946955604003339</v>
      </c>
      <c r="P20" s="216">
        <v>6.1719755022726301E-2</v>
      </c>
      <c r="S20" s="21">
        <f t="shared" ref="S20:S80" si="3">+B20</f>
        <v>39538</v>
      </c>
      <c r="T20" s="14">
        <f t="shared" si="0"/>
        <v>6.0664789823619461E-2</v>
      </c>
      <c r="U20" s="14">
        <f t="shared" si="0"/>
        <v>4.3046315789473689E-2</v>
      </c>
      <c r="V20" s="14">
        <f>++VLOOKUP(B20,'cds bmps'!K:O,5,FALSE)/10000</f>
        <v>1.1663990476190478E-2</v>
      </c>
      <c r="W20" s="83">
        <v>1.2490317583268785E-2</v>
      </c>
      <c r="X20" s="80">
        <v>0</v>
      </c>
      <c r="Z20" s="49">
        <f t="shared" ref="Z20:Z83" si="4">+$AL$32+$AL$33*U20+V20*$AL$34+W20*$AL$35</f>
        <v>6.5901216761569195E-2</v>
      </c>
      <c r="AA20" s="14">
        <f t="shared" ref="AA20:AA80" si="5">+T20-Z20</f>
        <v>-5.2364269379497341E-3</v>
      </c>
      <c r="AC20" s="21">
        <f t="shared" ref="AC20:AC79" si="6">+S21</f>
        <v>39568</v>
      </c>
      <c r="AD20" s="14">
        <f t="shared" ref="AD20:AD79" si="7">+I21-I20</f>
        <v>-7.3100149945860837E-5</v>
      </c>
      <c r="AE20" s="14">
        <f t="shared" ref="AE20:AE79" si="8">+AA20</f>
        <v>-5.2364269379497341E-3</v>
      </c>
      <c r="AF20" s="15">
        <f t="shared" ref="AF20:AF79" si="9">+M20</f>
        <v>6.4459330143539634E-4</v>
      </c>
      <c r="AK20" s="10" t="s">
        <v>33</v>
      </c>
      <c r="AL20" s="10">
        <v>0.7286197855519162</v>
      </c>
      <c r="AM20"/>
      <c r="AN20"/>
      <c r="AO20"/>
      <c r="AP20"/>
      <c r="AQ20"/>
      <c r="AR20"/>
      <c r="AS20"/>
      <c r="AY20" s="29">
        <f t="shared" si="1"/>
        <v>39538</v>
      </c>
      <c r="AZ20" s="60">
        <f t="shared" si="1"/>
        <v>6.0664789823619461E-2</v>
      </c>
      <c r="BA20" s="60">
        <f t="shared" si="1"/>
        <v>4.3046315789473689E-2</v>
      </c>
      <c r="BB20" s="60">
        <f>+K19</f>
        <v>1.2253634085213003E-3</v>
      </c>
      <c r="BC20" s="60">
        <f>+L19</f>
        <v>0</v>
      </c>
      <c r="BD20" s="60">
        <f>+M19</f>
        <v>1.2253634085213003E-3</v>
      </c>
      <c r="BE20" s="60">
        <f>+V20</f>
        <v>1.1663990476190478E-2</v>
      </c>
      <c r="BF20" s="61">
        <f>+W20</f>
        <v>1.2490317583268785E-2</v>
      </c>
      <c r="BJ20" s="52">
        <f t="shared" ref="BJ20:BJ83" si="10">+S20</f>
        <v>39538</v>
      </c>
      <c r="BK20" s="58">
        <f t="shared" ref="BK20:BK83" si="11">+O20</f>
        <v>11.946955604003339</v>
      </c>
      <c r="BL20" s="53">
        <f t="shared" ref="BL20:BL83" si="12">+E20</f>
        <v>916</v>
      </c>
      <c r="BP20" s="21">
        <f t="shared" ref="BP20:BP82" si="13">+B21</f>
        <v>39568</v>
      </c>
      <c r="BQ20" s="58">
        <f t="shared" ref="BQ20:BQ82" si="14">+I21</f>
        <v>6.05916896736736E-2</v>
      </c>
      <c r="BR20" s="58">
        <f t="shared" ref="BR20:BS82" si="15">+I20</f>
        <v>6.0664789823619461E-2</v>
      </c>
      <c r="BS20" s="58">
        <f t="shared" si="15"/>
        <v>4.3046315789473689E-2</v>
      </c>
      <c r="BT20" s="58">
        <f t="shared" ref="BT20:BT82" si="16">+V20</f>
        <v>1.1663990476190478E-2</v>
      </c>
      <c r="BU20" s="58">
        <f t="shared" ref="BU20:BU82" si="17">+M20</f>
        <v>6.4459330143539634E-4</v>
      </c>
      <c r="BV20" s="8">
        <f t="shared" ref="BV20:BV82" si="18">+W20</f>
        <v>1.2490317583268785E-2</v>
      </c>
    </row>
    <row r="21" spans="1:75" ht="15" x14ac:dyDescent="0.25">
      <c r="A21" s="7">
        <f t="shared" si="2"/>
        <v>39478</v>
      </c>
      <c r="B21" s="204">
        <v>39568</v>
      </c>
      <c r="C21" s="205">
        <v>4358593896</v>
      </c>
      <c r="D21" s="206">
        <v>721569.86</v>
      </c>
      <c r="E21" s="207">
        <v>1116</v>
      </c>
      <c r="F21" s="206">
        <v>145286463.19999999</v>
      </c>
      <c r="G21" s="206">
        <v>130185.0028673835</v>
      </c>
      <c r="H21" s="206">
        <v>721569.86</v>
      </c>
      <c r="I21" s="208">
        <v>6.05916896736736E-2</v>
      </c>
      <c r="J21" s="208">
        <v>4.3690909090909086E-2</v>
      </c>
      <c r="K21" s="209">
        <v>1.8290043290044439E-4</v>
      </c>
      <c r="L21" s="209">
        <v>0</v>
      </c>
      <c r="M21" s="209">
        <v>1.8290043290044439E-4</v>
      </c>
      <c r="N21" s="218">
        <v>18.794217959713162</v>
      </c>
      <c r="O21" s="218">
        <v>11.776711816771908</v>
      </c>
      <c r="P21" s="216">
        <v>6.0664789823619461E-2</v>
      </c>
      <c r="S21" s="21">
        <f t="shared" si="3"/>
        <v>39568</v>
      </c>
      <c r="T21" s="14">
        <f t="shared" si="0"/>
        <v>6.05916896736736E-2</v>
      </c>
      <c r="U21" s="14">
        <f t="shared" si="0"/>
        <v>4.3690909090909086E-2</v>
      </c>
      <c r="V21" s="14">
        <f>++VLOOKUP(B21,'cds bmps'!K:O,5,FALSE)/10000</f>
        <v>7.2775499999999998E-3</v>
      </c>
      <c r="W21" s="83">
        <v>1.2490317583268785E-2</v>
      </c>
      <c r="X21" s="80">
        <v>0</v>
      </c>
      <c r="Z21" s="49">
        <f t="shared" si="4"/>
        <v>6.4899003466953376E-2</v>
      </c>
      <c r="AA21" s="14">
        <f t="shared" si="5"/>
        <v>-4.3073137932797753E-3</v>
      </c>
      <c r="AC21" s="21">
        <f t="shared" si="6"/>
        <v>39599</v>
      </c>
      <c r="AD21" s="14">
        <f t="shared" si="7"/>
        <v>-3.8438634385968701E-3</v>
      </c>
      <c r="AE21" s="14">
        <f t="shared" si="8"/>
        <v>-4.3073137932797753E-3</v>
      </c>
      <c r="AF21" s="15">
        <f t="shared" si="9"/>
        <v>1.8290043290044439E-4</v>
      </c>
      <c r="AK21" s="10" t="s">
        <v>34</v>
      </c>
      <c r="AL21" s="10">
        <v>0.71776457697399276</v>
      </c>
      <c r="AM21"/>
      <c r="AN21"/>
      <c r="AO21"/>
      <c r="AP21"/>
      <c r="AQ21"/>
      <c r="AR21"/>
      <c r="AS21"/>
      <c r="AY21" s="29">
        <f t="shared" ref="AY21" si="19">+S21</f>
        <v>39568</v>
      </c>
      <c r="AZ21" s="60">
        <f t="shared" si="1"/>
        <v>6.05916896736736E-2</v>
      </c>
      <c r="BA21" s="60">
        <f t="shared" si="1"/>
        <v>4.3690909090909086E-2</v>
      </c>
      <c r="BB21" s="60">
        <f t="shared" ref="BB21:BD30" si="20">+K20</f>
        <v>6.4459330143539634E-4</v>
      </c>
      <c r="BC21" s="60">
        <f t="shared" si="20"/>
        <v>0</v>
      </c>
      <c r="BD21" s="60">
        <f t="shared" si="20"/>
        <v>6.4459330143539634E-4</v>
      </c>
      <c r="BE21" s="60">
        <f t="shared" ref="BE21:BF30" si="21">+V21</f>
        <v>7.2775499999999998E-3</v>
      </c>
      <c r="BF21" s="61">
        <f t="shared" si="21"/>
        <v>1.2490317583268785E-2</v>
      </c>
      <c r="BJ21" s="52">
        <f t="shared" si="10"/>
        <v>39568</v>
      </c>
      <c r="BK21" s="58">
        <f t="shared" si="11"/>
        <v>11.776711816771908</v>
      </c>
      <c r="BL21" s="53">
        <f t="shared" si="12"/>
        <v>1116</v>
      </c>
      <c r="BP21" s="21">
        <f t="shared" si="13"/>
        <v>39599</v>
      </c>
      <c r="BQ21" s="58">
        <f t="shared" si="14"/>
        <v>5.674782623507673E-2</v>
      </c>
      <c r="BR21" s="58">
        <f t="shared" si="15"/>
        <v>6.05916896736736E-2</v>
      </c>
      <c r="BS21" s="58">
        <f t="shared" si="15"/>
        <v>4.3690909090909086E-2</v>
      </c>
      <c r="BT21" s="58">
        <f t="shared" si="16"/>
        <v>7.2775499999999998E-3</v>
      </c>
      <c r="BU21" s="58">
        <f t="shared" si="17"/>
        <v>1.8290043290044439E-4</v>
      </c>
      <c r="BV21" s="8">
        <f t="shared" si="18"/>
        <v>1.2490317583268785E-2</v>
      </c>
    </row>
    <row r="22" spans="1:75" ht="15" x14ac:dyDescent="0.25">
      <c r="A22" s="7">
        <f t="shared" si="2"/>
        <v>39507</v>
      </c>
      <c r="B22" s="204">
        <v>39599</v>
      </c>
      <c r="C22" s="205">
        <v>5046198594</v>
      </c>
      <c r="D22" s="206">
        <v>782406.56000000134</v>
      </c>
      <c r="E22" s="207">
        <v>925</v>
      </c>
      <c r="F22" s="206">
        <v>162780599.80645162</v>
      </c>
      <c r="G22" s="206">
        <v>175979.02681778555</v>
      </c>
      <c r="H22" s="206">
        <v>782406.56000000134</v>
      </c>
      <c r="I22" s="208">
        <v>5.674782623507673E-2</v>
      </c>
      <c r="J22" s="208">
        <v>4.387380952380953E-2</v>
      </c>
      <c r="K22" s="209">
        <v>8.4999999999999659E-4</v>
      </c>
      <c r="L22" s="209">
        <v>0</v>
      </c>
      <c r="M22" s="209">
        <v>8.4999999999999659E-4</v>
      </c>
      <c r="N22" s="218">
        <v>18.90791383862387</v>
      </c>
      <c r="O22" s="218">
        <v>12.078120101111443</v>
      </c>
      <c r="P22" s="216">
        <v>6.05916896736736E-2</v>
      </c>
      <c r="S22" s="21">
        <f t="shared" si="3"/>
        <v>39599</v>
      </c>
      <c r="T22" s="14">
        <f t="shared" si="0"/>
        <v>5.674782623507673E-2</v>
      </c>
      <c r="U22" s="14">
        <f t="shared" si="0"/>
        <v>4.387380952380953E-2</v>
      </c>
      <c r="V22" s="14">
        <f>++VLOOKUP(B22,'cds bmps'!K:O,5,FALSE)/10000</f>
        <v>5.9521363636363634E-3</v>
      </c>
      <c r="W22" s="83">
        <v>1.2490317583268785E-2</v>
      </c>
      <c r="X22" s="80">
        <v>0</v>
      </c>
      <c r="Z22" s="49">
        <f t="shared" si="4"/>
        <v>6.4587907662036481E-2</v>
      </c>
      <c r="AA22" s="14">
        <f t="shared" si="5"/>
        <v>-7.840081426959751E-3</v>
      </c>
      <c r="AC22" s="21">
        <f t="shared" si="6"/>
        <v>39629</v>
      </c>
      <c r="AD22" s="14">
        <f t="shared" si="7"/>
        <v>3.3274950000127604E-3</v>
      </c>
      <c r="AE22" s="14">
        <f t="shared" si="8"/>
        <v>-7.840081426959751E-3</v>
      </c>
      <c r="AF22" s="15">
        <f t="shared" si="9"/>
        <v>8.4999999999999659E-4</v>
      </c>
      <c r="AK22" s="10" t="s">
        <v>35</v>
      </c>
      <c r="AL22" s="10">
        <v>5.9996101159612483E-3</v>
      </c>
      <c r="AM22"/>
      <c r="AN22"/>
      <c r="AO22"/>
      <c r="AP22"/>
      <c r="AQ22"/>
      <c r="AR22"/>
      <c r="AS22"/>
      <c r="AY22" s="29">
        <f t="shared" ref="AY22:AY83" si="22">+S22</f>
        <v>39599</v>
      </c>
      <c r="AZ22" s="60">
        <f t="shared" si="1"/>
        <v>5.674782623507673E-2</v>
      </c>
      <c r="BA22" s="60">
        <f t="shared" si="1"/>
        <v>4.387380952380953E-2</v>
      </c>
      <c r="BB22" s="60">
        <f t="shared" si="20"/>
        <v>1.8290043290044439E-4</v>
      </c>
      <c r="BC22" s="60">
        <f t="shared" si="20"/>
        <v>0</v>
      </c>
      <c r="BD22" s="60">
        <f t="shared" si="20"/>
        <v>1.8290043290044439E-4</v>
      </c>
      <c r="BE22" s="60">
        <f t="shared" si="21"/>
        <v>5.9521363636363634E-3</v>
      </c>
      <c r="BF22" s="61">
        <f t="shared" si="21"/>
        <v>1.2490317583268785E-2</v>
      </c>
      <c r="BJ22" s="52">
        <f t="shared" si="10"/>
        <v>39599</v>
      </c>
      <c r="BK22" s="58">
        <f t="shared" si="11"/>
        <v>12.078120101111443</v>
      </c>
      <c r="BL22" s="53">
        <f t="shared" si="12"/>
        <v>925</v>
      </c>
      <c r="BP22" s="21">
        <f t="shared" si="13"/>
        <v>39629</v>
      </c>
      <c r="BQ22" s="58">
        <f t="shared" si="14"/>
        <v>6.0075321235089491E-2</v>
      </c>
      <c r="BR22" s="58">
        <f t="shared" si="15"/>
        <v>5.674782623507673E-2</v>
      </c>
      <c r="BS22" s="58">
        <f t="shared" si="15"/>
        <v>4.387380952380953E-2</v>
      </c>
      <c r="BT22" s="58">
        <f t="shared" si="16"/>
        <v>5.9521363636363634E-3</v>
      </c>
      <c r="BU22" s="58">
        <f t="shared" si="17"/>
        <v>8.4999999999999659E-4</v>
      </c>
      <c r="BV22" s="8">
        <f t="shared" si="18"/>
        <v>1.2490317583268785E-2</v>
      </c>
    </row>
    <row r="23" spans="1:75" ht="15.75" thickBot="1" x14ac:dyDescent="0.3">
      <c r="A23" s="7">
        <f t="shared" si="2"/>
        <v>39538</v>
      </c>
      <c r="B23" s="204">
        <v>39629</v>
      </c>
      <c r="C23" s="205">
        <v>4173286851</v>
      </c>
      <c r="D23" s="206">
        <v>685004.2300000001</v>
      </c>
      <c r="E23" s="207">
        <v>897</v>
      </c>
      <c r="F23" s="206">
        <v>139109561.69999999</v>
      </c>
      <c r="G23" s="206">
        <v>155083.12341137123</v>
      </c>
      <c r="H23" s="206">
        <v>685004.2300000001</v>
      </c>
      <c r="I23" s="208">
        <v>6.0075321235089491E-2</v>
      </c>
      <c r="J23" s="208">
        <v>4.4723809523809527E-2</v>
      </c>
      <c r="K23" s="209">
        <v>0</v>
      </c>
      <c r="L23" s="209">
        <v>-8.1573498964745972E-6</v>
      </c>
      <c r="M23" s="209">
        <v>-8.1573498964745972E-6</v>
      </c>
      <c r="N23" s="218">
        <v>18.750772394286773</v>
      </c>
      <c r="O23" s="218">
        <v>11.951716532227978</v>
      </c>
      <c r="P23" s="216">
        <v>5.674782623507673E-2</v>
      </c>
      <c r="S23" s="21">
        <f t="shared" si="3"/>
        <v>39629</v>
      </c>
      <c r="T23" s="14">
        <f t="shared" si="0"/>
        <v>6.0075321235089491E-2</v>
      </c>
      <c r="U23" s="14">
        <f t="shared" si="0"/>
        <v>4.4723809523809527E-2</v>
      </c>
      <c r="V23" s="14">
        <f>++VLOOKUP(B23,'cds bmps'!K:O,5,FALSE)/10000</f>
        <v>7.349804761904763E-3</v>
      </c>
      <c r="W23" s="83">
        <v>9.7824599808455336E-3</v>
      </c>
      <c r="X23" s="80">
        <v>0</v>
      </c>
      <c r="Z23" s="49">
        <f t="shared" si="4"/>
        <v>5.9752012073556453E-2</v>
      </c>
      <c r="AA23" s="14">
        <f t="shared" si="5"/>
        <v>3.2330916153303774E-4</v>
      </c>
      <c r="AC23" s="21">
        <f t="shared" si="6"/>
        <v>39660</v>
      </c>
      <c r="AD23" s="14">
        <f t="shared" si="7"/>
        <v>-3.3331981330451121E-3</v>
      </c>
      <c r="AE23" s="14">
        <f t="shared" si="8"/>
        <v>3.2330916153303774E-4</v>
      </c>
      <c r="AF23" s="15">
        <f t="shared" si="9"/>
        <v>-8.1573498964745972E-6</v>
      </c>
      <c r="AK23" s="11" t="s">
        <v>36</v>
      </c>
      <c r="AL23" s="11">
        <v>79</v>
      </c>
      <c r="AM23"/>
      <c r="AN23"/>
      <c r="AO23"/>
      <c r="AP23"/>
      <c r="AQ23"/>
      <c r="AR23"/>
      <c r="AS23"/>
      <c r="AY23" s="29">
        <f t="shared" si="22"/>
        <v>39629</v>
      </c>
      <c r="AZ23" s="60">
        <f t="shared" si="1"/>
        <v>6.0075321235089491E-2</v>
      </c>
      <c r="BA23" s="60">
        <f t="shared" si="1"/>
        <v>4.4723809523809527E-2</v>
      </c>
      <c r="BB23" s="60">
        <f t="shared" si="20"/>
        <v>8.4999999999999659E-4</v>
      </c>
      <c r="BC23" s="60">
        <f t="shared" si="20"/>
        <v>0</v>
      </c>
      <c r="BD23" s="60">
        <f t="shared" si="20"/>
        <v>8.4999999999999659E-4</v>
      </c>
      <c r="BE23" s="60">
        <f t="shared" si="21"/>
        <v>7.349804761904763E-3</v>
      </c>
      <c r="BF23" s="61">
        <f t="shared" si="21"/>
        <v>9.7824599808455336E-3</v>
      </c>
      <c r="BJ23" s="52">
        <f t="shared" si="10"/>
        <v>39629</v>
      </c>
      <c r="BK23" s="58">
        <f t="shared" si="11"/>
        <v>11.951716532227978</v>
      </c>
      <c r="BL23" s="53">
        <f t="shared" si="12"/>
        <v>897</v>
      </c>
      <c r="BP23" s="21">
        <f t="shared" si="13"/>
        <v>39660</v>
      </c>
      <c r="BQ23" s="58">
        <f t="shared" si="14"/>
        <v>5.6742123102044378E-2</v>
      </c>
      <c r="BR23" s="58">
        <f t="shared" si="15"/>
        <v>6.0075321235089491E-2</v>
      </c>
      <c r="BS23" s="58">
        <f t="shared" si="15"/>
        <v>4.4723809523809527E-2</v>
      </c>
      <c r="BT23" s="58">
        <f t="shared" si="16"/>
        <v>7.349804761904763E-3</v>
      </c>
      <c r="BU23" s="58">
        <f t="shared" si="17"/>
        <v>-8.1573498964745972E-6</v>
      </c>
      <c r="BV23" s="8">
        <f t="shared" si="18"/>
        <v>9.7824599808455336E-3</v>
      </c>
    </row>
    <row r="24" spans="1:75" ht="15" x14ac:dyDescent="0.25">
      <c r="A24" s="7">
        <f t="shared" si="2"/>
        <v>39568</v>
      </c>
      <c r="B24" s="204">
        <v>39660</v>
      </c>
      <c r="C24" s="205">
        <v>4369791280</v>
      </c>
      <c r="D24" s="206">
        <v>677462.39000000013</v>
      </c>
      <c r="E24" s="207">
        <v>1184</v>
      </c>
      <c r="F24" s="206">
        <v>140961009.03225806</v>
      </c>
      <c r="G24" s="206">
        <v>119054.90627724498</v>
      </c>
      <c r="H24" s="206">
        <v>677462.39000000013</v>
      </c>
      <c r="I24" s="208">
        <v>5.6742123102044378E-2</v>
      </c>
      <c r="J24" s="208">
        <v>4.4715652173913052E-2</v>
      </c>
      <c r="K24" s="209">
        <v>1.5910973084884428E-4</v>
      </c>
      <c r="L24" s="209">
        <v>0</v>
      </c>
      <c r="M24" s="209">
        <v>1.5910973084884428E-4</v>
      </c>
      <c r="N24" s="218">
        <v>18.763993878414393</v>
      </c>
      <c r="O24" s="218">
        <v>11.687340062970442</v>
      </c>
      <c r="P24" s="216">
        <v>6.0075321235089491E-2</v>
      </c>
      <c r="S24" s="21">
        <f t="shared" si="3"/>
        <v>39660</v>
      </c>
      <c r="T24" s="14">
        <f t="shared" si="0"/>
        <v>5.6742123102044378E-2</v>
      </c>
      <c r="U24" s="14">
        <f t="shared" si="0"/>
        <v>4.4715652173913052E-2</v>
      </c>
      <c r="V24" s="14">
        <f>++VLOOKUP(B24,'cds bmps'!K:O,5,FALSE)/10000</f>
        <v>7.5040086956521734E-3</v>
      </c>
      <c r="W24" s="83">
        <v>9.7824599808455336E-3</v>
      </c>
      <c r="X24" s="80">
        <v>0</v>
      </c>
      <c r="Z24" s="49">
        <f t="shared" si="4"/>
        <v>5.9797342842199931E-2</v>
      </c>
      <c r="AA24" s="14">
        <f t="shared" si="5"/>
        <v>-3.0552197401555528E-3</v>
      </c>
      <c r="AC24" s="21">
        <f t="shared" si="6"/>
        <v>39691</v>
      </c>
      <c r="AD24" s="14">
        <f t="shared" si="7"/>
        <v>7.3563164183022417E-3</v>
      </c>
      <c r="AE24" s="14">
        <f t="shared" si="8"/>
        <v>-3.0552197401555528E-3</v>
      </c>
      <c r="AF24" s="15">
        <f t="shared" si="9"/>
        <v>1.5910973084884428E-4</v>
      </c>
      <c r="AK24"/>
      <c r="AL24"/>
      <c r="AM24"/>
      <c r="AN24"/>
      <c r="AO24"/>
      <c r="AP24"/>
      <c r="AQ24"/>
      <c r="AR24"/>
      <c r="AS24"/>
      <c r="AY24" s="29">
        <f t="shared" si="22"/>
        <v>39660</v>
      </c>
      <c r="AZ24" s="60">
        <f t="shared" si="1"/>
        <v>5.6742123102044378E-2</v>
      </c>
      <c r="BA24" s="60">
        <f t="shared" si="1"/>
        <v>4.4715652173913052E-2</v>
      </c>
      <c r="BB24" s="60">
        <f t="shared" si="20"/>
        <v>0</v>
      </c>
      <c r="BC24" s="60">
        <f t="shared" si="20"/>
        <v>-8.1573498964745972E-6</v>
      </c>
      <c r="BD24" s="60">
        <f t="shared" si="20"/>
        <v>-8.1573498964745972E-6</v>
      </c>
      <c r="BE24" s="60">
        <f t="shared" si="21"/>
        <v>7.5040086956521734E-3</v>
      </c>
      <c r="BF24" s="61">
        <f t="shared" si="21"/>
        <v>9.7824599808455336E-3</v>
      </c>
      <c r="BJ24" s="52">
        <f t="shared" si="10"/>
        <v>39660</v>
      </c>
      <c r="BK24" s="58">
        <f t="shared" si="11"/>
        <v>11.687340062970442</v>
      </c>
      <c r="BL24" s="53">
        <f t="shared" si="12"/>
        <v>1184</v>
      </c>
      <c r="BP24" s="21">
        <f t="shared" si="13"/>
        <v>39691</v>
      </c>
      <c r="BQ24" s="58">
        <f t="shared" si="14"/>
        <v>6.409843952034662E-2</v>
      </c>
      <c r="BR24" s="58">
        <f t="shared" si="15"/>
        <v>5.6742123102044378E-2</v>
      </c>
      <c r="BS24" s="58">
        <f t="shared" si="15"/>
        <v>4.4715652173913052E-2</v>
      </c>
      <c r="BT24" s="58">
        <f t="shared" si="16"/>
        <v>7.5040086956521734E-3</v>
      </c>
      <c r="BU24" s="58">
        <f t="shared" si="17"/>
        <v>1.5910973084884428E-4</v>
      </c>
      <c r="BV24" s="8">
        <f t="shared" si="18"/>
        <v>9.7824599808455336E-3</v>
      </c>
    </row>
    <row r="25" spans="1:75" ht="15.75" thickBot="1" x14ac:dyDescent="0.3">
      <c r="A25" s="7">
        <f t="shared" si="2"/>
        <v>39599</v>
      </c>
      <c r="B25" s="204">
        <v>39691</v>
      </c>
      <c r="C25" s="205">
        <v>4055832440</v>
      </c>
      <c r="D25" s="206">
        <v>710307.45999999973</v>
      </c>
      <c r="E25" s="207">
        <v>920</v>
      </c>
      <c r="F25" s="206">
        <v>130833304.51612903</v>
      </c>
      <c r="G25" s="206">
        <v>142210.11360448808</v>
      </c>
      <c r="H25" s="206">
        <v>710307.45999999973</v>
      </c>
      <c r="I25" s="208">
        <v>6.409843952034662E-2</v>
      </c>
      <c r="J25" s="208">
        <v>4.4874761904761896E-2</v>
      </c>
      <c r="K25" s="209">
        <v>1.724329004329013E-3</v>
      </c>
      <c r="L25" s="209">
        <v>0</v>
      </c>
      <c r="M25" s="209">
        <v>1.724329004329013E-3</v>
      </c>
      <c r="N25" s="218">
        <v>18.689434586259718</v>
      </c>
      <c r="O25" s="218">
        <v>11.865060916216631</v>
      </c>
      <c r="P25" s="216">
        <v>5.6742123102044378E-2</v>
      </c>
      <c r="S25" s="21">
        <f t="shared" si="3"/>
        <v>39691</v>
      </c>
      <c r="T25" s="14">
        <f t="shared" si="0"/>
        <v>6.409843952034662E-2</v>
      </c>
      <c r="U25" s="14">
        <f t="shared" si="0"/>
        <v>4.4874761904761896E-2</v>
      </c>
      <c r="V25" s="14">
        <f>++VLOOKUP(B25,'cds bmps'!K:O,5,FALSE)/10000</f>
        <v>6.8807761904761903E-3</v>
      </c>
      <c r="W25" s="83">
        <v>9.7824599808455336E-3</v>
      </c>
      <c r="X25" s="80">
        <v>0</v>
      </c>
      <c r="Z25" s="49">
        <f t="shared" si="4"/>
        <v>5.9701963178756243E-2</v>
      </c>
      <c r="AA25" s="14">
        <f t="shared" si="5"/>
        <v>4.3964763415903774E-3</v>
      </c>
      <c r="AC25" s="21">
        <f t="shared" si="6"/>
        <v>39721</v>
      </c>
      <c r="AD25" s="14">
        <f t="shared" si="7"/>
        <v>-1.6414971176712326E-3</v>
      </c>
      <c r="AE25" s="14">
        <f t="shared" si="8"/>
        <v>4.3964763415903774E-3</v>
      </c>
      <c r="AF25" s="15">
        <f t="shared" si="9"/>
        <v>1.724329004329013E-3</v>
      </c>
      <c r="AK25" s="59" t="s">
        <v>37</v>
      </c>
      <c r="AL25"/>
      <c r="AM25"/>
      <c r="AN25"/>
      <c r="AO25"/>
      <c r="AP25"/>
      <c r="AQ25"/>
      <c r="AR25"/>
      <c r="AS25"/>
      <c r="AY25" s="29">
        <f t="shared" si="22"/>
        <v>39691</v>
      </c>
      <c r="AZ25" s="60">
        <f t="shared" si="1"/>
        <v>6.409843952034662E-2</v>
      </c>
      <c r="BA25" s="60">
        <f t="shared" si="1"/>
        <v>4.4874761904761896E-2</v>
      </c>
      <c r="BB25" s="60">
        <f t="shared" si="20"/>
        <v>1.5910973084884428E-4</v>
      </c>
      <c r="BC25" s="60">
        <f t="shared" si="20"/>
        <v>0</v>
      </c>
      <c r="BD25" s="60">
        <f t="shared" si="20"/>
        <v>1.5910973084884428E-4</v>
      </c>
      <c r="BE25" s="60">
        <f t="shared" si="21"/>
        <v>6.8807761904761903E-3</v>
      </c>
      <c r="BF25" s="61">
        <f t="shared" si="21"/>
        <v>9.7824599808455336E-3</v>
      </c>
      <c r="BJ25" s="52">
        <f t="shared" si="10"/>
        <v>39691</v>
      </c>
      <c r="BK25" s="58">
        <f t="shared" si="11"/>
        <v>11.865060916216631</v>
      </c>
      <c r="BL25" s="53">
        <f t="shared" si="12"/>
        <v>920</v>
      </c>
      <c r="BP25" s="21">
        <f t="shared" si="13"/>
        <v>39721</v>
      </c>
      <c r="BQ25" s="58">
        <f t="shared" si="14"/>
        <v>6.2456942402675387E-2</v>
      </c>
      <c r="BR25" s="58">
        <f t="shared" si="15"/>
        <v>6.409843952034662E-2</v>
      </c>
      <c r="BS25" s="58">
        <f t="shared" si="15"/>
        <v>4.4874761904761896E-2</v>
      </c>
      <c r="BT25" s="58">
        <f t="shared" si="16"/>
        <v>6.8807761904761903E-3</v>
      </c>
      <c r="BU25" s="58">
        <f t="shared" si="17"/>
        <v>1.724329004329013E-3</v>
      </c>
      <c r="BV25" s="8">
        <f t="shared" si="18"/>
        <v>9.7824599808455336E-3</v>
      </c>
    </row>
    <row r="26" spans="1:75" ht="15" x14ac:dyDescent="0.25">
      <c r="A26" s="7">
        <f t="shared" si="2"/>
        <v>39629</v>
      </c>
      <c r="B26" s="204">
        <v>39721</v>
      </c>
      <c r="C26" s="205">
        <v>5769341253</v>
      </c>
      <c r="D26" s="206">
        <v>984522.99000000022</v>
      </c>
      <c r="E26" s="207">
        <v>1113</v>
      </c>
      <c r="F26" s="206">
        <v>192311375.09999999</v>
      </c>
      <c r="G26" s="206">
        <v>172786.50053908356</v>
      </c>
      <c r="H26" s="206">
        <v>984522.99000000022</v>
      </c>
      <c r="I26" s="208">
        <v>6.2456942402675387E-2</v>
      </c>
      <c r="J26" s="208">
        <v>4.6599090909090909E-2</v>
      </c>
      <c r="K26" s="209">
        <v>1.7135177865612652E-3</v>
      </c>
      <c r="L26" s="209">
        <v>0</v>
      </c>
      <c r="M26" s="209">
        <v>1.7135177865612652E-3</v>
      </c>
      <c r="N26" s="218">
        <v>19.07462636169566</v>
      </c>
      <c r="O26" s="218">
        <v>12.059812010420115</v>
      </c>
      <c r="P26" s="216">
        <v>6.409843952034662E-2</v>
      </c>
      <c r="S26" s="21">
        <f t="shared" si="3"/>
        <v>39721</v>
      </c>
      <c r="T26" s="14">
        <f t="shared" si="0"/>
        <v>6.2456942402675387E-2</v>
      </c>
      <c r="U26" s="14">
        <f t="shared" si="0"/>
        <v>4.6599090909090909E-2</v>
      </c>
      <c r="V26" s="14">
        <f>++VLOOKUP(B26,'cds bmps'!K:O,5,FALSE)/10000</f>
        <v>9.8625818181818196E-3</v>
      </c>
      <c r="W26" s="83">
        <v>7.2109264802009149E-3</v>
      </c>
      <c r="X26" s="80">
        <v>0</v>
      </c>
      <c r="Z26" s="49">
        <f t="shared" si="4"/>
        <v>5.62954094633768E-2</v>
      </c>
      <c r="AA26" s="14">
        <f t="shared" si="5"/>
        <v>6.1615329392985876E-3</v>
      </c>
      <c r="AC26" s="21">
        <f t="shared" si="6"/>
        <v>39752</v>
      </c>
      <c r="AD26" s="14">
        <f t="shared" si="7"/>
        <v>9.7382780751672365E-4</v>
      </c>
      <c r="AE26" s="14">
        <f t="shared" si="8"/>
        <v>6.1615329392985876E-3</v>
      </c>
      <c r="AF26" s="15">
        <f t="shared" si="9"/>
        <v>1.7135177865612652E-3</v>
      </c>
      <c r="AK26" s="12"/>
      <c r="AL26" s="12" t="s">
        <v>42</v>
      </c>
      <c r="AM26" s="12" t="s">
        <v>43</v>
      </c>
      <c r="AN26" s="12" t="s">
        <v>44</v>
      </c>
      <c r="AO26" s="12" t="s">
        <v>45</v>
      </c>
      <c r="AP26" s="12" t="s">
        <v>46</v>
      </c>
      <c r="AQ26"/>
      <c r="AR26"/>
      <c r="AS26"/>
      <c r="AY26" s="29">
        <f t="shared" si="22"/>
        <v>39721</v>
      </c>
      <c r="AZ26" s="60">
        <f t="shared" si="1"/>
        <v>6.2456942402675387E-2</v>
      </c>
      <c r="BA26" s="60">
        <f t="shared" si="1"/>
        <v>4.6599090909090909E-2</v>
      </c>
      <c r="BB26" s="60">
        <f t="shared" si="20"/>
        <v>1.724329004329013E-3</v>
      </c>
      <c r="BC26" s="60">
        <f t="shared" si="20"/>
        <v>0</v>
      </c>
      <c r="BD26" s="60">
        <f t="shared" si="20"/>
        <v>1.724329004329013E-3</v>
      </c>
      <c r="BE26" s="60">
        <f t="shared" si="21"/>
        <v>9.8625818181818196E-3</v>
      </c>
      <c r="BF26" s="61">
        <f t="shared" si="21"/>
        <v>7.2109264802009149E-3</v>
      </c>
      <c r="BJ26" s="52">
        <f t="shared" si="10"/>
        <v>39721</v>
      </c>
      <c r="BK26" s="58">
        <f t="shared" si="11"/>
        <v>12.059812010420115</v>
      </c>
      <c r="BL26" s="53">
        <f t="shared" si="12"/>
        <v>1113</v>
      </c>
      <c r="BP26" s="21">
        <f t="shared" si="13"/>
        <v>39752</v>
      </c>
      <c r="BQ26" s="58">
        <f t="shared" si="14"/>
        <v>6.3430770210192111E-2</v>
      </c>
      <c r="BR26" s="58">
        <f t="shared" si="15"/>
        <v>6.2456942402675387E-2</v>
      </c>
      <c r="BS26" s="58">
        <f t="shared" si="15"/>
        <v>4.6599090909090909E-2</v>
      </c>
      <c r="BT26" s="58">
        <f t="shared" si="16"/>
        <v>9.8625818181818196E-3</v>
      </c>
      <c r="BU26" s="58">
        <f t="shared" si="17"/>
        <v>1.7135177865612652E-3</v>
      </c>
      <c r="BV26" s="8">
        <f t="shared" si="18"/>
        <v>7.2109264802009149E-3</v>
      </c>
    </row>
    <row r="27" spans="1:75" ht="15" x14ac:dyDescent="0.25">
      <c r="A27" s="7">
        <f t="shared" si="2"/>
        <v>39660</v>
      </c>
      <c r="B27" s="204">
        <v>39752</v>
      </c>
      <c r="C27" s="205">
        <v>5970329018</v>
      </c>
      <c r="D27" s="206">
        <v>1034706.4699999996</v>
      </c>
      <c r="E27" s="207">
        <v>1406</v>
      </c>
      <c r="F27" s="206">
        <v>192591258.6451613</v>
      </c>
      <c r="G27" s="206">
        <v>136978.13559399807</v>
      </c>
      <c r="H27" s="206">
        <v>1034706.4699999996</v>
      </c>
      <c r="I27" s="208">
        <v>6.3430770210192111E-2</v>
      </c>
      <c r="J27" s="208">
        <v>4.8312608695652175E-2</v>
      </c>
      <c r="K27" s="209">
        <v>0</v>
      </c>
      <c r="L27" s="209">
        <v>-9.8801086956521733E-3</v>
      </c>
      <c r="M27" s="209">
        <v>-9.8801086956521733E-3</v>
      </c>
      <c r="N27" s="218">
        <v>19.076080670239968</v>
      </c>
      <c r="O27" s="218">
        <v>11.827576597869358</v>
      </c>
      <c r="P27" s="216">
        <v>6.2456942402675387E-2</v>
      </c>
      <c r="S27" s="21">
        <f t="shared" si="3"/>
        <v>39752</v>
      </c>
      <c r="T27" s="14">
        <f t="shared" si="0"/>
        <v>6.3430770210192111E-2</v>
      </c>
      <c r="U27" s="14">
        <f t="shared" si="0"/>
        <v>4.8312608695652175E-2</v>
      </c>
      <c r="V27" s="14">
        <f>++VLOOKUP(B27,'cds bmps'!K:O,5,FALSE)/10000</f>
        <v>7.962300000000002E-3</v>
      </c>
      <c r="W27" s="83">
        <v>7.2109264802009149E-3</v>
      </c>
      <c r="X27" s="80">
        <v>0</v>
      </c>
      <c r="Z27" s="49">
        <f t="shared" si="4"/>
        <v>5.6859890021842149E-2</v>
      </c>
      <c r="AA27" s="14">
        <f t="shared" si="5"/>
        <v>6.5708801883499618E-3</v>
      </c>
      <c r="AC27" s="21">
        <f t="shared" si="6"/>
        <v>39782</v>
      </c>
      <c r="AD27" s="14">
        <f t="shared" si="7"/>
        <v>2.5187309961538507E-4</v>
      </c>
      <c r="AE27" s="14">
        <f t="shared" si="8"/>
        <v>6.5708801883499618E-3</v>
      </c>
      <c r="AF27" s="15">
        <f t="shared" si="9"/>
        <v>-9.8801086956521733E-3</v>
      </c>
      <c r="AK27" s="10" t="s">
        <v>38</v>
      </c>
      <c r="AL27" s="10">
        <v>3</v>
      </c>
      <c r="AM27" s="10">
        <v>7.2481988555986874E-3</v>
      </c>
      <c r="AN27" s="10">
        <v>2.4160662851995625E-3</v>
      </c>
      <c r="AO27" s="10">
        <v>67.121675306519492</v>
      </c>
      <c r="AP27" s="10">
        <v>3.4379031730549297E-21</v>
      </c>
      <c r="AQ27"/>
      <c r="AR27"/>
      <c r="AS27"/>
      <c r="AY27" s="29">
        <f t="shared" si="22"/>
        <v>39752</v>
      </c>
      <c r="AZ27" s="60">
        <f t="shared" si="1"/>
        <v>6.3430770210192111E-2</v>
      </c>
      <c r="BA27" s="60">
        <f t="shared" si="1"/>
        <v>4.8312608695652175E-2</v>
      </c>
      <c r="BB27" s="60">
        <f t="shared" si="20"/>
        <v>1.7135177865612652E-3</v>
      </c>
      <c r="BC27" s="60">
        <f t="shared" si="20"/>
        <v>0</v>
      </c>
      <c r="BD27" s="60">
        <f t="shared" si="20"/>
        <v>1.7135177865612652E-3</v>
      </c>
      <c r="BE27" s="60">
        <f t="shared" si="21"/>
        <v>7.962300000000002E-3</v>
      </c>
      <c r="BF27" s="61">
        <f t="shared" si="21"/>
        <v>7.2109264802009149E-3</v>
      </c>
      <c r="BJ27" s="52">
        <f t="shared" si="10"/>
        <v>39752</v>
      </c>
      <c r="BK27" s="58">
        <f t="shared" si="11"/>
        <v>11.827576597869358</v>
      </c>
      <c r="BL27" s="53">
        <f t="shared" si="12"/>
        <v>1406</v>
      </c>
      <c r="BP27" s="21">
        <f t="shared" si="13"/>
        <v>39782</v>
      </c>
      <c r="BQ27" s="58">
        <f t="shared" si="14"/>
        <v>6.3682643309807496E-2</v>
      </c>
      <c r="BR27" s="58">
        <f t="shared" si="15"/>
        <v>6.3430770210192111E-2</v>
      </c>
      <c r="BS27" s="58">
        <f t="shared" si="15"/>
        <v>4.8312608695652175E-2</v>
      </c>
      <c r="BT27" s="58">
        <f t="shared" si="16"/>
        <v>7.962300000000002E-3</v>
      </c>
      <c r="BU27" s="58">
        <f t="shared" si="17"/>
        <v>-9.8801086956521733E-3</v>
      </c>
      <c r="BV27" s="8">
        <f t="shared" si="18"/>
        <v>7.2109264802009149E-3</v>
      </c>
    </row>
    <row r="28" spans="1:75" ht="15" x14ac:dyDescent="0.25">
      <c r="A28" s="7">
        <f t="shared" si="2"/>
        <v>39691</v>
      </c>
      <c r="B28" s="210">
        <v>39782</v>
      </c>
      <c r="C28" s="205">
        <v>5695399895</v>
      </c>
      <c r="D28" s="206">
        <v>990978.4700000002</v>
      </c>
      <c r="E28" s="207">
        <v>1119</v>
      </c>
      <c r="F28" s="206">
        <v>189846663.16666666</v>
      </c>
      <c r="G28" s="206">
        <v>169657.4291033661</v>
      </c>
      <c r="H28" s="206">
        <v>990978.4700000002</v>
      </c>
      <c r="I28" s="208">
        <v>6.3682643309807496E-2</v>
      </c>
      <c r="J28" s="208">
        <v>3.8432500000000001E-2</v>
      </c>
      <c r="K28" s="209">
        <v>0</v>
      </c>
      <c r="L28" s="209">
        <v>-8.503928571428572E-3</v>
      </c>
      <c r="M28" s="209">
        <v>-8.503928571428572E-3</v>
      </c>
      <c r="N28" s="218">
        <v>19.061727268331008</v>
      </c>
      <c r="O28" s="218">
        <v>12.041536560019082</v>
      </c>
      <c r="P28" s="216">
        <v>6.3430770210192111E-2</v>
      </c>
      <c r="S28" s="21">
        <f t="shared" si="3"/>
        <v>39782</v>
      </c>
      <c r="T28" s="14">
        <f t="shared" si="0"/>
        <v>6.3682643309807496E-2</v>
      </c>
      <c r="U28" s="14">
        <f t="shared" si="0"/>
        <v>3.8432500000000001E-2</v>
      </c>
      <c r="V28" s="14">
        <f>++VLOOKUP(B28,'cds bmps'!K:O,5,FALSE)/10000</f>
        <v>7.4989699999999998E-3</v>
      </c>
      <c r="W28" s="83">
        <v>7.2109264802009149E-3</v>
      </c>
      <c r="X28" s="80">
        <v>0</v>
      </c>
      <c r="Z28" s="49">
        <f t="shared" si="4"/>
        <v>4.9827271189698055E-2</v>
      </c>
      <c r="AA28" s="14">
        <f t="shared" si="5"/>
        <v>1.3855372120109441E-2</v>
      </c>
      <c r="AC28" s="21">
        <f t="shared" si="6"/>
        <v>39813</v>
      </c>
      <c r="AD28" s="14">
        <f t="shared" si="7"/>
        <v>0</v>
      </c>
      <c r="AE28" s="14">
        <f t="shared" si="8"/>
        <v>1.3855372120109441E-2</v>
      </c>
      <c r="AF28" s="15">
        <f t="shared" si="9"/>
        <v>-8.503928571428572E-3</v>
      </c>
      <c r="AK28" s="10" t="s">
        <v>39</v>
      </c>
      <c r="AL28" s="10">
        <v>75</v>
      </c>
      <c r="AM28" s="10">
        <v>2.6996491157658406E-3</v>
      </c>
      <c r="AN28" s="10">
        <v>3.599532154354454E-5</v>
      </c>
      <c r="AO28" s="10"/>
      <c r="AP28" s="10"/>
      <c r="AQ28"/>
      <c r="AR28"/>
      <c r="AS28"/>
      <c r="AY28" s="29">
        <f t="shared" si="22"/>
        <v>39782</v>
      </c>
      <c r="AZ28" s="60">
        <f t="shared" si="1"/>
        <v>6.3682643309807496E-2</v>
      </c>
      <c r="BA28" s="60">
        <f t="shared" si="1"/>
        <v>3.8432500000000001E-2</v>
      </c>
      <c r="BB28" s="60">
        <f t="shared" si="20"/>
        <v>0</v>
      </c>
      <c r="BC28" s="60">
        <f t="shared" si="20"/>
        <v>-9.8801086956521733E-3</v>
      </c>
      <c r="BD28" s="60">
        <f t="shared" si="20"/>
        <v>-9.8801086956521733E-3</v>
      </c>
      <c r="BE28" s="60">
        <f t="shared" si="21"/>
        <v>7.4989699999999998E-3</v>
      </c>
      <c r="BF28" s="61">
        <f t="shared" si="21"/>
        <v>7.2109264802009149E-3</v>
      </c>
      <c r="BJ28" s="52">
        <f t="shared" si="10"/>
        <v>39782</v>
      </c>
      <c r="BK28" s="58">
        <f t="shared" si="11"/>
        <v>12.041536560019082</v>
      </c>
      <c r="BL28" s="53">
        <f t="shared" si="12"/>
        <v>1119</v>
      </c>
      <c r="BP28" s="21">
        <f t="shared" si="13"/>
        <v>39813</v>
      </c>
      <c r="BQ28" s="58">
        <f t="shared" si="14"/>
        <v>6.3682643309807496E-2</v>
      </c>
      <c r="BR28" s="58">
        <f t="shared" si="15"/>
        <v>6.3682643309807496E-2</v>
      </c>
      <c r="BS28" s="58">
        <f t="shared" si="15"/>
        <v>3.8432500000000001E-2</v>
      </c>
      <c r="BT28" s="58">
        <f t="shared" si="16"/>
        <v>7.4989699999999998E-3</v>
      </c>
      <c r="BU28" s="58">
        <f t="shared" si="17"/>
        <v>-8.503928571428572E-3</v>
      </c>
      <c r="BV28" s="8">
        <f t="shared" si="18"/>
        <v>7.2109264802009149E-3</v>
      </c>
    </row>
    <row r="29" spans="1:75" ht="15.75" thickBot="1" x14ac:dyDescent="0.3">
      <c r="A29" s="7">
        <f t="shared" si="2"/>
        <v>39721</v>
      </c>
      <c r="B29" s="210">
        <v>39813</v>
      </c>
      <c r="C29" s="205">
        <v>5695399895</v>
      </c>
      <c r="D29" s="206">
        <v>990978.47000000009</v>
      </c>
      <c r="E29" s="207">
        <v>1119</v>
      </c>
      <c r="F29" s="206">
        <v>183722577.25806451</v>
      </c>
      <c r="G29" s="206">
        <v>164184.60880970911</v>
      </c>
      <c r="H29" s="206">
        <v>990978.47000000009</v>
      </c>
      <c r="I29" s="208">
        <v>6.3682643309807496E-2</v>
      </c>
      <c r="J29" s="208">
        <v>2.9928571428571429E-2</v>
      </c>
      <c r="K29" s="209">
        <v>0</v>
      </c>
      <c r="L29" s="209">
        <v>-8.5104761904761968E-3</v>
      </c>
      <c r="M29" s="209">
        <v>-8.5104761904761968E-3</v>
      </c>
      <c r="N29" s="218">
        <v>19.028937445508017</v>
      </c>
      <c r="O29" s="218">
        <v>12.008746737196091</v>
      </c>
      <c r="P29" s="216">
        <v>6.3682643309807496E-2</v>
      </c>
      <c r="S29" s="21">
        <f t="shared" si="3"/>
        <v>39813</v>
      </c>
      <c r="T29" s="14">
        <f t="shared" si="0"/>
        <v>6.3682643309807496E-2</v>
      </c>
      <c r="U29" s="14">
        <f t="shared" si="0"/>
        <v>2.9928571428571429E-2</v>
      </c>
      <c r="V29" s="14">
        <f>++VLOOKUP(B29,'cds bmps'!K:O,5,FALSE)/10000</f>
        <v>1.1384721739130434E-2</v>
      </c>
      <c r="W29" s="83">
        <v>1.2474548852257831E-2</v>
      </c>
      <c r="X29" s="80">
        <v>0</v>
      </c>
      <c r="Z29" s="49">
        <f t="shared" si="4"/>
        <v>5.6640875507206138E-2</v>
      </c>
      <c r="AA29" s="14">
        <f t="shared" si="5"/>
        <v>7.0417678026013578E-3</v>
      </c>
      <c r="AC29" s="21">
        <f t="shared" si="6"/>
        <v>39844</v>
      </c>
      <c r="AD29" s="14">
        <f t="shared" si="7"/>
        <v>-1.2431286789927797E-2</v>
      </c>
      <c r="AE29" s="14">
        <f t="shared" si="8"/>
        <v>7.0417678026013578E-3</v>
      </c>
      <c r="AF29" s="15">
        <f t="shared" si="9"/>
        <v>-8.5104761904761968E-3</v>
      </c>
      <c r="AK29" s="11" t="s">
        <v>40</v>
      </c>
      <c r="AL29" s="11">
        <v>78</v>
      </c>
      <c r="AM29" s="11">
        <v>9.947847971364528E-3</v>
      </c>
      <c r="AN29" s="11"/>
      <c r="AO29" s="11"/>
      <c r="AP29" s="11"/>
      <c r="AQ29"/>
      <c r="AR29"/>
      <c r="AS29"/>
      <c r="AY29" s="29">
        <f t="shared" si="22"/>
        <v>39813</v>
      </c>
      <c r="AZ29" s="60">
        <f t="shared" si="1"/>
        <v>6.3682643309807496E-2</v>
      </c>
      <c r="BA29" s="60">
        <f t="shared" si="1"/>
        <v>2.9928571428571429E-2</v>
      </c>
      <c r="BB29" s="60">
        <f t="shared" si="20"/>
        <v>0</v>
      </c>
      <c r="BC29" s="60">
        <f t="shared" si="20"/>
        <v>-8.503928571428572E-3</v>
      </c>
      <c r="BD29" s="60">
        <f t="shared" si="20"/>
        <v>-8.503928571428572E-3</v>
      </c>
      <c r="BE29" s="60">
        <f t="shared" si="21"/>
        <v>1.1384721739130434E-2</v>
      </c>
      <c r="BF29" s="61">
        <f t="shared" si="21"/>
        <v>1.2474548852257831E-2</v>
      </c>
      <c r="BJ29" s="52">
        <f t="shared" si="10"/>
        <v>39813</v>
      </c>
      <c r="BK29" s="58">
        <f t="shared" si="11"/>
        <v>12.008746737196091</v>
      </c>
      <c r="BL29" s="53">
        <f t="shared" si="12"/>
        <v>1119</v>
      </c>
      <c r="BP29" s="21">
        <f t="shared" si="13"/>
        <v>39844</v>
      </c>
      <c r="BQ29" s="58">
        <f t="shared" si="14"/>
        <v>5.12513565198797E-2</v>
      </c>
      <c r="BR29" s="58">
        <f t="shared" si="15"/>
        <v>6.3682643309807496E-2</v>
      </c>
      <c r="BS29" s="58">
        <f t="shared" si="15"/>
        <v>2.9928571428571429E-2</v>
      </c>
      <c r="BT29" s="58">
        <f t="shared" si="16"/>
        <v>1.1384721739130434E-2</v>
      </c>
      <c r="BU29" s="58">
        <f t="shared" si="17"/>
        <v>-8.5104761904761968E-3</v>
      </c>
      <c r="BV29" s="8">
        <f t="shared" si="18"/>
        <v>1.2474548852257831E-2</v>
      </c>
    </row>
    <row r="30" spans="1:75" ht="15.75" thickBot="1" x14ac:dyDescent="0.3">
      <c r="A30" s="7">
        <f t="shared" si="2"/>
        <v>39752</v>
      </c>
      <c r="B30" s="210">
        <v>39844</v>
      </c>
      <c r="C30" s="205">
        <v>9953947378</v>
      </c>
      <c r="D30" s="206">
        <v>1397680.2899999993</v>
      </c>
      <c r="E30" s="207">
        <v>1790</v>
      </c>
      <c r="F30" s="206">
        <v>321095076.7096774</v>
      </c>
      <c r="G30" s="206">
        <v>179382.72441881418</v>
      </c>
      <c r="H30" s="206">
        <v>1397680.2899999993</v>
      </c>
      <c r="I30" s="208">
        <v>5.12513565198797E-2</v>
      </c>
      <c r="J30" s="208">
        <v>2.1418095238095233E-2</v>
      </c>
      <c r="K30" s="209">
        <v>0</v>
      </c>
      <c r="L30" s="209">
        <v>-5.1355952380952308E-3</v>
      </c>
      <c r="M30" s="209">
        <v>-5.1355952380952308E-3</v>
      </c>
      <c r="N30" s="218">
        <v>19.587247826365672</v>
      </c>
      <c r="O30" s="218">
        <v>12.097276927530871</v>
      </c>
      <c r="P30" s="216">
        <v>6.3682643309807496E-2</v>
      </c>
      <c r="S30" s="21">
        <f t="shared" si="3"/>
        <v>39844</v>
      </c>
      <c r="T30" s="14">
        <f t="shared" si="0"/>
        <v>5.12513565198797E-2</v>
      </c>
      <c r="U30" s="14">
        <f t="shared" si="0"/>
        <v>2.1418095238095233E-2</v>
      </c>
      <c r="V30" s="14">
        <f>++VLOOKUP(B30,'cds bmps'!K:O,5,FALSE)/10000</f>
        <v>1.1187000000000002E-2</v>
      </c>
      <c r="W30" s="83">
        <v>1.2474548852257831E-2</v>
      </c>
      <c r="X30" s="80">
        <v>0</v>
      </c>
      <c r="Z30" s="49">
        <f t="shared" si="4"/>
        <v>5.0649771285081246E-2</v>
      </c>
      <c r="AA30" s="14">
        <f t="shared" si="5"/>
        <v>6.0158523479845322E-4</v>
      </c>
      <c r="AC30" s="21">
        <f t="shared" si="6"/>
        <v>39872</v>
      </c>
      <c r="AD30" s="14">
        <f t="shared" si="7"/>
        <v>-8.0820432614799598E-3</v>
      </c>
      <c r="AE30" s="14">
        <f t="shared" si="8"/>
        <v>6.0158523479845322E-4</v>
      </c>
      <c r="AF30" s="15">
        <f t="shared" si="9"/>
        <v>-5.1355952380952308E-3</v>
      </c>
      <c r="AK30"/>
      <c r="AL30"/>
      <c r="AM30"/>
      <c r="AN30"/>
      <c r="AO30"/>
      <c r="AP30"/>
      <c r="AQ30"/>
      <c r="AR30"/>
      <c r="AS30"/>
      <c r="AY30" s="29">
        <f t="shared" si="22"/>
        <v>39844</v>
      </c>
      <c r="AZ30" s="60">
        <f t="shared" si="1"/>
        <v>5.12513565198797E-2</v>
      </c>
      <c r="BA30" s="60">
        <f t="shared" si="1"/>
        <v>2.1418095238095233E-2</v>
      </c>
      <c r="BB30" s="60">
        <f t="shared" si="20"/>
        <v>0</v>
      </c>
      <c r="BC30" s="60">
        <f t="shared" si="20"/>
        <v>-8.5104761904761968E-3</v>
      </c>
      <c r="BD30" s="60">
        <f t="shared" si="20"/>
        <v>-8.5104761904761968E-3</v>
      </c>
      <c r="BE30" s="60">
        <f t="shared" si="21"/>
        <v>1.1187000000000002E-2</v>
      </c>
      <c r="BF30" s="61">
        <f t="shared" si="21"/>
        <v>1.2474548852257831E-2</v>
      </c>
      <c r="BJ30" s="52">
        <f t="shared" si="10"/>
        <v>39844</v>
      </c>
      <c r="BK30" s="58">
        <f t="shared" si="11"/>
        <v>12.097276927530871</v>
      </c>
      <c r="BL30" s="53">
        <f t="shared" si="12"/>
        <v>1790</v>
      </c>
      <c r="BP30" s="21">
        <f t="shared" si="13"/>
        <v>39872</v>
      </c>
      <c r="BQ30" s="58">
        <f t="shared" si="14"/>
        <v>4.316931325839974E-2</v>
      </c>
      <c r="BR30" s="58">
        <f t="shared" si="15"/>
        <v>5.12513565198797E-2</v>
      </c>
      <c r="BS30" s="58">
        <f t="shared" si="15"/>
        <v>2.1418095238095233E-2</v>
      </c>
      <c r="BT30" s="58">
        <f t="shared" si="16"/>
        <v>1.1187000000000002E-2</v>
      </c>
      <c r="BU30" s="58">
        <f t="shared" si="17"/>
        <v>-5.1355952380952308E-3</v>
      </c>
      <c r="BV30" s="8">
        <f t="shared" si="18"/>
        <v>1.2474548852257831E-2</v>
      </c>
    </row>
    <row r="31" spans="1:75" ht="15" x14ac:dyDescent="0.25">
      <c r="A31" s="7">
        <f t="shared" si="2"/>
        <v>39782</v>
      </c>
      <c r="B31" s="210">
        <v>39872</v>
      </c>
      <c r="C31" s="205">
        <v>9480743423</v>
      </c>
      <c r="D31" s="206">
        <v>1121307.3500000001</v>
      </c>
      <c r="E31" s="207">
        <v>1550</v>
      </c>
      <c r="F31" s="206">
        <v>338597979.39285713</v>
      </c>
      <c r="G31" s="206">
        <v>218450.30928571429</v>
      </c>
      <c r="H31" s="206">
        <v>1121307.3500000001</v>
      </c>
      <c r="I31" s="208">
        <v>4.316931325839974E-2</v>
      </c>
      <c r="J31" s="208">
        <v>1.6282500000000002E-2</v>
      </c>
      <c r="K31" s="209">
        <v>0</v>
      </c>
      <c r="L31" s="209">
        <v>-3.5915909090909089E-3</v>
      </c>
      <c r="M31" s="209">
        <v>-3.5915909090909089E-3</v>
      </c>
      <c r="N31" s="218">
        <v>19.640324060111119</v>
      </c>
      <c r="O31" s="218">
        <v>12.294313850197826</v>
      </c>
      <c r="P31" s="216">
        <v>5.12513565198797E-2</v>
      </c>
      <c r="S31" s="21">
        <f t="shared" si="3"/>
        <v>39872</v>
      </c>
      <c r="T31" s="14">
        <f t="shared" si="0"/>
        <v>4.316931325839974E-2</v>
      </c>
      <c r="U31" s="14">
        <f t="shared" si="0"/>
        <v>1.6282500000000002E-2</v>
      </c>
      <c r="V31" s="14">
        <f>++VLOOKUP(B31,'cds bmps'!K:O,5,FALSE)/10000</f>
        <v>1.3093250000000002E-2</v>
      </c>
      <c r="W31" s="83">
        <v>1.2474548852257831E-2</v>
      </c>
      <c r="X31" s="80">
        <v>0</v>
      </c>
      <c r="Z31" s="49">
        <f t="shared" si="4"/>
        <v>4.7704531421190466E-2</v>
      </c>
      <c r="AA31" s="14">
        <f t="shared" si="5"/>
        <v>-4.5352181627907259E-3</v>
      </c>
      <c r="AC31" s="21">
        <f t="shared" si="6"/>
        <v>39903</v>
      </c>
      <c r="AD31" s="14">
        <f t="shared" si="7"/>
        <v>-9.3993480209601313E-3</v>
      </c>
      <c r="AE31" s="14">
        <f t="shared" si="8"/>
        <v>-4.5352181627907259E-3</v>
      </c>
      <c r="AF31" s="15">
        <f t="shared" si="9"/>
        <v>-3.5915909090909089E-3</v>
      </c>
      <c r="AK31" s="12"/>
      <c r="AL31" s="12" t="s">
        <v>47</v>
      </c>
      <c r="AM31" s="12" t="s">
        <v>35</v>
      </c>
      <c r="AN31" s="12" t="s">
        <v>48</v>
      </c>
      <c r="AO31" s="12" t="s">
        <v>49</v>
      </c>
      <c r="AP31" s="12" t="s">
        <v>50</v>
      </c>
      <c r="AQ31" s="12" t="s">
        <v>51</v>
      </c>
      <c r="AR31" s="12" t="s">
        <v>119</v>
      </c>
      <c r="AS31" s="12" t="s">
        <v>120</v>
      </c>
      <c r="AY31" s="29">
        <f t="shared" si="22"/>
        <v>39872</v>
      </c>
      <c r="AZ31" s="60">
        <f t="shared" ref="AZ31:AZ83" si="23">+T31</f>
        <v>4.316931325839974E-2</v>
      </c>
      <c r="BA31" s="60">
        <f t="shared" ref="BA31:BA83" si="24">+U31</f>
        <v>1.6282500000000002E-2</v>
      </c>
      <c r="BB31" s="60">
        <f t="shared" ref="BB31:BB83" si="25">+K30</f>
        <v>0</v>
      </c>
      <c r="BC31" s="60">
        <f t="shared" ref="BC31:BC83" si="26">+L30</f>
        <v>-5.1355952380952308E-3</v>
      </c>
      <c r="BD31" s="60">
        <f t="shared" ref="BD31:BD83" si="27">+M30</f>
        <v>-5.1355952380952308E-3</v>
      </c>
      <c r="BE31" s="60">
        <f t="shared" ref="BE31:BE83" si="28">+V31</f>
        <v>1.3093250000000002E-2</v>
      </c>
      <c r="BF31" s="61">
        <f t="shared" ref="BF31:BF83" si="29">+W31</f>
        <v>1.2474548852257831E-2</v>
      </c>
      <c r="BJ31" s="52">
        <f t="shared" si="10"/>
        <v>39872</v>
      </c>
      <c r="BK31" s="58">
        <f t="shared" si="11"/>
        <v>12.294313850197826</v>
      </c>
      <c r="BL31" s="53">
        <f t="shared" si="12"/>
        <v>1550</v>
      </c>
      <c r="BP31" s="21">
        <f t="shared" si="13"/>
        <v>39903</v>
      </c>
      <c r="BQ31" s="58">
        <f t="shared" si="14"/>
        <v>3.3769965237439609E-2</v>
      </c>
      <c r="BR31" s="58">
        <f t="shared" si="15"/>
        <v>4.316931325839974E-2</v>
      </c>
      <c r="BS31" s="58">
        <f t="shared" si="15"/>
        <v>1.6282500000000002E-2</v>
      </c>
      <c r="BT31" s="58">
        <f t="shared" si="16"/>
        <v>1.3093250000000002E-2</v>
      </c>
      <c r="BU31" s="58">
        <f t="shared" si="17"/>
        <v>-3.5915909090909089E-3</v>
      </c>
      <c r="BV31" s="8">
        <f t="shared" si="18"/>
        <v>1.2474548852257831E-2</v>
      </c>
    </row>
    <row r="32" spans="1:75" ht="15" x14ac:dyDescent="0.25">
      <c r="A32" s="7">
        <f t="shared" si="2"/>
        <v>39813</v>
      </c>
      <c r="B32" s="210">
        <v>39903</v>
      </c>
      <c r="C32" s="205">
        <v>11199350843</v>
      </c>
      <c r="D32" s="206">
        <v>1036169.0099999999</v>
      </c>
      <c r="E32" s="207">
        <v>1741</v>
      </c>
      <c r="F32" s="206">
        <v>361269382.03225809</v>
      </c>
      <c r="G32" s="206">
        <v>207506.82483185417</v>
      </c>
      <c r="H32" s="206">
        <v>1036169.0099999999</v>
      </c>
      <c r="I32" s="208">
        <v>3.3769965237439609E-2</v>
      </c>
      <c r="J32" s="208">
        <v>1.2690909090909093E-2</v>
      </c>
      <c r="K32" s="209">
        <v>0</v>
      </c>
      <c r="L32" s="209">
        <v>-2.5704090909090937E-3</v>
      </c>
      <c r="M32" s="209">
        <v>-2.5704090909090937E-3</v>
      </c>
      <c r="N32" s="218">
        <v>19.705134448636112</v>
      </c>
      <c r="O32" s="218">
        <v>12.242919508867924</v>
      </c>
      <c r="P32" s="216">
        <v>4.316931325839974E-2</v>
      </c>
      <c r="S32" s="21">
        <f t="shared" si="3"/>
        <v>39903</v>
      </c>
      <c r="T32" s="14">
        <f t="shared" si="0"/>
        <v>3.3769965237439609E-2</v>
      </c>
      <c r="U32" s="14">
        <f t="shared" si="0"/>
        <v>1.2690909090909093E-2</v>
      </c>
      <c r="V32" s="14">
        <f>++VLOOKUP(B32,'cds bmps'!K:O,5,FALSE)/10000</f>
        <v>1.4199986363636364E-2</v>
      </c>
      <c r="W32" s="83">
        <v>1.2761406500657581E-2</v>
      </c>
      <c r="X32" s="80">
        <v>0</v>
      </c>
      <c r="Z32" s="49">
        <f t="shared" si="4"/>
        <v>4.6193844115720993E-2</v>
      </c>
      <c r="AA32" s="14">
        <f t="shared" si="5"/>
        <v>-1.2423878878281384E-2</v>
      </c>
      <c r="AC32" s="21">
        <f t="shared" si="6"/>
        <v>39933</v>
      </c>
      <c r="AD32" s="14">
        <f t="shared" si="7"/>
        <v>3.5825052482519951E-3</v>
      </c>
      <c r="AE32" s="14">
        <f t="shared" si="8"/>
        <v>-1.2423878878281384E-2</v>
      </c>
      <c r="AF32" s="15">
        <f t="shared" si="9"/>
        <v>-2.5704090909090937E-3</v>
      </c>
      <c r="AK32" s="305" t="s">
        <v>41</v>
      </c>
      <c r="AL32" s="305">
        <v>4.9016477929587597E-3</v>
      </c>
      <c r="AM32" s="305">
        <v>3.6375352709911027E-3</v>
      </c>
      <c r="AN32" s="305">
        <v>1.3475189730938966</v>
      </c>
      <c r="AO32" s="305">
        <v>0.18186989672108622</v>
      </c>
      <c r="AP32" s="10">
        <v>-2.3446939457146335E-3</v>
      </c>
      <c r="AQ32" s="10">
        <v>1.2147989531632153E-2</v>
      </c>
      <c r="AR32" s="10">
        <v>-4.7122962483429967E-3</v>
      </c>
      <c r="AS32" s="10">
        <v>1.4515591834260516E-2</v>
      </c>
      <c r="AY32" s="29">
        <f t="shared" si="22"/>
        <v>39903</v>
      </c>
      <c r="AZ32" s="60">
        <f t="shared" si="23"/>
        <v>3.3769965237439609E-2</v>
      </c>
      <c r="BA32" s="60">
        <f t="shared" si="24"/>
        <v>1.2690909090909093E-2</v>
      </c>
      <c r="BB32" s="60">
        <f t="shared" si="25"/>
        <v>0</v>
      </c>
      <c r="BC32" s="60">
        <f t="shared" si="26"/>
        <v>-3.5915909090909089E-3</v>
      </c>
      <c r="BD32" s="60">
        <f t="shared" si="27"/>
        <v>-3.5915909090909089E-3</v>
      </c>
      <c r="BE32" s="60">
        <f t="shared" si="28"/>
        <v>1.4199986363636364E-2</v>
      </c>
      <c r="BF32" s="61">
        <f t="shared" si="29"/>
        <v>1.2761406500657581E-2</v>
      </c>
      <c r="BJ32" s="52">
        <f t="shared" si="10"/>
        <v>39903</v>
      </c>
      <c r="BK32" s="58">
        <f t="shared" si="11"/>
        <v>12.242919508867924</v>
      </c>
      <c r="BL32" s="53">
        <f t="shared" si="12"/>
        <v>1741</v>
      </c>
      <c r="BP32" s="21">
        <f t="shared" si="13"/>
        <v>39933</v>
      </c>
      <c r="BQ32" s="58">
        <f t="shared" si="14"/>
        <v>3.7352470485691604E-2</v>
      </c>
      <c r="BR32" s="58">
        <f t="shared" si="15"/>
        <v>3.3769965237439609E-2</v>
      </c>
      <c r="BS32" s="58">
        <f t="shared" si="15"/>
        <v>1.2690909090909093E-2</v>
      </c>
      <c r="BT32" s="58">
        <f t="shared" si="16"/>
        <v>1.4199986363636364E-2</v>
      </c>
      <c r="BU32" s="58">
        <f t="shared" si="17"/>
        <v>-2.5704090909090937E-3</v>
      </c>
      <c r="BV32" s="8">
        <f t="shared" si="18"/>
        <v>1.2761406500657581E-2</v>
      </c>
    </row>
    <row r="33" spans="1:74" ht="15" x14ac:dyDescent="0.25">
      <c r="A33" s="7">
        <f t="shared" si="2"/>
        <v>39844</v>
      </c>
      <c r="B33" s="210">
        <v>39933</v>
      </c>
      <c r="C33" s="205">
        <v>9354567840</v>
      </c>
      <c r="D33" s="206">
        <v>957304.70999999973</v>
      </c>
      <c r="E33" s="207">
        <v>1994</v>
      </c>
      <c r="F33" s="206">
        <v>311818928</v>
      </c>
      <c r="G33" s="206">
        <v>156378.59979939819</v>
      </c>
      <c r="H33" s="206">
        <v>957304.70999999973</v>
      </c>
      <c r="I33" s="208">
        <v>3.7352470485691604E-2</v>
      </c>
      <c r="J33" s="208">
        <v>1.0120499999999999E-2</v>
      </c>
      <c r="K33" s="209">
        <v>0</v>
      </c>
      <c r="L33" s="209">
        <v>-1.2764999999999981E-3</v>
      </c>
      <c r="M33" s="209">
        <v>-1.2764999999999981E-3</v>
      </c>
      <c r="N33" s="218">
        <v>19.557933218325942</v>
      </c>
      <c r="O33" s="218">
        <v>11.960035267804157</v>
      </c>
      <c r="P33" s="216">
        <v>3.3769965237439609E-2</v>
      </c>
      <c r="S33" s="21">
        <f t="shared" si="3"/>
        <v>39933</v>
      </c>
      <c r="T33" s="14">
        <f t="shared" si="0"/>
        <v>3.7352470485691604E-2</v>
      </c>
      <c r="U33" s="14">
        <f t="shared" si="0"/>
        <v>1.0120499999999999E-2</v>
      </c>
      <c r="V33" s="14">
        <f>++VLOOKUP(B33,'cds bmps'!K:O,5,FALSE)/10000</f>
        <v>1.123104090909091E-2</v>
      </c>
      <c r="W33" s="83">
        <v>1.2761406500657581E-2</v>
      </c>
      <c r="X33" s="80">
        <v>0</v>
      </c>
      <c r="Z33" s="49">
        <f t="shared" si="4"/>
        <v>4.342198674598878E-2</v>
      </c>
      <c r="AA33" s="14">
        <f t="shared" si="5"/>
        <v>-6.0695162602971767E-3</v>
      </c>
      <c r="AC33" s="21">
        <f t="shared" si="6"/>
        <v>39964</v>
      </c>
      <c r="AD33" s="14">
        <f t="shared" si="7"/>
        <v>-9.3559860548826645E-5</v>
      </c>
      <c r="AE33" s="14">
        <f t="shared" si="8"/>
        <v>-6.0695162602971767E-3</v>
      </c>
      <c r="AF33" s="15">
        <f t="shared" si="9"/>
        <v>-1.2764999999999981E-3</v>
      </c>
      <c r="AK33" s="10" t="s">
        <v>8</v>
      </c>
      <c r="AL33" s="10">
        <v>0.69628277296201679</v>
      </c>
      <c r="AM33" s="10">
        <v>6.0122748381791061E-2</v>
      </c>
      <c r="AN33" s="10">
        <v>11.581020357560615</v>
      </c>
      <c r="AO33" s="10">
        <v>2.2712948197143301E-18</v>
      </c>
      <c r="AP33" s="10">
        <v>0.57651211822303861</v>
      </c>
      <c r="AQ33" s="10">
        <v>0.81605342770099498</v>
      </c>
      <c r="AR33" s="10">
        <v>0.53737936846133261</v>
      </c>
      <c r="AS33" s="10">
        <v>0.85518617746270098</v>
      </c>
      <c r="AY33" s="29">
        <f t="shared" si="22"/>
        <v>39933</v>
      </c>
      <c r="AZ33" s="60">
        <f t="shared" si="23"/>
        <v>3.7352470485691604E-2</v>
      </c>
      <c r="BA33" s="60">
        <f t="shared" si="24"/>
        <v>1.0120499999999999E-2</v>
      </c>
      <c r="BB33" s="60">
        <f t="shared" si="25"/>
        <v>0</v>
      </c>
      <c r="BC33" s="60">
        <f t="shared" si="26"/>
        <v>-2.5704090909090937E-3</v>
      </c>
      <c r="BD33" s="60">
        <f t="shared" si="27"/>
        <v>-2.5704090909090937E-3</v>
      </c>
      <c r="BE33" s="60">
        <f t="shared" si="28"/>
        <v>1.123104090909091E-2</v>
      </c>
      <c r="BF33" s="61">
        <f t="shared" si="29"/>
        <v>1.2761406500657581E-2</v>
      </c>
      <c r="BJ33" s="52">
        <f t="shared" si="10"/>
        <v>39933</v>
      </c>
      <c r="BK33" s="58">
        <f t="shared" si="11"/>
        <v>11.960035267804157</v>
      </c>
      <c r="BL33" s="53">
        <f t="shared" si="12"/>
        <v>1994</v>
      </c>
      <c r="BP33" s="21">
        <f t="shared" si="13"/>
        <v>39964</v>
      </c>
      <c r="BQ33" s="58">
        <f t="shared" si="14"/>
        <v>3.7258910625142777E-2</v>
      </c>
      <c r="BR33" s="58">
        <f t="shared" si="15"/>
        <v>3.7352470485691604E-2</v>
      </c>
      <c r="BS33" s="58">
        <f t="shared" si="15"/>
        <v>1.0120499999999999E-2</v>
      </c>
      <c r="BT33" s="58">
        <f t="shared" si="16"/>
        <v>1.123104090909091E-2</v>
      </c>
      <c r="BU33" s="58">
        <f t="shared" si="17"/>
        <v>-1.2764999999999981E-3</v>
      </c>
      <c r="BV33" s="8">
        <f t="shared" si="18"/>
        <v>1.2761406500657581E-2</v>
      </c>
    </row>
    <row r="34" spans="1:74" ht="15" x14ac:dyDescent="0.25">
      <c r="A34" s="7">
        <f t="shared" si="2"/>
        <v>39872</v>
      </c>
      <c r="B34" s="210">
        <v>39964</v>
      </c>
      <c r="C34" s="205">
        <v>9866337697</v>
      </c>
      <c r="D34" s="206">
        <v>1007147.93</v>
      </c>
      <c r="E34" s="207">
        <v>1731</v>
      </c>
      <c r="F34" s="206">
        <v>318268957.96774191</v>
      </c>
      <c r="G34" s="206">
        <v>183864.21604144535</v>
      </c>
      <c r="H34" s="206">
        <v>1007147.93</v>
      </c>
      <c r="I34" s="208">
        <v>3.7258910625142777E-2</v>
      </c>
      <c r="J34" s="208">
        <v>8.8440000000000012E-3</v>
      </c>
      <c r="K34" s="209">
        <v>2.9009090909090998E-4</v>
      </c>
      <c r="L34" s="209">
        <v>0</v>
      </c>
      <c r="M34" s="209">
        <v>2.9009090909090998E-4</v>
      </c>
      <c r="N34" s="218">
        <v>19.578407363047059</v>
      </c>
      <c r="O34" s="218">
        <v>12.12195280787085</v>
      </c>
      <c r="P34" s="216">
        <v>3.7352470485691604E-2</v>
      </c>
      <c r="S34" s="21">
        <f t="shared" si="3"/>
        <v>39964</v>
      </c>
      <c r="T34" s="14">
        <f t="shared" si="0"/>
        <v>3.7258910625142777E-2</v>
      </c>
      <c r="U34" s="14">
        <f t="shared" si="0"/>
        <v>8.8440000000000012E-3</v>
      </c>
      <c r="V34" s="14">
        <f>++VLOOKUP(B34,'cds bmps'!K:O,5,FALSE)/10000</f>
        <v>8.1666238095238104E-3</v>
      </c>
      <c r="W34" s="83">
        <v>1.2761406500657581E-2</v>
      </c>
      <c r="X34" s="80">
        <v>0</v>
      </c>
      <c r="Z34" s="49">
        <f t="shared" si="4"/>
        <v>4.1519474009470009E-2</v>
      </c>
      <c r="AA34" s="14">
        <f t="shared" si="5"/>
        <v>-4.2605633843272317E-3</v>
      </c>
      <c r="AC34" s="21">
        <f t="shared" si="6"/>
        <v>39994</v>
      </c>
      <c r="AD34" s="14">
        <f t="shared" si="7"/>
        <v>-4.1191658248639698E-3</v>
      </c>
      <c r="AE34" s="14">
        <f t="shared" si="8"/>
        <v>-4.2605633843272317E-3</v>
      </c>
      <c r="AF34" s="15">
        <f t="shared" si="9"/>
        <v>2.9009090909090998E-4</v>
      </c>
      <c r="AK34" s="10" t="s">
        <v>89</v>
      </c>
      <c r="AL34" s="10">
        <v>0.33079954323971178</v>
      </c>
      <c r="AM34" s="10">
        <v>3.611228366693911E-2</v>
      </c>
      <c r="AN34" s="10">
        <v>9.1603052936405582</v>
      </c>
      <c r="AO34" s="10">
        <v>7.3828948370214972E-14</v>
      </c>
      <c r="AP34" s="10">
        <v>0.25886018625218349</v>
      </c>
      <c r="AQ34" s="10">
        <v>0.40273890022724007</v>
      </c>
      <c r="AR34" s="10">
        <v>0.23535538984653437</v>
      </c>
      <c r="AS34" s="10">
        <v>0.42624369663288919</v>
      </c>
      <c r="AY34" s="29">
        <f t="shared" si="22"/>
        <v>39964</v>
      </c>
      <c r="AZ34" s="60">
        <f t="shared" si="23"/>
        <v>3.7258910625142777E-2</v>
      </c>
      <c r="BA34" s="60">
        <f t="shared" si="24"/>
        <v>8.8440000000000012E-3</v>
      </c>
      <c r="BB34" s="60">
        <f t="shared" si="25"/>
        <v>0</v>
      </c>
      <c r="BC34" s="60">
        <f t="shared" si="26"/>
        <v>-1.2764999999999981E-3</v>
      </c>
      <c r="BD34" s="60">
        <f t="shared" si="27"/>
        <v>-1.2764999999999981E-3</v>
      </c>
      <c r="BE34" s="60">
        <f t="shared" si="28"/>
        <v>8.1666238095238104E-3</v>
      </c>
      <c r="BF34" s="61">
        <f t="shared" si="29"/>
        <v>1.2761406500657581E-2</v>
      </c>
      <c r="BJ34" s="52">
        <f t="shared" si="10"/>
        <v>39964</v>
      </c>
      <c r="BK34" s="58">
        <f t="shared" si="11"/>
        <v>12.12195280787085</v>
      </c>
      <c r="BL34" s="53">
        <f t="shared" si="12"/>
        <v>1731</v>
      </c>
      <c r="BP34" s="21">
        <f t="shared" si="13"/>
        <v>39994</v>
      </c>
      <c r="BQ34" s="58">
        <f t="shared" si="14"/>
        <v>3.3139744800278807E-2</v>
      </c>
      <c r="BR34" s="58">
        <f t="shared" si="15"/>
        <v>3.7258910625142777E-2</v>
      </c>
      <c r="BS34" s="58">
        <f t="shared" si="15"/>
        <v>8.8440000000000012E-3</v>
      </c>
      <c r="BT34" s="58">
        <f t="shared" si="16"/>
        <v>8.1666238095238104E-3</v>
      </c>
      <c r="BU34" s="58">
        <f t="shared" si="17"/>
        <v>2.9009090909090998E-4</v>
      </c>
      <c r="BV34" s="8">
        <f t="shared" si="18"/>
        <v>1.2761406500657581E-2</v>
      </c>
    </row>
    <row r="35" spans="1:74" ht="15.75" thickBot="1" x14ac:dyDescent="0.3">
      <c r="A35" s="7">
        <f t="shared" si="2"/>
        <v>39903</v>
      </c>
      <c r="B35" s="210">
        <v>39994</v>
      </c>
      <c r="C35" s="205">
        <v>8967729937</v>
      </c>
      <c r="D35" s="206">
        <v>814214.4700000009</v>
      </c>
      <c r="E35" s="207">
        <v>1679</v>
      </c>
      <c r="F35" s="206">
        <v>298924331.23333335</v>
      </c>
      <c r="G35" s="206">
        <v>178037.12402223545</v>
      </c>
      <c r="H35" s="206">
        <v>814214.4700000009</v>
      </c>
      <c r="I35" s="208">
        <v>3.3139744800278807E-2</v>
      </c>
      <c r="J35" s="208">
        <v>9.1340909090909111E-3</v>
      </c>
      <c r="K35" s="209">
        <v>0</v>
      </c>
      <c r="L35" s="209">
        <v>-3.0366996047430858E-3</v>
      </c>
      <c r="M35" s="209">
        <v>-3.0366996047430858E-3</v>
      </c>
      <c r="N35" s="218">
        <v>19.515701026528419</v>
      </c>
      <c r="O35" s="218">
        <v>12.08974736945088</v>
      </c>
      <c r="P35" s="216">
        <v>3.7258910625142777E-2</v>
      </c>
      <c r="S35" s="21">
        <f t="shared" si="3"/>
        <v>39994</v>
      </c>
      <c r="T35" s="14">
        <f t="shared" si="0"/>
        <v>3.3139744800278807E-2</v>
      </c>
      <c r="U35" s="14">
        <f t="shared" si="0"/>
        <v>9.1340909090909111E-3</v>
      </c>
      <c r="V35" s="14">
        <f>++VLOOKUP(B35,'cds bmps'!K:O,5,FALSE)/10000</f>
        <v>8.5324136363636362E-3</v>
      </c>
      <c r="W35" s="83">
        <v>1.056233186198971E-2</v>
      </c>
      <c r="X35" s="80">
        <v>0</v>
      </c>
      <c r="Z35" s="49">
        <f t="shared" si="4"/>
        <v>3.7059074119831087E-2</v>
      </c>
      <c r="AA35" s="14">
        <f t="shared" si="5"/>
        <v>-3.9193293195522796E-3</v>
      </c>
      <c r="AC35" s="21">
        <f t="shared" si="6"/>
        <v>40025</v>
      </c>
      <c r="AD35" s="14">
        <f t="shared" si="7"/>
        <v>6.3092430163491503E-3</v>
      </c>
      <c r="AE35" s="14">
        <f t="shared" si="8"/>
        <v>-3.9193293195522796E-3</v>
      </c>
      <c r="AF35" s="15">
        <f t="shared" si="9"/>
        <v>-3.0366996047430858E-3</v>
      </c>
      <c r="AK35" s="11" t="s">
        <v>128</v>
      </c>
      <c r="AL35" s="11">
        <v>2.1751823315873358</v>
      </c>
      <c r="AM35" s="11">
        <v>0.2569629642768626</v>
      </c>
      <c r="AN35" s="11">
        <v>8.4649643488845481</v>
      </c>
      <c r="AO35" s="11">
        <v>1.5536793150813673E-12</v>
      </c>
      <c r="AP35" s="11">
        <v>1.6632858647180737</v>
      </c>
      <c r="AQ35" s="11">
        <v>2.6870787984565978</v>
      </c>
      <c r="AR35" s="11">
        <v>1.4960335742003941</v>
      </c>
      <c r="AS35" s="11">
        <v>2.8543310889742775</v>
      </c>
      <c r="AY35" s="29">
        <f t="shared" si="22"/>
        <v>39994</v>
      </c>
      <c r="AZ35" s="60">
        <f t="shared" si="23"/>
        <v>3.3139744800278807E-2</v>
      </c>
      <c r="BA35" s="60">
        <f t="shared" si="24"/>
        <v>9.1340909090909111E-3</v>
      </c>
      <c r="BB35" s="60">
        <f t="shared" si="25"/>
        <v>2.9009090909090998E-4</v>
      </c>
      <c r="BC35" s="60">
        <f t="shared" si="26"/>
        <v>0</v>
      </c>
      <c r="BD35" s="60">
        <f t="shared" si="27"/>
        <v>2.9009090909090998E-4</v>
      </c>
      <c r="BE35" s="60">
        <f t="shared" si="28"/>
        <v>8.5324136363636362E-3</v>
      </c>
      <c r="BF35" s="61">
        <f t="shared" si="29"/>
        <v>1.056233186198971E-2</v>
      </c>
      <c r="BJ35" s="52">
        <f t="shared" si="10"/>
        <v>39994</v>
      </c>
      <c r="BK35" s="58">
        <f t="shared" si="11"/>
        <v>12.08974736945088</v>
      </c>
      <c r="BL35" s="53">
        <f t="shared" si="12"/>
        <v>1679</v>
      </c>
      <c r="BP35" s="21">
        <f t="shared" si="13"/>
        <v>40025</v>
      </c>
      <c r="BQ35" s="58">
        <f t="shared" si="14"/>
        <v>3.9448987816627958E-2</v>
      </c>
      <c r="BR35" s="58">
        <f t="shared" si="15"/>
        <v>3.3139744800278807E-2</v>
      </c>
      <c r="BS35" s="58">
        <f t="shared" si="15"/>
        <v>9.1340909090909111E-3</v>
      </c>
      <c r="BT35" s="58">
        <f t="shared" si="16"/>
        <v>8.5324136363636362E-3</v>
      </c>
      <c r="BU35" s="58">
        <f t="shared" si="17"/>
        <v>-3.0366996047430858E-3</v>
      </c>
      <c r="BV35" s="8">
        <f t="shared" si="18"/>
        <v>1.056233186198971E-2</v>
      </c>
    </row>
    <row r="36" spans="1:74" ht="15" x14ac:dyDescent="0.25">
      <c r="A36" s="7">
        <f t="shared" si="2"/>
        <v>39933</v>
      </c>
      <c r="B36" s="210">
        <v>40025</v>
      </c>
      <c r="C36" s="205">
        <v>9195181582</v>
      </c>
      <c r="D36" s="206">
        <v>993809.87999999931</v>
      </c>
      <c r="E36" s="207">
        <v>2168</v>
      </c>
      <c r="F36" s="206">
        <v>296618760.7096774</v>
      </c>
      <c r="G36" s="206">
        <v>136816.77154505416</v>
      </c>
      <c r="H36" s="206">
        <v>993809.87999999931</v>
      </c>
      <c r="I36" s="208">
        <v>3.9448987816627958E-2</v>
      </c>
      <c r="J36" s="208">
        <v>6.0973913043478253E-3</v>
      </c>
      <c r="K36" s="209">
        <v>0</v>
      </c>
      <c r="L36" s="209">
        <v>-1.0178674948240147E-3</v>
      </c>
      <c r="M36" s="209">
        <v>-1.0178674948240147E-3</v>
      </c>
      <c r="N36" s="218">
        <v>19.507958238229033</v>
      </c>
      <c r="O36" s="218">
        <v>11.826397875669496</v>
      </c>
      <c r="P36" s="216">
        <v>3.3139744800278807E-2</v>
      </c>
      <c r="S36" s="21">
        <f t="shared" si="3"/>
        <v>40025</v>
      </c>
      <c r="T36" s="14">
        <f t="shared" si="0"/>
        <v>3.9448987816627958E-2</v>
      </c>
      <c r="U36" s="14">
        <f t="shared" si="0"/>
        <v>6.0973913043478253E-3</v>
      </c>
      <c r="V36" s="14">
        <f>++VLOOKUP(B36,'cds bmps'!K:O,5,FALSE)/10000</f>
        <v>7.4019000000000003E-3</v>
      </c>
      <c r="W36" s="83">
        <v>1.056233186198971E-2</v>
      </c>
      <c r="X36" s="80">
        <v>0</v>
      </c>
      <c r="Z36" s="49">
        <f t="shared" si="4"/>
        <v>3.4570699103852555E-2</v>
      </c>
      <c r="AA36" s="14">
        <f t="shared" si="5"/>
        <v>4.8782887127754027E-3</v>
      </c>
      <c r="AC36" s="21">
        <f t="shared" si="6"/>
        <v>40056</v>
      </c>
      <c r="AD36" s="14">
        <f t="shared" si="7"/>
        <v>-3.1645631529979637E-3</v>
      </c>
      <c r="AE36" s="14">
        <f t="shared" si="8"/>
        <v>4.8782887127754027E-3</v>
      </c>
      <c r="AF36" s="15">
        <f t="shared" si="9"/>
        <v>-1.0178674948240147E-3</v>
      </c>
      <c r="AK36"/>
      <c r="AL36"/>
      <c r="AM36"/>
      <c r="AN36"/>
      <c r="AO36"/>
      <c r="AP36"/>
      <c r="AQ36"/>
      <c r="AR36"/>
      <c r="AS36"/>
      <c r="AY36" s="29">
        <f t="shared" si="22"/>
        <v>40025</v>
      </c>
      <c r="AZ36" s="60">
        <f t="shared" si="23"/>
        <v>3.9448987816627958E-2</v>
      </c>
      <c r="BA36" s="60">
        <f t="shared" si="24"/>
        <v>6.0973913043478253E-3</v>
      </c>
      <c r="BB36" s="60">
        <f t="shared" si="25"/>
        <v>0</v>
      </c>
      <c r="BC36" s="60">
        <f t="shared" si="26"/>
        <v>-3.0366996047430858E-3</v>
      </c>
      <c r="BD36" s="60">
        <f t="shared" si="27"/>
        <v>-3.0366996047430858E-3</v>
      </c>
      <c r="BE36" s="60">
        <f t="shared" si="28"/>
        <v>7.4019000000000003E-3</v>
      </c>
      <c r="BF36" s="61">
        <f t="shared" si="29"/>
        <v>1.056233186198971E-2</v>
      </c>
      <c r="BJ36" s="52">
        <f t="shared" si="10"/>
        <v>40025</v>
      </c>
      <c r="BK36" s="58">
        <f t="shared" si="11"/>
        <v>11.826397875669496</v>
      </c>
      <c r="BL36" s="53">
        <f t="shared" si="12"/>
        <v>2168</v>
      </c>
      <c r="BP36" s="21">
        <f t="shared" si="13"/>
        <v>40056</v>
      </c>
      <c r="BQ36" s="58">
        <f t="shared" si="14"/>
        <v>3.6284424663629994E-2</v>
      </c>
      <c r="BR36" s="58">
        <f t="shared" si="15"/>
        <v>3.9448987816627958E-2</v>
      </c>
      <c r="BS36" s="58">
        <f t="shared" si="15"/>
        <v>6.0973913043478253E-3</v>
      </c>
      <c r="BT36" s="58">
        <f t="shared" si="16"/>
        <v>7.4019000000000003E-3</v>
      </c>
      <c r="BU36" s="58">
        <f t="shared" si="17"/>
        <v>-1.0178674948240147E-3</v>
      </c>
      <c r="BV36" s="8">
        <f t="shared" si="18"/>
        <v>1.056233186198971E-2</v>
      </c>
    </row>
    <row r="37" spans="1:74" ht="15" x14ac:dyDescent="0.25">
      <c r="A37" s="7">
        <f t="shared" si="2"/>
        <v>39964</v>
      </c>
      <c r="B37" s="210">
        <v>40056</v>
      </c>
      <c r="C37" s="205">
        <v>9724696546</v>
      </c>
      <c r="D37" s="206">
        <v>966726.07999999949</v>
      </c>
      <c r="E37" s="207">
        <v>1910</v>
      </c>
      <c r="F37" s="206">
        <v>313699888.58064514</v>
      </c>
      <c r="G37" s="206">
        <v>164240.77936159432</v>
      </c>
      <c r="H37" s="206">
        <v>966726.07999999949</v>
      </c>
      <c r="I37" s="208">
        <v>3.6284424663629994E-2</v>
      </c>
      <c r="J37" s="208">
        <v>5.0795238095238107E-3</v>
      </c>
      <c r="K37" s="209">
        <v>0</v>
      </c>
      <c r="L37" s="209">
        <v>-5.2816017316017431E-4</v>
      </c>
      <c r="M37" s="209">
        <v>-5.2816017316017431E-4</v>
      </c>
      <c r="N37" s="218">
        <v>19.563947317982791</v>
      </c>
      <c r="O37" s="218">
        <v>12.009088796942116</v>
      </c>
      <c r="P37" s="216">
        <v>3.9448987816627958E-2</v>
      </c>
      <c r="S37" s="21">
        <f t="shared" si="3"/>
        <v>40056</v>
      </c>
      <c r="T37" s="14">
        <f t="shared" si="0"/>
        <v>3.6284424663629994E-2</v>
      </c>
      <c r="U37" s="14">
        <f t="shared" si="0"/>
        <v>5.0795238095238107E-3</v>
      </c>
      <c r="V37" s="14">
        <f>++VLOOKUP(B37,'cds bmps'!K:O,5,FALSE)/10000</f>
        <v>6.1522190476190472E-3</v>
      </c>
      <c r="W37" s="83">
        <v>1.056233186198971E-2</v>
      </c>
      <c r="X37" s="80">
        <v>0</v>
      </c>
      <c r="Z37" s="49">
        <f t="shared" si="4"/>
        <v>3.3448581613805602E-2</v>
      </c>
      <c r="AA37" s="14">
        <f t="shared" si="5"/>
        <v>2.8358430498243922E-3</v>
      </c>
      <c r="AC37" s="21">
        <f t="shared" si="6"/>
        <v>40086</v>
      </c>
      <c r="AD37" s="14">
        <f t="shared" si="7"/>
        <v>1.2918288341595904E-3</v>
      </c>
      <c r="AE37" s="14">
        <f t="shared" si="8"/>
        <v>2.8358430498243922E-3</v>
      </c>
      <c r="AF37" s="15">
        <f t="shared" si="9"/>
        <v>-5.2816017316017431E-4</v>
      </c>
      <c r="AK37"/>
      <c r="AL37"/>
      <c r="AM37"/>
      <c r="AN37"/>
      <c r="AO37"/>
      <c r="AP37"/>
      <c r="AQ37"/>
      <c r="AR37"/>
      <c r="AS37"/>
      <c r="AY37" s="29">
        <f t="shared" si="22"/>
        <v>40056</v>
      </c>
      <c r="AZ37" s="60">
        <f t="shared" si="23"/>
        <v>3.6284424663629994E-2</v>
      </c>
      <c r="BA37" s="60">
        <f t="shared" si="24"/>
        <v>5.0795238095238107E-3</v>
      </c>
      <c r="BB37" s="60">
        <f t="shared" si="25"/>
        <v>0</v>
      </c>
      <c r="BC37" s="60">
        <f t="shared" si="26"/>
        <v>-1.0178674948240147E-3</v>
      </c>
      <c r="BD37" s="60">
        <f t="shared" si="27"/>
        <v>-1.0178674948240147E-3</v>
      </c>
      <c r="BE37" s="60">
        <f t="shared" si="28"/>
        <v>6.1522190476190472E-3</v>
      </c>
      <c r="BF37" s="61">
        <f t="shared" si="29"/>
        <v>1.056233186198971E-2</v>
      </c>
      <c r="BJ37" s="52">
        <f t="shared" si="10"/>
        <v>40056</v>
      </c>
      <c r="BK37" s="58">
        <f t="shared" si="11"/>
        <v>12.009088796942116</v>
      </c>
      <c r="BL37" s="53">
        <f t="shared" si="12"/>
        <v>1910</v>
      </c>
      <c r="BP37" s="21">
        <f t="shared" si="13"/>
        <v>40086</v>
      </c>
      <c r="BQ37" s="58">
        <f t="shared" si="14"/>
        <v>3.7576253497789584E-2</v>
      </c>
      <c r="BR37" s="58">
        <f t="shared" si="15"/>
        <v>3.6284424663629994E-2</v>
      </c>
      <c r="BS37" s="58">
        <f t="shared" si="15"/>
        <v>5.0795238095238107E-3</v>
      </c>
      <c r="BT37" s="58">
        <f t="shared" si="16"/>
        <v>6.1522190476190472E-3</v>
      </c>
      <c r="BU37" s="58">
        <f t="shared" si="17"/>
        <v>-5.2816017316017431E-4</v>
      </c>
      <c r="BV37" s="8">
        <f t="shared" si="18"/>
        <v>1.056233186198971E-2</v>
      </c>
    </row>
    <row r="38" spans="1:74" ht="15" x14ac:dyDescent="0.25">
      <c r="A38" s="7">
        <f t="shared" si="2"/>
        <v>39994</v>
      </c>
      <c r="B38" s="210">
        <v>40086</v>
      </c>
      <c r="C38" s="205">
        <v>8899697485</v>
      </c>
      <c r="D38" s="206">
        <v>916211.75000000116</v>
      </c>
      <c r="E38" s="207">
        <v>1699</v>
      </c>
      <c r="F38" s="206">
        <v>296656582.83333331</v>
      </c>
      <c r="G38" s="206">
        <v>174606.58200902492</v>
      </c>
      <c r="H38" s="206">
        <v>916211.75000000116</v>
      </c>
      <c r="I38" s="208">
        <v>3.7576253497789584E-2</v>
      </c>
      <c r="J38" s="208">
        <v>4.5513636363636364E-3</v>
      </c>
      <c r="K38" s="209">
        <v>0</v>
      </c>
      <c r="L38" s="209">
        <v>-2.5409090909090867E-4</v>
      </c>
      <c r="M38" s="209">
        <v>-2.5409090909090867E-4</v>
      </c>
      <c r="N38" s="218">
        <v>19.508085740995224</v>
      </c>
      <c r="O38" s="218">
        <v>12.070290619323291</v>
      </c>
      <c r="P38" s="216">
        <v>3.6284424663629994E-2</v>
      </c>
      <c r="S38" s="21">
        <f t="shared" si="3"/>
        <v>40086</v>
      </c>
      <c r="T38" s="14">
        <f t="shared" si="0"/>
        <v>3.7576253497789584E-2</v>
      </c>
      <c r="U38" s="14">
        <f t="shared" si="0"/>
        <v>4.5513636363636364E-3</v>
      </c>
      <c r="V38" s="14">
        <f>++VLOOKUP(B38,'cds bmps'!K:O,5,FALSE)/10000</f>
        <v>5.9822500000000015E-3</v>
      </c>
      <c r="W38" s="83">
        <v>1.1683860123265548E-2</v>
      </c>
      <c r="X38" s="80">
        <v>0</v>
      </c>
      <c r="Z38" s="49">
        <f t="shared" si="4"/>
        <v>3.5464135558855338E-2</v>
      </c>
      <c r="AA38" s="14">
        <f t="shared" si="5"/>
        <v>2.1121179389342465E-3</v>
      </c>
      <c r="AC38" s="21">
        <f t="shared" si="6"/>
        <v>40117</v>
      </c>
      <c r="AD38" s="14">
        <f t="shared" si="7"/>
        <v>-2.2854244769357004E-3</v>
      </c>
      <c r="AE38" s="14">
        <f t="shared" si="8"/>
        <v>2.1121179389342465E-3</v>
      </c>
      <c r="AF38" s="15">
        <f t="shared" si="9"/>
        <v>-2.5409090909090867E-4</v>
      </c>
      <c r="AK38"/>
      <c r="AL38"/>
      <c r="AM38"/>
      <c r="AN38"/>
      <c r="AO38"/>
      <c r="AP38"/>
      <c r="AQ38"/>
      <c r="AR38"/>
      <c r="AS38"/>
      <c r="AY38" s="29">
        <f t="shared" si="22"/>
        <v>40086</v>
      </c>
      <c r="AZ38" s="60">
        <f t="shared" si="23"/>
        <v>3.7576253497789584E-2</v>
      </c>
      <c r="BA38" s="60">
        <f t="shared" si="24"/>
        <v>4.5513636363636364E-3</v>
      </c>
      <c r="BB38" s="60">
        <f t="shared" si="25"/>
        <v>0</v>
      </c>
      <c r="BC38" s="60">
        <f t="shared" si="26"/>
        <v>-5.2816017316017431E-4</v>
      </c>
      <c r="BD38" s="60">
        <f t="shared" si="27"/>
        <v>-5.2816017316017431E-4</v>
      </c>
      <c r="BE38" s="60">
        <f t="shared" si="28"/>
        <v>5.9822500000000015E-3</v>
      </c>
      <c r="BF38" s="61">
        <f t="shared" si="29"/>
        <v>1.1683860123265548E-2</v>
      </c>
      <c r="BJ38" s="52">
        <f t="shared" si="10"/>
        <v>40086</v>
      </c>
      <c r="BK38" s="58">
        <f t="shared" si="11"/>
        <v>12.070290619323291</v>
      </c>
      <c r="BL38" s="53">
        <f t="shared" si="12"/>
        <v>1699</v>
      </c>
      <c r="BP38" s="21">
        <f t="shared" si="13"/>
        <v>40117</v>
      </c>
      <c r="BQ38" s="58">
        <f t="shared" si="14"/>
        <v>3.5290829020853884E-2</v>
      </c>
      <c r="BR38" s="58">
        <f t="shared" si="15"/>
        <v>3.7576253497789584E-2</v>
      </c>
      <c r="BS38" s="58">
        <f t="shared" si="15"/>
        <v>4.5513636363636364E-3</v>
      </c>
      <c r="BT38" s="58">
        <f t="shared" si="16"/>
        <v>5.9822500000000015E-3</v>
      </c>
      <c r="BU38" s="58">
        <f t="shared" si="17"/>
        <v>-2.5409090909090867E-4</v>
      </c>
      <c r="BV38" s="8">
        <f t="shared" si="18"/>
        <v>1.1683860123265548E-2</v>
      </c>
    </row>
    <row r="39" spans="1:74" ht="15" x14ac:dyDescent="0.25">
      <c r="A39" s="7">
        <f t="shared" si="2"/>
        <v>40025</v>
      </c>
      <c r="B39" s="210">
        <v>40117</v>
      </c>
      <c r="C39" s="205">
        <v>23308176313</v>
      </c>
      <c r="D39" s="206">
        <v>2253602.3699999987</v>
      </c>
      <c r="E39" s="207">
        <v>2700</v>
      </c>
      <c r="F39" s="206">
        <v>751876655.25806451</v>
      </c>
      <c r="G39" s="206">
        <v>278472.83528076462</v>
      </c>
      <c r="H39" s="206">
        <v>2253602.3699999987</v>
      </c>
      <c r="I39" s="208">
        <v>3.5290829020853884E-2</v>
      </c>
      <c r="J39" s="208">
        <v>4.2972727272727277E-3</v>
      </c>
      <c r="K39" s="209">
        <v>5.5108225108224489E-5</v>
      </c>
      <c r="L39" s="209">
        <v>0</v>
      </c>
      <c r="M39" s="209">
        <v>5.5108225108224489E-5</v>
      </c>
      <c r="N39" s="218">
        <v>20.43808284619778</v>
      </c>
      <c r="O39" s="218">
        <v>12.537075794205359</v>
      </c>
      <c r="P39" s="216">
        <v>3.7576253497789584E-2</v>
      </c>
      <c r="S39" s="21">
        <f t="shared" si="3"/>
        <v>40117</v>
      </c>
      <c r="T39" s="14">
        <f t="shared" si="0"/>
        <v>3.5290829020853884E-2</v>
      </c>
      <c r="U39" s="14">
        <f t="shared" si="0"/>
        <v>4.2972727272727277E-3</v>
      </c>
      <c r="V39" s="14">
        <f>++VLOOKUP(B39,'cds bmps'!K:O,5,FALSE)/10000</f>
        <v>6.6962454545454551E-3</v>
      </c>
      <c r="W39" s="83">
        <v>1.1683860123265548E-2</v>
      </c>
      <c r="X39" s="80">
        <v>0</v>
      </c>
      <c r="Z39" s="49">
        <f t="shared" si="4"/>
        <v>3.5523405806327943E-2</v>
      </c>
      <c r="AA39" s="14">
        <f t="shared" si="5"/>
        <v>-2.3257678547405902E-4</v>
      </c>
      <c r="AC39" s="21">
        <f t="shared" si="6"/>
        <v>40147</v>
      </c>
      <c r="AD39" s="14">
        <f t="shared" si="7"/>
        <v>-1.0384329246798732E-3</v>
      </c>
      <c r="AE39" s="14">
        <f t="shared" si="8"/>
        <v>-2.3257678547405902E-4</v>
      </c>
      <c r="AF39" s="15">
        <f t="shared" si="9"/>
        <v>5.5108225108224489E-5</v>
      </c>
      <c r="AY39" s="29">
        <f t="shared" si="22"/>
        <v>40117</v>
      </c>
      <c r="AZ39" s="60">
        <f t="shared" si="23"/>
        <v>3.5290829020853884E-2</v>
      </c>
      <c r="BA39" s="60">
        <f t="shared" si="24"/>
        <v>4.2972727272727277E-3</v>
      </c>
      <c r="BB39" s="60">
        <f t="shared" si="25"/>
        <v>0</v>
      </c>
      <c r="BC39" s="60">
        <f t="shared" si="26"/>
        <v>-2.5409090909090867E-4</v>
      </c>
      <c r="BD39" s="60">
        <f t="shared" si="27"/>
        <v>-2.5409090909090867E-4</v>
      </c>
      <c r="BE39" s="60">
        <f t="shared" si="28"/>
        <v>6.6962454545454551E-3</v>
      </c>
      <c r="BF39" s="61">
        <f t="shared" si="29"/>
        <v>1.1683860123265548E-2</v>
      </c>
      <c r="BJ39" s="52">
        <f t="shared" si="10"/>
        <v>40117</v>
      </c>
      <c r="BK39" s="58">
        <f t="shared" si="11"/>
        <v>12.537075794205359</v>
      </c>
      <c r="BL39" s="53">
        <f t="shared" si="12"/>
        <v>2700</v>
      </c>
      <c r="BP39" s="21">
        <f t="shared" si="13"/>
        <v>40147</v>
      </c>
      <c r="BQ39" s="58">
        <f t="shared" si="14"/>
        <v>3.4252396096174011E-2</v>
      </c>
      <c r="BR39" s="58">
        <f t="shared" si="15"/>
        <v>3.5290829020853884E-2</v>
      </c>
      <c r="BS39" s="58">
        <f t="shared" si="15"/>
        <v>4.2972727272727277E-3</v>
      </c>
      <c r="BT39" s="58">
        <f t="shared" si="16"/>
        <v>6.6962454545454551E-3</v>
      </c>
      <c r="BU39" s="58">
        <f t="shared" si="17"/>
        <v>5.5108225108224489E-5</v>
      </c>
      <c r="BV39" s="8">
        <f t="shared" si="18"/>
        <v>1.1683860123265548E-2</v>
      </c>
    </row>
    <row r="40" spans="1:74" ht="15" x14ac:dyDescent="0.25">
      <c r="A40" s="7">
        <f t="shared" si="2"/>
        <v>40056</v>
      </c>
      <c r="B40" s="210">
        <v>40147</v>
      </c>
      <c r="C40" s="205">
        <v>22614188795</v>
      </c>
      <c r="D40" s="206">
        <v>2122164.8000000003</v>
      </c>
      <c r="E40" s="207">
        <v>2575</v>
      </c>
      <c r="F40" s="206">
        <v>753806293.16666663</v>
      </c>
      <c r="G40" s="206">
        <v>292740.30802588997</v>
      </c>
      <c r="H40" s="206">
        <v>2122164.8000000003</v>
      </c>
      <c r="I40" s="208">
        <v>3.4252396096174011E-2</v>
      </c>
      <c r="J40" s="208">
        <v>4.3523809523809522E-3</v>
      </c>
      <c r="K40" s="209">
        <v>4.2716450216450253E-4</v>
      </c>
      <c r="L40" s="209">
        <v>0</v>
      </c>
      <c r="M40" s="209">
        <v>4.2716450216450253E-4</v>
      </c>
      <c r="N40" s="218">
        <v>20.440645987351829</v>
      </c>
      <c r="O40" s="218">
        <v>12.587041174253994</v>
      </c>
      <c r="P40" s="216">
        <v>3.5290829020853884E-2</v>
      </c>
      <c r="S40" s="21">
        <f t="shared" si="3"/>
        <v>40147</v>
      </c>
      <c r="T40" s="14">
        <f t="shared" si="0"/>
        <v>3.4252396096174011E-2</v>
      </c>
      <c r="U40" s="14">
        <f t="shared" si="0"/>
        <v>4.3523809523809522E-3</v>
      </c>
      <c r="V40" s="14">
        <f>++VLOOKUP(B40,'cds bmps'!K:O,5,FALSE)/10000</f>
        <v>7.747133333333333E-3</v>
      </c>
      <c r="W40" s="83">
        <v>1.1683860123265548E-2</v>
      </c>
      <c r="X40" s="80">
        <v>0</v>
      </c>
      <c r="Z40" s="49">
        <f t="shared" si="4"/>
        <v>3.5909409944418498E-2</v>
      </c>
      <c r="AA40" s="14">
        <f t="shared" si="5"/>
        <v>-1.6570138482444874E-3</v>
      </c>
      <c r="AC40" s="21">
        <f t="shared" si="6"/>
        <v>40178</v>
      </c>
      <c r="AD40" s="14">
        <f t="shared" si="7"/>
        <v>-5.0126160906530937E-3</v>
      </c>
      <c r="AE40" s="14">
        <f t="shared" si="8"/>
        <v>-1.6570138482444874E-3</v>
      </c>
      <c r="AF40" s="15">
        <f t="shared" si="9"/>
        <v>4.2716450216450253E-4</v>
      </c>
      <c r="AY40" s="29">
        <f t="shared" si="22"/>
        <v>40147</v>
      </c>
      <c r="AZ40" s="60">
        <f t="shared" si="23"/>
        <v>3.4252396096174011E-2</v>
      </c>
      <c r="BA40" s="60">
        <f t="shared" si="24"/>
        <v>4.3523809523809522E-3</v>
      </c>
      <c r="BB40" s="60">
        <f t="shared" si="25"/>
        <v>5.5108225108224489E-5</v>
      </c>
      <c r="BC40" s="60">
        <f t="shared" si="26"/>
        <v>0</v>
      </c>
      <c r="BD40" s="60">
        <f t="shared" si="27"/>
        <v>5.5108225108224489E-5</v>
      </c>
      <c r="BE40" s="60">
        <f t="shared" si="28"/>
        <v>7.747133333333333E-3</v>
      </c>
      <c r="BF40" s="61">
        <f t="shared" si="29"/>
        <v>1.1683860123265548E-2</v>
      </c>
      <c r="BJ40" s="52">
        <f t="shared" si="10"/>
        <v>40147</v>
      </c>
      <c r="BK40" s="58">
        <f t="shared" si="11"/>
        <v>12.587041174253994</v>
      </c>
      <c r="BL40" s="53">
        <f t="shared" si="12"/>
        <v>2575</v>
      </c>
      <c r="BP40" s="21">
        <f t="shared" si="13"/>
        <v>40178</v>
      </c>
      <c r="BQ40" s="58">
        <f t="shared" si="14"/>
        <v>2.9239780005520917E-2</v>
      </c>
      <c r="BR40" s="58">
        <f t="shared" si="15"/>
        <v>3.4252396096174011E-2</v>
      </c>
      <c r="BS40" s="58">
        <f t="shared" si="15"/>
        <v>4.3523809523809522E-3</v>
      </c>
      <c r="BT40" s="58">
        <f t="shared" si="16"/>
        <v>7.747133333333333E-3</v>
      </c>
      <c r="BU40" s="58">
        <f t="shared" si="17"/>
        <v>4.2716450216450253E-4</v>
      </c>
      <c r="BV40" s="8">
        <f t="shared" si="18"/>
        <v>1.1683860123265548E-2</v>
      </c>
    </row>
    <row r="41" spans="1:74" ht="15" x14ac:dyDescent="0.25">
      <c r="A41" s="7">
        <f t="shared" si="2"/>
        <v>40086</v>
      </c>
      <c r="B41" s="210">
        <v>40178</v>
      </c>
      <c r="C41" s="205">
        <v>13706285780</v>
      </c>
      <c r="D41" s="206">
        <v>1097996.6599999992</v>
      </c>
      <c r="E41" s="207">
        <v>1808</v>
      </c>
      <c r="F41" s="206">
        <v>442138250.96774191</v>
      </c>
      <c r="G41" s="206">
        <v>244545.49279189264</v>
      </c>
      <c r="H41" s="206">
        <v>1097996.6599999992</v>
      </c>
      <c r="I41" s="208">
        <v>2.9239780005520917E-2</v>
      </c>
      <c r="J41" s="208">
        <v>4.7795454545454547E-3</v>
      </c>
      <c r="K41" s="209">
        <v>0</v>
      </c>
      <c r="L41" s="209">
        <v>-4.0954545454545497E-4</v>
      </c>
      <c r="M41" s="209">
        <v>-4.0954545454545497E-4</v>
      </c>
      <c r="N41" s="218">
        <v>19.907133176129836</v>
      </c>
      <c r="O41" s="218">
        <v>12.407156635177714</v>
      </c>
      <c r="P41" s="216">
        <v>3.4252396096174011E-2</v>
      </c>
      <c r="S41" s="21">
        <f t="shared" si="3"/>
        <v>40178</v>
      </c>
      <c r="T41" s="14">
        <f t="shared" si="0"/>
        <v>2.9239780005520917E-2</v>
      </c>
      <c r="U41" s="14">
        <f t="shared" si="0"/>
        <v>4.7795454545454547E-3</v>
      </c>
      <c r="V41" s="14">
        <f>++VLOOKUP(B41,'cds bmps'!K:O,5,FALSE)/10000</f>
        <v>7.8086565217391282E-3</v>
      </c>
      <c r="W41" s="83">
        <v>1.2439944611693211E-2</v>
      </c>
      <c r="X41" s="80">
        <v>0</v>
      </c>
      <c r="Z41" s="49">
        <f t="shared" si="4"/>
        <v>3.7871810691534925E-2</v>
      </c>
      <c r="AA41" s="14">
        <f t="shared" si="5"/>
        <v>-8.6320306860140084E-3</v>
      </c>
      <c r="AC41" s="21">
        <f t="shared" si="6"/>
        <v>40209</v>
      </c>
      <c r="AD41" s="14">
        <f t="shared" si="7"/>
        <v>3.5835380654317683E-3</v>
      </c>
      <c r="AE41" s="14">
        <f t="shared" si="8"/>
        <v>-8.6320306860140084E-3</v>
      </c>
      <c r="AF41" s="15">
        <f t="shared" si="9"/>
        <v>-4.0954545454545497E-4</v>
      </c>
      <c r="AY41" s="29">
        <f t="shared" si="22"/>
        <v>40178</v>
      </c>
      <c r="AZ41" s="60">
        <f t="shared" si="23"/>
        <v>2.9239780005520917E-2</v>
      </c>
      <c r="BA41" s="60">
        <f t="shared" si="24"/>
        <v>4.7795454545454547E-3</v>
      </c>
      <c r="BB41" s="60">
        <f t="shared" si="25"/>
        <v>4.2716450216450253E-4</v>
      </c>
      <c r="BC41" s="60">
        <f t="shared" si="26"/>
        <v>0</v>
      </c>
      <c r="BD41" s="60">
        <f t="shared" si="27"/>
        <v>4.2716450216450253E-4</v>
      </c>
      <c r="BE41" s="60">
        <f t="shared" si="28"/>
        <v>7.8086565217391282E-3</v>
      </c>
      <c r="BF41" s="61">
        <f t="shared" si="29"/>
        <v>1.2439944611693211E-2</v>
      </c>
      <c r="BJ41" s="52">
        <f t="shared" si="10"/>
        <v>40178</v>
      </c>
      <c r="BK41" s="58">
        <f t="shared" si="11"/>
        <v>12.407156635177714</v>
      </c>
      <c r="BL41" s="53">
        <f t="shared" si="12"/>
        <v>1808</v>
      </c>
      <c r="BP41" s="21">
        <f t="shared" si="13"/>
        <v>40209</v>
      </c>
      <c r="BQ41" s="58">
        <f t="shared" si="14"/>
        <v>3.2823318070952685E-2</v>
      </c>
      <c r="BR41" s="58">
        <f t="shared" si="15"/>
        <v>2.9239780005520917E-2</v>
      </c>
      <c r="BS41" s="58">
        <f t="shared" si="15"/>
        <v>4.7795454545454547E-3</v>
      </c>
      <c r="BT41" s="58">
        <f t="shared" si="16"/>
        <v>7.8086565217391282E-3</v>
      </c>
      <c r="BU41" s="58">
        <f t="shared" si="17"/>
        <v>-4.0954545454545497E-4</v>
      </c>
      <c r="BV41" s="8">
        <f t="shared" si="18"/>
        <v>1.2439944611693211E-2</v>
      </c>
    </row>
    <row r="42" spans="1:74" ht="15" x14ac:dyDescent="0.25">
      <c r="A42" s="7">
        <f t="shared" si="2"/>
        <v>40117</v>
      </c>
      <c r="B42" s="210">
        <v>40209</v>
      </c>
      <c r="C42" s="205">
        <v>11526176078</v>
      </c>
      <c r="D42" s="206">
        <v>1036513.27</v>
      </c>
      <c r="E42" s="207">
        <v>2151</v>
      </c>
      <c r="F42" s="206">
        <v>371812131.54838711</v>
      </c>
      <c r="G42" s="206">
        <v>172855.4772423929</v>
      </c>
      <c r="H42" s="206">
        <v>1036513.27</v>
      </c>
      <c r="I42" s="208">
        <v>3.2823318070952685E-2</v>
      </c>
      <c r="J42" s="208">
        <v>4.3699999999999998E-3</v>
      </c>
      <c r="K42" s="209">
        <v>0</v>
      </c>
      <c r="L42" s="209">
        <v>-1.5550000000000026E-4</v>
      </c>
      <c r="M42" s="209">
        <v>-1.5550000000000026E-4</v>
      </c>
      <c r="N42" s="218">
        <v>19.733899261951105</v>
      </c>
      <c r="O42" s="218">
        <v>12.060211132683376</v>
      </c>
      <c r="P42" s="216">
        <v>2.9239780005520917E-2</v>
      </c>
      <c r="S42" s="21">
        <f t="shared" si="3"/>
        <v>40209</v>
      </c>
      <c r="T42" s="14">
        <f t="shared" si="0"/>
        <v>3.2823318070952685E-2</v>
      </c>
      <c r="U42" s="14">
        <f t="shared" si="0"/>
        <v>4.3699999999999998E-3</v>
      </c>
      <c r="V42" s="14">
        <f>++VLOOKUP(B42,'cds bmps'!K:O,5,FALSE)/10000</f>
        <v>8.02877619047619E-3</v>
      </c>
      <c r="W42" s="83">
        <v>1.2439944611693211E-2</v>
      </c>
      <c r="X42" s="80">
        <v>0</v>
      </c>
      <c r="Z42" s="49">
        <f t="shared" si="4"/>
        <v>3.7659466732666319E-2</v>
      </c>
      <c r="AA42" s="14">
        <f t="shared" si="5"/>
        <v>-4.8361486617136337E-3</v>
      </c>
      <c r="AC42" s="21">
        <f t="shared" si="6"/>
        <v>40237</v>
      </c>
      <c r="AD42" s="14">
        <f t="shared" si="7"/>
        <v>-1.8464579943405293E-3</v>
      </c>
      <c r="AE42" s="14">
        <f t="shared" si="8"/>
        <v>-4.8361486617136337E-3</v>
      </c>
      <c r="AF42" s="15">
        <f t="shared" si="9"/>
        <v>-1.5550000000000026E-4</v>
      </c>
      <c r="AY42" s="29">
        <f t="shared" si="22"/>
        <v>40209</v>
      </c>
      <c r="AZ42" s="60">
        <f t="shared" si="23"/>
        <v>3.2823318070952685E-2</v>
      </c>
      <c r="BA42" s="60">
        <f t="shared" si="24"/>
        <v>4.3699999999999998E-3</v>
      </c>
      <c r="BB42" s="60">
        <f t="shared" si="25"/>
        <v>0</v>
      </c>
      <c r="BC42" s="60">
        <f t="shared" si="26"/>
        <v>-4.0954545454545497E-4</v>
      </c>
      <c r="BD42" s="60">
        <f t="shared" si="27"/>
        <v>-4.0954545454545497E-4</v>
      </c>
      <c r="BE42" s="60">
        <f t="shared" si="28"/>
        <v>8.02877619047619E-3</v>
      </c>
      <c r="BF42" s="61">
        <f t="shared" si="29"/>
        <v>1.2439944611693211E-2</v>
      </c>
      <c r="BJ42" s="52">
        <f t="shared" si="10"/>
        <v>40209</v>
      </c>
      <c r="BK42" s="58">
        <f t="shared" si="11"/>
        <v>12.060211132683376</v>
      </c>
      <c r="BL42" s="53">
        <f t="shared" si="12"/>
        <v>2151</v>
      </c>
      <c r="BP42" s="21">
        <f t="shared" si="13"/>
        <v>40237</v>
      </c>
      <c r="BQ42" s="58">
        <f t="shared" si="14"/>
        <v>3.0976860076612156E-2</v>
      </c>
      <c r="BR42" s="58">
        <f t="shared" si="15"/>
        <v>3.2823318070952685E-2</v>
      </c>
      <c r="BS42" s="58">
        <f t="shared" si="15"/>
        <v>4.3699999999999998E-3</v>
      </c>
      <c r="BT42" s="58">
        <f t="shared" si="16"/>
        <v>8.02877619047619E-3</v>
      </c>
      <c r="BU42" s="58">
        <f t="shared" si="17"/>
        <v>-1.5550000000000026E-4</v>
      </c>
      <c r="BV42" s="8">
        <f t="shared" si="18"/>
        <v>1.2439944611693211E-2</v>
      </c>
    </row>
    <row r="43" spans="1:74" ht="15" x14ac:dyDescent="0.25">
      <c r="A43" s="7">
        <f t="shared" si="2"/>
        <v>40147</v>
      </c>
      <c r="B43" s="210">
        <v>40237</v>
      </c>
      <c r="C43" s="205">
        <v>10996939866</v>
      </c>
      <c r="D43" s="206">
        <v>933289.50000000012</v>
      </c>
      <c r="E43" s="207">
        <v>2019</v>
      </c>
      <c r="F43" s="206">
        <v>392747852.35714287</v>
      </c>
      <c r="G43" s="206">
        <v>194525.92984504352</v>
      </c>
      <c r="H43" s="206">
        <v>933289.50000000012</v>
      </c>
      <c r="I43" s="208">
        <v>3.0976860076612156E-2</v>
      </c>
      <c r="J43" s="208">
        <v>4.2144999999999995E-3</v>
      </c>
      <c r="K43" s="209">
        <v>0</v>
      </c>
      <c r="L43" s="209">
        <v>-1.5276086956521676E-4</v>
      </c>
      <c r="M43" s="209">
        <v>-1.5276086956521676E-4</v>
      </c>
      <c r="N43" s="218">
        <v>19.788678366866449</v>
      </c>
      <c r="O43" s="218">
        <v>12.178320748553611</v>
      </c>
      <c r="P43" s="216">
        <v>3.2823318070952685E-2</v>
      </c>
      <c r="S43" s="21">
        <f t="shared" si="3"/>
        <v>40237</v>
      </c>
      <c r="T43" s="14">
        <f t="shared" si="0"/>
        <v>3.0976860076612156E-2</v>
      </c>
      <c r="U43" s="14">
        <f t="shared" si="0"/>
        <v>4.2144999999999995E-3</v>
      </c>
      <c r="V43" s="14">
        <f>++VLOOKUP(B43,'cds bmps'!K:O,5,FALSE)/10000</f>
        <v>1.1606800000000002E-2</v>
      </c>
      <c r="W43" s="83">
        <v>1.2439944611693211E-2</v>
      </c>
      <c r="X43" s="80">
        <v>0</v>
      </c>
      <c r="Z43" s="49">
        <f t="shared" si="4"/>
        <v>3.8734803403362023E-2</v>
      </c>
      <c r="AA43" s="14">
        <f t="shared" si="5"/>
        <v>-7.7579433267498665E-3</v>
      </c>
      <c r="AC43" s="21">
        <f t="shared" si="6"/>
        <v>40268</v>
      </c>
      <c r="AD43" s="14">
        <f t="shared" si="7"/>
        <v>-9.7767668658216983E-4</v>
      </c>
      <c r="AE43" s="14">
        <f t="shared" si="8"/>
        <v>-7.7579433267498665E-3</v>
      </c>
      <c r="AF43" s="15">
        <f t="shared" si="9"/>
        <v>-1.5276086956521676E-4</v>
      </c>
      <c r="AY43" s="29">
        <f t="shared" si="22"/>
        <v>40237</v>
      </c>
      <c r="AZ43" s="60">
        <f t="shared" si="23"/>
        <v>3.0976860076612156E-2</v>
      </c>
      <c r="BA43" s="60">
        <f t="shared" si="24"/>
        <v>4.2144999999999995E-3</v>
      </c>
      <c r="BB43" s="60">
        <f t="shared" si="25"/>
        <v>0</v>
      </c>
      <c r="BC43" s="60">
        <f t="shared" si="26"/>
        <v>-1.5550000000000026E-4</v>
      </c>
      <c r="BD43" s="60">
        <f t="shared" si="27"/>
        <v>-1.5550000000000026E-4</v>
      </c>
      <c r="BE43" s="60">
        <f t="shared" si="28"/>
        <v>1.1606800000000002E-2</v>
      </c>
      <c r="BF43" s="61">
        <f t="shared" si="29"/>
        <v>1.2439944611693211E-2</v>
      </c>
      <c r="BJ43" s="52">
        <f t="shared" si="10"/>
        <v>40237</v>
      </c>
      <c r="BK43" s="58">
        <f t="shared" si="11"/>
        <v>12.178320748553611</v>
      </c>
      <c r="BL43" s="53">
        <f t="shared" si="12"/>
        <v>2019</v>
      </c>
      <c r="BP43" s="21">
        <f t="shared" si="13"/>
        <v>40268</v>
      </c>
      <c r="BQ43" s="58">
        <f t="shared" si="14"/>
        <v>2.9999183390029986E-2</v>
      </c>
      <c r="BR43" s="58">
        <f t="shared" si="15"/>
        <v>3.0976860076612156E-2</v>
      </c>
      <c r="BS43" s="58">
        <f t="shared" si="15"/>
        <v>4.2144999999999995E-3</v>
      </c>
      <c r="BT43" s="58">
        <f t="shared" si="16"/>
        <v>1.1606800000000002E-2</v>
      </c>
      <c r="BU43" s="58">
        <f t="shared" si="17"/>
        <v>-1.5276086956521676E-4</v>
      </c>
      <c r="BV43" s="8">
        <f t="shared" si="18"/>
        <v>1.2439944611693211E-2</v>
      </c>
    </row>
    <row r="44" spans="1:74" ht="15" x14ac:dyDescent="0.25">
      <c r="A44" s="7">
        <f t="shared" si="2"/>
        <v>40178</v>
      </c>
      <c r="B44" s="210">
        <v>40268</v>
      </c>
      <c r="C44" s="205">
        <v>12318953196</v>
      </c>
      <c r="D44" s="206">
        <v>1012489.1400000001</v>
      </c>
      <c r="E44" s="207">
        <v>1779</v>
      </c>
      <c r="F44" s="206">
        <v>397385586.96774191</v>
      </c>
      <c r="G44" s="206">
        <v>223375.82179187291</v>
      </c>
      <c r="H44" s="206">
        <v>1012489.1400000001</v>
      </c>
      <c r="I44" s="208">
        <v>2.9999183390029986E-2</v>
      </c>
      <c r="J44" s="208">
        <v>4.0617391304347827E-3</v>
      </c>
      <c r="K44" s="209">
        <v>0</v>
      </c>
      <c r="L44" s="209">
        <v>-1.9466403162055057E-5</v>
      </c>
      <c r="M44" s="209">
        <v>-1.9466403162055057E-5</v>
      </c>
      <c r="N44" s="218">
        <v>19.800417619099523</v>
      </c>
      <c r="O44" s="218">
        <v>12.316610931433688</v>
      </c>
      <c r="P44" s="216">
        <v>3.0976860076612156E-2</v>
      </c>
      <c r="S44" s="21">
        <f t="shared" si="3"/>
        <v>40268</v>
      </c>
      <c r="T44" s="14">
        <f t="shared" si="0"/>
        <v>2.9999183390029986E-2</v>
      </c>
      <c r="U44" s="14">
        <f t="shared" si="0"/>
        <v>4.0617391304347827E-3</v>
      </c>
      <c r="V44" s="14">
        <f>++VLOOKUP(B44,'cds bmps'!K:O,5,FALSE)/10000</f>
        <v>9.1515739130434773E-3</v>
      </c>
      <c r="W44" s="83">
        <v>9.6992884951000134E-3</v>
      </c>
      <c r="X44" s="80">
        <v>0</v>
      </c>
      <c r="Z44" s="49">
        <f t="shared" si="4"/>
        <v>3.1854824211615333E-2</v>
      </c>
      <c r="AA44" s="14">
        <f t="shared" si="5"/>
        <v>-1.855640821585347E-3</v>
      </c>
      <c r="AC44" s="21">
        <f t="shared" si="6"/>
        <v>40298</v>
      </c>
      <c r="AD44" s="14">
        <f t="shared" si="7"/>
        <v>1.4125663299814697E-3</v>
      </c>
      <c r="AE44" s="14">
        <f t="shared" si="8"/>
        <v>-1.855640821585347E-3</v>
      </c>
      <c r="AF44" s="15">
        <f t="shared" si="9"/>
        <v>-1.9466403162055057E-5</v>
      </c>
      <c r="AY44" s="29">
        <f t="shared" si="22"/>
        <v>40268</v>
      </c>
      <c r="AZ44" s="60">
        <f t="shared" si="23"/>
        <v>2.9999183390029986E-2</v>
      </c>
      <c r="BA44" s="60">
        <f t="shared" si="24"/>
        <v>4.0617391304347827E-3</v>
      </c>
      <c r="BB44" s="60">
        <f t="shared" si="25"/>
        <v>0</v>
      </c>
      <c r="BC44" s="60">
        <f t="shared" si="26"/>
        <v>-1.5276086956521676E-4</v>
      </c>
      <c r="BD44" s="60">
        <f t="shared" si="27"/>
        <v>-1.5276086956521676E-4</v>
      </c>
      <c r="BE44" s="60">
        <f t="shared" si="28"/>
        <v>9.1515739130434773E-3</v>
      </c>
      <c r="BF44" s="61">
        <f t="shared" si="29"/>
        <v>9.6992884951000134E-3</v>
      </c>
      <c r="BJ44" s="52">
        <f t="shared" si="10"/>
        <v>40268</v>
      </c>
      <c r="BK44" s="58">
        <f t="shared" si="11"/>
        <v>12.316610931433688</v>
      </c>
      <c r="BL44" s="53">
        <f t="shared" si="12"/>
        <v>1779</v>
      </c>
      <c r="BP44" s="21">
        <f t="shared" si="13"/>
        <v>40298</v>
      </c>
      <c r="BQ44" s="58">
        <f t="shared" si="14"/>
        <v>3.1411749720011456E-2</v>
      </c>
      <c r="BR44" s="58">
        <f t="shared" si="15"/>
        <v>2.9999183390029986E-2</v>
      </c>
      <c r="BS44" s="58">
        <f t="shared" si="15"/>
        <v>4.0617391304347827E-3</v>
      </c>
      <c r="BT44" s="58">
        <f t="shared" si="16"/>
        <v>9.1515739130434773E-3</v>
      </c>
      <c r="BU44" s="58">
        <f t="shared" si="17"/>
        <v>-1.9466403162055057E-5</v>
      </c>
      <c r="BV44" s="8">
        <f t="shared" si="18"/>
        <v>9.6992884951000134E-3</v>
      </c>
    </row>
    <row r="45" spans="1:74" ht="15" x14ac:dyDescent="0.25">
      <c r="A45" s="7">
        <f t="shared" si="2"/>
        <v>40209</v>
      </c>
      <c r="B45" s="210">
        <v>40298</v>
      </c>
      <c r="C45" s="205">
        <v>11517586127</v>
      </c>
      <c r="D45" s="206">
        <v>991198.72000000032</v>
      </c>
      <c r="E45" s="207">
        <v>2136</v>
      </c>
      <c r="F45" s="206">
        <v>383919537.56666666</v>
      </c>
      <c r="G45" s="206">
        <v>179737.61122034956</v>
      </c>
      <c r="H45" s="206">
        <v>991198.72000000032</v>
      </c>
      <c r="I45" s="208">
        <v>3.1411749720011456E-2</v>
      </c>
      <c r="J45" s="208">
        <v>4.0422727272727277E-3</v>
      </c>
      <c r="K45" s="209">
        <v>1.8772727272727257E-4</v>
      </c>
      <c r="L45" s="209">
        <v>0</v>
      </c>
      <c r="M45" s="209">
        <v>1.8772727272727257E-4</v>
      </c>
      <c r="N45" s="218">
        <v>19.765943551009126</v>
      </c>
      <c r="O45" s="218">
        <v>12.099253350929043</v>
      </c>
      <c r="P45" s="216">
        <v>2.9999183390029986E-2</v>
      </c>
      <c r="S45" s="21">
        <f t="shared" si="3"/>
        <v>40298</v>
      </c>
      <c r="T45" s="14">
        <f t="shared" si="0"/>
        <v>3.1411749720011456E-2</v>
      </c>
      <c r="U45" s="14">
        <f t="shared" si="0"/>
        <v>4.0422727272727277E-3</v>
      </c>
      <c r="V45" s="14">
        <f>++VLOOKUP(B45,'cds bmps'!K:O,5,FALSE)/10000</f>
        <v>9.9508681818181819E-3</v>
      </c>
      <c r="W45" s="83">
        <v>9.6992884951000134E-3</v>
      </c>
      <c r="X45" s="80">
        <v>0</v>
      </c>
      <c r="Z45" s="49">
        <f t="shared" si="4"/>
        <v>3.2105676269466851E-2</v>
      </c>
      <c r="AA45" s="14">
        <f t="shared" si="5"/>
        <v>-6.9392654945539534E-4</v>
      </c>
      <c r="AC45" s="21">
        <f t="shared" si="6"/>
        <v>40329</v>
      </c>
      <c r="AD45" s="14">
        <f t="shared" si="7"/>
        <v>-1.9611462874928251E-4</v>
      </c>
      <c r="AE45" s="14">
        <f t="shared" si="8"/>
        <v>-6.9392654945539534E-4</v>
      </c>
      <c r="AF45" s="15">
        <f t="shared" si="9"/>
        <v>1.8772727272727257E-4</v>
      </c>
      <c r="AY45" s="29">
        <f t="shared" si="22"/>
        <v>40298</v>
      </c>
      <c r="AZ45" s="60">
        <f t="shared" si="23"/>
        <v>3.1411749720011456E-2</v>
      </c>
      <c r="BA45" s="60">
        <f t="shared" si="24"/>
        <v>4.0422727272727277E-3</v>
      </c>
      <c r="BB45" s="60">
        <f t="shared" si="25"/>
        <v>0</v>
      </c>
      <c r="BC45" s="60">
        <f t="shared" si="26"/>
        <v>-1.9466403162055057E-5</v>
      </c>
      <c r="BD45" s="60">
        <f t="shared" si="27"/>
        <v>-1.9466403162055057E-5</v>
      </c>
      <c r="BE45" s="60">
        <f t="shared" si="28"/>
        <v>9.9508681818181819E-3</v>
      </c>
      <c r="BF45" s="61">
        <f t="shared" si="29"/>
        <v>9.6992884951000134E-3</v>
      </c>
      <c r="BJ45" s="52">
        <f t="shared" si="10"/>
        <v>40298</v>
      </c>
      <c r="BK45" s="58">
        <f t="shared" si="11"/>
        <v>12.099253350929043</v>
      </c>
      <c r="BL45" s="53">
        <f t="shared" si="12"/>
        <v>2136</v>
      </c>
      <c r="BP45" s="21">
        <f t="shared" si="13"/>
        <v>40329</v>
      </c>
      <c r="BQ45" s="58">
        <f t="shared" si="14"/>
        <v>3.1215635091262173E-2</v>
      </c>
      <c r="BR45" s="58">
        <f t="shared" si="15"/>
        <v>3.1411749720011456E-2</v>
      </c>
      <c r="BS45" s="58">
        <f t="shared" si="15"/>
        <v>4.0422727272727277E-3</v>
      </c>
      <c r="BT45" s="58">
        <f t="shared" si="16"/>
        <v>9.9508681818181819E-3</v>
      </c>
      <c r="BU45" s="58">
        <f t="shared" si="17"/>
        <v>1.8772727272727257E-4</v>
      </c>
      <c r="BV45" s="8">
        <f t="shared" si="18"/>
        <v>9.6992884951000134E-3</v>
      </c>
    </row>
    <row r="46" spans="1:74" ht="15" x14ac:dyDescent="0.25">
      <c r="A46" s="7">
        <f t="shared" si="2"/>
        <v>40237</v>
      </c>
      <c r="B46" s="210">
        <v>40329</v>
      </c>
      <c r="C46" s="205">
        <v>10898332267</v>
      </c>
      <c r="D46" s="206">
        <v>932050.31</v>
      </c>
      <c r="E46" s="207">
        <v>1896</v>
      </c>
      <c r="F46" s="206">
        <v>351559105.38709676</v>
      </c>
      <c r="G46" s="206">
        <v>185421.46908602151</v>
      </c>
      <c r="H46" s="206">
        <v>932050.31</v>
      </c>
      <c r="I46" s="208">
        <v>3.1215635091262173E-2</v>
      </c>
      <c r="J46" s="208">
        <v>4.2300000000000003E-3</v>
      </c>
      <c r="K46" s="209">
        <v>2.3363636363636295E-4</v>
      </c>
      <c r="L46" s="209">
        <v>0</v>
      </c>
      <c r="M46" s="209">
        <v>2.3363636363636295E-4</v>
      </c>
      <c r="N46" s="218">
        <v>19.677888406962683</v>
      </c>
      <c r="O46" s="218">
        <v>12.130386724147716</v>
      </c>
      <c r="P46" s="216">
        <v>3.1411749720011456E-2</v>
      </c>
      <c r="S46" s="21">
        <f t="shared" si="3"/>
        <v>40329</v>
      </c>
      <c r="T46" s="14">
        <f t="shared" si="0"/>
        <v>3.1215635091262173E-2</v>
      </c>
      <c r="U46" s="14">
        <f t="shared" si="0"/>
        <v>4.2300000000000003E-3</v>
      </c>
      <c r="V46" s="14">
        <f>++VLOOKUP(B46,'cds bmps'!K:O,5,FALSE)/10000</f>
        <v>1.5897261904761907E-2</v>
      </c>
      <c r="W46" s="83">
        <v>9.6992884951000134E-3</v>
      </c>
      <c r="X46" s="80">
        <v>0</v>
      </c>
      <c r="Z46" s="49">
        <f t="shared" si="4"/>
        <v>3.4203451862955273E-2</v>
      </c>
      <c r="AA46" s="14">
        <f t="shared" si="5"/>
        <v>-2.9878167716930991E-3</v>
      </c>
      <c r="AC46" s="21">
        <f t="shared" si="6"/>
        <v>40359</v>
      </c>
      <c r="AD46" s="14">
        <f t="shared" si="7"/>
        <v>-7.5967614969382063E-4</v>
      </c>
      <c r="AE46" s="14">
        <f t="shared" si="8"/>
        <v>-2.9878167716930991E-3</v>
      </c>
      <c r="AF46" s="15">
        <f t="shared" si="9"/>
        <v>2.3363636363636295E-4</v>
      </c>
      <c r="AY46" s="29">
        <f t="shared" si="22"/>
        <v>40329</v>
      </c>
      <c r="AZ46" s="60">
        <f t="shared" si="23"/>
        <v>3.1215635091262173E-2</v>
      </c>
      <c r="BA46" s="60">
        <f t="shared" si="24"/>
        <v>4.2300000000000003E-3</v>
      </c>
      <c r="BB46" s="60">
        <f t="shared" si="25"/>
        <v>1.8772727272727257E-4</v>
      </c>
      <c r="BC46" s="60">
        <f t="shared" si="26"/>
        <v>0</v>
      </c>
      <c r="BD46" s="60">
        <f t="shared" si="27"/>
        <v>1.8772727272727257E-4</v>
      </c>
      <c r="BE46" s="60">
        <f t="shared" si="28"/>
        <v>1.5897261904761907E-2</v>
      </c>
      <c r="BF46" s="61">
        <f t="shared" si="29"/>
        <v>9.6992884951000134E-3</v>
      </c>
      <c r="BJ46" s="52">
        <f t="shared" si="10"/>
        <v>40329</v>
      </c>
      <c r="BK46" s="58">
        <f t="shared" si="11"/>
        <v>12.130386724147716</v>
      </c>
      <c r="BL46" s="53">
        <f t="shared" si="12"/>
        <v>1896</v>
      </c>
      <c r="BP46" s="21">
        <f t="shared" si="13"/>
        <v>40359</v>
      </c>
      <c r="BQ46" s="58">
        <f t="shared" si="14"/>
        <v>3.0455958941568353E-2</v>
      </c>
      <c r="BR46" s="58">
        <f t="shared" si="15"/>
        <v>3.1215635091262173E-2</v>
      </c>
      <c r="BS46" s="58">
        <f t="shared" si="15"/>
        <v>4.2300000000000003E-3</v>
      </c>
      <c r="BT46" s="58">
        <f t="shared" si="16"/>
        <v>1.5897261904761907E-2</v>
      </c>
      <c r="BU46" s="58">
        <f t="shared" si="17"/>
        <v>2.3363636363636295E-4</v>
      </c>
      <c r="BV46" s="8">
        <f t="shared" si="18"/>
        <v>9.6992884951000134E-3</v>
      </c>
    </row>
    <row r="47" spans="1:74" ht="15" x14ac:dyDescent="0.25">
      <c r="A47" s="7">
        <f t="shared" si="2"/>
        <v>40268</v>
      </c>
      <c r="B47" s="210">
        <v>40359</v>
      </c>
      <c r="C47" s="205">
        <v>9968847994</v>
      </c>
      <c r="D47" s="206">
        <v>831810.4800000001</v>
      </c>
      <c r="E47" s="207">
        <v>1785</v>
      </c>
      <c r="F47" s="206">
        <v>332294933.13333333</v>
      </c>
      <c r="G47" s="206">
        <v>186159.62640522874</v>
      </c>
      <c r="H47" s="206">
        <v>831810.4800000001</v>
      </c>
      <c r="I47" s="208">
        <v>3.0455958941568353E-2</v>
      </c>
      <c r="J47" s="208">
        <v>4.4636363636363632E-3</v>
      </c>
      <c r="K47" s="209">
        <v>1.3695454545454566E-3</v>
      </c>
      <c r="L47" s="209">
        <v>0</v>
      </c>
      <c r="M47" s="209">
        <v>1.3695454545454566E-3</v>
      </c>
      <c r="N47" s="218">
        <v>19.62153348534018</v>
      </c>
      <c r="O47" s="218">
        <v>12.134359791126441</v>
      </c>
      <c r="P47" s="216">
        <v>3.1215635091262173E-2</v>
      </c>
      <c r="S47" s="21">
        <f t="shared" si="3"/>
        <v>40359</v>
      </c>
      <c r="T47" s="14">
        <f t="shared" si="0"/>
        <v>3.0455958941568353E-2</v>
      </c>
      <c r="U47" s="14">
        <f t="shared" si="0"/>
        <v>4.4636363636363632E-3</v>
      </c>
      <c r="V47" s="14">
        <f>++VLOOKUP(B47,'cds bmps'!K:O,5,FALSE)/10000</f>
        <v>1.8009640909090911E-2</v>
      </c>
      <c r="W47" s="83">
        <v>9.9048380470146691E-3</v>
      </c>
      <c r="X47" s="80">
        <v>0</v>
      </c>
      <c r="Z47" s="49">
        <f t="shared" si="4"/>
        <v>3.5512010601464403E-2</v>
      </c>
      <c r="AA47" s="14">
        <f t="shared" si="5"/>
        <v>-5.0560516598960499E-3</v>
      </c>
      <c r="AC47" s="21">
        <f t="shared" si="6"/>
        <v>40390</v>
      </c>
      <c r="AD47" s="14">
        <f t="shared" si="7"/>
        <v>3.1439286606415491E-3</v>
      </c>
      <c r="AE47" s="14">
        <f t="shared" si="8"/>
        <v>-5.0560516598960499E-3</v>
      </c>
      <c r="AF47" s="15">
        <f t="shared" si="9"/>
        <v>1.3695454545454566E-3</v>
      </c>
      <c r="AY47" s="29">
        <f t="shared" si="22"/>
        <v>40359</v>
      </c>
      <c r="AZ47" s="60">
        <f t="shared" si="23"/>
        <v>3.0455958941568353E-2</v>
      </c>
      <c r="BA47" s="60">
        <f t="shared" si="24"/>
        <v>4.4636363636363632E-3</v>
      </c>
      <c r="BB47" s="60">
        <f t="shared" si="25"/>
        <v>2.3363636363636295E-4</v>
      </c>
      <c r="BC47" s="60">
        <f t="shared" si="26"/>
        <v>0</v>
      </c>
      <c r="BD47" s="60">
        <f t="shared" si="27"/>
        <v>2.3363636363636295E-4</v>
      </c>
      <c r="BE47" s="60">
        <f t="shared" si="28"/>
        <v>1.8009640909090911E-2</v>
      </c>
      <c r="BF47" s="61">
        <f t="shared" si="29"/>
        <v>9.9048380470146691E-3</v>
      </c>
      <c r="BJ47" s="52">
        <f t="shared" si="10"/>
        <v>40359</v>
      </c>
      <c r="BK47" s="58">
        <f t="shared" si="11"/>
        <v>12.134359791126441</v>
      </c>
      <c r="BL47" s="53">
        <f t="shared" si="12"/>
        <v>1785</v>
      </c>
      <c r="BP47" s="21">
        <f t="shared" si="13"/>
        <v>40390</v>
      </c>
      <c r="BQ47" s="58">
        <f t="shared" si="14"/>
        <v>3.3599887602209902E-2</v>
      </c>
      <c r="BR47" s="58">
        <f t="shared" si="15"/>
        <v>3.0455958941568353E-2</v>
      </c>
      <c r="BS47" s="58">
        <f t="shared" si="15"/>
        <v>4.4636363636363632E-3</v>
      </c>
      <c r="BT47" s="58">
        <f t="shared" si="16"/>
        <v>1.8009640909090911E-2</v>
      </c>
      <c r="BU47" s="58">
        <f t="shared" si="17"/>
        <v>1.3695454545454566E-3</v>
      </c>
      <c r="BV47" s="8">
        <f t="shared" si="18"/>
        <v>9.9048380470146691E-3</v>
      </c>
    </row>
    <row r="48" spans="1:74" ht="15" x14ac:dyDescent="0.25">
      <c r="A48" s="7">
        <f t="shared" si="2"/>
        <v>40298</v>
      </c>
      <c r="B48" s="210">
        <v>40390</v>
      </c>
      <c r="C48" s="205">
        <v>10270625421</v>
      </c>
      <c r="D48" s="206">
        <v>945457.14999999921</v>
      </c>
      <c r="E48" s="207">
        <v>2211</v>
      </c>
      <c r="F48" s="206">
        <v>331310497.45161289</v>
      </c>
      <c r="G48" s="206">
        <v>149846.44841773537</v>
      </c>
      <c r="H48" s="206">
        <v>945457.14999999921</v>
      </c>
      <c r="I48" s="208">
        <v>3.3599887602209902E-2</v>
      </c>
      <c r="J48" s="208">
        <v>5.8331818181818198E-3</v>
      </c>
      <c r="K48" s="209">
        <v>5.6636363636363481E-4</v>
      </c>
      <c r="L48" s="209">
        <v>0</v>
      </c>
      <c r="M48" s="209">
        <v>5.6636363636363481E-4</v>
      </c>
      <c r="N48" s="218">
        <v>19.618566552405373</v>
      </c>
      <c r="O48" s="218">
        <v>11.917366371547924</v>
      </c>
      <c r="P48" s="216">
        <v>3.0455958941568353E-2</v>
      </c>
      <c r="S48" s="21">
        <f t="shared" si="3"/>
        <v>40390</v>
      </c>
      <c r="T48" s="14">
        <f t="shared" si="0"/>
        <v>3.3599887602209902E-2</v>
      </c>
      <c r="U48" s="14">
        <f t="shared" si="0"/>
        <v>5.8331818181818198E-3</v>
      </c>
      <c r="V48" s="14">
        <f>++VLOOKUP(B48,'cds bmps'!K:O,5,FALSE)/10000</f>
        <v>1.5577427272727274E-2</v>
      </c>
      <c r="W48" s="83">
        <v>9.9048380470146691E-3</v>
      </c>
      <c r="X48" s="80">
        <v>0</v>
      </c>
      <c r="Z48" s="49">
        <f t="shared" si="4"/>
        <v>3.5661026348282346E-2</v>
      </c>
      <c r="AA48" s="14">
        <f t="shared" si="5"/>
        <v>-2.061138746072444E-3</v>
      </c>
      <c r="AC48" s="21">
        <f t="shared" si="6"/>
        <v>40421</v>
      </c>
      <c r="AD48" s="14">
        <f t="shared" si="7"/>
        <v>1.7512142612287479E-3</v>
      </c>
      <c r="AE48" s="14">
        <f t="shared" si="8"/>
        <v>-2.061138746072444E-3</v>
      </c>
      <c r="AF48" s="15">
        <f t="shared" si="9"/>
        <v>5.6636363636363481E-4</v>
      </c>
      <c r="AY48" s="29">
        <f t="shared" si="22"/>
        <v>40390</v>
      </c>
      <c r="AZ48" s="60">
        <f t="shared" si="23"/>
        <v>3.3599887602209902E-2</v>
      </c>
      <c r="BA48" s="60">
        <f t="shared" si="24"/>
        <v>5.8331818181818198E-3</v>
      </c>
      <c r="BB48" s="60">
        <f t="shared" si="25"/>
        <v>1.3695454545454566E-3</v>
      </c>
      <c r="BC48" s="60">
        <f t="shared" si="26"/>
        <v>0</v>
      </c>
      <c r="BD48" s="60">
        <f t="shared" si="27"/>
        <v>1.3695454545454566E-3</v>
      </c>
      <c r="BE48" s="60">
        <f t="shared" si="28"/>
        <v>1.5577427272727274E-2</v>
      </c>
      <c r="BF48" s="61">
        <f t="shared" si="29"/>
        <v>9.9048380470146691E-3</v>
      </c>
      <c r="BJ48" s="52">
        <f t="shared" si="10"/>
        <v>40390</v>
      </c>
      <c r="BK48" s="58">
        <f t="shared" si="11"/>
        <v>11.917366371547924</v>
      </c>
      <c r="BL48" s="53">
        <f t="shared" si="12"/>
        <v>2211</v>
      </c>
      <c r="BP48" s="21">
        <f t="shared" si="13"/>
        <v>40421</v>
      </c>
      <c r="BQ48" s="58">
        <f t="shared" si="14"/>
        <v>3.535110186343865E-2</v>
      </c>
      <c r="BR48" s="58">
        <f t="shared" si="15"/>
        <v>3.3599887602209902E-2</v>
      </c>
      <c r="BS48" s="58">
        <f t="shared" si="15"/>
        <v>5.8331818181818198E-3</v>
      </c>
      <c r="BT48" s="58">
        <f t="shared" si="16"/>
        <v>1.5577427272727274E-2</v>
      </c>
      <c r="BU48" s="58">
        <f t="shared" si="17"/>
        <v>5.6636363636363481E-4</v>
      </c>
      <c r="BV48" s="8">
        <f t="shared" si="18"/>
        <v>9.9048380470146691E-3</v>
      </c>
    </row>
    <row r="49" spans="1:74" ht="15" x14ac:dyDescent="0.25">
      <c r="A49" s="7">
        <f t="shared" si="2"/>
        <v>40329</v>
      </c>
      <c r="B49" s="210">
        <v>40421</v>
      </c>
      <c r="C49" s="205">
        <v>10089770075</v>
      </c>
      <c r="D49" s="206">
        <v>977217.78000000014</v>
      </c>
      <c r="E49" s="207">
        <v>1991</v>
      </c>
      <c r="F49" s="206">
        <v>325476454.03225809</v>
      </c>
      <c r="G49" s="206">
        <v>163473.85938335414</v>
      </c>
      <c r="H49" s="206">
        <v>977217.78000000014</v>
      </c>
      <c r="I49" s="208">
        <v>3.535110186343865E-2</v>
      </c>
      <c r="J49" s="208">
        <v>6.3995454545454546E-3</v>
      </c>
      <c r="K49" s="209">
        <v>0</v>
      </c>
      <c r="L49" s="209">
        <v>-2.1818181818181875E-4</v>
      </c>
      <c r="M49" s="209">
        <v>-2.1818181818181875E-4</v>
      </c>
      <c r="N49" s="218">
        <v>19.600800679153863</v>
      </c>
      <c r="O49" s="218">
        <v>12.004408375089669</v>
      </c>
      <c r="P49" s="216">
        <v>3.3599887602209902E-2</v>
      </c>
      <c r="S49" s="21">
        <f t="shared" si="3"/>
        <v>40421</v>
      </c>
      <c r="T49" s="14">
        <f t="shared" si="0"/>
        <v>3.535110186343865E-2</v>
      </c>
      <c r="U49" s="14">
        <f t="shared" si="0"/>
        <v>6.3995454545454546E-3</v>
      </c>
      <c r="V49" s="14">
        <f>++VLOOKUP(B49,'cds bmps'!K:O,5,FALSE)/10000</f>
        <v>1.8902281818181821E-2</v>
      </c>
      <c r="W49" s="83">
        <v>9.9048380470146691E-3</v>
      </c>
      <c r="X49" s="80">
        <v>0</v>
      </c>
      <c r="Z49" s="49">
        <f t="shared" si="4"/>
        <v>3.7155235956489313E-2</v>
      </c>
      <c r="AA49" s="14">
        <f t="shared" si="5"/>
        <v>-1.8041340930506633E-3</v>
      </c>
      <c r="AC49" s="21">
        <f t="shared" si="6"/>
        <v>40451</v>
      </c>
      <c r="AD49" s="14">
        <f t="shared" si="7"/>
        <v>6.8875600475125365E-4</v>
      </c>
      <c r="AE49" s="14">
        <f t="shared" si="8"/>
        <v>-1.8041340930506633E-3</v>
      </c>
      <c r="AF49" s="15">
        <f t="shared" si="9"/>
        <v>-2.1818181818181875E-4</v>
      </c>
      <c r="AY49" s="29">
        <f t="shared" si="22"/>
        <v>40421</v>
      </c>
      <c r="AZ49" s="60">
        <f t="shared" si="23"/>
        <v>3.535110186343865E-2</v>
      </c>
      <c r="BA49" s="60">
        <f t="shared" si="24"/>
        <v>6.3995454545454546E-3</v>
      </c>
      <c r="BB49" s="60">
        <f t="shared" si="25"/>
        <v>5.6636363636363481E-4</v>
      </c>
      <c r="BC49" s="60">
        <f t="shared" si="26"/>
        <v>0</v>
      </c>
      <c r="BD49" s="60">
        <f t="shared" si="27"/>
        <v>5.6636363636363481E-4</v>
      </c>
      <c r="BE49" s="60">
        <f t="shared" si="28"/>
        <v>1.8902281818181821E-2</v>
      </c>
      <c r="BF49" s="61">
        <f t="shared" si="29"/>
        <v>9.9048380470146691E-3</v>
      </c>
      <c r="BJ49" s="52">
        <f t="shared" si="10"/>
        <v>40421</v>
      </c>
      <c r="BK49" s="58">
        <f t="shared" si="11"/>
        <v>12.004408375089669</v>
      </c>
      <c r="BL49" s="53">
        <f t="shared" si="12"/>
        <v>1991</v>
      </c>
      <c r="BP49" s="21">
        <f t="shared" si="13"/>
        <v>40451</v>
      </c>
      <c r="BQ49" s="58">
        <f t="shared" si="14"/>
        <v>3.6039857868189903E-2</v>
      </c>
      <c r="BR49" s="58">
        <f t="shared" si="15"/>
        <v>3.535110186343865E-2</v>
      </c>
      <c r="BS49" s="58">
        <f t="shared" si="15"/>
        <v>6.3995454545454546E-3</v>
      </c>
      <c r="BT49" s="58">
        <f t="shared" si="16"/>
        <v>1.8902281818181821E-2</v>
      </c>
      <c r="BU49" s="58">
        <f t="shared" si="17"/>
        <v>-2.1818181818181875E-4</v>
      </c>
      <c r="BV49" s="8">
        <f t="shared" si="18"/>
        <v>9.9048380470146691E-3</v>
      </c>
    </row>
    <row r="50" spans="1:74" ht="15" x14ac:dyDescent="0.25">
      <c r="A50" s="7">
        <f t="shared" si="2"/>
        <v>40359</v>
      </c>
      <c r="B50" s="210">
        <v>40451</v>
      </c>
      <c r="C50" s="205">
        <v>9565029524</v>
      </c>
      <c r="D50" s="206">
        <v>944444.67000000027</v>
      </c>
      <c r="E50" s="207">
        <v>1755</v>
      </c>
      <c r="F50" s="206">
        <v>318834317.46666664</v>
      </c>
      <c r="G50" s="206">
        <v>181671.97576448243</v>
      </c>
      <c r="H50" s="206">
        <v>944444.67000000027</v>
      </c>
      <c r="I50" s="208">
        <v>3.6039857868189903E-2</v>
      </c>
      <c r="J50" s="208">
        <v>6.1813636363636359E-3</v>
      </c>
      <c r="K50" s="209">
        <v>1.6610173160173155E-3</v>
      </c>
      <c r="L50" s="209">
        <v>0</v>
      </c>
      <c r="M50" s="209">
        <v>1.6610173160173155E-3</v>
      </c>
      <c r="N50" s="218">
        <v>19.58018214484186</v>
      </c>
      <c r="O50" s="218">
        <v>12.109958008941893</v>
      </c>
      <c r="P50" s="216">
        <v>3.535110186343865E-2</v>
      </c>
      <c r="S50" s="21">
        <f t="shared" si="3"/>
        <v>40451</v>
      </c>
      <c r="T50" s="14">
        <f t="shared" si="0"/>
        <v>3.6039857868189903E-2</v>
      </c>
      <c r="U50" s="14">
        <f t="shared" si="0"/>
        <v>6.1813636363636359E-3</v>
      </c>
      <c r="V50" s="14">
        <f>++VLOOKUP(B50,'cds bmps'!K:O,5,FALSE)/10000</f>
        <v>2.0534059090909086E-2</v>
      </c>
      <c r="W50" s="83">
        <v>9.4478703570916398E-3</v>
      </c>
      <c r="X50" s="80">
        <v>0</v>
      </c>
      <c r="Z50" s="49">
        <f t="shared" si="4"/>
        <v>3.6549122846376049E-2</v>
      </c>
      <c r="AA50" s="14">
        <f t="shared" si="5"/>
        <v>-5.0926497818614552E-4</v>
      </c>
      <c r="AC50" s="21">
        <f t="shared" si="6"/>
        <v>40482</v>
      </c>
      <c r="AD50" s="14">
        <f t="shared" si="7"/>
        <v>9.3162766620939058E-4</v>
      </c>
      <c r="AE50" s="14">
        <f t="shared" si="8"/>
        <v>-5.0926497818614552E-4</v>
      </c>
      <c r="AF50" s="15">
        <f t="shared" si="9"/>
        <v>1.6610173160173155E-3</v>
      </c>
      <c r="AK50" s="59" t="s">
        <v>30</v>
      </c>
      <c r="AL50"/>
      <c r="AM50"/>
      <c r="AN50"/>
      <c r="AO50"/>
      <c r="AP50"/>
      <c r="AQ50"/>
      <c r="AR50"/>
      <c r="AS50"/>
      <c r="AY50" s="29">
        <f t="shared" si="22"/>
        <v>40451</v>
      </c>
      <c r="AZ50" s="60">
        <f t="shared" si="23"/>
        <v>3.6039857868189903E-2</v>
      </c>
      <c r="BA50" s="60">
        <f t="shared" si="24"/>
        <v>6.1813636363636359E-3</v>
      </c>
      <c r="BB50" s="60">
        <f t="shared" si="25"/>
        <v>0</v>
      </c>
      <c r="BC50" s="60">
        <f t="shared" si="26"/>
        <v>-2.1818181818181875E-4</v>
      </c>
      <c r="BD50" s="60">
        <f t="shared" si="27"/>
        <v>-2.1818181818181875E-4</v>
      </c>
      <c r="BE50" s="60">
        <f t="shared" si="28"/>
        <v>2.0534059090909086E-2</v>
      </c>
      <c r="BF50" s="61">
        <f t="shared" si="29"/>
        <v>9.4478703570916398E-3</v>
      </c>
      <c r="BJ50" s="52">
        <f t="shared" si="10"/>
        <v>40451</v>
      </c>
      <c r="BK50" s="58">
        <f t="shared" si="11"/>
        <v>12.109958008941893</v>
      </c>
      <c r="BL50" s="53">
        <f t="shared" si="12"/>
        <v>1755</v>
      </c>
      <c r="BP50" s="21">
        <f t="shared" si="13"/>
        <v>40482</v>
      </c>
      <c r="BQ50" s="58">
        <f t="shared" si="14"/>
        <v>3.6971485534399294E-2</v>
      </c>
      <c r="BR50" s="58">
        <f t="shared" si="15"/>
        <v>3.6039857868189903E-2</v>
      </c>
      <c r="BS50" s="58">
        <f t="shared" si="15"/>
        <v>6.1813636363636359E-3</v>
      </c>
      <c r="BT50" s="58">
        <f t="shared" si="16"/>
        <v>2.0534059090909086E-2</v>
      </c>
      <c r="BU50" s="58">
        <f t="shared" si="17"/>
        <v>1.6610173160173155E-3</v>
      </c>
      <c r="BV50" s="8">
        <f t="shared" si="18"/>
        <v>9.4478703570916398E-3</v>
      </c>
    </row>
    <row r="51" spans="1:74" ht="15.75" thickBot="1" x14ac:dyDescent="0.3">
      <c r="A51" s="7">
        <f t="shared" si="2"/>
        <v>40390</v>
      </c>
      <c r="B51" s="210">
        <v>40482</v>
      </c>
      <c r="C51" s="205">
        <v>9801402941</v>
      </c>
      <c r="D51" s="206">
        <v>992801.17000000051</v>
      </c>
      <c r="E51" s="207">
        <v>2097</v>
      </c>
      <c r="F51" s="206">
        <v>316174288.41935486</v>
      </c>
      <c r="G51" s="206">
        <v>150774.57721476149</v>
      </c>
      <c r="H51" s="206">
        <v>992801.17000000051</v>
      </c>
      <c r="I51" s="208">
        <v>3.6971485534399294E-2</v>
      </c>
      <c r="J51" s="208">
        <v>7.8423809523809514E-3</v>
      </c>
      <c r="K51" s="209">
        <v>4.9625541125541267E-4</v>
      </c>
      <c r="L51" s="209">
        <v>0</v>
      </c>
      <c r="M51" s="209">
        <v>4.9625541125541267E-4</v>
      </c>
      <c r="N51" s="218">
        <v>19.571804165136669</v>
      </c>
      <c r="O51" s="218">
        <v>11.923541134234748</v>
      </c>
      <c r="P51" s="216">
        <v>3.6039857868189903E-2</v>
      </c>
      <c r="S51" s="21">
        <f t="shared" si="3"/>
        <v>40482</v>
      </c>
      <c r="T51" s="14">
        <f t="shared" si="0"/>
        <v>3.6971485534399294E-2</v>
      </c>
      <c r="U51" s="14">
        <f t="shared" si="0"/>
        <v>7.8423809523809514E-3</v>
      </c>
      <c r="V51" s="14">
        <f>++VLOOKUP(B51,'cds bmps'!K:O,5,FALSE)/10000</f>
        <v>1.8544485714285717E-2</v>
      </c>
      <c r="W51" s="83">
        <v>9.4478703570916398E-3</v>
      </c>
      <c r="X51" s="80">
        <v>0</v>
      </c>
      <c r="Z51" s="49">
        <f t="shared" si="4"/>
        <v>3.7047510624881611E-2</v>
      </c>
      <c r="AA51" s="14">
        <f t="shared" si="5"/>
        <v>-7.6025090482316482E-5</v>
      </c>
      <c r="AC51" s="21">
        <f t="shared" si="6"/>
        <v>40512</v>
      </c>
      <c r="AD51" s="14">
        <f t="shared" si="7"/>
        <v>-7.0888511754654132E-4</v>
      </c>
      <c r="AE51" s="14">
        <f t="shared" si="8"/>
        <v>-7.6025090482316482E-5</v>
      </c>
      <c r="AF51" s="15">
        <f t="shared" si="9"/>
        <v>4.9625541125541267E-4</v>
      </c>
      <c r="AK51"/>
      <c r="AL51"/>
      <c r="AM51"/>
      <c r="AN51"/>
      <c r="AO51"/>
      <c r="AP51"/>
      <c r="AQ51"/>
      <c r="AR51"/>
      <c r="AS51"/>
      <c r="AY51" s="29">
        <f t="shared" si="22"/>
        <v>40482</v>
      </c>
      <c r="AZ51" s="60">
        <f t="shared" si="23"/>
        <v>3.6971485534399294E-2</v>
      </c>
      <c r="BA51" s="60">
        <f t="shared" si="24"/>
        <v>7.8423809523809514E-3</v>
      </c>
      <c r="BB51" s="60">
        <f t="shared" si="25"/>
        <v>1.6610173160173155E-3</v>
      </c>
      <c r="BC51" s="60">
        <f t="shared" si="26"/>
        <v>0</v>
      </c>
      <c r="BD51" s="60">
        <f t="shared" si="27"/>
        <v>1.6610173160173155E-3</v>
      </c>
      <c r="BE51" s="60">
        <f t="shared" si="28"/>
        <v>1.8544485714285717E-2</v>
      </c>
      <c r="BF51" s="61">
        <f t="shared" si="29"/>
        <v>9.4478703570916398E-3</v>
      </c>
      <c r="BJ51" s="52">
        <f t="shared" si="10"/>
        <v>40482</v>
      </c>
      <c r="BK51" s="58">
        <f t="shared" si="11"/>
        <v>11.923541134234748</v>
      </c>
      <c r="BL51" s="53">
        <f t="shared" si="12"/>
        <v>2097</v>
      </c>
      <c r="BP51" s="21">
        <f t="shared" si="13"/>
        <v>40512</v>
      </c>
      <c r="BQ51" s="58">
        <f t="shared" si="14"/>
        <v>3.6262600416852753E-2</v>
      </c>
      <c r="BR51" s="58">
        <f t="shared" si="15"/>
        <v>3.6971485534399294E-2</v>
      </c>
      <c r="BS51" s="58">
        <f t="shared" si="15"/>
        <v>7.8423809523809514E-3</v>
      </c>
      <c r="BT51" s="58">
        <f t="shared" si="16"/>
        <v>1.8544485714285717E-2</v>
      </c>
      <c r="BU51" s="58">
        <f t="shared" si="17"/>
        <v>4.9625541125541267E-4</v>
      </c>
      <c r="BV51" s="8">
        <f t="shared" si="18"/>
        <v>9.4478703570916398E-3</v>
      </c>
    </row>
    <row r="52" spans="1:74" ht="15" x14ac:dyDescent="0.25">
      <c r="A52" s="7">
        <f t="shared" si="2"/>
        <v>40421</v>
      </c>
      <c r="B52" s="210">
        <v>40512</v>
      </c>
      <c r="C52" s="205">
        <v>9633163642</v>
      </c>
      <c r="D52" s="206">
        <v>957050.85999999987</v>
      </c>
      <c r="E52" s="207">
        <v>1774</v>
      </c>
      <c r="F52" s="206">
        <v>321105454.73333335</v>
      </c>
      <c r="G52" s="206">
        <v>181006.45700864337</v>
      </c>
      <c r="H52" s="206">
        <v>957050.85999999987</v>
      </c>
      <c r="I52" s="208">
        <v>3.6262600416852753E-2</v>
      </c>
      <c r="J52" s="208">
        <v>8.338636363636364E-3</v>
      </c>
      <c r="K52" s="209">
        <v>0</v>
      </c>
      <c r="L52" s="209">
        <v>-2.3254940711462356E-4</v>
      </c>
      <c r="M52" s="209">
        <v>-2.3254940711462356E-4</v>
      </c>
      <c r="N52" s="218">
        <v>19.587280146562087</v>
      </c>
      <c r="O52" s="218">
        <v>12.10628798369256</v>
      </c>
      <c r="P52" s="216">
        <v>3.6971485534399294E-2</v>
      </c>
      <c r="S52" s="21">
        <f t="shared" si="3"/>
        <v>40512</v>
      </c>
      <c r="T52" s="14">
        <f t="shared" si="0"/>
        <v>3.6262600416852753E-2</v>
      </c>
      <c r="U52" s="14">
        <f t="shared" si="0"/>
        <v>8.338636363636364E-3</v>
      </c>
      <c r="V52" s="14">
        <f>++VLOOKUP(B52,'cds bmps'!K:O,5,FALSE)/10000</f>
        <v>2.127397272727273E-2</v>
      </c>
      <c r="W52" s="83">
        <v>9.4478703570916398E-3</v>
      </c>
      <c r="X52" s="80">
        <v>0</v>
      </c>
      <c r="Z52" s="49">
        <f t="shared" si="4"/>
        <v>3.8295957775902764E-2</v>
      </c>
      <c r="AA52" s="14">
        <f t="shared" si="5"/>
        <v>-2.0333573590500115E-3</v>
      </c>
      <c r="AC52" s="21">
        <f t="shared" si="6"/>
        <v>40543</v>
      </c>
      <c r="AD52" s="14">
        <f t="shared" si="7"/>
        <v>-9.6276618271760178E-4</v>
      </c>
      <c r="AE52" s="14">
        <f t="shared" si="8"/>
        <v>-2.0333573590500115E-3</v>
      </c>
      <c r="AF52" s="15">
        <f t="shared" si="9"/>
        <v>-2.3254940711462356E-4</v>
      </c>
      <c r="AK52" s="13" t="s">
        <v>31</v>
      </c>
      <c r="AL52" s="13"/>
      <c r="AM52"/>
      <c r="AN52"/>
      <c r="AO52"/>
      <c r="AP52"/>
      <c r="AQ52"/>
      <c r="AR52"/>
      <c r="AS52"/>
      <c r="AY52" s="29">
        <f t="shared" si="22"/>
        <v>40512</v>
      </c>
      <c r="AZ52" s="60">
        <f t="shared" si="23"/>
        <v>3.6262600416852753E-2</v>
      </c>
      <c r="BA52" s="60">
        <f t="shared" si="24"/>
        <v>8.338636363636364E-3</v>
      </c>
      <c r="BB52" s="60">
        <f t="shared" si="25"/>
        <v>4.9625541125541267E-4</v>
      </c>
      <c r="BC52" s="60">
        <f t="shared" si="26"/>
        <v>0</v>
      </c>
      <c r="BD52" s="60">
        <f t="shared" si="27"/>
        <v>4.9625541125541267E-4</v>
      </c>
      <c r="BE52" s="60">
        <f t="shared" si="28"/>
        <v>2.127397272727273E-2</v>
      </c>
      <c r="BF52" s="61">
        <f t="shared" si="29"/>
        <v>9.4478703570916398E-3</v>
      </c>
      <c r="BJ52" s="52">
        <f t="shared" si="10"/>
        <v>40512</v>
      </c>
      <c r="BK52" s="58">
        <f t="shared" si="11"/>
        <v>12.10628798369256</v>
      </c>
      <c r="BL52" s="53">
        <f t="shared" si="12"/>
        <v>1774</v>
      </c>
      <c r="BP52" s="21">
        <f t="shared" si="13"/>
        <v>40543</v>
      </c>
      <c r="BQ52" s="58">
        <f t="shared" si="14"/>
        <v>3.5299834234135151E-2</v>
      </c>
      <c r="BR52" s="58">
        <f t="shared" si="15"/>
        <v>3.6262600416852753E-2</v>
      </c>
      <c r="BS52" s="58">
        <f t="shared" si="15"/>
        <v>8.338636363636364E-3</v>
      </c>
      <c r="BT52" s="58">
        <f t="shared" si="16"/>
        <v>2.127397272727273E-2</v>
      </c>
      <c r="BU52" s="58">
        <f t="shared" si="17"/>
        <v>-2.3254940711462356E-4</v>
      </c>
      <c r="BV52" s="8">
        <f t="shared" si="18"/>
        <v>9.4478703570916398E-3</v>
      </c>
    </row>
    <row r="53" spans="1:74" ht="15" x14ac:dyDescent="0.25">
      <c r="A53" s="7">
        <f t="shared" si="2"/>
        <v>40451</v>
      </c>
      <c r="B53" s="210">
        <v>40543</v>
      </c>
      <c r="C53" s="205">
        <v>9244304317</v>
      </c>
      <c r="D53" s="206">
        <v>894033.99999999988</v>
      </c>
      <c r="E53" s="207">
        <v>1785</v>
      </c>
      <c r="F53" s="206">
        <v>298203365.06451613</v>
      </c>
      <c r="G53" s="206">
        <v>167060.70871961687</v>
      </c>
      <c r="H53" s="206">
        <v>894033.99999999988</v>
      </c>
      <c r="I53" s="208">
        <v>3.5299834234135151E-2</v>
      </c>
      <c r="J53" s="208">
        <v>8.1060869565217405E-3</v>
      </c>
      <c r="K53" s="209">
        <v>0</v>
      </c>
      <c r="L53" s="209">
        <v>-1.7799171842650119E-4</v>
      </c>
      <c r="M53" s="209">
        <v>-1.7799171842650119E-4</v>
      </c>
      <c r="N53" s="218">
        <v>19.513286244820499</v>
      </c>
      <c r="O53" s="218">
        <v>12.026112550606758</v>
      </c>
      <c r="P53" s="216">
        <v>3.6262600416852753E-2</v>
      </c>
      <c r="S53" s="21">
        <f t="shared" si="3"/>
        <v>40543</v>
      </c>
      <c r="T53" s="14">
        <f t="shared" si="0"/>
        <v>3.5299834234135151E-2</v>
      </c>
      <c r="U53" s="14">
        <f t="shared" si="0"/>
        <v>8.1060869565217405E-3</v>
      </c>
      <c r="V53" s="14">
        <f>++VLOOKUP(B53,'cds bmps'!K:O,5,FALSE)/10000</f>
        <v>2.5148291304347835E-2</v>
      </c>
      <c r="W53" s="83">
        <v>1.0354572735483495E-2</v>
      </c>
      <c r="X53" s="80">
        <v>0</v>
      </c>
      <c r="Z53" s="49">
        <f t="shared" si="4"/>
        <v>4.1387903439014079E-2</v>
      </c>
      <c r="AA53" s="14">
        <f t="shared" si="5"/>
        <v>-6.0880692048789278E-3</v>
      </c>
      <c r="AC53" s="21">
        <f t="shared" si="6"/>
        <v>40574</v>
      </c>
      <c r="AD53" s="14">
        <f t="shared" si="7"/>
        <v>3.6509550685805969E-3</v>
      </c>
      <c r="AE53" s="14">
        <f t="shared" si="8"/>
        <v>-6.0880692048789278E-3</v>
      </c>
      <c r="AF53" s="15">
        <f t="shared" si="9"/>
        <v>-1.7799171842650119E-4</v>
      </c>
      <c r="AK53" s="10" t="s">
        <v>32</v>
      </c>
      <c r="AL53" s="10">
        <v>0.33981791766202546</v>
      </c>
      <c r="AM53"/>
      <c r="AN53"/>
      <c r="AO53"/>
      <c r="AP53"/>
      <c r="AQ53"/>
      <c r="AR53"/>
      <c r="AS53"/>
      <c r="AY53" s="29">
        <f t="shared" si="22"/>
        <v>40543</v>
      </c>
      <c r="AZ53" s="60">
        <f t="shared" si="23"/>
        <v>3.5299834234135151E-2</v>
      </c>
      <c r="BA53" s="60">
        <f t="shared" si="24"/>
        <v>8.1060869565217405E-3</v>
      </c>
      <c r="BB53" s="60">
        <f t="shared" si="25"/>
        <v>0</v>
      </c>
      <c r="BC53" s="60">
        <f t="shared" si="26"/>
        <v>-2.3254940711462356E-4</v>
      </c>
      <c r="BD53" s="60">
        <f t="shared" si="27"/>
        <v>-2.3254940711462356E-4</v>
      </c>
      <c r="BE53" s="60">
        <f t="shared" si="28"/>
        <v>2.5148291304347835E-2</v>
      </c>
      <c r="BF53" s="61">
        <f t="shared" si="29"/>
        <v>1.0354572735483495E-2</v>
      </c>
      <c r="BJ53" s="52">
        <f t="shared" si="10"/>
        <v>40543</v>
      </c>
      <c r="BK53" s="58">
        <f t="shared" si="11"/>
        <v>12.026112550606758</v>
      </c>
      <c r="BL53" s="53">
        <f t="shared" si="12"/>
        <v>1785</v>
      </c>
      <c r="BP53" s="21">
        <f t="shared" si="13"/>
        <v>40574</v>
      </c>
      <c r="BQ53" s="58">
        <f t="shared" si="14"/>
        <v>3.8950789302715748E-2</v>
      </c>
      <c r="BR53" s="58">
        <f t="shared" si="15"/>
        <v>3.5299834234135151E-2</v>
      </c>
      <c r="BS53" s="58">
        <f t="shared" si="15"/>
        <v>8.1060869565217405E-3</v>
      </c>
      <c r="BT53" s="58">
        <f t="shared" si="16"/>
        <v>2.5148291304347835E-2</v>
      </c>
      <c r="BU53" s="58">
        <f t="shared" si="17"/>
        <v>-1.7799171842650119E-4</v>
      </c>
      <c r="BV53" s="8">
        <f t="shared" si="18"/>
        <v>1.0354572735483495E-2</v>
      </c>
    </row>
    <row r="54" spans="1:74" ht="15" x14ac:dyDescent="0.25">
      <c r="A54" s="7">
        <f t="shared" si="2"/>
        <v>40482</v>
      </c>
      <c r="B54" s="210">
        <v>40574</v>
      </c>
      <c r="C54" s="205">
        <v>9770975693</v>
      </c>
      <c r="D54" s="206">
        <v>1042704.7</v>
      </c>
      <c r="E54" s="207">
        <v>2042</v>
      </c>
      <c r="F54" s="206">
        <v>315192764.2903226</v>
      </c>
      <c r="G54" s="206">
        <v>154354.92864364476</v>
      </c>
      <c r="H54" s="206">
        <v>1042704.7</v>
      </c>
      <c r="I54" s="208">
        <v>3.8950789302715748E-2</v>
      </c>
      <c r="J54" s="208">
        <v>7.9280952380952393E-3</v>
      </c>
      <c r="K54" s="209">
        <v>1.0084047619047607E-3</v>
      </c>
      <c r="L54" s="209">
        <v>0</v>
      </c>
      <c r="M54" s="209">
        <v>1.0084047619047607E-3</v>
      </c>
      <c r="N54" s="218">
        <v>19.56869495975279</v>
      </c>
      <c r="O54" s="218">
        <v>11.947009961028177</v>
      </c>
      <c r="P54" s="216">
        <v>3.5299834234135151E-2</v>
      </c>
      <c r="S54" s="21">
        <f t="shared" si="3"/>
        <v>40574</v>
      </c>
      <c r="T54" s="14">
        <f t="shared" si="0"/>
        <v>3.8950789302715748E-2</v>
      </c>
      <c r="U54" s="14">
        <f t="shared" si="0"/>
        <v>7.9280952380952393E-3</v>
      </c>
      <c r="V54" s="14">
        <f>++VLOOKUP(B54,'cds bmps'!K:O,5,FALSE)/10000</f>
        <v>3.0082433333333342E-2</v>
      </c>
      <c r="W54" s="83">
        <v>1.0354572735483495E-2</v>
      </c>
      <c r="X54" s="80">
        <v>0</v>
      </c>
      <c r="Z54" s="49">
        <f t="shared" si="4"/>
        <v>4.2896182801212074E-2</v>
      </c>
      <c r="AA54" s="14">
        <f t="shared" si="5"/>
        <v>-3.945393498496326E-3</v>
      </c>
      <c r="AC54" s="21">
        <f t="shared" si="6"/>
        <v>40602</v>
      </c>
      <c r="AD54" s="14">
        <f t="shared" si="7"/>
        <v>-8.736873983099594E-4</v>
      </c>
      <c r="AE54" s="14">
        <f t="shared" si="8"/>
        <v>-3.945393498496326E-3</v>
      </c>
      <c r="AF54" s="15">
        <f t="shared" si="9"/>
        <v>1.0084047619047607E-3</v>
      </c>
      <c r="AK54" s="10" t="s">
        <v>33</v>
      </c>
      <c r="AL54" s="10">
        <v>0.11547621716415513</v>
      </c>
      <c r="AM54"/>
      <c r="AN54"/>
      <c r="AO54"/>
      <c r="AP54"/>
      <c r="AQ54"/>
      <c r="AR54"/>
      <c r="AS54"/>
      <c r="AY54" s="29">
        <f t="shared" si="22"/>
        <v>40574</v>
      </c>
      <c r="AZ54" s="60">
        <f t="shared" si="23"/>
        <v>3.8950789302715748E-2</v>
      </c>
      <c r="BA54" s="60">
        <f t="shared" si="24"/>
        <v>7.9280952380952393E-3</v>
      </c>
      <c r="BB54" s="60">
        <f t="shared" si="25"/>
        <v>0</v>
      </c>
      <c r="BC54" s="60">
        <f t="shared" si="26"/>
        <v>-1.7799171842650119E-4</v>
      </c>
      <c r="BD54" s="60">
        <f t="shared" si="27"/>
        <v>-1.7799171842650119E-4</v>
      </c>
      <c r="BE54" s="60">
        <f t="shared" si="28"/>
        <v>3.0082433333333342E-2</v>
      </c>
      <c r="BF54" s="61">
        <f t="shared" si="29"/>
        <v>1.0354572735483495E-2</v>
      </c>
      <c r="BJ54" s="52">
        <f t="shared" si="10"/>
        <v>40574</v>
      </c>
      <c r="BK54" s="58">
        <f t="shared" si="11"/>
        <v>11.947009961028177</v>
      </c>
      <c r="BL54" s="53">
        <f t="shared" si="12"/>
        <v>2042</v>
      </c>
      <c r="BP54" s="21">
        <f t="shared" si="13"/>
        <v>40602</v>
      </c>
      <c r="BQ54" s="58">
        <f t="shared" si="14"/>
        <v>3.8077101904405788E-2</v>
      </c>
      <c r="BR54" s="58">
        <f t="shared" si="15"/>
        <v>3.8950789302715748E-2</v>
      </c>
      <c r="BS54" s="58">
        <f t="shared" si="15"/>
        <v>7.9280952380952393E-3</v>
      </c>
      <c r="BT54" s="58">
        <f t="shared" si="16"/>
        <v>3.0082433333333342E-2</v>
      </c>
      <c r="BU54" s="58">
        <f t="shared" si="17"/>
        <v>1.0084047619047607E-3</v>
      </c>
      <c r="BV54" s="8">
        <f t="shared" si="18"/>
        <v>1.0354572735483495E-2</v>
      </c>
    </row>
    <row r="55" spans="1:74" ht="15" x14ac:dyDescent="0.25">
      <c r="A55" s="7">
        <f t="shared" si="2"/>
        <v>40512</v>
      </c>
      <c r="B55" s="210">
        <v>40602</v>
      </c>
      <c r="C55" s="205">
        <v>10199241122</v>
      </c>
      <c r="D55" s="206">
        <v>1063993.27</v>
      </c>
      <c r="E55" s="207">
        <v>1833</v>
      </c>
      <c r="F55" s="206">
        <v>364258611.5</v>
      </c>
      <c r="G55" s="206">
        <v>198722.64675395525</v>
      </c>
      <c r="H55" s="206">
        <v>1063993.27</v>
      </c>
      <c r="I55" s="208">
        <v>3.8077101904405788E-2</v>
      </c>
      <c r="J55" s="208">
        <v>8.9365E-3</v>
      </c>
      <c r="K55" s="209">
        <v>9.4804347826087793E-5</v>
      </c>
      <c r="L55" s="209">
        <v>0</v>
      </c>
      <c r="M55" s="209">
        <v>9.4804347826087793E-5</v>
      </c>
      <c r="N55" s="218">
        <v>19.713374644489708</v>
      </c>
      <c r="O55" s="218">
        <v>12.199665396650003</v>
      </c>
      <c r="P55" s="216">
        <v>3.8950789302715748E-2</v>
      </c>
      <c r="S55" s="21">
        <f t="shared" si="3"/>
        <v>40602</v>
      </c>
      <c r="T55" s="14">
        <f t="shared" si="0"/>
        <v>3.8077101904405788E-2</v>
      </c>
      <c r="U55" s="14">
        <f t="shared" si="0"/>
        <v>8.9365E-3</v>
      </c>
      <c r="V55" s="14">
        <f>++VLOOKUP(B55,'cds bmps'!K:O,5,FALSE)/10000</f>
        <v>2.7448114999999995E-2</v>
      </c>
      <c r="W55" s="83">
        <v>1.0354572735483495E-2</v>
      </c>
      <c r="X55" s="80">
        <v>0</v>
      </c>
      <c r="Z55" s="49">
        <f t="shared" si="4"/>
        <v>4.2726886363684546E-2</v>
      </c>
      <c r="AA55" s="14">
        <f t="shared" si="5"/>
        <v>-4.6497844592787579E-3</v>
      </c>
      <c r="AC55" s="21">
        <f t="shared" si="6"/>
        <v>40633</v>
      </c>
      <c r="AD55" s="14">
        <f t="shared" si="7"/>
        <v>-2.1970378788529754E-3</v>
      </c>
      <c r="AE55" s="14">
        <f t="shared" si="8"/>
        <v>-4.6497844592787579E-3</v>
      </c>
      <c r="AF55" s="15">
        <f t="shared" si="9"/>
        <v>9.4804347826087793E-5</v>
      </c>
      <c r="AK55" s="10" t="s">
        <v>34</v>
      </c>
      <c r="AL55" s="10">
        <v>0.10248920417714215</v>
      </c>
      <c r="AM55"/>
      <c r="AN55"/>
      <c r="AO55"/>
      <c r="AP55"/>
      <c r="AQ55"/>
      <c r="AR55"/>
      <c r="AS55"/>
      <c r="AY55" s="29">
        <f t="shared" si="22"/>
        <v>40602</v>
      </c>
      <c r="AZ55" s="60">
        <f t="shared" si="23"/>
        <v>3.8077101904405788E-2</v>
      </c>
      <c r="BA55" s="60">
        <f t="shared" si="24"/>
        <v>8.9365E-3</v>
      </c>
      <c r="BB55" s="60">
        <f t="shared" si="25"/>
        <v>1.0084047619047607E-3</v>
      </c>
      <c r="BC55" s="60">
        <f t="shared" si="26"/>
        <v>0</v>
      </c>
      <c r="BD55" s="60">
        <f t="shared" si="27"/>
        <v>1.0084047619047607E-3</v>
      </c>
      <c r="BE55" s="60">
        <f t="shared" si="28"/>
        <v>2.7448114999999995E-2</v>
      </c>
      <c r="BF55" s="61">
        <f t="shared" si="29"/>
        <v>1.0354572735483495E-2</v>
      </c>
      <c r="BJ55" s="52">
        <f t="shared" si="10"/>
        <v>40602</v>
      </c>
      <c r="BK55" s="58">
        <f t="shared" si="11"/>
        <v>12.199665396650003</v>
      </c>
      <c r="BL55" s="53">
        <f t="shared" si="12"/>
        <v>1833</v>
      </c>
      <c r="BP55" s="21">
        <f t="shared" si="13"/>
        <v>40633</v>
      </c>
      <c r="BQ55" s="58">
        <f t="shared" si="14"/>
        <v>3.5880064025552813E-2</v>
      </c>
      <c r="BR55" s="58">
        <f t="shared" si="15"/>
        <v>3.8077101904405788E-2</v>
      </c>
      <c r="BS55" s="58">
        <f t="shared" si="15"/>
        <v>8.9365E-3</v>
      </c>
      <c r="BT55" s="58">
        <f t="shared" si="16"/>
        <v>2.7448114999999995E-2</v>
      </c>
      <c r="BU55" s="58">
        <f t="shared" si="17"/>
        <v>9.4804347826087793E-5</v>
      </c>
      <c r="BV55" s="8">
        <f t="shared" si="18"/>
        <v>1.0354572735483495E-2</v>
      </c>
    </row>
    <row r="56" spans="1:74" ht="15" x14ac:dyDescent="0.25">
      <c r="A56" s="7">
        <f t="shared" si="2"/>
        <v>40543</v>
      </c>
      <c r="B56" s="210">
        <v>40633</v>
      </c>
      <c r="C56" s="205">
        <v>11531037959</v>
      </c>
      <c r="D56" s="206">
        <v>1133518.8499999996</v>
      </c>
      <c r="E56" s="207">
        <v>1764</v>
      </c>
      <c r="F56" s="206">
        <v>371968966.41935486</v>
      </c>
      <c r="G56" s="206">
        <v>210866.76100870458</v>
      </c>
      <c r="H56" s="206">
        <v>1133518.8499999996</v>
      </c>
      <c r="I56" s="208">
        <v>3.5880064025552813E-2</v>
      </c>
      <c r="J56" s="208">
        <v>9.0313043478260878E-3</v>
      </c>
      <c r="K56" s="209">
        <v>2.3006004140786723E-3</v>
      </c>
      <c r="L56" s="209">
        <v>0</v>
      </c>
      <c r="M56" s="209">
        <v>2.3006004140786723E-3</v>
      </c>
      <c r="N56" s="218">
        <v>19.734320985153595</v>
      </c>
      <c r="O56" s="218">
        <v>12.258981748586857</v>
      </c>
      <c r="P56" s="216">
        <v>3.8077101904405788E-2</v>
      </c>
      <c r="S56" s="21">
        <f t="shared" si="3"/>
        <v>40633</v>
      </c>
      <c r="T56" s="14">
        <f t="shared" si="0"/>
        <v>3.5880064025552813E-2</v>
      </c>
      <c r="U56" s="14">
        <f t="shared" si="0"/>
        <v>9.0313043478260878E-3</v>
      </c>
      <c r="V56" s="14">
        <f>++VLOOKUP(B56,'cds bmps'!K:O,5,FALSE)/10000</f>
        <v>2.5201408695652187E-2</v>
      </c>
      <c r="W56" s="83">
        <v>9.9464918852908736E-3</v>
      </c>
      <c r="X56" s="80">
        <v>0</v>
      </c>
      <c r="Z56" s="49">
        <f t="shared" si="4"/>
        <v>4.1162037323407591E-2</v>
      </c>
      <c r="AA56" s="14">
        <f t="shared" si="5"/>
        <v>-5.2819732978547779E-3</v>
      </c>
      <c r="AC56" s="21">
        <f t="shared" si="6"/>
        <v>40663</v>
      </c>
      <c r="AD56" s="14">
        <f t="shared" si="7"/>
        <v>5.8380244676415546E-3</v>
      </c>
      <c r="AE56" s="14">
        <f t="shared" si="8"/>
        <v>-5.2819732978547779E-3</v>
      </c>
      <c r="AF56" s="15">
        <f t="shared" si="9"/>
        <v>2.3006004140786723E-3</v>
      </c>
      <c r="AK56" s="10" t="s">
        <v>35</v>
      </c>
      <c r="AL56" s="10">
        <v>3.6438290835734298E-3</v>
      </c>
      <c r="AM56"/>
      <c r="AN56"/>
      <c r="AO56"/>
      <c r="AP56"/>
      <c r="AQ56"/>
      <c r="AR56"/>
      <c r="AS56"/>
      <c r="AY56" s="29">
        <f t="shared" si="22"/>
        <v>40633</v>
      </c>
      <c r="AZ56" s="60">
        <f t="shared" si="23"/>
        <v>3.5880064025552813E-2</v>
      </c>
      <c r="BA56" s="60">
        <f t="shared" si="24"/>
        <v>9.0313043478260878E-3</v>
      </c>
      <c r="BB56" s="60">
        <f t="shared" si="25"/>
        <v>9.4804347826087793E-5</v>
      </c>
      <c r="BC56" s="60">
        <f t="shared" si="26"/>
        <v>0</v>
      </c>
      <c r="BD56" s="60">
        <f t="shared" si="27"/>
        <v>9.4804347826087793E-5</v>
      </c>
      <c r="BE56" s="60">
        <f t="shared" si="28"/>
        <v>2.5201408695652187E-2</v>
      </c>
      <c r="BF56" s="61">
        <f t="shared" si="29"/>
        <v>9.9464918852908736E-3</v>
      </c>
      <c r="BJ56" s="52">
        <f t="shared" si="10"/>
        <v>40633</v>
      </c>
      <c r="BK56" s="58">
        <f t="shared" si="11"/>
        <v>12.258981748586857</v>
      </c>
      <c r="BL56" s="53">
        <f t="shared" si="12"/>
        <v>1764</v>
      </c>
      <c r="BP56" s="21">
        <f t="shared" si="13"/>
        <v>40663</v>
      </c>
      <c r="BQ56" s="58">
        <f t="shared" si="14"/>
        <v>4.1718088493194368E-2</v>
      </c>
      <c r="BR56" s="58">
        <f t="shared" si="15"/>
        <v>3.5880064025552813E-2</v>
      </c>
      <c r="BS56" s="58">
        <f t="shared" si="15"/>
        <v>9.0313043478260878E-3</v>
      </c>
      <c r="BT56" s="58">
        <f t="shared" si="16"/>
        <v>2.5201408695652187E-2</v>
      </c>
      <c r="BU56" s="58">
        <f t="shared" si="17"/>
        <v>2.3006004140786723E-3</v>
      </c>
      <c r="BV56" s="8">
        <f t="shared" si="18"/>
        <v>9.9464918852908736E-3</v>
      </c>
    </row>
    <row r="57" spans="1:74" ht="15.75" thickBot="1" x14ac:dyDescent="0.3">
      <c r="A57" s="7">
        <f t="shared" si="2"/>
        <v>40574</v>
      </c>
      <c r="B57" s="210">
        <v>40663</v>
      </c>
      <c r="C57" s="205">
        <v>9803679372</v>
      </c>
      <c r="D57" s="206">
        <v>1120522.6400000006</v>
      </c>
      <c r="E57" s="207">
        <v>2030</v>
      </c>
      <c r="F57" s="206">
        <v>326789312.39999998</v>
      </c>
      <c r="G57" s="206">
        <v>160979.95684729062</v>
      </c>
      <c r="H57" s="206">
        <v>1120522.6400000006</v>
      </c>
      <c r="I57" s="208">
        <v>4.1718088493194368E-2</v>
      </c>
      <c r="J57" s="208">
        <v>1.133190476190476E-2</v>
      </c>
      <c r="K57" s="209">
        <v>1.1017316017316019E-3</v>
      </c>
      <c r="L57" s="209">
        <v>0</v>
      </c>
      <c r="M57" s="209">
        <v>1.1017316017316019E-3</v>
      </c>
      <c r="N57" s="218">
        <v>19.604826216620971</v>
      </c>
      <c r="O57" s="218">
        <v>11.989035144585138</v>
      </c>
      <c r="P57" s="216">
        <v>3.5880064025552813E-2</v>
      </c>
      <c r="S57" s="21">
        <f t="shared" si="3"/>
        <v>40663</v>
      </c>
      <c r="T57" s="14">
        <f t="shared" si="0"/>
        <v>4.1718088493194368E-2</v>
      </c>
      <c r="U57" s="14">
        <f t="shared" si="0"/>
        <v>1.133190476190476E-2</v>
      </c>
      <c r="V57" s="14">
        <f>++VLOOKUP(B57,'cds bmps'!K:O,5,FALSE)/10000</f>
        <v>1.8967290476190477E-2</v>
      </c>
      <c r="W57" s="83">
        <v>9.9464918852908736E-3</v>
      </c>
      <c r="X57" s="80">
        <v>0</v>
      </c>
      <c r="Z57" s="49">
        <f t="shared" si="4"/>
        <v>4.0701662299699556E-2</v>
      </c>
      <c r="AA57" s="14">
        <f t="shared" si="5"/>
        <v>1.0164261934948113E-3</v>
      </c>
      <c r="AC57" s="21">
        <f t="shared" si="6"/>
        <v>40694</v>
      </c>
      <c r="AD57" s="14">
        <f t="shared" si="7"/>
        <v>6.0578028153222135E-4</v>
      </c>
      <c r="AE57" s="14">
        <f t="shared" si="8"/>
        <v>1.0164261934948113E-3</v>
      </c>
      <c r="AF57" s="15">
        <f t="shared" si="9"/>
        <v>1.1017316017316019E-3</v>
      </c>
      <c r="AK57" s="11" t="s">
        <v>36</v>
      </c>
      <c r="AL57" s="11">
        <v>78</v>
      </c>
      <c r="AM57"/>
      <c r="AN57"/>
      <c r="AO57"/>
      <c r="AP57"/>
      <c r="AQ57"/>
      <c r="AR57"/>
      <c r="AS57"/>
      <c r="AY57" s="29">
        <f t="shared" si="22"/>
        <v>40663</v>
      </c>
      <c r="AZ57" s="60">
        <f t="shared" si="23"/>
        <v>4.1718088493194368E-2</v>
      </c>
      <c r="BA57" s="60">
        <f t="shared" si="24"/>
        <v>1.133190476190476E-2</v>
      </c>
      <c r="BB57" s="60">
        <f t="shared" si="25"/>
        <v>2.3006004140786723E-3</v>
      </c>
      <c r="BC57" s="60">
        <f t="shared" si="26"/>
        <v>0</v>
      </c>
      <c r="BD57" s="60">
        <f t="shared" si="27"/>
        <v>2.3006004140786723E-3</v>
      </c>
      <c r="BE57" s="60">
        <f t="shared" si="28"/>
        <v>1.8967290476190477E-2</v>
      </c>
      <c r="BF57" s="61">
        <f t="shared" si="29"/>
        <v>9.9464918852908736E-3</v>
      </c>
      <c r="BJ57" s="52">
        <f t="shared" si="10"/>
        <v>40663</v>
      </c>
      <c r="BK57" s="58">
        <f t="shared" si="11"/>
        <v>11.989035144585138</v>
      </c>
      <c r="BL57" s="53">
        <f t="shared" si="12"/>
        <v>2030</v>
      </c>
      <c r="BP57" s="21">
        <f t="shared" si="13"/>
        <v>40694</v>
      </c>
      <c r="BQ57" s="58">
        <f t="shared" si="14"/>
        <v>4.2323868774726589E-2</v>
      </c>
      <c r="BR57" s="58">
        <f t="shared" si="15"/>
        <v>4.1718088493194368E-2</v>
      </c>
      <c r="BS57" s="58">
        <f t="shared" si="15"/>
        <v>1.133190476190476E-2</v>
      </c>
      <c r="BT57" s="58">
        <f t="shared" si="16"/>
        <v>1.8967290476190477E-2</v>
      </c>
      <c r="BU57" s="58">
        <f t="shared" si="17"/>
        <v>1.1017316017316019E-3</v>
      </c>
      <c r="BV57" s="8">
        <f t="shared" si="18"/>
        <v>9.9464918852908736E-3</v>
      </c>
    </row>
    <row r="58" spans="1:74" ht="15" x14ac:dyDescent="0.25">
      <c r="A58" s="7">
        <f t="shared" si="2"/>
        <v>40602</v>
      </c>
      <c r="B58" s="210">
        <v>40694</v>
      </c>
      <c r="C58" s="205">
        <v>9522468162</v>
      </c>
      <c r="D58" s="206">
        <v>1104185.4599999997</v>
      </c>
      <c r="E58" s="207">
        <v>1837</v>
      </c>
      <c r="F58" s="206">
        <v>307176392.32258064</v>
      </c>
      <c r="G58" s="206">
        <v>167216.32679509016</v>
      </c>
      <c r="H58" s="206">
        <v>1104185.4599999997</v>
      </c>
      <c r="I58" s="208">
        <v>4.2323868774726589E-2</v>
      </c>
      <c r="J58" s="208">
        <v>1.2433636363636362E-2</v>
      </c>
      <c r="K58" s="209">
        <v>3.563636363636373E-4</v>
      </c>
      <c r="L58" s="209">
        <v>0</v>
      </c>
      <c r="M58" s="209">
        <v>3.563636363636373E-4</v>
      </c>
      <c r="N58" s="218">
        <v>19.542932708376572</v>
      </c>
      <c r="O58" s="218">
        <v>12.027043623161447</v>
      </c>
      <c r="P58" s="216">
        <v>4.1718088493194368E-2</v>
      </c>
      <c r="S58" s="21">
        <f t="shared" si="3"/>
        <v>40694</v>
      </c>
      <c r="T58" s="14">
        <f t="shared" si="0"/>
        <v>4.2323868774726589E-2</v>
      </c>
      <c r="U58" s="14">
        <f t="shared" si="0"/>
        <v>1.2433636363636362E-2</v>
      </c>
      <c r="V58" s="14">
        <f>++VLOOKUP(B58,'cds bmps'!K:O,5,FALSE)/10000</f>
        <v>1.9334027272727271E-2</v>
      </c>
      <c r="W58" s="83">
        <v>9.9464918852908736E-3</v>
      </c>
      <c r="X58" s="80">
        <v>0</v>
      </c>
      <c r="Z58" s="49">
        <f t="shared" si="4"/>
        <v>4.1590095399196683E-2</v>
      </c>
      <c r="AA58" s="14">
        <f t="shared" si="5"/>
        <v>7.3377337552990585E-4</v>
      </c>
      <c r="AC58" s="21">
        <f t="shared" si="6"/>
        <v>40724</v>
      </c>
      <c r="AD58" s="14">
        <f t="shared" si="7"/>
        <v>1.0053301419879063E-3</v>
      </c>
      <c r="AE58" s="14">
        <f t="shared" si="8"/>
        <v>7.3377337552990585E-4</v>
      </c>
      <c r="AF58" s="15">
        <f t="shared" si="9"/>
        <v>3.563636363636373E-4</v>
      </c>
      <c r="AK58"/>
      <c r="AL58"/>
      <c r="AM58"/>
      <c r="AN58"/>
      <c r="AO58"/>
      <c r="AP58"/>
      <c r="AQ58"/>
      <c r="AR58"/>
      <c r="AS58"/>
      <c r="AY58" s="29">
        <f t="shared" si="22"/>
        <v>40694</v>
      </c>
      <c r="AZ58" s="60">
        <f t="shared" si="23"/>
        <v>4.2323868774726589E-2</v>
      </c>
      <c r="BA58" s="60">
        <f t="shared" si="24"/>
        <v>1.2433636363636362E-2</v>
      </c>
      <c r="BB58" s="60">
        <f t="shared" si="25"/>
        <v>1.1017316017316019E-3</v>
      </c>
      <c r="BC58" s="60">
        <f t="shared" si="26"/>
        <v>0</v>
      </c>
      <c r="BD58" s="60">
        <f t="shared" si="27"/>
        <v>1.1017316017316019E-3</v>
      </c>
      <c r="BE58" s="60">
        <f t="shared" si="28"/>
        <v>1.9334027272727271E-2</v>
      </c>
      <c r="BF58" s="61">
        <f t="shared" si="29"/>
        <v>9.9464918852908736E-3</v>
      </c>
      <c r="BJ58" s="52">
        <f t="shared" si="10"/>
        <v>40694</v>
      </c>
      <c r="BK58" s="58">
        <f t="shared" si="11"/>
        <v>12.027043623161447</v>
      </c>
      <c r="BL58" s="53">
        <f t="shared" si="12"/>
        <v>1837</v>
      </c>
      <c r="BP58" s="21">
        <f t="shared" si="13"/>
        <v>40724</v>
      </c>
      <c r="BQ58" s="58">
        <f t="shared" si="14"/>
        <v>4.3329198916714495E-2</v>
      </c>
      <c r="BR58" s="58">
        <f t="shared" si="15"/>
        <v>4.2323868774726589E-2</v>
      </c>
      <c r="BS58" s="58">
        <f t="shared" si="15"/>
        <v>1.2433636363636362E-2</v>
      </c>
      <c r="BT58" s="58">
        <f t="shared" si="16"/>
        <v>1.9334027272727271E-2</v>
      </c>
      <c r="BU58" s="58">
        <f t="shared" si="17"/>
        <v>3.563636363636373E-4</v>
      </c>
      <c r="BV58" s="8">
        <f t="shared" si="18"/>
        <v>9.9464918852908736E-3</v>
      </c>
    </row>
    <row r="59" spans="1:74" ht="15.75" thickBot="1" x14ac:dyDescent="0.3">
      <c r="A59" s="7">
        <f t="shared" si="2"/>
        <v>40633</v>
      </c>
      <c r="B59" s="210">
        <v>40724</v>
      </c>
      <c r="C59" s="205">
        <v>8471813534</v>
      </c>
      <c r="D59" s="206">
        <v>1005690.12</v>
      </c>
      <c r="E59" s="207">
        <v>1667</v>
      </c>
      <c r="F59" s="206">
        <v>282393784.46666664</v>
      </c>
      <c r="G59" s="206">
        <v>169402.39020195958</v>
      </c>
      <c r="H59" s="206">
        <v>1005690.12</v>
      </c>
      <c r="I59" s="208">
        <v>4.3329198916714495E-2</v>
      </c>
      <c r="J59" s="208">
        <v>1.2789999999999999E-2</v>
      </c>
      <c r="K59" s="209">
        <v>1.428095238095237E-3</v>
      </c>
      <c r="L59" s="209">
        <v>0</v>
      </c>
      <c r="M59" s="209">
        <v>1.428095238095237E-3</v>
      </c>
      <c r="N59" s="218">
        <v>19.458813053662201</v>
      </c>
      <c r="O59" s="218">
        <v>12.040032170911408</v>
      </c>
      <c r="P59" s="216">
        <v>4.2323868774726589E-2</v>
      </c>
      <c r="S59" s="21">
        <f t="shared" si="3"/>
        <v>40724</v>
      </c>
      <c r="T59" s="14">
        <f t="shared" si="0"/>
        <v>4.3329198916714495E-2</v>
      </c>
      <c r="U59" s="14">
        <f t="shared" si="0"/>
        <v>1.2789999999999999E-2</v>
      </c>
      <c r="V59" s="14">
        <f>++VLOOKUP(B59,'cds bmps'!K:O,5,FALSE)/10000</f>
        <v>2.5238986363636366E-2</v>
      </c>
      <c r="W59" s="83">
        <v>1.0069237304987617E-2</v>
      </c>
      <c r="X59" s="80">
        <v>0</v>
      </c>
      <c r="Z59" s="49">
        <f t="shared" si="4"/>
        <v>4.4058576698436325E-2</v>
      </c>
      <c r="AA59" s="14">
        <f t="shared" si="5"/>
        <v>-7.2937778172182943E-4</v>
      </c>
      <c r="AC59" s="21">
        <f t="shared" si="6"/>
        <v>40755</v>
      </c>
      <c r="AD59" s="14">
        <f t="shared" si="7"/>
        <v>5.2851401464196895E-3</v>
      </c>
      <c r="AE59" s="14">
        <f t="shared" si="8"/>
        <v>-7.2937778172182943E-4</v>
      </c>
      <c r="AF59" s="15">
        <f t="shared" si="9"/>
        <v>1.428095238095237E-3</v>
      </c>
      <c r="AK59" s="59" t="s">
        <v>37</v>
      </c>
      <c r="AL59"/>
      <c r="AM59"/>
      <c r="AN59"/>
      <c r="AO59"/>
      <c r="AP59"/>
      <c r="AQ59"/>
      <c r="AR59"/>
      <c r="AS59"/>
      <c r="AY59" s="29">
        <f t="shared" si="22"/>
        <v>40724</v>
      </c>
      <c r="AZ59" s="60">
        <f t="shared" si="23"/>
        <v>4.3329198916714495E-2</v>
      </c>
      <c r="BA59" s="60">
        <f t="shared" si="24"/>
        <v>1.2789999999999999E-2</v>
      </c>
      <c r="BB59" s="60">
        <f t="shared" si="25"/>
        <v>3.563636363636373E-4</v>
      </c>
      <c r="BC59" s="60">
        <f t="shared" si="26"/>
        <v>0</v>
      </c>
      <c r="BD59" s="60">
        <f t="shared" si="27"/>
        <v>3.563636363636373E-4</v>
      </c>
      <c r="BE59" s="60">
        <f t="shared" si="28"/>
        <v>2.5238986363636366E-2</v>
      </c>
      <c r="BF59" s="61">
        <f t="shared" si="29"/>
        <v>1.0069237304987617E-2</v>
      </c>
      <c r="BJ59" s="52">
        <f t="shared" si="10"/>
        <v>40724</v>
      </c>
      <c r="BK59" s="58">
        <f t="shared" si="11"/>
        <v>12.040032170911408</v>
      </c>
      <c r="BL59" s="53">
        <f t="shared" si="12"/>
        <v>1667</v>
      </c>
      <c r="BP59" s="21">
        <f t="shared" si="13"/>
        <v>40755</v>
      </c>
      <c r="BQ59" s="58">
        <f t="shared" si="14"/>
        <v>4.8614339063134185E-2</v>
      </c>
      <c r="BR59" s="58">
        <f t="shared" si="15"/>
        <v>4.3329198916714495E-2</v>
      </c>
      <c r="BS59" s="58">
        <f t="shared" si="15"/>
        <v>1.2789999999999999E-2</v>
      </c>
      <c r="BT59" s="58">
        <f t="shared" si="16"/>
        <v>2.5238986363636366E-2</v>
      </c>
      <c r="BU59" s="58">
        <f t="shared" si="17"/>
        <v>1.428095238095237E-3</v>
      </c>
      <c r="BV59" s="8">
        <f t="shared" si="18"/>
        <v>1.0069237304987617E-2</v>
      </c>
    </row>
    <row r="60" spans="1:74" ht="15" x14ac:dyDescent="0.25">
      <c r="A60" s="7">
        <f t="shared" si="2"/>
        <v>40663</v>
      </c>
      <c r="B60" s="210">
        <v>40755</v>
      </c>
      <c r="C60" s="205">
        <v>9103146278</v>
      </c>
      <c r="D60" s="206">
        <v>1212447.78</v>
      </c>
      <c r="E60" s="207">
        <v>2126</v>
      </c>
      <c r="F60" s="206">
        <v>293649879.93548387</v>
      </c>
      <c r="G60" s="206">
        <v>138123.17964980425</v>
      </c>
      <c r="H60" s="206">
        <v>1212447.78</v>
      </c>
      <c r="I60" s="208">
        <v>4.8614339063134185E-2</v>
      </c>
      <c r="J60" s="208">
        <v>1.4218095238095236E-2</v>
      </c>
      <c r="K60" s="209">
        <v>0</v>
      </c>
      <c r="L60" s="209">
        <v>-4.8374741200827957E-4</v>
      </c>
      <c r="M60" s="209">
        <v>-4.8374741200827957E-4</v>
      </c>
      <c r="N60" s="218">
        <v>19.497898731063263</v>
      </c>
      <c r="O60" s="218">
        <v>11.835901172161368</v>
      </c>
      <c r="P60" s="216">
        <v>4.3329198916714495E-2</v>
      </c>
      <c r="S60" s="21">
        <f t="shared" si="3"/>
        <v>40755</v>
      </c>
      <c r="T60" s="14">
        <f t="shared" si="0"/>
        <v>4.8614339063134185E-2</v>
      </c>
      <c r="U60" s="14">
        <f t="shared" si="0"/>
        <v>1.4218095238095236E-2</v>
      </c>
      <c r="V60" s="14">
        <f>++VLOOKUP(B60,'cds bmps'!K:O,5,FALSE)/10000</f>
        <v>3.1207614285714287E-2</v>
      </c>
      <c r="W60" s="83">
        <v>1.0069237304987617E-2</v>
      </c>
      <c r="X60" s="80">
        <v>0</v>
      </c>
      <c r="Z60" s="49">
        <f t="shared" si="4"/>
        <v>4.7027354201262292E-2</v>
      </c>
      <c r="AA60" s="14">
        <f t="shared" si="5"/>
        <v>1.5869848618718929E-3</v>
      </c>
      <c r="AC60" s="21">
        <f t="shared" si="6"/>
        <v>40786</v>
      </c>
      <c r="AD60" s="14">
        <f t="shared" si="7"/>
        <v>-1.7588507689129187E-3</v>
      </c>
      <c r="AE60" s="14">
        <f t="shared" si="8"/>
        <v>1.5869848618718929E-3</v>
      </c>
      <c r="AF60" s="15">
        <f t="shared" si="9"/>
        <v>-4.8374741200827957E-4</v>
      </c>
      <c r="AK60" s="12"/>
      <c r="AL60" s="12" t="s">
        <v>42</v>
      </c>
      <c r="AM60" s="12" t="s">
        <v>43</v>
      </c>
      <c r="AN60" s="12" t="s">
        <v>44</v>
      </c>
      <c r="AO60" s="12" t="s">
        <v>45</v>
      </c>
      <c r="AP60" s="12" t="s">
        <v>46</v>
      </c>
      <c r="AQ60"/>
      <c r="AR60"/>
      <c r="AS60"/>
      <c r="AY60" s="29">
        <f t="shared" si="22"/>
        <v>40755</v>
      </c>
      <c r="AZ60" s="60">
        <f t="shared" si="23"/>
        <v>4.8614339063134185E-2</v>
      </c>
      <c r="BA60" s="60">
        <f t="shared" si="24"/>
        <v>1.4218095238095236E-2</v>
      </c>
      <c r="BB60" s="60">
        <f t="shared" si="25"/>
        <v>1.428095238095237E-3</v>
      </c>
      <c r="BC60" s="60">
        <f t="shared" si="26"/>
        <v>0</v>
      </c>
      <c r="BD60" s="60">
        <f t="shared" si="27"/>
        <v>1.428095238095237E-3</v>
      </c>
      <c r="BE60" s="60">
        <f t="shared" si="28"/>
        <v>3.1207614285714287E-2</v>
      </c>
      <c r="BF60" s="61">
        <f t="shared" si="29"/>
        <v>1.0069237304987617E-2</v>
      </c>
      <c r="BJ60" s="52">
        <f t="shared" si="10"/>
        <v>40755</v>
      </c>
      <c r="BK60" s="58">
        <f t="shared" si="11"/>
        <v>11.835901172161368</v>
      </c>
      <c r="BL60" s="53">
        <f t="shared" si="12"/>
        <v>2126</v>
      </c>
      <c r="BP60" s="21">
        <f t="shared" si="13"/>
        <v>40786</v>
      </c>
      <c r="BQ60" s="58">
        <f t="shared" si="14"/>
        <v>4.6855488294221266E-2</v>
      </c>
      <c r="BR60" s="58">
        <f t="shared" si="15"/>
        <v>4.8614339063134185E-2</v>
      </c>
      <c r="BS60" s="58">
        <f t="shared" si="15"/>
        <v>1.4218095238095236E-2</v>
      </c>
      <c r="BT60" s="58">
        <f t="shared" si="16"/>
        <v>3.1207614285714287E-2</v>
      </c>
      <c r="BU60" s="58">
        <f t="shared" si="17"/>
        <v>-4.8374741200827957E-4</v>
      </c>
      <c r="BV60" s="8">
        <f t="shared" si="18"/>
        <v>1.0069237304987617E-2</v>
      </c>
    </row>
    <row r="61" spans="1:74" ht="15" x14ac:dyDescent="0.25">
      <c r="A61" s="7">
        <f t="shared" si="2"/>
        <v>40694</v>
      </c>
      <c r="B61" s="210">
        <v>40786</v>
      </c>
      <c r="C61" s="205">
        <v>8611514834</v>
      </c>
      <c r="D61" s="206">
        <v>1105470.4999999995</v>
      </c>
      <c r="E61" s="207">
        <v>1827</v>
      </c>
      <c r="F61" s="206">
        <v>277790801.09677422</v>
      </c>
      <c r="G61" s="206">
        <v>152047.51017885836</v>
      </c>
      <c r="H61" s="206">
        <v>1105470.4999999995</v>
      </c>
      <c r="I61" s="208">
        <v>4.6855488294221266E-2</v>
      </c>
      <c r="J61" s="208">
        <v>1.3734347826086957E-2</v>
      </c>
      <c r="K61" s="209">
        <v>0</v>
      </c>
      <c r="L61" s="209">
        <v>-2.6252964426877121E-4</v>
      </c>
      <c r="M61" s="209">
        <v>-2.6252964426877121E-4</v>
      </c>
      <c r="N61" s="218">
        <v>19.442378874333716</v>
      </c>
      <c r="O61" s="218">
        <v>11.93194831795571</v>
      </c>
      <c r="P61" s="216">
        <v>4.8614339063134185E-2</v>
      </c>
      <c r="S61" s="21">
        <f t="shared" si="3"/>
        <v>40786</v>
      </c>
      <c r="T61" s="14">
        <f t="shared" si="0"/>
        <v>4.6855488294221266E-2</v>
      </c>
      <c r="U61" s="14">
        <f t="shared" si="0"/>
        <v>1.3734347826086957E-2</v>
      </c>
      <c r="V61" s="14">
        <f>++VLOOKUP(B61,'cds bmps'!K:O,5,FALSE)/10000</f>
        <v>3.9801630434782603E-2</v>
      </c>
      <c r="W61" s="83">
        <v>1.0069237304987617E-2</v>
      </c>
      <c r="X61" s="80">
        <v>0</v>
      </c>
      <c r="Z61" s="49">
        <f t="shared" si="4"/>
        <v>4.9533425828522479E-2</v>
      </c>
      <c r="AA61" s="14">
        <f t="shared" si="5"/>
        <v>-2.6779375343012127E-3</v>
      </c>
      <c r="AC61" s="21">
        <f t="shared" si="6"/>
        <v>40816</v>
      </c>
      <c r="AD61" s="14">
        <f t="shared" si="7"/>
        <v>-2.9762407481819658E-4</v>
      </c>
      <c r="AE61" s="14">
        <f t="shared" si="8"/>
        <v>-2.6779375343012127E-3</v>
      </c>
      <c r="AF61" s="15">
        <f t="shared" si="9"/>
        <v>-2.6252964426877121E-4</v>
      </c>
      <c r="AK61" s="10" t="s">
        <v>38</v>
      </c>
      <c r="AL61" s="10">
        <v>1</v>
      </c>
      <c r="AM61" s="10">
        <v>1.334718729967448E-4</v>
      </c>
      <c r="AN61" s="10">
        <v>1.334718729967448E-4</v>
      </c>
      <c r="AO61" s="10">
        <v>10.052492532346202</v>
      </c>
      <c r="AP61" s="10">
        <v>2.193928768398004E-3</v>
      </c>
      <c r="AQ61"/>
      <c r="AR61"/>
      <c r="AS61"/>
      <c r="AY61" s="29">
        <f t="shared" si="22"/>
        <v>40786</v>
      </c>
      <c r="AZ61" s="60">
        <f t="shared" si="23"/>
        <v>4.6855488294221266E-2</v>
      </c>
      <c r="BA61" s="60">
        <f t="shared" si="24"/>
        <v>1.3734347826086957E-2</v>
      </c>
      <c r="BB61" s="60">
        <f t="shared" si="25"/>
        <v>0</v>
      </c>
      <c r="BC61" s="60">
        <f t="shared" si="26"/>
        <v>-4.8374741200827957E-4</v>
      </c>
      <c r="BD61" s="60">
        <f t="shared" si="27"/>
        <v>-4.8374741200827957E-4</v>
      </c>
      <c r="BE61" s="60">
        <f t="shared" si="28"/>
        <v>3.9801630434782603E-2</v>
      </c>
      <c r="BF61" s="61">
        <f t="shared" si="29"/>
        <v>1.0069237304987617E-2</v>
      </c>
      <c r="BJ61" s="52">
        <f t="shared" si="10"/>
        <v>40786</v>
      </c>
      <c r="BK61" s="58">
        <f t="shared" si="11"/>
        <v>11.93194831795571</v>
      </c>
      <c r="BL61" s="53">
        <f t="shared" si="12"/>
        <v>1827</v>
      </c>
      <c r="BP61" s="21">
        <f t="shared" si="13"/>
        <v>40816</v>
      </c>
      <c r="BQ61" s="58">
        <f t="shared" si="14"/>
        <v>4.655786421940307E-2</v>
      </c>
      <c r="BR61" s="58">
        <f t="shared" si="15"/>
        <v>4.6855488294221266E-2</v>
      </c>
      <c r="BS61" s="58">
        <f t="shared" si="15"/>
        <v>1.3734347826086957E-2</v>
      </c>
      <c r="BT61" s="58">
        <f t="shared" si="16"/>
        <v>3.9801630434782603E-2</v>
      </c>
      <c r="BU61" s="58">
        <f t="shared" si="17"/>
        <v>-2.6252964426877121E-4</v>
      </c>
      <c r="BV61" s="8">
        <f t="shared" si="18"/>
        <v>1.0069237304987617E-2</v>
      </c>
    </row>
    <row r="62" spans="1:74" ht="15" x14ac:dyDescent="0.25">
      <c r="A62" s="7">
        <f t="shared" si="2"/>
        <v>40724</v>
      </c>
      <c r="B62" s="210">
        <v>40816</v>
      </c>
      <c r="C62" s="205">
        <v>8351697560</v>
      </c>
      <c r="D62" s="206">
        <v>1065307.3999999999</v>
      </c>
      <c r="E62" s="207">
        <v>1727</v>
      </c>
      <c r="F62" s="206">
        <v>278389918.66666669</v>
      </c>
      <c r="G62" s="206">
        <v>161198.56321173519</v>
      </c>
      <c r="H62" s="206">
        <v>1065307.3999999999</v>
      </c>
      <c r="I62" s="208">
        <v>4.655786421940307E-2</v>
      </c>
      <c r="J62" s="208">
        <v>1.3471818181818185E-2</v>
      </c>
      <c r="K62" s="209">
        <v>1.6294372294371751E-4</v>
      </c>
      <c r="L62" s="209">
        <v>0</v>
      </c>
      <c r="M62" s="209">
        <v>1.6294372294371751E-4</v>
      </c>
      <c r="N62" s="218">
        <v>19.444533274083057</v>
      </c>
      <c r="O62" s="218">
        <v>11.990392195936378</v>
      </c>
      <c r="P62" s="216">
        <v>4.6855488294221266E-2</v>
      </c>
      <c r="S62" s="21">
        <f t="shared" si="3"/>
        <v>40816</v>
      </c>
      <c r="T62" s="14">
        <f t="shared" si="0"/>
        <v>4.655786421940307E-2</v>
      </c>
      <c r="U62" s="14">
        <f t="shared" si="0"/>
        <v>1.3471818181818185E-2</v>
      </c>
      <c r="V62" s="14">
        <f>++VLOOKUP(B62,'cds bmps'!K:O,5,FALSE)/10000</f>
        <v>5.1177609090909085E-2</v>
      </c>
      <c r="W62" s="83">
        <v>9.241172979922857E-3</v>
      </c>
      <c r="X62" s="80">
        <v>0</v>
      </c>
      <c r="Z62" s="49">
        <f t="shared" si="4"/>
        <v>5.1312608613878971E-2</v>
      </c>
      <c r="AA62" s="14">
        <f t="shared" si="5"/>
        <v>-4.7547443944759016E-3</v>
      </c>
      <c r="AC62" s="21">
        <f t="shared" si="6"/>
        <v>40847</v>
      </c>
      <c r="AD62" s="14">
        <f t="shared" si="7"/>
        <v>1.3667949995081821E-3</v>
      </c>
      <c r="AE62" s="14">
        <f t="shared" si="8"/>
        <v>-4.7547443944759016E-3</v>
      </c>
      <c r="AF62" s="15">
        <f t="shared" si="9"/>
        <v>1.6294372294371751E-4</v>
      </c>
      <c r="AK62" s="10" t="s">
        <v>39</v>
      </c>
      <c r="AL62" s="10">
        <v>77</v>
      </c>
      <c r="AM62" s="10">
        <v>1.0223667600527597E-3</v>
      </c>
      <c r="AN62" s="10">
        <v>1.3277490390295581E-5</v>
      </c>
      <c r="AO62" s="10"/>
      <c r="AP62" s="10"/>
      <c r="AQ62"/>
      <c r="AR62"/>
      <c r="AS62"/>
      <c r="AY62" s="29">
        <f t="shared" si="22"/>
        <v>40816</v>
      </c>
      <c r="AZ62" s="60">
        <f t="shared" si="23"/>
        <v>4.655786421940307E-2</v>
      </c>
      <c r="BA62" s="60">
        <f t="shared" si="24"/>
        <v>1.3471818181818185E-2</v>
      </c>
      <c r="BB62" s="60">
        <f t="shared" si="25"/>
        <v>0</v>
      </c>
      <c r="BC62" s="60">
        <f t="shared" si="26"/>
        <v>-2.6252964426877121E-4</v>
      </c>
      <c r="BD62" s="60">
        <f t="shared" si="27"/>
        <v>-2.6252964426877121E-4</v>
      </c>
      <c r="BE62" s="60">
        <f t="shared" si="28"/>
        <v>5.1177609090909085E-2</v>
      </c>
      <c r="BF62" s="61">
        <f t="shared" si="29"/>
        <v>9.241172979922857E-3</v>
      </c>
      <c r="BJ62" s="52">
        <f t="shared" si="10"/>
        <v>40816</v>
      </c>
      <c r="BK62" s="58">
        <f t="shared" si="11"/>
        <v>11.990392195936378</v>
      </c>
      <c r="BL62" s="53">
        <f t="shared" si="12"/>
        <v>1727</v>
      </c>
      <c r="BP62" s="21">
        <f t="shared" si="13"/>
        <v>40847</v>
      </c>
      <c r="BQ62" s="58">
        <f t="shared" si="14"/>
        <v>4.7924659218911252E-2</v>
      </c>
      <c r="BR62" s="58">
        <f t="shared" si="15"/>
        <v>4.655786421940307E-2</v>
      </c>
      <c r="BS62" s="58">
        <f t="shared" si="15"/>
        <v>1.3471818181818185E-2</v>
      </c>
      <c r="BT62" s="58">
        <f t="shared" si="16"/>
        <v>5.1177609090909085E-2</v>
      </c>
      <c r="BU62" s="58">
        <f t="shared" si="17"/>
        <v>1.6294372294371751E-4</v>
      </c>
      <c r="BV62" s="8">
        <f t="shared" si="18"/>
        <v>9.241172979922857E-3</v>
      </c>
    </row>
    <row r="63" spans="1:74" ht="15.75" thickBot="1" x14ac:dyDescent="0.3">
      <c r="A63" s="7">
        <f t="shared" si="2"/>
        <v>40755</v>
      </c>
      <c r="B63" s="210">
        <v>40847</v>
      </c>
      <c r="C63" s="205">
        <v>8784793739</v>
      </c>
      <c r="D63" s="206">
        <v>1153447.2500000005</v>
      </c>
      <c r="E63" s="207">
        <v>2044</v>
      </c>
      <c r="F63" s="206">
        <v>283380443.19354838</v>
      </c>
      <c r="G63" s="206">
        <v>138640.13854870273</v>
      </c>
      <c r="H63" s="206">
        <v>1153447.2500000005</v>
      </c>
      <c r="I63" s="208">
        <v>4.7924659218911252E-2</v>
      </c>
      <c r="J63" s="208">
        <v>1.3634761904761903E-2</v>
      </c>
      <c r="K63" s="209">
        <v>0</v>
      </c>
      <c r="L63" s="209">
        <v>-1.3688528138528101E-3</v>
      </c>
      <c r="M63" s="209">
        <v>-1.3688528138528101E-3</v>
      </c>
      <c r="N63" s="218">
        <v>19.462300875054062</v>
      </c>
      <c r="O63" s="218">
        <v>11.839636923730469</v>
      </c>
      <c r="P63" s="216">
        <v>4.655786421940307E-2</v>
      </c>
      <c r="S63" s="21">
        <f t="shared" si="3"/>
        <v>40847</v>
      </c>
      <c r="T63" s="14">
        <f t="shared" si="0"/>
        <v>4.7924659218911252E-2</v>
      </c>
      <c r="U63" s="14">
        <f t="shared" si="0"/>
        <v>1.3634761904761903E-2</v>
      </c>
      <c r="V63" s="14">
        <f>++VLOOKUP(B63,'cds bmps'!K:O,5,FALSE)/10000</f>
        <v>4.6526819047619059E-2</v>
      </c>
      <c r="W63" s="83">
        <v>9.241172979922857E-3</v>
      </c>
      <c r="X63" s="80">
        <v>0</v>
      </c>
      <c r="Z63" s="49">
        <f t="shared" si="4"/>
        <v>4.9887584299102838E-2</v>
      </c>
      <c r="AA63" s="14">
        <f t="shared" si="5"/>
        <v>-1.9629250801915868E-3</v>
      </c>
      <c r="AC63" s="21">
        <f t="shared" si="6"/>
        <v>40877</v>
      </c>
      <c r="AD63" s="14">
        <f t="shared" si="7"/>
        <v>3.80083125917835E-4</v>
      </c>
      <c r="AE63" s="14">
        <f t="shared" si="8"/>
        <v>-1.9629250801915868E-3</v>
      </c>
      <c r="AF63" s="15">
        <f t="shared" si="9"/>
        <v>-1.3688528138528101E-3</v>
      </c>
      <c r="AK63" s="11" t="s">
        <v>40</v>
      </c>
      <c r="AL63" s="11">
        <v>78</v>
      </c>
      <c r="AM63" s="11">
        <v>1.1558386330495045E-3</v>
      </c>
      <c r="AN63" s="11"/>
      <c r="AO63" s="11"/>
      <c r="AP63" s="11"/>
      <c r="AQ63"/>
      <c r="AR63"/>
      <c r="AS63"/>
      <c r="AY63" s="29">
        <f t="shared" si="22"/>
        <v>40847</v>
      </c>
      <c r="AZ63" s="60">
        <f t="shared" si="23"/>
        <v>4.7924659218911252E-2</v>
      </c>
      <c r="BA63" s="60">
        <f t="shared" si="24"/>
        <v>1.3634761904761903E-2</v>
      </c>
      <c r="BB63" s="60">
        <f t="shared" si="25"/>
        <v>1.6294372294371751E-4</v>
      </c>
      <c r="BC63" s="60">
        <f t="shared" si="26"/>
        <v>0</v>
      </c>
      <c r="BD63" s="60">
        <f t="shared" si="27"/>
        <v>1.6294372294371751E-4</v>
      </c>
      <c r="BE63" s="60">
        <f t="shared" si="28"/>
        <v>4.6526819047619059E-2</v>
      </c>
      <c r="BF63" s="61">
        <f t="shared" si="29"/>
        <v>9.241172979922857E-3</v>
      </c>
      <c r="BJ63" s="52">
        <f t="shared" si="10"/>
        <v>40847</v>
      </c>
      <c r="BK63" s="58">
        <f t="shared" si="11"/>
        <v>11.839636923730469</v>
      </c>
      <c r="BL63" s="53">
        <f t="shared" si="12"/>
        <v>2044</v>
      </c>
      <c r="BP63" s="21">
        <f t="shared" si="13"/>
        <v>40877</v>
      </c>
      <c r="BQ63" s="58">
        <f t="shared" si="14"/>
        <v>4.8304742344829087E-2</v>
      </c>
      <c r="BR63" s="58">
        <f t="shared" si="15"/>
        <v>4.7924659218911252E-2</v>
      </c>
      <c r="BS63" s="58">
        <f t="shared" si="15"/>
        <v>1.3634761904761903E-2</v>
      </c>
      <c r="BT63" s="58">
        <f t="shared" si="16"/>
        <v>4.6526819047619059E-2</v>
      </c>
      <c r="BU63" s="58">
        <f t="shared" si="17"/>
        <v>-1.3688528138528101E-3</v>
      </c>
      <c r="BV63" s="8">
        <f t="shared" si="18"/>
        <v>9.241172979922857E-3</v>
      </c>
    </row>
    <row r="64" spans="1:74" ht="15.75" thickBot="1" x14ac:dyDescent="0.3">
      <c r="A64" s="7">
        <f t="shared" si="2"/>
        <v>40786</v>
      </c>
      <c r="B64" s="210">
        <v>40877</v>
      </c>
      <c r="C64" s="205">
        <v>8199107910</v>
      </c>
      <c r="D64" s="206">
        <v>1085084.3700000003</v>
      </c>
      <c r="E64" s="207">
        <v>1701</v>
      </c>
      <c r="F64" s="206">
        <v>273303597</v>
      </c>
      <c r="G64" s="206">
        <v>160672.30864197531</v>
      </c>
      <c r="H64" s="206">
        <v>1085084.3700000003</v>
      </c>
      <c r="I64" s="208">
        <v>4.8304742344829087E-2</v>
      </c>
      <c r="J64" s="208">
        <v>1.2265909090909093E-2</v>
      </c>
      <c r="K64" s="209">
        <v>0</v>
      </c>
      <c r="L64" s="209">
        <v>-8.5181818181818275E-4</v>
      </c>
      <c r="M64" s="209">
        <v>-8.5181818181818275E-4</v>
      </c>
      <c r="N64" s="218">
        <v>19.426093812172827</v>
      </c>
      <c r="O64" s="218">
        <v>11.987122219776966</v>
      </c>
      <c r="P64" s="216">
        <v>4.7924659218911252E-2</v>
      </c>
      <c r="S64" s="21">
        <f t="shared" si="3"/>
        <v>40877</v>
      </c>
      <c r="T64" s="14">
        <f t="shared" si="0"/>
        <v>4.8304742344829087E-2</v>
      </c>
      <c r="U64" s="14">
        <f t="shared" si="0"/>
        <v>1.2265909090909093E-2</v>
      </c>
      <c r="V64" s="14">
        <f>++VLOOKUP(B64,'cds bmps'!K:O,5,FALSE)/10000</f>
        <v>5.7075304545454536E-2</v>
      </c>
      <c r="W64" s="83">
        <v>9.241172979922857E-3</v>
      </c>
      <c r="X64" s="80">
        <v>0</v>
      </c>
      <c r="Z64" s="49">
        <f t="shared" si="4"/>
        <v>5.2423909850651249E-2</v>
      </c>
      <c r="AA64" s="14">
        <f t="shared" si="5"/>
        <v>-4.1191675058221619E-3</v>
      </c>
      <c r="AC64" s="21">
        <f t="shared" si="6"/>
        <v>40908</v>
      </c>
      <c r="AD64" s="14">
        <f t="shared" si="7"/>
        <v>8.5587222429675397E-3</v>
      </c>
      <c r="AE64" s="14">
        <f t="shared" si="8"/>
        <v>-4.1191675058221619E-3</v>
      </c>
      <c r="AF64" s="15">
        <f t="shared" si="9"/>
        <v>-8.5181818181818275E-4</v>
      </c>
      <c r="AK64"/>
      <c r="AL64"/>
      <c r="AM64"/>
      <c r="AN64"/>
      <c r="AO64"/>
      <c r="AP64"/>
      <c r="AQ64"/>
      <c r="AR64"/>
      <c r="AS64"/>
      <c r="AY64" s="29">
        <f t="shared" si="22"/>
        <v>40877</v>
      </c>
      <c r="AZ64" s="60">
        <f t="shared" si="23"/>
        <v>4.8304742344829087E-2</v>
      </c>
      <c r="BA64" s="60">
        <f t="shared" si="24"/>
        <v>1.2265909090909093E-2</v>
      </c>
      <c r="BB64" s="60">
        <f t="shared" si="25"/>
        <v>0</v>
      </c>
      <c r="BC64" s="60">
        <f t="shared" si="26"/>
        <v>-1.3688528138528101E-3</v>
      </c>
      <c r="BD64" s="60">
        <f t="shared" si="27"/>
        <v>-1.3688528138528101E-3</v>
      </c>
      <c r="BE64" s="60">
        <f t="shared" si="28"/>
        <v>5.7075304545454536E-2</v>
      </c>
      <c r="BF64" s="61">
        <f t="shared" si="29"/>
        <v>9.241172979922857E-3</v>
      </c>
      <c r="BJ64" s="52">
        <f t="shared" si="10"/>
        <v>40877</v>
      </c>
      <c r="BK64" s="58">
        <f t="shared" si="11"/>
        <v>11.987122219776966</v>
      </c>
      <c r="BL64" s="53">
        <f t="shared" si="12"/>
        <v>1701</v>
      </c>
      <c r="BP64" s="21">
        <f t="shared" si="13"/>
        <v>40908</v>
      </c>
      <c r="BQ64" s="58">
        <f t="shared" si="14"/>
        <v>5.6863464587796626E-2</v>
      </c>
      <c r="BR64" s="58">
        <f t="shared" si="15"/>
        <v>4.8304742344829087E-2</v>
      </c>
      <c r="BS64" s="58">
        <f t="shared" si="15"/>
        <v>1.2265909090909093E-2</v>
      </c>
      <c r="BT64" s="58">
        <f t="shared" si="16"/>
        <v>5.7075304545454536E-2</v>
      </c>
      <c r="BU64" s="58">
        <f t="shared" si="17"/>
        <v>-8.5181818181818275E-4</v>
      </c>
      <c r="BV64" s="8">
        <f t="shared" si="18"/>
        <v>9.241172979922857E-3</v>
      </c>
    </row>
    <row r="65" spans="1:74" ht="15" x14ac:dyDescent="0.25">
      <c r="A65" s="7">
        <f t="shared" si="2"/>
        <v>40816</v>
      </c>
      <c r="B65" s="210">
        <v>40908</v>
      </c>
      <c r="C65" s="205">
        <v>7820839237</v>
      </c>
      <c r="D65" s="206">
        <v>1218410.9999999998</v>
      </c>
      <c r="E65" s="207">
        <v>1689</v>
      </c>
      <c r="F65" s="206">
        <v>252285136.67741936</v>
      </c>
      <c r="G65" s="206">
        <v>149369.53030042592</v>
      </c>
      <c r="H65" s="206">
        <v>1218410.9999999998</v>
      </c>
      <c r="I65" s="208">
        <v>5.6863464587796626E-2</v>
      </c>
      <c r="J65" s="208">
        <v>1.141409090909091E-2</v>
      </c>
      <c r="K65" s="209">
        <v>0</v>
      </c>
      <c r="L65" s="209">
        <v>-3.0522727272727264E-3</v>
      </c>
      <c r="M65" s="209">
        <v>-3.0522727272727264E-3</v>
      </c>
      <c r="N65" s="218">
        <v>19.346070500569642</v>
      </c>
      <c r="O65" s="218">
        <v>11.914178583761842</v>
      </c>
      <c r="P65" s="216">
        <v>4.8304742344829087E-2</v>
      </c>
      <c r="S65" s="21">
        <f t="shared" si="3"/>
        <v>40908</v>
      </c>
      <c r="T65" s="14">
        <f t="shared" si="0"/>
        <v>5.6863464587796626E-2</v>
      </c>
      <c r="U65" s="14">
        <f t="shared" si="0"/>
        <v>1.141409090909091E-2</v>
      </c>
      <c r="V65" s="14">
        <f>++VLOOKUP(B65,'cds bmps'!K:O,5,FALSE)/10000</f>
        <v>5.8233609090909078E-2</v>
      </c>
      <c r="W65" s="83">
        <v>1.0894012690833699E-2</v>
      </c>
      <c r="X65" s="80">
        <v>0</v>
      </c>
      <c r="Z65" s="49">
        <f t="shared" si="4"/>
        <v>5.5809197875643451E-2</v>
      </c>
      <c r="AA65" s="14">
        <f t="shared" si="5"/>
        <v>1.0542667121531749E-3</v>
      </c>
      <c r="AC65" s="21">
        <f t="shared" si="6"/>
        <v>40939</v>
      </c>
      <c r="AD65" s="14">
        <f t="shared" si="7"/>
        <v>9.2050511460821383E-4</v>
      </c>
      <c r="AE65" s="14">
        <f t="shared" si="8"/>
        <v>1.0542667121531749E-3</v>
      </c>
      <c r="AF65" s="15">
        <f t="shared" si="9"/>
        <v>-3.0522727272727264E-3</v>
      </c>
      <c r="AK65" s="12"/>
      <c r="AL65" s="12" t="s">
        <v>47</v>
      </c>
      <c r="AM65" s="12" t="s">
        <v>35</v>
      </c>
      <c r="AN65" s="12" t="s">
        <v>48</v>
      </c>
      <c r="AO65" s="12" t="s">
        <v>49</v>
      </c>
      <c r="AP65" s="12" t="s">
        <v>50</v>
      </c>
      <c r="AQ65" s="12" t="s">
        <v>51</v>
      </c>
      <c r="AR65" s="12" t="s">
        <v>119</v>
      </c>
      <c r="AS65" s="12" t="s">
        <v>120</v>
      </c>
      <c r="AY65" s="29">
        <f t="shared" si="22"/>
        <v>40908</v>
      </c>
      <c r="AZ65" s="60">
        <f t="shared" si="23"/>
        <v>5.6863464587796626E-2</v>
      </c>
      <c r="BA65" s="60">
        <f t="shared" si="24"/>
        <v>1.141409090909091E-2</v>
      </c>
      <c r="BB65" s="60">
        <f t="shared" si="25"/>
        <v>0</v>
      </c>
      <c r="BC65" s="60">
        <f t="shared" si="26"/>
        <v>-8.5181818181818275E-4</v>
      </c>
      <c r="BD65" s="60">
        <f t="shared" si="27"/>
        <v>-8.5181818181818275E-4</v>
      </c>
      <c r="BE65" s="60">
        <f t="shared" si="28"/>
        <v>5.8233609090909078E-2</v>
      </c>
      <c r="BF65" s="61">
        <f t="shared" si="29"/>
        <v>1.0894012690833699E-2</v>
      </c>
      <c r="BJ65" s="52">
        <f t="shared" si="10"/>
        <v>40908</v>
      </c>
      <c r="BK65" s="58">
        <f t="shared" si="11"/>
        <v>11.914178583761842</v>
      </c>
      <c r="BL65" s="53">
        <f t="shared" si="12"/>
        <v>1689</v>
      </c>
      <c r="BP65" s="21">
        <f t="shared" si="13"/>
        <v>40939</v>
      </c>
      <c r="BQ65" s="58">
        <f t="shared" si="14"/>
        <v>5.778396970240484E-2</v>
      </c>
      <c r="BR65" s="58">
        <f t="shared" si="15"/>
        <v>5.6863464587796626E-2</v>
      </c>
      <c r="BS65" s="58">
        <f t="shared" si="15"/>
        <v>1.141409090909091E-2</v>
      </c>
      <c r="BT65" s="58">
        <f t="shared" si="16"/>
        <v>5.8233609090909078E-2</v>
      </c>
      <c r="BU65" s="58">
        <f t="shared" si="17"/>
        <v>-3.0522727272727264E-3</v>
      </c>
      <c r="BV65" s="8">
        <f t="shared" si="18"/>
        <v>1.0894012690833699E-2</v>
      </c>
    </row>
    <row r="66" spans="1:74" ht="15" x14ac:dyDescent="0.25">
      <c r="A66" s="7">
        <f t="shared" si="2"/>
        <v>40847</v>
      </c>
      <c r="B66" s="210">
        <v>40939</v>
      </c>
      <c r="C66" s="205">
        <v>8243766369</v>
      </c>
      <c r="D66" s="206">
        <v>1301523.3499999999</v>
      </c>
      <c r="E66" s="207">
        <v>1948</v>
      </c>
      <c r="F66" s="206">
        <v>265927947.38709676</v>
      </c>
      <c r="G66" s="206">
        <v>136513.32001391004</v>
      </c>
      <c r="H66" s="206">
        <v>1301523.3499999999</v>
      </c>
      <c r="I66" s="208">
        <v>5.778396970240484E-2</v>
      </c>
      <c r="J66" s="208">
        <v>8.3618181818181838E-3</v>
      </c>
      <c r="K66" s="209">
        <v>0</v>
      </c>
      <c r="L66" s="209">
        <v>-2.1018181818181839E-3</v>
      </c>
      <c r="M66" s="209">
        <v>-2.1018181818181839E-3</v>
      </c>
      <c r="N66" s="218">
        <v>19.398735955568256</v>
      </c>
      <c r="O66" s="218">
        <v>11.824177471365775</v>
      </c>
      <c r="P66" s="216">
        <v>5.6863464587796626E-2</v>
      </c>
      <c r="S66" s="21">
        <f t="shared" si="3"/>
        <v>40939</v>
      </c>
      <c r="T66" s="14">
        <f t="shared" si="0"/>
        <v>5.778396970240484E-2</v>
      </c>
      <c r="U66" s="14">
        <f t="shared" si="0"/>
        <v>8.3618181818181838E-3</v>
      </c>
      <c r="V66" s="14">
        <f>++VLOOKUP(B66,'cds bmps'!K:O,5,FALSE)/10000</f>
        <v>5.0580804545454543E-2</v>
      </c>
      <c r="W66" s="83">
        <v>1.0894012690833699E-2</v>
      </c>
      <c r="X66" s="80">
        <v>0</v>
      </c>
      <c r="Z66" s="49">
        <f t="shared" si="4"/>
        <v>5.1152408709122507E-2</v>
      </c>
      <c r="AA66" s="14">
        <f t="shared" si="5"/>
        <v>6.631560993282333E-3</v>
      </c>
      <c r="AC66" s="21">
        <f t="shared" si="6"/>
        <v>40968</v>
      </c>
      <c r="AD66" s="14">
        <f t="shared" si="7"/>
        <v>-9.4458806338216378E-4</v>
      </c>
      <c r="AE66" s="14">
        <f t="shared" si="8"/>
        <v>6.631560993282333E-3</v>
      </c>
      <c r="AF66" s="15">
        <f t="shared" si="9"/>
        <v>-2.1018181818181839E-3</v>
      </c>
      <c r="AK66" s="10" t="s">
        <v>41</v>
      </c>
      <c r="AL66" s="10">
        <v>0</v>
      </c>
      <c r="AM66" s="10" t="e">
        <v>#N/A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Y66" s="29">
        <f t="shared" si="22"/>
        <v>40939</v>
      </c>
      <c r="AZ66" s="60">
        <f t="shared" si="23"/>
        <v>5.778396970240484E-2</v>
      </c>
      <c r="BA66" s="60">
        <f t="shared" si="24"/>
        <v>8.3618181818181838E-3</v>
      </c>
      <c r="BB66" s="60">
        <f t="shared" si="25"/>
        <v>0</v>
      </c>
      <c r="BC66" s="60">
        <f t="shared" si="26"/>
        <v>-3.0522727272727264E-3</v>
      </c>
      <c r="BD66" s="60">
        <f t="shared" si="27"/>
        <v>-3.0522727272727264E-3</v>
      </c>
      <c r="BE66" s="60">
        <f t="shared" si="28"/>
        <v>5.0580804545454543E-2</v>
      </c>
      <c r="BF66" s="61">
        <f t="shared" si="29"/>
        <v>1.0894012690833699E-2</v>
      </c>
      <c r="BJ66" s="52">
        <f t="shared" si="10"/>
        <v>40939</v>
      </c>
      <c r="BK66" s="58">
        <f t="shared" si="11"/>
        <v>11.824177471365775</v>
      </c>
      <c r="BL66" s="53">
        <f t="shared" si="12"/>
        <v>1948</v>
      </c>
      <c r="BP66" s="21">
        <f t="shared" si="13"/>
        <v>40968</v>
      </c>
      <c r="BQ66" s="58">
        <f t="shared" si="14"/>
        <v>5.6839381639022676E-2</v>
      </c>
      <c r="BR66" s="58">
        <f t="shared" si="15"/>
        <v>5.778396970240484E-2</v>
      </c>
      <c r="BS66" s="58">
        <f t="shared" si="15"/>
        <v>8.3618181818181838E-3</v>
      </c>
      <c r="BT66" s="58">
        <f t="shared" si="16"/>
        <v>5.0580804545454543E-2</v>
      </c>
      <c r="BU66" s="58">
        <f t="shared" si="17"/>
        <v>-2.1018181818181839E-3</v>
      </c>
      <c r="BV66" s="8">
        <f t="shared" si="18"/>
        <v>1.0894012690833699E-2</v>
      </c>
    </row>
    <row r="67" spans="1:74" ht="15.75" thickBot="1" x14ac:dyDescent="0.3">
      <c r="A67" s="7">
        <f t="shared" si="2"/>
        <v>40877</v>
      </c>
      <c r="B67" s="210">
        <v>40968</v>
      </c>
      <c r="C67" s="205">
        <v>8197779656</v>
      </c>
      <c r="D67" s="206">
        <v>1273105.81</v>
      </c>
      <c r="E67" s="207">
        <v>1704</v>
      </c>
      <c r="F67" s="206">
        <v>282682057.10344827</v>
      </c>
      <c r="G67" s="206">
        <v>165893.22599967621</v>
      </c>
      <c r="H67" s="206">
        <v>1273105.81</v>
      </c>
      <c r="I67" s="208">
        <v>5.6839381639022676E-2</v>
      </c>
      <c r="J67" s="208">
        <v>6.2599999999999999E-3</v>
      </c>
      <c r="K67" s="209">
        <v>0</v>
      </c>
      <c r="L67" s="209">
        <v>-1.5859090909090892E-3</v>
      </c>
      <c r="M67" s="209">
        <v>-1.5859090909090892E-3</v>
      </c>
      <c r="N67" s="218">
        <v>19.459833350905804</v>
      </c>
      <c r="O67" s="218">
        <v>12.01909964351654</v>
      </c>
      <c r="P67" s="216">
        <v>5.778396970240484E-2</v>
      </c>
      <c r="S67" s="21">
        <f t="shared" si="3"/>
        <v>40968</v>
      </c>
      <c r="T67" s="14">
        <f t="shared" si="0"/>
        <v>5.6839381639022676E-2</v>
      </c>
      <c r="U67" s="14">
        <f t="shared" si="0"/>
        <v>6.2599999999999999E-3</v>
      </c>
      <c r="V67" s="14">
        <f>++VLOOKUP(B67,'cds bmps'!K:O,5,FALSE)/10000</f>
        <v>3.966067142857143E-2</v>
      </c>
      <c r="W67" s="83">
        <v>1.0894012690833699E-2</v>
      </c>
      <c r="X67" s="80">
        <v>0</v>
      </c>
      <c r="Z67" s="49">
        <f t="shared" si="4"/>
        <v>4.6076573870042374E-2</v>
      </c>
      <c r="AA67" s="14">
        <f t="shared" si="5"/>
        <v>1.0762807768980302E-2</v>
      </c>
      <c r="AC67" s="21">
        <f t="shared" si="6"/>
        <v>40999</v>
      </c>
      <c r="AD67" s="14">
        <f t="shared" si="7"/>
        <v>-1.0386033432961544E-3</v>
      </c>
      <c r="AE67" s="14">
        <f t="shared" si="8"/>
        <v>1.0762807768980302E-2</v>
      </c>
      <c r="AF67" s="15">
        <f t="shared" si="9"/>
        <v>-1.5859090909090892E-3</v>
      </c>
      <c r="AK67" s="11" t="s">
        <v>87</v>
      </c>
      <c r="AL67" s="11">
        <v>-0.22615223277489352</v>
      </c>
      <c r="AM67" s="11">
        <v>7.1328649315425735E-2</v>
      </c>
      <c r="AN67" s="11">
        <v>-3.1705665948448738</v>
      </c>
      <c r="AO67" s="11">
        <v>2.1843091945810511E-3</v>
      </c>
      <c r="AP67" s="11">
        <v>-0.36818571696093549</v>
      </c>
      <c r="AQ67" s="11">
        <v>-8.4118748588851572E-2</v>
      </c>
      <c r="AR67" s="11">
        <v>-0.41454529063619516</v>
      </c>
      <c r="AS67" s="11">
        <v>-3.7759174913591875E-2</v>
      </c>
      <c r="AY67" s="29">
        <f t="shared" si="22"/>
        <v>40968</v>
      </c>
      <c r="AZ67" s="60">
        <f t="shared" si="23"/>
        <v>5.6839381639022676E-2</v>
      </c>
      <c r="BA67" s="60">
        <f t="shared" si="24"/>
        <v>6.2599999999999999E-3</v>
      </c>
      <c r="BB67" s="60">
        <f t="shared" si="25"/>
        <v>0</v>
      </c>
      <c r="BC67" s="60">
        <f t="shared" si="26"/>
        <v>-2.1018181818181839E-3</v>
      </c>
      <c r="BD67" s="60">
        <f t="shared" si="27"/>
        <v>-2.1018181818181839E-3</v>
      </c>
      <c r="BE67" s="60">
        <f t="shared" si="28"/>
        <v>3.966067142857143E-2</v>
      </c>
      <c r="BF67" s="61">
        <f t="shared" si="29"/>
        <v>1.0894012690833699E-2</v>
      </c>
      <c r="BJ67" s="52">
        <f t="shared" si="10"/>
        <v>40968</v>
      </c>
      <c r="BK67" s="58">
        <f t="shared" si="11"/>
        <v>12.01909964351654</v>
      </c>
      <c r="BL67" s="53">
        <f t="shared" si="12"/>
        <v>1704</v>
      </c>
      <c r="BP67" s="21">
        <f t="shared" si="13"/>
        <v>40999</v>
      </c>
      <c r="BQ67" s="58">
        <f t="shared" si="14"/>
        <v>5.5800778295726522E-2</v>
      </c>
      <c r="BR67" s="58">
        <f t="shared" si="15"/>
        <v>5.6839381639022676E-2</v>
      </c>
      <c r="BS67" s="58">
        <f t="shared" si="15"/>
        <v>6.2599999999999999E-3</v>
      </c>
      <c r="BT67" s="58">
        <f t="shared" si="16"/>
        <v>3.966067142857143E-2</v>
      </c>
      <c r="BU67" s="58">
        <f t="shared" si="17"/>
        <v>-1.5859090909090892E-3</v>
      </c>
      <c r="BV67" s="8">
        <f t="shared" si="18"/>
        <v>1.0894012690833699E-2</v>
      </c>
    </row>
    <row r="68" spans="1:74" ht="15" x14ac:dyDescent="0.25">
      <c r="A68" s="7">
        <f t="shared" si="2"/>
        <v>40908</v>
      </c>
      <c r="B68" s="210">
        <v>40999</v>
      </c>
      <c r="C68" s="205">
        <v>8987516649</v>
      </c>
      <c r="D68" s="206">
        <v>1370247.0599999998</v>
      </c>
      <c r="E68" s="207">
        <v>1635</v>
      </c>
      <c r="F68" s="206">
        <v>289919891.90322578</v>
      </c>
      <c r="G68" s="206">
        <v>177321.03480319621</v>
      </c>
      <c r="H68" s="206">
        <v>1370247.0599999998</v>
      </c>
      <c r="I68" s="208">
        <v>5.5800778295726522E-2</v>
      </c>
      <c r="J68" s="208">
        <v>4.6740909090909107E-3</v>
      </c>
      <c r="K68" s="209">
        <v>0</v>
      </c>
      <c r="L68" s="209">
        <v>-5.8566985645933101E-4</v>
      </c>
      <c r="M68" s="209">
        <v>-5.8566985645933101E-4</v>
      </c>
      <c r="N68" s="218">
        <v>19.485115207968466</v>
      </c>
      <c r="O68" s="218">
        <v>12.085717124637112</v>
      </c>
      <c r="P68" s="216">
        <v>5.6839381639022676E-2</v>
      </c>
      <c r="S68" s="21">
        <f t="shared" si="3"/>
        <v>40999</v>
      </c>
      <c r="T68" s="14">
        <f t="shared" si="0"/>
        <v>5.5800778295726522E-2</v>
      </c>
      <c r="U68" s="14">
        <f t="shared" si="0"/>
        <v>4.6740909090909107E-3</v>
      </c>
      <c r="V68" s="14">
        <f>++VLOOKUP(B68,'cds bmps'!K:O,5,FALSE)/10000</f>
        <v>3.9108477272727274E-2</v>
      </c>
      <c r="W68" s="83">
        <v>1.105086629744279E-2</v>
      </c>
      <c r="X68" s="80">
        <v>0</v>
      </c>
      <c r="Z68" s="49">
        <f t="shared" si="4"/>
        <v>4.5130852309767482E-2</v>
      </c>
      <c r="AA68" s="14">
        <f t="shared" si="5"/>
        <v>1.066992598595904E-2</v>
      </c>
      <c r="AC68" s="21">
        <f t="shared" si="6"/>
        <v>41029</v>
      </c>
      <c r="AD68" s="14">
        <f t="shared" si="7"/>
        <v>-7.4178202102629515E-4</v>
      </c>
      <c r="AE68" s="14">
        <f t="shared" si="8"/>
        <v>1.066992598595904E-2</v>
      </c>
      <c r="AF68" s="15">
        <f t="shared" si="9"/>
        <v>-5.8566985645933101E-4</v>
      </c>
      <c r="AK68"/>
      <c r="AL68"/>
      <c r="AM68"/>
      <c r="AN68"/>
      <c r="AO68"/>
      <c r="AP68"/>
      <c r="AQ68"/>
      <c r="AR68"/>
      <c r="AS68"/>
      <c r="AY68" s="29">
        <f t="shared" si="22"/>
        <v>40999</v>
      </c>
      <c r="AZ68" s="60">
        <f t="shared" si="23"/>
        <v>5.5800778295726522E-2</v>
      </c>
      <c r="BA68" s="60">
        <f t="shared" si="24"/>
        <v>4.6740909090909107E-3</v>
      </c>
      <c r="BB68" s="60">
        <f t="shared" si="25"/>
        <v>0</v>
      </c>
      <c r="BC68" s="60">
        <f t="shared" si="26"/>
        <v>-1.5859090909090892E-3</v>
      </c>
      <c r="BD68" s="60">
        <f t="shared" si="27"/>
        <v>-1.5859090909090892E-3</v>
      </c>
      <c r="BE68" s="60">
        <f t="shared" si="28"/>
        <v>3.9108477272727274E-2</v>
      </c>
      <c r="BF68" s="61">
        <f t="shared" si="29"/>
        <v>1.105086629744279E-2</v>
      </c>
      <c r="BJ68" s="52">
        <f t="shared" si="10"/>
        <v>40999</v>
      </c>
      <c r="BK68" s="58">
        <f t="shared" si="11"/>
        <v>12.085717124637112</v>
      </c>
      <c r="BL68" s="53">
        <f t="shared" si="12"/>
        <v>1635</v>
      </c>
      <c r="BP68" s="21">
        <f t="shared" si="13"/>
        <v>41029</v>
      </c>
      <c r="BQ68" s="58">
        <f t="shared" si="14"/>
        <v>5.5058996274700227E-2</v>
      </c>
      <c r="BR68" s="58">
        <f t="shared" si="15"/>
        <v>5.5800778295726522E-2</v>
      </c>
      <c r="BS68" s="58">
        <f t="shared" si="15"/>
        <v>4.6740909090909107E-3</v>
      </c>
      <c r="BT68" s="58">
        <f t="shared" si="16"/>
        <v>3.9108477272727274E-2</v>
      </c>
      <c r="BU68" s="58">
        <f t="shared" si="17"/>
        <v>-5.8566985645933101E-4</v>
      </c>
      <c r="BV68" s="8">
        <f t="shared" si="18"/>
        <v>1.105086629744279E-2</v>
      </c>
    </row>
    <row r="69" spans="1:74" ht="15" x14ac:dyDescent="0.25">
      <c r="A69" s="7">
        <f t="shared" si="2"/>
        <v>40939</v>
      </c>
      <c r="B69" s="210">
        <v>41029</v>
      </c>
      <c r="C69" s="205">
        <v>8435706026</v>
      </c>
      <c r="D69" s="206">
        <v>1269020.5100000007</v>
      </c>
      <c r="E69" s="207">
        <v>1985</v>
      </c>
      <c r="F69" s="206">
        <v>281190200.86666667</v>
      </c>
      <c r="G69" s="206">
        <v>141657.53192275399</v>
      </c>
      <c r="H69" s="206">
        <v>1269020.5100000007</v>
      </c>
      <c r="I69" s="208">
        <v>5.5058996274700227E-2</v>
      </c>
      <c r="J69" s="208">
        <v>4.0884210526315797E-3</v>
      </c>
      <c r="K69" s="209">
        <v>0</v>
      </c>
      <c r="L69" s="209">
        <v>-1.5023923444976162E-4</v>
      </c>
      <c r="M69" s="209">
        <v>-1.5023923444976162E-4</v>
      </c>
      <c r="N69" s="218">
        <v>19.454541869735511</v>
      </c>
      <c r="O69" s="218">
        <v>11.861167676614219</v>
      </c>
      <c r="P69" s="216">
        <v>5.5800778295726522E-2</v>
      </c>
      <c r="S69" s="21">
        <f t="shared" si="3"/>
        <v>41029</v>
      </c>
      <c r="T69" s="14">
        <f t="shared" si="0"/>
        <v>5.5058996274700227E-2</v>
      </c>
      <c r="U69" s="14">
        <f t="shared" si="0"/>
        <v>4.0884210526315797E-3</v>
      </c>
      <c r="V69" s="14">
        <f>++VLOOKUP(B69,'cds bmps'!K:O,5,FALSE)/10000</f>
        <v>4.9430652380952379E-2</v>
      </c>
      <c r="W69" s="83">
        <v>1.105086629744279E-2</v>
      </c>
      <c r="X69" s="80">
        <v>0</v>
      </c>
      <c r="Z69" s="49">
        <f t="shared" si="4"/>
        <v>4.81376312891129E-2</v>
      </c>
      <c r="AA69" s="14">
        <f t="shared" si="5"/>
        <v>6.9213649855873263E-3</v>
      </c>
      <c r="AC69" s="21">
        <f t="shared" si="6"/>
        <v>41060</v>
      </c>
      <c r="AD69" s="14">
        <f t="shared" si="7"/>
        <v>-1.2126958929202722E-3</v>
      </c>
      <c r="AE69" s="14">
        <f t="shared" si="8"/>
        <v>6.9213649855873263E-3</v>
      </c>
      <c r="AF69" s="15">
        <f t="shared" si="9"/>
        <v>-1.5023923444976162E-4</v>
      </c>
      <c r="AK69"/>
      <c r="AL69"/>
      <c r="AM69"/>
      <c r="AN69"/>
      <c r="AO69"/>
      <c r="AP69"/>
      <c r="AQ69"/>
      <c r="AR69"/>
      <c r="AS69"/>
      <c r="AY69" s="29">
        <f t="shared" si="22"/>
        <v>41029</v>
      </c>
      <c r="AZ69" s="60">
        <f t="shared" si="23"/>
        <v>5.5058996274700227E-2</v>
      </c>
      <c r="BA69" s="60">
        <f t="shared" si="24"/>
        <v>4.0884210526315797E-3</v>
      </c>
      <c r="BB69" s="60">
        <f t="shared" si="25"/>
        <v>0</v>
      </c>
      <c r="BC69" s="60">
        <f t="shared" si="26"/>
        <v>-5.8566985645933101E-4</v>
      </c>
      <c r="BD69" s="60">
        <f t="shared" si="27"/>
        <v>-5.8566985645933101E-4</v>
      </c>
      <c r="BE69" s="60">
        <f t="shared" si="28"/>
        <v>4.9430652380952379E-2</v>
      </c>
      <c r="BF69" s="61">
        <f t="shared" si="29"/>
        <v>1.105086629744279E-2</v>
      </c>
      <c r="BJ69" s="52">
        <f t="shared" si="10"/>
        <v>41029</v>
      </c>
      <c r="BK69" s="58">
        <f t="shared" si="11"/>
        <v>11.861167676614219</v>
      </c>
      <c r="BL69" s="53">
        <f t="shared" si="12"/>
        <v>1985</v>
      </c>
      <c r="BP69" s="21">
        <f t="shared" si="13"/>
        <v>41060</v>
      </c>
      <c r="BQ69" s="58">
        <f t="shared" si="14"/>
        <v>5.3846300381779955E-2</v>
      </c>
      <c r="BR69" s="58">
        <f t="shared" si="15"/>
        <v>5.5058996274700227E-2</v>
      </c>
      <c r="BS69" s="58">
        <f t="shared" si="15"/>
        <v>4.0884210526315797E-3</v>
      </c>
      <c r="BT69" s="58">
        <f t="shared" si="16"/>
        <v>4.9430652380952379E-2</v>
      </c>
      <c r="BU69" s="58">
        <f t="shared" si="17"/>
        <v>-1.5023923444976162E-4</v>
      </c>
      <c r="BV69" s="8">
        <f t="shared" si="18"/>
        <v>1.105086629744279E-2</v>
      </c>
    </row>
    <row r="70" spans="1:74" ht="15" x14ac:dyDescent="0.25">
      <c r="A70" s="7">
        <f t="shared" si="2"/>
        <v>40968</v>
      </c>
      <c r="B70" s="210">
        <v>41060</v>
      </c>
      <c r="C70" s="205">
        <v>8694110483</v>
      </c>
      <c r="D70" s="206">
        <v>1279086.57</v>
      </c>
      <c r="E70" s="207">
        <v>1729</v>
      </c>
      <c r="F70" s="206">
        <v>280455176.87096775</v>
      </c>
      <c r="G70" s="206">
        <v>162206.58002947815</v>
      </c>
      <c r="H70" s="206">
        <v>1279086.57</v>
      </c>
      <c r="I70" s="208">
        <v>5.3846300381779955E-2</v>
      </c>
      <c r="J70" s="208">
        <v>3.9381818181818181E-3</v>
      </c>
      <c r="K70" s="209">
        <v>0</v>
      </c>
      <c r="L70" s="209">
        <v>-1.3865800865800817E-4</v>
      </c>
      <c r="M70" s="209">
        <v>-1.3865800865800817E-4</v>
      </c>
      <c r="N70" s="218">
        <v>19.451924472906633</v>
      </c>
      <c r="O70" s="218">
        <v>11.996625987223341</v>
      </c>
      <c r="P70" s="216">
        <v>5.5058996274700227E-2</v>
      </c>
      <c r="S70" s="21">
        <f t="shared" si="3"/>
        <v>41060</v>
      </c>
      <c r="T70" s="14">
        <f t="shared" si="0"/>
        <v>5.3846300381779955E-2</v>
      </c>
      <c r="U70" s="14">
        <f t="shared" si="0"/>
        <v>3.9381818181818181E-3</v>
      </c>
      <c r="V70" s="14">
        <f>++VLOOKUP(B70,'cds bmps'!K:O,5,FALSE)/10000</f>
        <v>6.027465652173912E-2</v>
      </c>
      <c r="W70" s="83">
        <v>1.105086629744279E-2</v>
      </c>
      <c r="X70" s="80">
        <v>0</v>
      </c>
      <c r="Z70" s="49">
        <f t="shared" si="4"/>
        <v>5.1620213915004327E-2</v>
      </c>
      <c r="AA70" s="14">
        <f t="shared" si="5"/>
        <v>2.2260864667756272E-3</v>
      </c>
      <c r="AC70" s="21">
        <f t="shared" si="6"/>
        <v>41090</v>
      </c>
      <c r="AD70" s="14">
        <f t="shared" si="7"/>
        <v>-4.1416592656113443E-3</v>
      </c>
      <c r="AE70" s="14">
        <f t="shared" si="8"/>
        <v>2.2260864667756272E-3</v>
      </c>
      <c r="AF70" s="15">
        <f t="shared" si="9"/>
        <v>-1.3865800865800817E-4</v>
      </c>
      <c r="AK70"/>
      <c r="AL70"/>
      <c r="AM70"/>
      <c r="AN70"/>
      <c r="AO70"/>
      <c r="AP70"/>
      <c r="AQ70"/>
      <c r="AR70"/>
      <c r="AS70"/>
      <c r="AY70" s="29">
        <f t="shared" si="22"/>
        <v>41060</v>
      </c>
      <c r="AZ70" s="60">
        <f t="shared" si="23"/>
        <v>5.3846300381779955E-2</v>
      </c>
      <c r="BA70" s="60">
        <f t="shared" si="24"/>
        <v>3.9381818181818181E-3</v>
      </c>
      <c r="BB70" s="60">
        <f t="shared" si="25"/>
        <v>0</v>
      </c>
      <c r="BC70" s="60">
        <f t="shared" si="26"/>
        <v>-1.5023923444976162E-4</v>
      </c>
      <c r="BD70" s="60">
        <f t="shared" si="27"/>
        <v>-1.5023923444976162E-4</v>
      </c>
      <c r="BE70" s="60">
        <f t="shared" si="28"/>
        <v>6.027465652173912E-2</v>
      </c>
      <c r="BF70" s="61">
        <f t="shared" si="29"/>
        <v>1.105086629744279E-2</v>
      </c>
      <c r="BJ70" s="52">
        <f t="shared" si="10"/>
        <v>41060</v>
      </c>
      <c r="BK70" s="58">
        <f t="shared" si="11"/>
        <v>11.996625987223341</v>
      </c>
      <c r="BL70" s="53">
        <f t="shared" si="12"/>
        <v>1729</v>
      </c>
      <c r="BP70" s="21">
        <f t="shared" si="13"/>
        <v>41090</v>
      </c>
      <c r="BQ70" s="58">
        <f t="shared" si="14"/>
        <v>4.970464111616861E-2</v>
      </c>
      <c r="BR70" s="58">
        <f t="shared" si="15"/>
        <v>5.3846300381779955E-2</v>
      </c>
      <c r="BS70" s="58">
        <f t="shared" si="15"/>
        <v>3.9381818181818181E-3</v>
      </c>
      <c r="BT70" s="58">
        <f t="shared" si="16"/>
        <v>6.027465652173912E-2</v>
      </c>
      <c r="BU70" s="58">
        <f t="shared" si="17"/>
        <v>-1.3865800865800817E-4</v>
      </c>
      <c r="BV70" s="8">
        <f t="shared" si="18"/>
        <v>1.105086629744279E-2</v>
      </c>
    </row>
    <row r="71" spans="1:74" ht="15" x14ac:dyDescent="0.25">
      <c r="A71" s="7">
        <f t="shared" si="2"/>
        <v>40999</v>
      </c>
      <c r="B71" s="210">
        <v>41090</v>
      </c>
      <c r="C71" s="205">
        <v>8258449241</v>
      </c>
      <c r="D71" s="206">
        <v>1121538.9500000002</v>
      </c>
      <c r="E71" s="207">
        <v>1584</v>
      </c>
      <c r="F71" s="206">
        <v>275281641.36666667</v>
      </c>
      <c r="G71" s="206">
        <v>173788.91500420877</v>
      </c>
      <c r="H71" s="206">
        <v>1121538.9500000002</v>
      </c>
      <c r="I71" s="208">
        <v>4.970464111616861E-2</v>
      </c>
      <c r="J71" s="208">
        <v>3.7995238095238099E-3</v>
      </c>
      <c r="K71" s="209">
        <v>0</v>
      </c>
      <c r="L71" s="209">
        <v>-1.6054329004329014E-3</v>
      </c>
      <c r="M71" s="209">
        <v>-1.6054329004329014E-3</v>
      </c>
      <c r="N71" s="218">
        <v>19.433305281970839</v>
      </c>
      <c r="O71" s="218">
        <v>12.065596709596468</v>
      </c>
      <c r="P71" s="216">
        <v>5.3846300381779955E-2</v>
      </c>
      <c r="S71" s="21">
        <f t="shared" si="3"/>
        <v>41090</v>
      </c>
      <c r="T71" s="14">
        <f t="shared" si="0"/>
        <v>4.970464111616861E-2</v>
      </c>
      <c r="U71" s="14">
        <f t="shared" si="0"/>
        <v>3.7995238095238099E-3</v>
      </c>
      <c r="V71" s="14">
        <f>++VLOOKUP(B71,'cds bmps'!K:O,5,FALSE)/10000</f>
        <v>6.7248971428571419E-2</v>
      </c>
      <c r="W71" s="83">
        <v>1.263936126905753E-2</v>
      </c>
      <c r="X71" s="80">
        <v>0</v>
      </c>
      <c r="Z71" s="49">
        <f t="shared" si="4"/>
        <v>5.7286035113904281E-2</v>
      </c>
      <c r="AA71" s="14">
        <f t="shared" si="5"/>
        <v>-7.5813939977356706E-3</v>
      </c>
      <c r="AC71" s="21">
        <f t="shared" si="6"/>
        <v>41121</v>
      </c>
      <c r="AD71" s="14">
        <f t="shared" si="7"/>
        <v>5.7013794846379404E-3</v>
      </c>
      <c r="AE71" s="14">
        <f t="shared" si="8"/>
        <v>-7.5813939977356706E-3</v>
      </c>
      <c r="AF71" s="15">
        <f t="shared" si="9"/>
        <v>-1.6054329004329014E-3</v>
      </c>
      <c r="AK71"/>
      <c r="AL71"/>
      <c r="AM71"/>
      <c r="AN71"/>
      <c r="AO71"/>
      <c r="AP71"/>
      <c r="AQ71"/>
      <c r="AR71"/>
      <c r="AS71"/>
      <c r="AY71" s="29">
        <f t="shared" si="22"/>
        <v>41090</v>
      </c>
      <c r="AZ71" s="60">
        <f t="shared" si="23"/>
        <v>4.970464111616861E-2</v>
      </c>
      <c r="BA71" s="60">
        <f t="shared" si="24"/>
        <v>3.7995238095238099E-3</v>
      </c>
      <c r="BB71" s="60">
        <f t="shared" si="25"/>
        <v>0</v>
      </c>
      <c r="BC71" s="60">
        <f t="shared" si="26"/>
        <v>-1.3865800865800817E-4</v>
      </c>
      <c r="BD71" s="60">
        <f t="shared" si="27"/>
        <v>-1.3865800865800817E-4</v>
      </c>
      <c r="BE71" s="60">
        <f t="shared" si="28"/>
        <v>6.7248971428571419E-2</v>
      </c>
      <c r="BF71" s="61">
        <f t="shared" si="29"/>
        <v>1.263936126905753E-2</v>
      </c>
      <c r="BJ71" s="52">
        <f t="shared" si="10"/>
        <v>41090</v>
      </c>
      <c r="BK71" s="58">
        <f t="shared" si="11"/>
        <v>12.065596709596468</v>
      </c>
      <c r="BL71" s="53">
        <f t="shared" si="12"/>
        <v>1584</v>
      </c>
      <c r="BP71" s="21">
        <f t="shared" si="13"/>
        <v>41121</v>
      </c>
      <c r="BQ71" s="58">
        <f t="shared" si="14"/>
        <v>5.5406020600806551E-2</v>
      </c>
      <c r="BR71" s="58">
        <f t="shared" si="15"/>
        <v>4.970464111616861E-2</v>
      </c>
      <c r="BS71" s="58">
        <f t="shared" si="15"/>
        <v>3.7995238095238099E-3</v>
      </c>
      <c r="BT71" s="58">
        <f t="shared" si="16"/>
        <v>6.7248971428571419E-2</v>
      </c>
      <c r="BU71" s="58">
        <f t="shared" si="17"/>
        <v>-1.6054329004329014E-3</v>
      </c>
      <c r="BV71" s="8">
        <f t="shared" si="18"/>
        <v>1.263936126905753E-2</v>
      </c>
    </row>
    <row r="72" spans="1:74" ht="15" x14ac:dyDescent="0.25">
      <c r="A72" s="7">
        <f t="shared" si="2"/>
        <v>41029</v>
      </c>
      <c r="B72" s="210">
        <v>41121</v>
      </c>
      <c r="C72" s="205">
        <v>8944841143</v>
      </c>
      <c r="D72" s="206">
        <v>1354093.04</v>
      </c>
      <c r="E72" s="207">
        <v>2046</v>
      </c>
      <c r="F72" s="206">
        <v>288543262.67741936</v>
      </c>
      <c r="G72" s="206">
        <v>141027.98762337212</v>
      </c>
      <c r="H72" s="206">
        <v>1354093.04</v>
      </c>
      <c r="I72" s="208">
        <v>5.5406020600806551E-2</v>
      </c>
      <c r="J72" s="208">
        <v>2.1940909090909086E-3</v>
      </c>
      <c r="K72" s="209">
        <v>0</v>
      </c>
      <c r="L72" s="209">
        <v>-8.7843873517786525E-4</v>
      </c>
      <c r="M72" s="209">
        <v>-8.7843873517786525E-4</v>
      </c>
      <c r="N72" s="218">
        <v>19.480355589957373</v>
      </c>
      <c r="O72" s="218">
        <v>11.856713643445802</v>
      </c>
      <c r="P72" s="216">
        <v>4.970464111616861E-2</v>
      </c>
      <c r="S72" s="21">
        <f t="shared" si="3"/>
        <v>41121</v>
      </c>
      <c r="T72" s="14">
        <f t="shared" si="0"/>
        <v>5.5406020600806551E-2</v>
      </c>
      <c r="U72" s="14">
        <f t="shared" si="0"/>
        <v>2.1940909090909086E-3</v>
      </c>
      <c r="V72" s="14">
        <f>++VLOOKUP(B72,'cds bmps'!K:O,5,FALSE)/10000</f>
        <v>7.6015000000000013E-2</v>
      </c>
      <c r="W72" s="83">
        <v>1.263936126905753E-2</v>
      </c>
      <c r="X72" s="80">
        <v>0</v>
      </c>
      <c r="Z72" s="49">
        <f t="shared" si="4"/>
        <v>5.9067998089641249E-2</v>
      </c>
      <c r="AA72" s="14">
        <f t="shared" si="5"/>
        <v>-3.6619774888346987E-3</v>
      </c>
      <c r="AC72" s="21">
        <f t="shared" si="6"/>
        <v>41152</v>
      </c>
      <c r="AD72" s="14">
        <f t="shared" si="7"/>
        <v>-2.6020133996099912E-3</v>
      </c>
      <c r="AE72" s="14">
        <f t="shared" si="8"/>
        <v>-3.6619774888346987E-3</v>
      </c>
      <c r="AF72" s="15">
        <f t="shared" si="9"/>
        <v>-8.7843873517786525E-4</v>
      </c>
      <c r="AK72"/>
      <c r="AR72"/>
      <c r="AY72" s="29">
        <f t="shared" si="22"/>
        <v>41121</v>
      </c>
      <c r="AZ72" s="60">
        <f t="shared" si="23"/>
        <v>5.5406020600806551E-2</v>
      </c>
      <c r="BA72" s="60">
        <f t="shared" si="24"/>
        <v>2.1940909090909086E-3</v>
      </c>
      <c r="BB72" s="60">
        <f t="shared" si="25"/>
        <v>0</v>
      </c>
      <c r="BC72" s="60">
        <f t="shared" si="26"/>
        <v>-1.6054329004329014E-3</v>
      </c>
      <c r="BD72" s="60">
        <f t="shared" si="27"/>
        <v>-1.6054329004329014E-3</v>
      </c>
      <c r="BE72" s="60">
        <f t="shared" si="28"/>
        <v>7.6015000000000013E-2</v>
      </c>
      <c r="BF72" s="61">
        <f t="shared" si="29"/>
        <v>1.263936126905753E-2</v>
      </c>
      <c r="BJ72" s="52">
        <f t="shared" si="10"/>
        <v>41121</v>
      </c>
      <c r="BK72" s="58">
        <f t="shared" si="11"/>
        <v>11.856713643445802</v>
      </c>
      <c r="BL72" s="53">
        <f t="shared" si="12"/>
        <v>2046</v>
      </c>
      <c r="BP72" s="21">
        <f t="shared" si="13"/>
        <v>41152</v>
      </c>
      <c r="BQ72" s="58">
        <f t="shared" si="14"/>
        <v>5.2804007201196559E-2</v>
      </c>
      <c r="BR72" s="58">
        <f t="shared" si="15"/>
        <v>5.5406020600806551E-2</v>
      </c>
      <c r="BS72" s="58">
        <f t="shared" si="15"/>
        <v>2.1940909090909086E-3</v>
      </c>
      <c r="BT72" s="58">
        <f t="shared" si="16"/>
        <v>7.6015000000000013E-2</v>
      </c>
      <c r="BU72" s="58">
        <f t="shared" si="17"/>
        <v>-8.7843873517786525E-4</v>
      </c>
      <c r="BV72" s="8">
        <f t="shared" si="18"/>
        <v>1.263936126905753E-2</v>
      </c>
    </row>
    <row r="73" spans="1:74" ht="15" x14ac:dyDescent="0.25">
      <c r="A73" s="7">
        <f t="shared" si="2"/>
        <v>41060</v>
      </c>
      <c r="B73" s="210">
        <v>41152</v>
      </c>
      <c r="C73" s="205">
        <v>8951445720</v>
      </c>
      <c r="D73" s="206">
        <v>1291454.1100000003</v>
      </c>
      <c r="E73" s="207">
        <v>1700</v>
      </c>
      <c r="F73" s="206">
        <v>288756313.54838711</v>
      </c>
      <c r="G73" s="206">
        <v>169856.65502846299</v>
      </c>
      <c r="H73" s="206">
        <v>1291454.1100000003</v>
      </c>
      <c r="I73" s="208">
        <v>5.2804007201196559E-2</v>
      </c>
      <c r="J73" s="208">
        <v>1.3156521739130433E-3</v>
      </c>
      <c r="K73" s="209">
        <v>0</v>
      </c>
      <c r="L73" s="209">
        <v>-1.281521739130429E-4</v>
      </c>
      <c r="M73" s="209">
        <v>-1.281521739130429E-4</v>
      </c>
      <c r="N73" s="218">
        <v>19.481093684663879</v>
      </c>
      <c r="O73" s="218">
        <v>12.042710154619572</v>
      </c>
      <c r="P73" s="216">
        <v>5.5406020600806551E-2</v>
      </c>
      <c r="S73" s="21">
        <f t="shared" si="3"/>
        <v>41152</v>
      </c>
      <c r="T73" s="14">
        <f t="shared" si="0"/>
        <v>5.2804007201196559E-2</v>
      </c>
      <c r="U73" s="14">
        <f t="shared" si="0"/>
        <v>1.3156521739130433E-3</v>
      </c>
      <c r="V73" s="14">
        <f>++VLOOKUP(B73,'cds bmps'!K:O,5,FALSE)/10000</f>
        <v>7.7146952173913055E-2</v>
      </c>
      <c r="W73" s="83">
        <v>1.263936126905753E-2</v>
      </c>
      <c r="X73" s="80">
        <v>0</v>
      </c>
      <c r="Z73" s="49">
        <f t="shared" si="4"/>
        <v>5.8830805593333993E-2</v>
      </c>
      <c r="AA73" s="14">
        <f t="shared" si="5"/>
        <v>-6.0267983921374335E-3</v>
      </c>
      <c r="AC73" s="21">
        <f t="shared" si="6"/>
        <v>41182</v>
      </c>
      <c r="AD73" s="14">
        <f t="shared" si="7"/>
        <v>-3.0216934408760707E-3</v>
      </c>
      <c r="AE73" s="14">
        <f t="shared" si="8"/>
        <v>-6.0267983921374335E-3</v>
      </c>
      <c r="AF73" s="15">
        <f t="shared" si="9"/>
        <v>-1.281521739130429E-4</v>
      </c>
      <c r="AK73" s="36"/>
      <c r="AR73" s="36"/>
      <c r="AY73" s="29">
        <f t="shared" si="22"/>
        <v>41152</v>
      </c>
      <c r="AZ73" s="60">
        <f t="shared" si="23"/>
        <v>5.2804007201196559E-2</v>
      </c>
      <c r="BA73" s="60">
        <f t="shared" si="24"/>
        <v>1.3156521739130433E-3</v>
      </c>
      <c r="BB73" s="60">
        <f t="shared" si="25"/>
        <v>0</v>
      </c>
      <c r="BC73" s="60">
        <f t="shared" si="26"/>
        <v>-8.7843873517786525E-4</v>
      </c>
      <c r="BD73" s="60">
        <f t="shared" si="27"/>
        <v>-8.7843873517786525E-4</v>
      </c>
      <c r="BE73" s="60">
        <f t="shared" si="28"/>
        <v>7.7146952173913055E-2</v>
      </c>
      <c r="BF73" s="61">
        <f t="shared" si="29"/>
        <v>1.263936126905753E-2</v>
      </c>
      <c r="BJ73" s="52">
        <f t="shared" si="10"/>
        <v>41152</v>
      </c>
      <c r="BK73" s="58">
        <f t="shared" si="11"/>
        <v>12.042710154619572</v>
      </c>
      <c r="BL73" s="53">
        <f t="shared" si="12"/>
        <v>1700</v>
      </c>
      <c r="BP73" s="21">
        <f t="shared" si="13"/>
        <v>41182</v>
      </c>
      <c r="BQ73" s="58">
        <f t="shared" si="14"/>
        <v>4.9782313760320489E-2</v>
      </c>
      <c r="BR73" s="58">
        <f t="shared" si="15"/>
        <v>5.2804007201196559E-2</v>
      </c>
      <c r="BS73" s="58">
        <f t="shared" si="15"/>
        <v>1.3156521739130433E-3</v>
      </c>
      <c r="BT73" s="58">
        <f t="shared" si="16"/>
        <v>7.7146952173913055E-2</v>
      </c>
      <c r="BU73" s="58">
        <f t="shared" si="17"/>
        <v>-1.281521739130429E-4</v>
      </c>
      <c r="BV73" s="8">
        <f t="shared" si="18"/>
        <v>1.263936126905753E-2</v>
      </c>
    </row>
    <row r="74" spans="1:74" ht="15" x14ac:dyDescent="0.25">
      <c r="A74" s="7">
        <f t="shared" si="2"/>
        <v>41090</v>
      </c>
      <c r="B74" s="210">
        <v>41182</v>
      </c>
      <c r="C74" s="205">
        <v>8759153738</v>
      </c>
      <c r="D74" s="206">
        <v>1191396.0100000002</v>
      </c>
      <c r="E74" s="207">
        <v>1610</v>
      </c>
      <c r="F74" s="206">
        <v>291971791.26666665</v>
      </c>
      <c r="G74" s="206">
        <v>181348.93867494824</v>
      </c>
      <c r="H74" s="206">
        <v>1191396.0100000002</v>
      </c>
      <c r="I74" s="208">
        <v>4.9782313760320489E-2</v>
      </c>
      <c r="J74" s="208">
        <v>1.1875000000000004E-3</v>
      </c>
      <c r="K74" s="209">
        <v>0</v>
      </c>
      <c r="L74" s="209">
        <v>-7.5326086956522187E-5</v>
      </c>
      <c r="M74" s="209">
        <v>-7.5326086956522187E-5</v>
      </c>
      <c r="N74" s="218">
        <v>19.492167750314827</v>
      </c>
      <c r="O74" s="218">
        <v>12.108178292336317</v>
      </c>
      <c r="P74" s="216">
        <v>5.2804007201196559E-2</v>
      </c>
      <c r="S74" s="21">
        <f t="shared" si="3"/>
        <v>41182</v>
      </c>
      <c r="T74" s="14">
        <f t="shared" si="0"/>
        <v>4.9782313760320489E-2</v>
      </c>
      <c r="U74" s="14">
        <f t="shared" si="0"/>
        <v>1.1875000000000004E-3</v>
      </c>
      <c r="V74" s="14">
        <f>++VLOOKUP(B74,'cds bmps'!K:O,5,FALSE)/10000</f>
        <v>6.2481250000000009E-2</v>
      </c>
      <c r="W74" s="83">
        <v>1.330484607167136E-2</v>
      </c>
      <c r="X74" s="80">
        <v>0</v>
      </c>
      <c r="Z74" s="49">
        <f t="shared" si="4"/>
        <v>5.5337718646486109E-2</v>
      </c>
      <c r="AA74" s="14">
        <f t="shared" si="5"/>
        <v>-5.5554048861656199E-3</v>
      </c>
      <c r="AC74" s="21">
        <f t="shared" si="6"/>
        <v>41213</v>
      </c>
      <c r="AD74" s="14">
        <f t="shared" si="7"/>
        <v>1.0340402949648719E-3</v>
      </c>
      <c r="AE74" s="14">
        <f t="shared" si="8"/>
        <v>-5.5554048861656199E-3</v>
      </c>
      <c r="AF74" s="15">
        <f t="shared" si="9"/>
        <v>-7.5326086956522187E-5</v>
      </c>
      <c r="AK74"/>
      <c r="AR74"/>
      <c r="AY74" s="29">
        <f t="shared" si="22"/>
        <v>41182</v>
      </c>
      <c r="AZ74" s="60">
        <f t="shared" si="23"/>
        <v>4.9782313760320489E-2</v>
      </c>
      <c r="BA74" s="60">
        <f t="shared" si="24"/>
        <v>1.1875000000000004E-3</v>
      </c>
      <c r="BB74" s="60">
        <f t="shared" si="25"/>
        <v>0</v>
      </c>
      <c r="BC74" s="60">
        <f t="shared" si="26"/>
        <v>-1.281521739130429E-4</v>
      </c>
      <c r="BD74" s="60">
        <f t="shared" si="27"/>
        <v>-1.281521739130429E-4</v>
      </c>
      <c r="BE74" s="60">
        <f t="shared" si="28"/>
        <v>6.2481250000000009E-2</v>
      </c>
      <c r="BF74" s="61">
        <f t="shared" si="29"/>
        <v>1.330484607167136E-2</v>
      </c>
      <c r="BJ74" s="52">
        <f t="shared" si="10"/>
        <v>41182</v>
      </c>
      <c r="BK74" s="58">
        <f t="shared" si="11"/>
        <v>12.108178292336317</v>
      </c>
      <c r="BL74" s="53">
        <f t="shared" si="12"/>
        <v>1610</v>
      </c>
      <c r="BP74" s="21">
        <f t="shared" si="13"/>
        <v>41213</v>
      </c>
      <c r="BQ74" s="58">
        <f t="shared" si="14"/>
        <v>5.0816354055285361E-2</v>
      </c>
      <c r="BR74" s="58">
        <f t="shared" si="15"/>
        <v>4.9782313760320489E-2</v>
      </c>
      <c r="BS74" s="58">
        <f t="shared" si="15"/>
        <v>1.1875000000000004E-3</v>
      </c>
      <c r="BT74" s="58">
        <f t="shared" si="16"/>
        <v>6.2481250000000009E-2</v>
      </c>
      <c r="BU74" s="58">
        <f t="shared" si="17"/>
        <v>-7.5326086956522187E-5</v>
      </c>
      <c r="BV74" s="8">
        <f t="shared" si="18"/>
        <v>1.330484607167136E-2</v>
      </c>
    </row>
    <row r="75" spans="1:74" ht="15" x14ac:dyDescent="0.25">
      <c r="A75" s="7">
        <f t="shared" si="2"/>
        <v>41121</v>
      </c>
      <c r="B75" s="210">
        <v>41213</v>
      </c>
      <c r="C75" s="205">
        <v>9283522365</v>
      </c>
      <c r="D75" s="206">
        <v>1288947.4300000002</v>
      </c>
      <c r="E75" s="207">
        <v>1964</v>
      </c>
      <c r="F75" s="206">
        <v>299468463.38709676</v>
      </c>
      <c r="G75" s="206">
        <v>152478.85101176007</v>
      </c>
      <c r="H75" s="206">
        <v>1288947.4300000002</v>
      </c>
      <c r="I75" s="208">
        <v>5.0816354055285361E-2</v>
      </c>
      <c r="J75" s="208">
        <v>1.1121739130434782E-3</v>
      </c>
      <c r="K75" s="209">
        <v>0</v>
      </c>
      <c r="L75" s="209">
        <v>-2.7173913043477974E-5</v>
      </c>
      <c r="M75" s="209">
        <v>-2.7173913043477974E-5</v>
      </c>
      <c r="N75" s="218">
        <v>19.517519672436695</v>
      </c>
      <c r="O75" s="218">
        <v>11.934781183522283</v>
      </c>
      <c r="P75" s="216">
        <v>4.9782313760320489E-2</v>
      </c>
      <c r="S75" s="21">
        <f t="shared" si="3"/>
        <v>41213</v>
      </c>
      <c r="T75" s="14">
        <f t="shared" si="0"/>
        <v>5.0816354055285361E-2</v>
      </c>
      <c r="U75" s="14">
        <f t="shared" si="0"/>
        <v>1.1121739130434782E-3</v>
      </c>
      <c r="V75" s="14">
        <f>++VLOOKUP(B75,'cds bmps'!K:O,5,FALSE)/10000</f>
        <v>5.596838260869564E-2</v>
      </c>
      <c r="W75" s="83">
        <v>1.330484607167136E-2</v>
      </c>
      <c r="X75" s="80">
        <v>0</v>
      </c>
      <c r="Z75" s="49">
        <f t="shared" si="4"/>
        <v>5.3130816831559347E-2</v>
      </c>
      <c r="AA75" s="14">
        <f t="shared" si="5"/>
        <v>-2.3144627762739858E-3</v>
      </c>
      <c r="AC75" s="21">
        <f t="shared" si="6"/>
        <v>41243</v>
      </c>
      <c r="AD75" s="14">
        <f t="shared" si="7"/>
        <v>6.4083469604815646E-4</v>
      </c>
      <c r="AE75" s="14">
        <f t="shared" si="8"/>
        <v>-2.3144627762739858E-3</v>
      </c>
      <c r="AF75" s="15">
        <f t="shared" si="9"/>
        <v>-2.7173913043477974E-5</v>
      </c>
      <c r="AK75" s="36"/>
      <c r="AR75" s="36"/>
      <c r="AY75" s="29">
        <f t="shared" si="22"/>
        <v>41213</v>
      </c>
      <c r="AZ75" s="60">
        <f t="shared" si="23"/>
        <v>5.0816354055285361E-2</v>
      </c>
      <c r="BA75" s="60">
        <f t="shared" si="24"/>
        <v>1.1121739130434782E-3</v>
      </c>
      <c r="BB75" s="60">
        <f t="shared" si="25"/>
        <v>0</v>
      </c>
      <c r="BC75" s="60">
        <f t="shared" si="26"/>
        <v>-7.5326086956522187E-5</v>
      </c>
      <c r="BD75" s="60">
        <f t="shared" si="27"/>
        <v>-7.5326086956522187E-5</v>
      </c>
      <c r="BE75" s="60">
        <f t="shared" si="28"/>
        <v>5.596838260869564E-2</v>
      </c>
      <c r="BF75" s="61">
        <f t="shared" si="29"/>
        <v>1.330484607167136E-2</v>
      </c>
      <c r="BJ75" s="52">
        <f t="shared" si="10"/>
        <v>41213</v>
      </c>
      <c r="BK75" s="58">
        <f t="shared" si="11"/>
        <v>11.934781183522283</v>
      </c>
      <c r="BL75" s="53">
        <f t="shared" si="12"/>
        <v>1964</v>
      </c>
      <c r="BP75" s="21">
        <f t="shared" si="13"/>
        <v>41243</v>
      </c>
      <c r="BQ75" s="58">
        <f t="shared" si="14"/>
        <v>5.1457188751333517E-2</v>
      </c>
      <c r="BR75" s="58">
        <f t="shared" si="15"/>
        <v>5.0816354055285361E-2</v>
      </c>
      <c r="BS75" s="58">
        <f t="shared" si="15"/>
        <v>1.1121739130434782E-3</v>
      </c>
      <c r="BT75" s="58">
        <f t="shared" si="16"/>
        <v>5.596838260869564E-2</v>
      </c>
      <c r="BU75" s="58">
        <f t="shared" si="17"/>
        <v>-2.7173913043477974E-5</v>
      </c>
      <c r="BV75" s="8">
        <f t="shared" si="18"/>
        <v>1.330484607167136E-2</v>
      </c>
    </row>
    <row r="76" spans="1:74" ht="15" x14ac:dyDescent="0.25">
      <c r="A76" s="7">
        <f t="shared" si="2"/>
        <v>41152</v>
      </c>
      <c r="B76" s="210">
        <v>41243</v>
      </c>
      <c r="C76" s="205">
        <v>8758507838</v>
      </c>
      <c r="D76" s="206">
        <v>1231388.5000000002</v>
      </c>
      <c r="E76" s="207">
        <v>1583</v>
      </c>
      <c r="F76" s="206">
        <v>291950261.26666665</v>
      </c>
      <c r="G76" s="206">
        <v>184428.46574015581</v>
      </c>
      <c r="H76" s="206">
        <v>1231388.5000000002</v>
      </c>
      <c r="I76" s="208">
        <v>5.1457188751333517E-2</v>
      </c>
      <c r="J76" s="208">
        <v>1.0850000000000002E-3</v>
      </c>
      <c r="K76" s="209">
        <v>2.0238095238095518E-5</v>
      </c>
      <c r="L76" s="209">
        <v>0</v>
      </c>
      <c r="M76" s="209">
        <v>2.0238095238095518E-5</v>
      </c>
      <c r="N76" s="218">
        <v>19.492094007595515</v>
      </c>
      <c r="O76" s="218">
        <v>12.125016947714503</v>
      </c>
      <c r="P76" s="216">
        <v>5.0816354055285361E-2</v>
      </c>
      <c r="S76" s="21">
        <f t="shared" si="3"/>
        <v>41243</v>
      </c>
      <c r="T76" s="14">
        <f t="shared" si="0"/>
        <v>5.1457188751333517E-2</v>
      </c>
      <c r="U76" s="14">
        <f t="shared" si="0"/>
        <v>1.0850000000000002E-3</v>
      </c>
      <c r="V76" s="14">
        <f>++VLOOKUP(B76,'cds bmps'!K:O,5,FALSE)/10000</f>
        <v>5.4576740909090912E-2</v>
      </c>
      <c r="W76" s="83">
        <v>1.330484607167136E-2</v>
      </c>
      <c r="X76" s="80">
        <v>0</v>
      </c>
      <c r="Z76" s="49">
        <f t="shared" si="4"/>
        <v>5.2651541665450628E-2</v>
      </c>
      <c r="AA76" s="14">
        <f t="shared" si="5"/>
        <v>-1.1943529141171111E-3</v>
      </c>
      <c r="AC76" s="21">
        <f t="shared" si="6"/>
        <v>41274</v>
      </c>
      <c r="AD76" s="14">
        <f t="shared" si="7"/>
        <v>-4.6346164462112774E-3</v>
      </c>
      <c r="AE76" s="14">
        <f t="shared" si="8"/>
        <v>-1.1943529141171111E-3</v>
      </c>
      <c r="AF76" s="15">
        <f t="shared" si="9"/>
        <v>2.0238095238095518E-5</v>
      </c>
      <c r="AK76" s="36"/>
      <c r="AR76" s="36"/>
      <c r="AY76" s="29">
        <f t="shared" si="22"/>
        <v>41243</v>
      </c>
      <c r="AZ76" s="60">
        <f t="shared" si="23"/>
        <v>5.1457188751333517E-2</v>
      </c>
      <c r="BA76" s="60">
        <f t="shared" si="24"/>
        <v>1.0850000000000002E-3</v>
      </c>
      <c r="BB76" s="60">
        <f t="shared" si="25"/>
        <v>0</v>
      </c>
      <c r="BC76" s="60">
        <f t="shared" si="26"/>
        <v>-2.7173913043477974E-5</v>
      </c>
      <c r="BD76" s="60">
        <f t="shared" si="27"/>
        <v>-2.7173913043477974E-5</v>
      </c>
      <c r="BE76" s="60">
        <f t="shared" si="28"/>
        <v>5.4576740909090912E-2</v>
      </c>
      <c r="BF76" s="61">
        <f t="shared" si="29"/>
        <v>1.330484607167136E-2</v>
      </c>
      <c r="BJ76" s="52">
        <f t="shared" si="10"/>
        <v>41243</v>
      </c>
      <c r="BK76" s="58">
        <f t="shared" si="11"/>
        <v>12.125016947714503</v>
      </c>
      <c r="BL76" s="53">
        <f t="shared" si="12"/>
        <v>1583</v>
      </c>
      <c r="BP76" s="21">
        <f t="shared" si="13"/>
        <v>41274</v>
      </c>
      <c r="BQ76" s="58">
        <f t="shared" si="14"/>
        <v>4.682257230512224E-2</v>
      </c>
      <c r="BR76" s="58">
        <f t="shared" si="15"/>
        <v>5.1457188751333517E-2</v>
      </c>
      <c r="BS76" s="58">
        <f t="shared" si="15"/>
        <v>1.0850000000000002E-3</v>
      </c>
      <c r="BT76" s="58">
        <f t="shared" si="16"/>
        <v>5.4576740909090912E-2</v>
      </c>
      <c r="BU76" s="58">
        <f t="shared" si="17"/>
        <v>2.0238095238095518E-5</v>
      </c>
      <c r="BV76" s="8">
        <f t="shared" si="18"/>
        <v>1.330484607167136E-2</v>
      </c>
    </row>
    <row r="77" spans="1:74" ht="15" x14ac:dyDescent="0.25">
      <c r="A77" s="7">
        <f t="shared" si="2"/>
        <v>41182</v>
      </c>
      <c r="B77" s="210">
        <v>41274</v>
      </c>
      <c r="C77" s="205">
        <v>9578697312</v>
      </c>
      <c r="D77" s="206">
        <v>1225407.7800000003</v>
      </c>
      <c r="E77" s="207">
        <v>1538</v>
      </c>
      <c r="F77" s="206">
        <v>308990235.87096775</v>
      </c>
      <c r="G77" s="206">
        <v>200903.92449347707</v>
      </c>
      <c r="H77" s="206">
        <v>1225407.7800000003</v>
      </c>
      <c r="I77" s="208">
        <v>4.682257230512224E-2</v>
      </c>
      <c r="J77" s="208">
        <v>1.1052380952380958E-3</v>
      </c>
      <c r="K77" s="209">
        <v>1.8674948240165416E-5</v>
      </c>
      <c r="L77" s="209">
        <v>0</v>
      </c>
      <c r="M77" s="209">
        <v>1.8674948240165416E-5</v>
      </c>
      <c r="N77" s="218">
        <v>19.548820235239674</v>
      </c>
      <c r="O77" s="218">
        <v>12.210582085174085</v>
      </c>
      <c r="P77" s="216">
        <v>5.1457188751333517E-2</v>
      </c>
      <c r="S77" s="21">
        <f t="shared" si="3"/>
        <v>41274</v>
      </c>
      <c r="T77" s="14">
        <f t="shared" si="0"/>
        <v>4.682257230512224E-2</v>
      </c>
      <c r="U77" s="14">
        <f t="shared" si="0"/>
        <v>1.1052380952380958E-3</v>
      </c>
      <c r="V77" s="14">
        <f>++VLOOKUP(B77,'cds bmps'!K:O,5,FALSE)/10000</f>
        <v>4.8697709523809515E-2</v>
      </c>
      <c r="W77" s="83">
        <v>1.6856376422823172E-2</v>
      </c>
      <c r="X77" s="80">
        <v>0</v>
      </c>
      <c r="Z77" s="49">
        <f t="shared" si="4"/>
        <v>5.8446078275501051E-2</v>
      </c>
      <c r="AA77" s="14">
        <f t="shared" si="5"/>
        <v>-1.1623505970378811E-2</v>
      </c>
      <c r="AC77" s="21">
        <f t="shared" si="6"/>
        <v>41305</v>
      </c>
      <c r="AD77" s="14">
        <f t="shared" si="7"/>
        <v>1.5112522387068714E-2</v>
      </c>
      <c r="AE77" s="14">
        <f t="shared" si="8"/>
        <v>-1.1623505970378811E-2</v>
      </c>
      <c r="AF77" s="15">
        <f t="shared" si="9"/>
        <v>1.8674948240165416E-5</v>
      </c>
      <c r="AK77" s="36"/>
      <c r="AR77" s="36"/>
      <c r="AY77" s="29">
        <f t="shared" si="22"/>
        <v>41274</v>
      </c>
      <c r="AZ77" s="60">
        <f t="shared" si="23"/>
        <v>4.682257230512224E-2</v>
      </c>
      <c r="BA77" s="60">
        <f t="shared" si="24"/>
        <v>1.1052380952380958E-3</v>
      </c>
      <c r="BB77" s="60">
        <f t="shared" si="25"/>
        <v>2.0238095238095518E-5</v>
      </c>
      <c r="BC77" s="60">
        <f t="shared" si="26"/>
        <v>0</v>
      </c>
      <c r="BD77" s="60">
        <f t="shared" si="27"/>
        <v>2.0238095238095518E-5</v>
      </c>
      <c r="BE77" s="60">
        <f t="shared" si="28"/>
        <v>4.8697709523809515E-2</v>
      </c>
      <c r="BF77" s="61">
        <f t="shared" si="29"/>
        <v>1.6856376422823172E-2</v>
      </c>
      <c r="BJ77" s="52">
        <f t="shared" si="10"/>
        <v>41274</v>
      </c>
      <c r="BK77" s="58">
        <f t="shared" si="11"/>
        <v>12.210582085174085</v>
      </c>
      <c r="BL77" s="53">
        <f t="shared" si="12"/>
        <v>1538</v>
      </c>
      <c r="BP77" s="21">
        <f t="shared" si="13"/>
        <v>41305</v>
      </c>
      <c r="BQ77" s="58">
        <f t="shared" si="14"/>
        <v>6.1935094692190953E-2</v>
      </c>
      <c r="BR77" s="58">
        <f t="shared" si="15"/>
        <v>4.682257230512224E-2</v>
      </c>
      <c r="BS77" s="58">
        <f t="shared" si="15"/>
        <v>1.1052380952380958E-3</v>
      </c>
      <c r="BT77" s="58">
        <f t="shared" si="16"/>
        <v>4.8697709523809515E-2</v>
      </c>
      <c r="BU77" s="58">
        <f t="shared" si="17"/>
        <v>1.8674948240165416E-5</v>
      </c>
      <c r="BV77" s="8">
        <f t="shared" si="18"/>
        <v>1.6856376422823172E-2</v>
      </c>
    </row>
    <row r="78" spans="1:74" ht="15" x14ac:dyDescent="0.25">
      <c r="A78" s="7">
        <f t="shared" si="2"/>
        <v>41213</v>
      </c>
      <c r="B78" s="210">
        <v>41305</v>
      </c>
      <c r="C78" s="205">
        <v>10273850360</v>
      </c>
      <c r="D78" s="206">
        <v>1743320.2600000005</v>
      </c>
      <c r="E78" s="207">
        <v>1834</v>
      </c>
      <c r="F78" s="206">
        <v>331414527.74193549</v>
      </c>
      <c r="G78" s="206">
        <v>180705.84936855806</v>
      </c>
      <c r="H78" s="206">
        <v>1743320.2600000005</v>
      </c>
      <c r="I78" s="208">
        <v>6.1935094692190953E-2</v>
      </c>
      <c r="J78" s="208">
        <v>1.1239130434782612E-3</v>
      </c>
      <c r="K78" s="209">
        <v>7.8586956521738832E-5</v>
      </c>
      <c r="L78" s="209">
        <v>0</v>
      </c>
      <c r="M78" s="209">
        <v>7.8586956521738832E-5</v>
      </c>
      <c r="N78" s="218">
        <v>19.618880499479111</v>
      </c>
      <c r="O78" s="218">
        <v>12.104625846662701</v>
      </c>
      <c r="P78" s="216">
        <v>4.682257230512224E-2</v>
      </c>
      <c r="S78" s="21">
        <f t="shared" si="3"/>
        <v>41305</v>
      </c>
      <c r="T78" s="14">
        <f t="shared" ref="T78:U80" si="30">+I78</f>
        <v>6.1935094692190953E-2</v>
      </c>
      <c r="U78" s="14">
        <f t="shared" si="30"/>
        <v>1.1239130434782612E-3</v>
      </c>
      <c r="V78" s="14">
        <f>++VLOOKUP(B78,'cds bmps'!K:O,5,FALSE)/10000</f>
        <v>4.3495743478260879E-2</v>
      </c>
      <c r="W78" s="83">
        <v>1.6856376422823172E-2</v>
      </c>
      <c r="X78" s="80">
        <v>0</v>
      </c>
      <c r="Z78" s="49">
        <f t="shared" si="4"/>
        <v>5.6738273328430656E-2</v>
      </c>
      <c r="AA78" s="14">
        <f t="shared" si="5"/>
        <v>5.196821363760297E-3</v>
      </c>
      <c r="AC78" s="21">
        <f t="shared" si="6"/>
        <v>41333</v>
      </c>
      <c r="AD78" s="14">
        <f t="shared" si="7"/>
        <v>-2.4743641280465245E-3</v>
      </c>
      <c r="AE78" s="14">
        <f t="shared" si="8"/>
        <v>5.196821363760297E-3</v>
      </c>
      <c r="AF78" s="15">
        <f t="shared" si="9"/>
        <v>7.8586956521738832E-5</v>
      </c>
      <c r="AK78" s="36"/>
      <c r="AR78" s="36"/>
      <c r="AY78" s="29">
        <f t="shared" si="22"/>
        <v>41305</v>
      </c>
      <c r="AZ78" s="60">
        <f t="shared" si="23"/>
        <v>6.1935094692190953E-2</v>
      </c>
      <c r="BA78" s="60">
        <f t="shared" si="24"/>
        <v>1.1239130434782612E-3</v>
      </c>
      <c r="BB78" s="60">
        <f t="shared" si="25"/>
        <v>1.8674948240165416E-5</v>
      </c>
      <c r="BC78" s="60">
        <f t="shared" si="26"/>
        <v>0</v>
      </c>
      <c r="BD78" s="60">
        <f t="shared" si="27"/>
        <v>1.8674948240165416E-5</v>
      </c>
      <c r="BE78" s="60">
        <f t="shared" si="28"/>
        <v>4.3495743478260879E-2</v>
      </c>
      <c r="BF78" s="61">
        <f t="shared" si="29"/>
        <v>1.6856376422823172E-2</v>
      </c>
      <c r="BJ78" s="52">
        <f t="shared" si="10"/>
        <v>41305</v>
      </c>
      <c r="BK78" s="58">
        <f t="shared" si="11"/>
        <v>12.104625846662701</v>
      </c>
      <c r="BL78" s="53">
        <f t="shared" si="12"/>
        <v>1834</v>
      </c>
      <c r="BP78" s="21">
        <f t="shared" si="13"/>
        <v>41333</v>
      </c>
      <c r="BQ78" s="58">
        <f t="shared" si="14"/>
        <v>5.9460730564144429E-2</v>
      </c>
      <c r="BR78" s="58">
        <f t="shared" si="15"/>
        <v>6.1935094692190953E-2</v>
      </c>
      <c r="BS78" s="58">
        <f t="shared" si="15"/>
        <v>1.1239130434782612E-3</v>
      </c>
      <c r="BT78" s="58">
        <f t="shared" si="16"/>
        <v>4.3495743478260879E-2</v>
      </c>
      <c r="BU78" s="58">
        <f t="shared" si="17"/>
        <v>7.8586956521738832E-5</v>
      </c>
      <c r="BV78" s="8">
        <f t="shared" si="18"/>
        <v>1.6856376422823172E-2</v>
      </c>
    </row>
    <row r="79" spans="1:74" ht="15" x14ac:dyDescent="0.25">
      <c r="A79" s="7">
        <f t="shared" si="2"/>
        <v>41243</v>
      </c>
      <c r="B79" s="210">
        <v>41333</v>
      </c>
      <c r="C79" s="205">
        <v>9168803795</v>
      </c>
      <c r="D79" s="206">
        <v>1493654.17</v>
      </c>
      <c r="E79" s="207">
        <v>1676</v>
      </c>
      <c r="F79" s="206">
        <v>327457278.39285713</v>
      </c>
      <c r="G79" s="206">
        <v>195380.23770456869</v>
      </c>
      <c r="H79" s="206">
        <v>1493654.17</v>
      </c>
      <c r="I79" s="208">
        <v>5.9460730564144429E-2</v>
      </c>
      <c r="J79" s="208">
        <v>1.2025E-3</v>
      </c>
      <c r="K79" s="209">
        <v>0</v>
      </c>
      <c r="L79" s="209">
        <v>-2.3000000000000451E-5</v>
      </c>
      <c r="M79" s="209">
        <v>-2.3000000000000451E-5</v>
      </c>
      <c r="N79" s="218">
        <v>19.606868156875148</v>
      </c>
      <c r="O79" s="218">
        <v>12.182702875833119</v>
      </c>
      <c r="P79" s="216">
        <v>6.1935094692190953E-2</v>
      </c>
      <c r="S79" s="21">
        <f t="shared" si="3"/>
        <v>41333</v>
      </c>
      <c r="T79" s="14">
        <f t="shared" si="30"/>
        <v>5.9460730564144429E-2</v>
      </c>
      <c r="U79" s="14">
        <f t="shared" si="30"/>
        <v>1.2025E-3</v>
      </c>
      <c r="V79" s="14">
        <f>++VLOOKUP(B79,'cds bmps'!K:O,5,FALSE)/10000</f>
        <v>5.650091500000002E-2</v>
      </c>
      <c r="W79" s="83">
        <v>1.6856376422823172E-2</v>
      </c>
      <c r="X79" s="80">
        <v>0</v>
      </c>
      <c r="Z79" s="49">
        <f t="shared" si="4"/>
        <v>6.1095096871581669E-2</v>
      </c>
      <c r="AA79" s="14">
        <f t="shared" si="5"/>
        <v>-1.6343663074372405E-3</v>
      </c>
      <c r="AC79" s="21">
        <f t="shared" si="6"/>
        <v>41364</v>
      </c>
      <c r="AD79" s="14">
        <f t="shared" si="7"/>
        <v>-1.7711431243193076E-3</v>
      </c>
      <c r="AE79" s="14">
        <f t="shared" si="8"/>
        <v>-1.6343663074372405E-3</v>
      </c>
      <c r="AF79" s="15">
        <f t="shared" si="9"/>
        <v>-2.3000000000000451E-5</v>
      </c>
      <c r="AK79" s="36"/>
      <c r="AR79" s="36"/>
      <c r="AY79" s="29">
        <f t="shared" si="22"/>
        <v>41333</v>
      </c>
      <c r="AZ79" s="60">
        <f t="shared" si="23"/>
        <v>5.9460730564144429E-2</v>
      </c>
      <c r="BA79" s="60">
        <f t="shared" si="24"/>
        <v>1.2025E-3</v>
      </c>
      <c r="BB79" s="60">
        <f t="shared" si="25"/>
        <v>7.8586956521738832E-5</v>
      </c>
      <c r="BC79" s="60">
        <f t="shared" si="26"/>
        <v>0</v>
      </c>
      <c r="BD79" s="60">
        <f t="shared" si="27"/>
        <v>7.8586956521738832E-5</v>
      </c>
      <c r="BE79" s="60">
        <f t="shared" si="28"/>
        <v>5.650091500000002E-2</v>
      </c>
      <c r="BF79" s="61">
        <f t="shared" si="29"/>
        <v>1.6856376422823172E-2</v>
      </c>
      <c r="BJ79" s="52">
        <f t="shared" si="10"/>
        <v>41333</v>
      </c>
      <c r="BK79" s="58">
        <f t="shared" si="11"/>
        <v>12.182702875833119</v>
      </c>
      <c r="BL79" s="53">
        <f t="shared" si="12"/>
        <v>1676</v>
      </c>
      <c r="BP79" s="21">
        <f t="shared" si="13"/>
        <v>41364</v>
      </c>
      <c r="BQ79" s="58">
        <f t="shared" si="14"/>
        <v>5.7689587439825121E-2</v>
      </c>
      <c r="BR79" s="58">
        <f t="shared" si="15"/>
        <v>5.9460730564144429E-2</v>
      </c>
      <c r="BS79" s="58">
        <f t="shared" si="15"/>
        <v>1.2025E-3</v>
      </c>
      <c r="BT79" s="58">
        <f t="shared" si="16"/>
        <v>5.650091500000002E-2</v>
      </c>
      <c r="BU79" s="58">
        <f t="shared" si="17"/>
        <v>-2.3000000000000451E-5</v>
      </c>
      <c r="BV79" s="8">
        <f t="shared" si="18"/>
        <v>1.6856376422823172E-2</v>
      </c>
    </row>
    <row r="80" spans="1:74" ht="15" x14ac:dyDescent="0.25">
      <c r="A80" s="7">
        <f t="shared" si="2"/>
        <v>41274</v>
      </c>
      <c r="B80" s="210">
        <v>41364</v>
      </c>
      <c r="C80" s="205">
        <v>10341756378</v>
      </c>
      <c r="D80" s="206">
        <v>1634552.4900000005</v>
      </c>
      <c r="E80" s="207">
        <v>2156</v>
      </c>
      <c r="F80" s="206">
        <v>333605044.45161289</v>
      </c>
      <c r="G80" s="206">
        <v>154733.32302950506</v>
      </c>
      <c r="H80" s="206">
        <v>1634552.4900000005</v>
      </c>
      <c r="I80" s="208">
        <v>5.7689587439825121E-2</v>
      </c>
      <c r="J80" s="208">
        <v>1.1794999999999996E-3</v>
      </c>
      <c r="K80" s="209">
        <v>0</v>
      </c>
      <c r="L80" s="209">
        <v>-4.5238095238071298E-7</v>
      </c>
      <c r="M80" s="209">
        <v>-4.5238095238071298E-7</v>
      </c>
      <c r="N80" s="218">
        <v>19.625468349592374</v>
      </c>
      <c r="O80" s="218">
        <v>11.949458417563486</v>
      </c>
      <c r="P80" s="216">
        <v>5.9460730564144429E-2</v>
      </c>
      <c r="Q80" s="39"/>
      <c r="S80" s="21">
        <f t="shared" si="3"/>
        <v>41364</v>
      </c>
      <c r="T80" s="14">
        <f t="shared" si="30"/>
        <v>5.7689587439825121E-2</v>
      </c>
      <c r="U80" s="14">
        <f t="shared" si="30"/>
        <v>1.1794999999999996E-3</v>
      </c>
      <c r="V80" s="14">
        <f>++VLOOKUP(B80,'cds bmps'!K:O,5,FALSE)/10000</f>
        <v>5.8889761904761903E-2</v>
      </c>
      <c r="W80" s="83">
        <v>1.4325699745547074E-2</v>
      </c>
      <c r="X80" s="80">
        <v>0</v>
      </c>
      <c r="Z80" s="49">
        <f t="shared" si="4"/>
        <v>5.636462863739726E-2</v>
      </c>
      <c r="AA80" s="14">
        <f t="shared" si="5"/>
        <v>1.3249588024278613E-3</v>
      </c>
      <c r="AC80" s="21">
        <f t="shared" ref="AC80" si="31">+S81</f>
        <v>41394</v>
      </c>
      <c r="AD80" s="14">
        <f t="shared" ref="AD80" si="32">+I81-I80</f>
        <v>2.3072096362105055E-3</v>
      </c>
      <c r="AE80" s="14">
        <f t="shared" ref="AE80" si="33">+AA80</f>
        <v>1.3249588024278613E-3</v>
      </c>
      <c r="AF80" s="15">
        <f t="shared" ref="AF80" si="34">+M80</f>
        <v>-4.5238095238071298E-7</v>
      </c>
      <c r="AK80" s="36"/>
      <c r="AR80" s="36"/>
      <c r="AY80" s="29">
        <f t="shared" si="22"/>
        <v>41364</v>
      </c>
      <c r="AZ80" s="60">
        <f t="shared" si="23"/>
        <v>5.7689587439825121E-2</v>
      </c>
      <c r="BA80" s="60">
        <f t="shared" si="24"/>
        <v>1.1794999999999996E-3</v>
      </c>
      <c r="BB80" s="60">
        <f t="shared" si="25"/>
        <v>0</v>
      </c>
      <c r="BC80" s="60">
        <f t="shared" si="26"/>
        <v>-2.3000000000000451E-5</v>
      </c>
      <c r="BD80" s="60">
        <f t="shared" si="27"/>
        <v>-2.3000000000000451E-5</v>
      </c>
      <c r="BE80" s="60">
        <f t="shared" si="28"/>
        <v>5.8889761904761903E-2</v>
      </c>
      <c r="BF80" s="61">
        <f t="shared" si="29"/>
        <v>1.4325699745547074E-2</v>
      </c>
      <c r="BJ80" s="52">
        <f t="shared" si="10"/>
        <v>41364</v>
      </c>
      <c r="BK80" s="58">
        <f t="shared" si="11"/>
        <v>11.949458417563486</v>
      </c>
      <c r="BL80" s="53">
        <f t="shared" si="12"/>
        <v>2156</v>
      </c>
      <c r="BP80" s="21">
        <f t="shared" si="13"/>
        <v>41394</v>
      </c>
      <c r="BQ80" s="58">
        <f t="shared" si="14"/>
        <v>5.9996797076035627E-2</v>
      </c>
      <c r="BR80" s="58">
        <f t="shared" si="15"/>
        <v>5.7689587439825121E-2</v>
      </c>
      <c r="BS80" s="58">
        <f t="shared" si="15"/>
        <v>1.1794999999999996E-3</v>
      </c>
      <c r="BT80" s="58">
        <f t="shared" si="16"/>
        <v>5.8889761904761903E-2</v>
      </c>
      <c r="BU80" s="58">
        <f t="shared" si="17"/>
        <v>-4.5238095238071298E-7</v>
      </c>
      <c r="BV80" s="8">
        <f t="shared" si="18"/>
        <v>1.4325699745547074E-2</v>
      </c>
    </row>
    <row r="81" spans="1:74" ht="15" x14ac:dyDescent="0.25">
      <c r="A81" s="7">
        <f t="shared" si="2"/>
        <v>41305</v>
      </c>
      <c r="B81" s="210">
        <v>41394</v>
      </c>
      <c r="C81" s="205">
        <v>10526718828</v>
      </c>
      <c r="D81" s="206">
        <v>1730327.159999999</v>
      </c>
      <c r="E81" s="207">
        <v>1970</v>
      </c>
      <c r="F81" s="206">
        <v>350890627.60000002</v>
      </c>
      <c r="G81" s="206">
        <v>178117.06984771576</v>
      </c>
      <c r="H81" s="206">
        <v>1730327.159999999</v>
      </c>
      <c r="I81" s="208">
        <v>5.9996797076035627E-2</v>
      </c>
      <c r="J81" s="208">
        <v>1.1790476190476188E-3</v>
      </c>
      <c r="K81" s="209">
        <v>0</v>
      </c>
      <c r="L81" s="209">
        <v>-5.5865800865800321E-5</v>
      </c>
      <c r="M81" s="209">
        <v>-5.5865800865800321E-5</v>
      </c>
      <c r="N81" s="218">
        <v>19.67598513059286</v>
      </c>
      <c r="O81" s="218">
        <v>12.090196308860826</v>
      </c>
      <c r="P81" s="216">
        <v>5.7689587439825121E-2</v>
      </c>
      <c r="Q81" s="39"/>
      <c r="S81" s="21">
        <f t="shared" ref="S81:S83" si="35">+B81</f>
        <v>41394</v>
      </c>
      <c r="T81" s="14">
        <f t="shared" ref="T81:T83" si="36">+I81</f>
        <v>5.9996797076035627E-2</v>
      </c>
      <c r="U81" s="14">
        <f t="shared" ref="U81:U83" si="37">+J81</f>
        <v>1.1790476190476188E-3</v>
      </c>
      <c r="V81" s="14">
        <f>++VLOOKUP(B81,'cds bmps'!K:O,5,FALSE)/10000</f>
        <v>6.6684945454545452E-2</v>
      </c>
      <c r="W81" s="83">
        <v>1.4325699745547074E-2</v>
      </c>
      <c r="X81" s="80">
        <v>0</v>
      </c>
      <c r="Z81" s="49">
        <f t="shared" si="4"/>
        <v>5.8942956810071417E-2</v>
      </c>
      <c r="AA81" s="14">
        <f t="shared" ref="AA81:AA83" si="38">+T81-Z81</f>
        <v>1.0538402659642093E-3</v>
      </c>
      <c r="AC81" s="21">
        <f t="shared" ref="AC81:AC82" si="39">+S82</f>
        <v>41425</v>
      </c>
      <c r="AD81" s="14">
        <f t="shared" ref="AD81:AD82" si="40">+I82-I81</f>
        <v>1.2379491374192794E-3</v>
      </c>
      <c r="AE81" s="14">
        <f t="shared" ref="AE81:AE82" si="41">+AA81</f>
        <v>1.0538402659642093E-3</v>
      </c>
      <c r="AF81" s="15">
        <f t="shared" ref="AF81:AF82" si="42">+M81</f>
        <v>-5.5865800865800321E-5</v>
      </c>
      <c r="AK81" s="36"/>
      <c r="AR81" s="36"/>
      <c r="AY81" s="29">
        <f t="shared" si="22"/>
        <v>41394</v>
      </c>
      <c r="AZ81" s="60">
        <f t="shared" si="23"/>
        <v>5.9996797076035627E-2</v>
      </c>
      <c r="BA81" s="60">
        <f t="shared" si="24"/>
        <v>1.1790476190476188E-3</v>
      </c>
      <c r="BB81" s="60">
        <f t="shared" si="25"/>
        <v>0</v>
      </c>
      <c r="BC81" s="60">
        <f t="shared" si="26"/>
        <v>-4.5238095238071298E-7</v>
      </c>
      <c r="BD81" s="60">
        <f t="shared" si="27"/>
        <v>-4.5238095238071298E-7</v>
      </c>
      <c r="BE81" s="60">
        <f t="shared" si="28"/>
        <v>6.6684945454545452E-2</v>
      </c>
      <c r="BF81" s="61">
        <f t="shared" si="29"/>
        <v>1.4325699745547074E-2</v>
      </c>
      <c r="BJ81" s="52">
        <f t="shared" si="10"/>
        <v>41394</v>
      </c>
      <c r="BK81" s="58">
        <f t="shared" si="11"/>
        <v>12.090196308860826</v>
      </c>
      <c r="BL81" s="53">
        <f t="shared" si="12"/>
        <v>1970</v>
      </c>
      <c r="BP81" s="21">
        <f t="shared" si="13"/>
        <v>41425</v>
      </c>
      <c r="BQ81" s="58">
        <f t="shared" si="14"/>
        <v>6.1234746213454906E-2</v>
      </c>
      <c r="BR81" s="58">
        <f t="shared" si="15"/>
        <v>5.9996797076035627E-2</v>
      </c>
      <c r="BS81" s="58">
        <f t="shared" si="15"/>
        <v>1.1790476190476188E-3</v>
      </c>
      <c r="BT81" s="58">
        <f t="shared" si="16"/>
        <v>6.6684945454545452E-2</v>
      </c>
      <c r="BU81" s="58">
        <f t="shared" si="17"/>
        <v>-5.5865800865800321E-5</v>
      </c>
      <c r="BV81" s="8">
        <f t="shared" si="18"/>
        <v>1.4325699745547074E-2</v>
      </c>
    </row>
    <row r="82" spans="1:74" ht="15" x14ac:dyDescent="0.25">
      <c r="A82" s="7">
        <f t="shared" si="2"/>
        <v>41333</v>
      </c>
      <c r="B82" s="210">
        <v>41425</v>
      </c>
      <c r="C82" s="205">
        <v>9632338719</v>
      </c>
      <c r="D82" s="206">
        <v>1615983.060000001</v>
      </c>
      <c r="E82" s="207">
        <v>1798</v>
      </c>
      <c r="F82" s="206">
        <v>310720603.83870965</v>
      </c>
      <c r="G82" s="206">
        <v>172814.57388137357</v>
      </c>
      <c r="H82" s="206">
        <v>1615983.060000001</v>
      </c>
      <c r="I82" s="208">
        <v>6.1234746213454906E-2</v>
      </c>
      <c r="J82" s="208">
        <v>1.1231818181818185E-3</v>
      </c>
      <c r="K82" s="209">
        <v>8.2318181818181665E-5</v>
      </c>
      <c r="L82" s="209">
        <v>0</v>
      </c>
      <c r="M82" s="209">
        <v>8.2318181818181665E-5</v>
      </c>
      <c r="N82" s="218">
        <v>19.554404686418557</v>
      </c>
      <c r="O82" s="218">
        <v>12.05997447138699</v>
      </c>
      <c r="P82" s="216">
        <v>5.9996797076035627E-2</v>
      </c>
      <c r="Q82" s="39"/>
      <c r="S82" s="21">
        <f t="shared" si="35"/>
        <v>41425</v>
      </c>
      <c r="T82" s="14">
        <f t="shared" si="36"/>
        <v>6.1234746213454906E-2</v>
      </c>
      <c r="U82" s="14">
        <f t="shared" si="37"/>
        <v>1.1231818181818185E-3</v>
      </c>
      <c r="V82" s="14">
        <f>++VLOOKUP(B82,'cds bmps'!K:O,5,FALSE)/10000</f>
        <v>5.7309269565217404E-2</v>
      </c>
      <c r="W82" s="83">
        <v>1.4325699745547074E-2</v>
      </c>
      <c r="X82" s="80">
        <v>0</v>
      </c>
      <c r="Z82" s="49">
        <f t="shared" si="4"/>
        <v>5.5802589113577536E-2</v>
      </c>
      <c r="AA82" s="14">
        <f t="shared" si="38"/>
        <v>5.4321570998773702E-3</v>
      </c>
      <c r="AC82" s="21">
        <f t="shared" si="39"/>
        <v>41455</v>
      </c>
      <c r="AD82" s="14">
        <f t="shared" si="40"/>
        <v>5.0828616358569723E-4</v>
      </c>
      <c r="AE82" s="14">
        <f t="shared" si="41"/>
        <v>5.4321570998773702E-3</v>
      </c>
      <c r="AF82" s="15">
        <f t="shared" si="42"/>
        <v>8.2318181818181665E-5</v>
      </c>
      <c r="AK82" s="62"/>
      <c r="AR82" s="62"/>
      <c r="AY82" s="29">
        <f t="shared" si="22"/>
        <v>41425</v>
      </c>
      <c r="AZ82" s="60">
        <f t="shared" si="23"/>
        <v>6.1234746213454906E-2</v>
      </c>
      <c r="BA82" s="60">
        <f t="shared" si="24"/>
        <v>1.1231818181818185E-3</v>
      </c>
      <c r="BB82" s="60">
        <f t="shared" si="25"/>
        <v>0</v>
      </c>
      <c r="BC82" s="60">
        <f t="shared" si="26"/>
        <v>-5.5865800865800321E-5</v>
      </c>
      <c r="BD82" s="60">
        <f t="shared" si="27"/>
        <v>-5.5865800865800321E-5</v>
      </c>
      <c r="BE82" s="60">
        <f t="shared" si="28"/>
        <v>5.7309269565217404E-2</v>
      </c>
      <c r="BF82" s="61">
        <f t="shared" si="29"/>
        <v>1.4325699745547074E-2</v>
      </c>
      <c r="BJ82" s="52">
        <f t="shared" si="10"/>
        <v>41425</v>
      </c>
      <c r="BK82" s="58">
        <f t="shared" si="11"/>
        <v>12.05997447138699</v>
      </c>
      <c r="BL82" s="53">
        <f t="shared" si="12"/>
        <v>1798</v>
      </c>
      <c r="BP82" s="21">
        <f t="shared" si="13"/>
        <v>41455</v>
      </c>
      <c r="BQ82" s="58">
        <f t="shared" si="14"/>
        <v>6.1743032377040603E-2</v>
      </c>
      <c r="BR82" s="58">
        <f t="shared" si="15"/>
        <v>6.1234746213454906E-2</v>
      </c>
      <c r="BS82" s="58">
        <f t="shared" si="15"/>
        <v>1.1231818181818185E-3</v>
      </c>
      <c r="BT82" s="58">
        <f t="shared" si="16"/>
        <v>5.7309269565217404E-2</v>
      </c>
      <c r="BU82" s="58">
        <f t="shared" si="17"/>
        <v>8.2318181818181665E-5</v>
      </c>
      <c r="BV82" s="8">
        <f t="shared" si="18"/>
        <v>1.4325699745547074E-2</v>
      </c>
    </row>
    <row r="83" spans="1:74" ht="15" x14ac:dyDescent="0.25">
      <c r="A83" s="7">
        <f t="shared" si="2"/>
        <v>41364</v>
      </c>
      <c r="B83" s="210">
        <v>41455</v>
      </c>
      <c r="C83" s="205">
        <v>8839482756</v>
      </c>
      <c r="D83" s="206">
        <v>1495278.0000000002</v>
      </c>
      <c r="E83" s="207">
        <v>2180</v>
      </c>
      <c r="F83" s="206">
        <v>294649425.19999999</v>
      </c>
      <c r="G83" s="206">
        <v>135160.28678899081</v>
      </c>
      <c r="H83" s="206">
        <v>1495278.0000000002</v>
      </c>
      <c r="I83" s="208">
        <v>6.1743032377040603E-2</v>
      </c>
      <c r="J83" s="208">
        <v>1.2055000000000002E-3</v>
      </c>
      <c r="K83" s="209">
        <v>4.4499999999999835E-5</v>
      </c>
      <c r="L83" s="209">
        <v>0</v>
      </c>
      <c r="M83" s="209">
        <v>4.4499999999999835E-5</v>
      </c>
      <c r="N83" s="218">
        <v>19.50129681845722</v>
      </c>
      <c r="O83" s="218">
        <v>11.814216662674086</v>
      </c>
      <c r="P83" s="216">
        <v>6.1234746213454906E-2</v>
      </c>
      <c r="Q83" s="39"/>
      <c r="S83" s="21">
        <f t="shared" si="35"/>
        <v>41455</v>
      </c>
      <c r="T83" s="14">
        <f t="shared" si="36"/>
        <v>6.1743032377040603E-2</v>
      </c>
      <c r="U83" s="14">
        <f t="shared" si="37"/>
        <v>1.2055000000000002E-3</v>
      </c>
      <c r="V83" s="14">
        <f>++VLOOKUP(B83,'cds bmps'!K:O,5,FALSE)/10000</f>
        <v>6.382926500000001E-2</v>
      </c>
      <c r="W83" s="83">
        <v>1.4450759131610195E-2</v>
      </c>
      <c r="X83" s="80">
        <v>0</v>
      </c>
      <c r="Z83" s="49">
        <f t="shared" si="4"/>
        <v>5.8288744324193842E-2</v>
      </c>
      <c r="AA83" s="14">
        <f t="shared" si="38"/>
        <v>3.4542880528467615E-3</v>
      </c>
      <c r="AC83" s="21">
        <f t="shared" ref="AC83:AC96" si="43">+S84</f>
        <v>41486</v>
      </c>
      <c r="AD83" s="14">
        <f t="shared" ref="AD83:AD96" si="44">+I84-I83</f>
        <v>1.4754024573778238E-3</v>
      </c>
      <c r="AE83" s="14">
        <f t="shared" ref="AE83:AE96" si="45">+AA83</f>
        <v>3.4542880528467615E-3</v>
      </c>
      <c r="AF83" s="15">
        <f t="shared" ref="AF83:AF96" si="46">+M83</f>
        <v>4.4499999999999835E-5</v>
      </c>
      <c r="AK83"/>
      <c r="AR83"/>
      <c r="AY83" s="29">
        <f t="shared" si="22"/>
        <v>41455</v>
      </c>
      <c r="AZ83" s="60">
        <f t="shared" si="23"/>
        <v>6.1743032377040603E-2</v>
      </c>
      <c r="BA83" s="60">
        <f t="shared" si="24"/>
        <v>1.2055000000000002E-3</v>
      </c>
      <c r="BB83" s="60">
        <f t="shared" si="25"/>
        <v>8.2318181818181665E-5</v>
      </c>
      <c r="BC83" s="60">
        <f t="shared" si="26"/>
        <v>0</v>
      </c>
      <c r="BD83" s="60">
        <f t="shared" si="27"/>
        <v>8.2318181818181665E-5</v>
      </c>
      <c r="BE83" s="60">
        <f t="shared" si="28"/>
        <v>6.382926500000001E-2</v>
      </c>
      <c r="BF83" s="61">
        <f t="shared" si="29"/>
        <v>1.4450759131610195E-2</v>
      </c>
      <c r="BJ83" s="52">
        <f t="shared" si="10"/>
        <v>41455</v>
      </c>
      <c r="BK83" s="58">
        <f t="shared" si="11"/>
        <v>11.814216662674086</v>
      </c>
      <c r="BL83" s="53">
        <f t="shared" si="12"/>
        <v>2180</v>
      </c>
      <c r="BP83" s="21">
        <f t="shared" ref="BP83:BP96" si="47">+B84</f>
        <v>41486</v>
      </c>
      <c r="BQ83" s="58">
        <f t="shared" ref="BQ83:BQ96" si="48">+I84</f>
        <v>6.3218434834418427E-2</v>
      </c>
      <c r="BR83" s="58">
        <f t="shared" ref="BR83:BR96" si="49">+I83</f>
        <v>6.1743032377040603E-2</v>
      </c>
      <c r="BS83" s="58">
        <f t="shared" ref="BS83:BS96" si="50">+J83</f>
        <v>1.2055000000000002E-3</v>
      </c>
      <c r="BT83" s="58">
        <f t="shared" ref="BT83:BT96" si="51">+V83</f>
        <v>6.382926500000001E-2</v>
      </c>
      <c r="BU83" s="58">
        <f t="shared" ref="BU83:BU96" si="52">+M83</f>
        <v>4.4499999999999835E-5</v>
      </c>
      <c r="BV83" s="8">
        <f t="shared" ref="BV83:BV96" si="53">+W83</f>
        <v>1.4450759131610195E-2</v>
      </c>
    </row>
    <row r="84" spans="1:74" ht="15" x14ac:dyDescent="0.25">
      <c r="A84" s="7">
        <f t="shared" si="2"/>
        <v>41394</v>
      </c>
      <c r="B84" s="210">
        <v>41486</v>
      </c>
      <c r="C84" s="205">
        <v>8567625942</v>
      </c>
      <c r="D84" s="206">
        <v>1483923.0199999993</v>
      </c>
      <c r="E84" s="207">
        <v>2047</v>
      </c>
      <c r="F84" s="206">
        <v>276375030.38709676</v>
      </c>
      <c r="G84" s="206">
        <v>135014.67043824951</v>
      </c>
      <c r="H84" s="206">
        <v>1483923.0199999993</v>
      </c>
      <c r="I84" s="208">
        <v>6.3218434834418427E-2</v>
      </c>
      <c r="J84" s="208">
        <v>1.25E-3</v>
      </c>
      <c r="K84" s="209">
        <v>2.8181818181818039E-5</v>
      </c>
      <c r="L84" s="209">
        <v>0</v>
      </c>
      <c r="M84" s="209">
        <v>2.8181818181818039E-5</v>
      </c>
      <c r="N84" s="218">
        <v>19.43726930709067</v>
      </c>
      <c r="O84" s="218">
        <v>11.813138721429379</v>
      </c>
      <c r="P84" s="216">
        <v>6.1743032377040603E-2</v>
      </c>
      <c r="Q84" s="39"/>
      <c r="S84" s="21">
        <f t="shared" ref="S84:S97" si="54">+B84</f>
        <v>41486</v>
      </c>
      <c r="T84" s="14">
        <f t="shared" ref="T84:T97" si="55">+I84</f>
        <v>6.3218434834418427E-2</v>
      </c>
      <c r="U84" s="14">
        <f t="shared" ref="U84:U97" si="56">+J84</f>
        <v>1.25E-3</v>
      </c>
      <c r="V84" s="14">
        <f>++VLOOKUP(B84,'cds bmps'!K:O,5,FALSE)/10000</f>
        <v>6.9793669565217389E-2</v>
      </c>
      <c r="W84" s="79">
        <v>1.4450759131610195E-2</v>
      </c>
      <c r="X84" s="8">
        <v>0</v>
      </c>
      <c r="Z84" s="49">
        <f t="shared" ref="Z84:Z97" si="57">+$AL$32+$AL$33*U84+V84*$AL$34+W84*$AL$35</f>
        <v>6.0292751213461414E-2</v>
      </c>
      <c r="AA84" s="14">
        <f t="shared" ref="AA84:AA97" si="58">+T84-Z84</f>
        <v>2.9256836209570133E-3</v>
      </c>
      <c r="AC84" s="21">
        <f t="shared" si="43"/>
        <v>41517</v>
      </c>
      <c r="AD84" s="14">
        <f t="shared" si="44"/>
        <v>-1.1962736013830105E-3</v>
      </c>
      <c r="AE84" s="14">
        <f t="shared" si="45"/>
        <v>2.9256836209570133E-3</v>
      </c>
      <c r="AF84" s="15">
        <f t="shared" si="46"/>
        <v>2.8181818181818039E-5</v>
      </c>
      <c r="AK84" s="37"/>
      <c r="AR84" s="37"/>
      <c r="AY84" s="29">
        <f t="shared" ref="AY84:AY88" si="59">+S84</f>
        <v>41486</v>
      </c>
      <c r="AZ84" s="60">
        <f t="shared" ref="AZ84:AZ88" si="60">+T84</f>
        <v>6.3218434834418427E-2</v>
      </c>
      <c r="BA84" s="60">
        <f t="shared" ref="BA84:BA88" si="61">+U84</f>
        <v>1.25E-3</v>
      </c>
      <c r="BB84" s="60">
        <f t="shared" ref="BB84:BB88" si="62">+K83</f>
        <v>4.4499999999999835E-5</v>
      </c>
      <c r="BC84" s="60">
        <f t="shared" ref="BC84:BC88" si="63">+L83</f>
        <v>0</v>
      </c>
      <c r="BD84" s="60">
        <f t="shared" ref="BD84:BD88" si="64">+M83</f>
        <v>4.4499999999999835E-5</v>
      </c>
      <c r="BE84" s="60">
        <f t="shared" ref="BE84:BE88" si="65">+V84</f>
        <v>6.9793669565217389E-2</v>
      </c>
      <c r="BF84" s="61">
        <f t="shared" ref="BF84:BF88" si="66">+W84</f>
        <v>1.4450759131610195E-2</v>
      </c>
      <c r="BJ84" s="52">
        <f t="shared" ref="BJ84:BJ97" si="67">+S84</f>
        <v>41486</v>
      </c>
      <c r="BK84" s="58">
        <f t="shared" ref="BK84:BK97" si="68">+O84</f>
        <v>11.813138721429379</v>
      </c>
      <c r="BL84" s="53">
        <f t="shared" ref="BL84:BL97" si="69">+E84</f>
        <v>2047</v>
      </c>
      <c r="BP84" s="21">
        <f t="shared" si="47"/>
        <v>41517</v>
      </c>
      <c r="BQ84" s="58">
        <f t="shared" si="48"/>
        <v>6.2022161233035417E-2</v>
      </c>
      <c r="BR84" s="58">
        <f t="shared" si="49"/>
        <v>6.3218434834418427E-2</v>
      </c>
      <c r="BS84" s="58">
        <f t="shared" si="50"/>
        <v>1.25E-3</v>
      </c>
      <c r="BT84" s="58">
        <f t="shared" si="51"/>
        <v>6.9793669565217389E-2</v>
      </c>
      <c r="BU84" s="58">
        <f t="shared" si="52"/>
        <v>2.8181818181818039E-5</v>
      </c>
      <c r="BV84" s="8">
        <f t="shared" si="53"/>
        <v>1.4450759131610195E-2</v>
      </c>
    </row>
    <row r="85" spans="1:74" ht="15" x14ac:dyDescent="0.25">
      <c r="A85" s="7">
        <f t="shared" ref="A85:A96" si="70">+EOMONTH(B85,-3)</f>
        <v>41425</v>
      </c>
      <c r="B85" s="210">
        <v>41517</v>
      </c>
      <c r="C85" s="205">
        <v>8889228216</v>
      </c>
      <c r="D85" s="206">
        <v>1510490.8099999994</v>
      </c>
      <c r="E85" s="207">
        <v>1712</v>
      </c>
      <c r="F85" s="206">
        <v>286749297.2903226</v>
      </c>
      <c r="G85" s="206">
        <v>167493.7484172445</v>
      </c>
      <c r="H85" s="206">
        <v>1510490.8099999994</v>
      </c>
      <c r="I85" s="208">
        <v>6.2022161233035417E-2</v>
      </c>
      <c r="J85" s="208">
        <v>1.2781818181818181E-3</v>
      </c>
      <c r="K85" s="209">
        <v>3.2467532467535341E-6</v>
      </c>
      <c r="L85" s="209">
        <v>0</v>
      </c>
      <c r="M85" s="209">
        <v>3.2467532467535341E-6</v>
      </c>
      <c r="N85" s="218">
        <v>19.474118863370308</v>
      </c>
      <c r="O85" s="218">
        <v>12.028701306668619</v>
      </c>
      <c r="P85" s="216">
        <v>6.3218434834418427E-2</v>
      </c>
      <c r="S85" s="21">
        <f t="shared" si="54"/>
        <v>41517</v>
      </c>
      <c r="T85" s="14">
        <f t="shared" si="55"/>
        <v>6.2022161233035417E-2</v>
      </c>
      <c r="U85" s="14">
        <f t="shared" si="56"/>
        <v>1.2781818181818181E-3</v>
      </c>
      <c r="V85" s="14">
        <f>++VLOOKUP(B85,'cds bmps'!K:O,5,FALSE)/10000</f>
        <v>6.8958627272727266E-2</v>
      </c>
      <c r="W85" s="79">
        <v>1.4450759131610195E-2</v>
      </c>
      <c r="X85" s="8">
        <v>0</v>
      </c>
      <c r="Z85" s="49">
        <f t="shared" si="57"/>
        <v>6.0036142119030585E-2</v>
      </c>
      <c r="AA85" s="14">
        <f t="shared" si="58"/>
        <v>1.9860191140048319E-3</v>
      </c>
      <c r="AC85" s="21">
        <f t="shared" si="43"/>
        <v>41547</v>
      </c>
      <c r="AD85" s="14">
        <f t="shared" si="44"/>
        <v>-1.0251583777034917E-3</v>
      </c>
      <c r="AE85" s="14">
        <f t="shared" si="45"/>
        <v>1.9860191140048319E-3</v>
      </c>
      <c r="AF85" s="15">
        <f t="shared" si="46"/>
        <v>3.2467532467535341E-6</v>
      </c>
      <c r="AK85" s="37"/>
      <c r="AR85" s="37"/>
      <c r="AY85" s="29">
        <f t="shared" si="59"/>
        <v>41517</v>
      </c>
      <c r="AZ85" s="60">
        <f t="shared" si="60"/>
        <v>6.2022161233035417E-2</v>
      </c>
      <c r="BA85" s="60">
        <f t="shared" si="61"/>
        <v>1.2781818181818181E-3</v>
      </c>
      <c r="BB85" s="60">
        <f t="shared" si="62"/>
        <v>2.8181818181818039E-5</v>
      </c>
      <c r="BC85" s="60">
        <f t="shared" si="63"/>
        <v>0</v>
      </c>
      <c r="BD85" s="60">
        <f t="shared" si="64"/>
        <v>2.8181818181818039E-5</v>
      </c>
      <c r="BE85" s="60">
        <f t="shared" si="65"/>
        <v>6.8958627272727266E-2</v>
      </c>
      <c r="BF85" s="61">
        <f t="shared" si="66"/>
        <v>1.4450759131610195E-2</v>
      </c>
      <c r="BJ85" s="52">
        <f t="shared" si="67"/>
        <v>41517</v>
      </c>
      <c r="BK85" s="58">
        <f t="shared" si="68"/>
        <v>12.028701306668619</v>
      </c>
      <c r="BL85" s="53">
        <f t="shared" si="69"/>
        <v>1712</v>
      </c>
      <c r="BP85" s="21">
        <f t="shared" si="47"/>
        <v>41547</v>
      </c>
      <c r="BQ85" s="58">
        <f t="shared" si="48"/>
        <v>6.0997002855331925E-2</v>
      </c>
      <c r="BR85" s="58">
        <f t="shared" si="49"/>
        <v>6.2022161233035417E-2</v>
      </c>
      <c r="BS85" s="58">
        <f t="shared" si="50"/>
        <v>1.2781818181818181E-3</v>
      </c>
      <c r="BT85" s="58">
        <f t="shared" si="51"/>
        <v>6.8958627272727266E-2</v>
      </c>
      <c r="BU85" s="58">
        <f t="shared" si="52"/>
        <v>3.2467532467535341E-6</v>
      </c>
      <c r="BV85" s="8">
        <f t="shared" si="53"/>
        <v>1.4450759131610195E-2</v>
      </c>
    </row>
    <row r="86" spans="1:74" ht="15" x14ac:dyDescent="0.25">
      <c r="A86" s="7">
        <f t="shared" si="70"/>
        <v>41455</v>
      </c>
      <c r="B86" s="210">
        <v>41547</v>
      </c>
      <c r="C86" s="205">
        <v>9114302453</v>
      </c>
      <c r="D86" s="206">
        <v>1523137.3499999994</v>
      </c>
      <c r="E86" s="207">
        <v>1638</v>
      </c>
      <c r="F86" s="206">
        <v>303810081.76666665</v>
      </c>
      <c r="G86" s="206">
        <v>185476.24039479039</v>
      </c>
      <c r="H86" s="206">
        <v>1523137.3499999994</v>
      </c>
      <c r="I86" s="208">
        <v>6.0997002855331925E-2</v>
      </c>
      <c r="J86" s="208">
        <v>1.2814285714285716E-3</v>
      </c>
      <c r="K86" s="209">
        <v>1.1801242236024728E-6</v>
      </c>
      <c r="L86" s="209">
        <v>0</v>
      </c>
      <c r="M86" s="209">
        <v>1.1801242236024728E-6</v>
      </c>
      <c r="N86" s="218">
        <v>19.531913333114051</v>
      </c>
      <c r="O86" s="218">
        <v>12.130682068701036</v>
      </c>
      <c r="P86" s="216">
        <v>6.2022161233035417E-2</v>
      </c>
      <c r="S86" s="21">
        <f t="shared" si="54"/>
        <v>41547</v>
      </c>
      <c r="T86" s="14">
        <f t="shared" si="55"/>
        <v>6.0997002855331925E-2</v>
      </c>
      <c r="U86" s="14">
        <f t="shared" si="56"/>
        <v>1.2814285714285716E-3</v>
      </c>
      <c r="V86" s="14">
        <f>++VLOOKUP(B86,'cds bmps'!K:O,5,FALSE)/10000</f>
        <v>6.4340461904761906E-2</v>
      </c>
      <c r="W86" s="79">
        <v>1.5241380386770514E-2</v>
      </c>
      <c r="X86" s="8">
        <v>0</v>
      </c>
      <c r="Z86" s="49">
        <f t="shared" si="57"/>
        <v>6.0230461168258094E-2</v>
      </c>
      <c r="AA86" s="14">
        <f t="shared" si="58"/>
        <v>7.6654168707383091E-4</v>
      </c>
      <c r="AC86" s="21">
        <f t="shared" si="43"/>
        <v>41578</v>
      </c>
      <c r="AD86" s="14">
        <f t="shared" si="44"/>
        <v>7.8592758455245382E-5</v>
      </c>
      <c r="AE86" s="14">
        <f t="shared" si="45"/>
        <v>7.6654168707383091E-4</v>
      </c>
      <c r="AF86" s="15">
        <f t="shared" si="46"/>
        <v>1.1801242236024728E-6</v>
      </c>
      <c r="AK86"/>
      <c r="AR86"/>
      <c r="AY86" s="29">
        <f t="shared" si="59"/>
        <v>41547</v>
      </c>
      <c r="AZ86" s="60">
        <f t="shared" si="60"/>
        <v>6.0997002855331925E-2</v>
      </c>
      <c r="BA86" s="60">
        <f t="shared" si="61"/>
        <v>1.2814285714285716E-3</v>
      </c>
      <c r="BB86" s="60">
        <f t="shared" si="62"/>
        <v>3.2467532467535341E-6</v>
      </c>
      <c r="BC86" s="60">
        <f t="shared" si="63"/>
        <v>0</v>
      </c>
      <c r="BD86" s="60">
        <f t="shared" si="64"/>
        <v>3.2467532467535341E-6</v>
      </c>
      <c r="BE86" s="60">
        <f t="shared" si="65"/>
        <v>6.4340461904761906E-2</v>
      </c>
      <c r="BF86" s="61">
        <f t="shared" si="66"/>
        <v>1.5241380386770514E-2</v>
      </c>
      <c r="BJ86" s="52">
        <f t="shared" si="67"/>
        <v>41547</v>
      </c>
      <c r="BK86" s="58">
        <f t="shared" si="68"/>
        <v>12.130682068701036</v>
      </c>
      <c r="BL86" s="53">
        <f t="shared" si="69"/>
        <v>1638</v>
      </c>
      <c r="BP86" s="21">
        <f t="shared" si="47"/>
        <v>41578</v>
      </c>
      <c r="BQ86" s="58">
        <f t="shared" si="48"/>
        <v>6.107559561378717E-2</v>
      </c>
      <c r="BR86" s="58">
        <f t="shared" si="49"/>
        <v>6.0997002855331925E-2</v>
      </c>
      <c r="BS86" s="58">
        <f t="shared" si="50"/>
        <v>1.2814285714285716E-3</v>
      </c>
      <c r="BT86" s="58">
        <f t="shared" si="51"/>
        <v>6.4340461904761906E-2</v>
      </c>
      <c r="BU86" s="58">
        <f t="shared" si="52"/>
        <v>1.1801242236024728E-6</v>
      </c>
      <c r="BV86" s="8">
        <f t="shared" si="53"/>
        <v>1.5241380386770514E-2</v>
      </c>
    </row>
    <row r="87" spans="1:74" ht="15" x14ac:dyDescent="0.25">
      <c r="A87" s="7">
        <f t="shared" si="70"/>
        <v>41486</v>
      </c>
      <c r="B87" s="210">
        <v>41578</v>
      </c>
      <c r="C87" s="205">
        <v>9063059848</v>
      </c>
      <c r="D87" s="206">
        <v>1516525.4199999985</v>
      </c>
      <c r="E87" s="207">
        <v>2137</v>
      </c>
      <c r="F87" s="206">
        <v>292356769.2903226</v>
      </c>
      <c r="G87" s="206">
        <v>136807.09840445605</v>
      </c>
      <c r="H87" s="206">
        <v>1516525.4199999985</v>
      </c>
      <c r="I87" s="208">
        <v>6.107559561378717E-2</v>
      </c>
      <c r="J87" s="208">
        <v>1.2826086956521741E-3</v>
      </c>
      <c r="K87" s="209">
        <v>3.7867494824016202E-5</v>
      </c>
      <c r="L87" s="209">
        <v>0</v>
      </c>
      <c r="M87" s="209">
        <v>3.7867494824016202E-5</v>
      </c>
      <c r="N87" s="218">
        <v>19.493485427065014</v>
      </c>
      <c r="O87" s="218">
        <v>11.826327171745866</v>
      </c>
      <c r="P87" s="216">
        <v>6.0997002855331925E-2</v>
      </c>
      <c r="S87" s="21">
        <f t="shared" si="54"/>
        <v>41578</v>
      </c>
      <c r="T87" s="14">
        <f t="shared" si="55"/>
        <v>6.107559561378717E-2</v>
      </c>
      <c r="U87" s="14">
        <f t="shared" si="56"/>
        <v>1.2826086956521741E-3</v>
      </c>
      <c r="V87" s="14">
        <f>++VLOOKUP(B87,'cds bmps'!K:O,5,FALSE)/10000</f>
        <v>4.7221191304347827E-2</v>
      </c>
      <c r="W87" s="79">
        <v>1.5241380386770514E-2</v>
      </c>
      <c r="X87" s="8">
        <v>0</v>
      </c>
      <c r="Z87" s="49">
        <f t="shared" si="57"/>
        <v>5.4568235973210935E-2</v>
      </c>
      <c r="AA87" s="14">
        <f t="shared" si="58"/>
        <v>6.5073596405762352E-3</v>
      </c>
      <c r="AC87" s="21">
        <f t="shared" si="43"/>
        <v>41608</v>
      </c>
      <c r="AD87" s="14">
        <f t="shared" si="44"/>
        <v>1.985872407858344E-3</v>
      </c>
      <c r="AE87" s="14">
        <f t="shared" si="45"/>
        <v>6.5073596405762352E-3</v>
      </c>
      <c r="AF87" s="15">
        <f t="shared" si="46"/>
        <v>3.7867494824016202E-5</v>
      </c>
      <c r="AK87" s="36"/>
      <c r="AR87" s="36"/>
      <c r="AY87" s="29">
        <f t="shared" si="59"/>
        <v>41578</v>
      </c>
      <c r="AZ87" s="60">
        <f t="shared" si="60"/>
        <v>6.107559561378717E-2</v>
      </c>
      <c r="BA87" s="60">
        <f t="shared" si="61"/>
        <v>1.2826086956521741E-3</v>
      </c>
      <c r="BB87" s="60">
        <f t="shared" si="62"/>
        <v>1.1801242236024728E-6</v>
      </c>
      <c r="BC87" s="60">
        <f t="shared" si="63"/>
        <v>0</v>
      </c>
      <c r="BD87" s="60">
        <f t="shared" si="64"/>
        <v>1.1801242236024728E-6</v>
      </c>
      <c r="BE87" s="60">
        <f t="shared" si="65"/>
        <v>4.7221191304347827E-2</v>
      </c>
      <c r="BF87" s="61">
        <f t="shared" si="66"/>
        <v>1.5241380386770514E-2</v>
      </c>
      <c r="BJ87" s="52">
        <f t="shared" si="67"/>
        <v>41578</v>
      </c>
      <c r="BK87" s="58">
        <f t="shared" si="68"/>
        <v>11.826327171745866</v>
      </c>
      <c r="BL87" s="53">
        <f t="shared" si="69"/>
        <v>2137</v>
      </c>
      <c r="BP87" s="21">
        <f t="shared" si="47"/>
        <v>41608</v>
      </c>
      <c r="BQ87" s="58">
        <f t="shared" si="48"/>
        <v>6.3061468021645514E-2</v>
      </c>
      <c r="BR87" s="58">
        <f t="shared" si="49"/>
        <v>6.107559561378717E-2</v>
      </c>
      <c r="BS87" s="58">
        <f t="shared" si="50"/>
        <v>1.2826086956521741E-3</v>
      </c>
      <c r="BT87" s="58">
        <f t="shared" si="51"/>
        <v>4.7221191304347827E-2</v>
      </c>
      <c r="BU87" s="58">
        <f t="shared" si="52"/>
        <v>3.7867494824016202E-5</v>
      </c>
      <c r="BV87" s="8">
        <f t="shared" si="53"/>
        <v>1.5241380386770514E-2</v>
      </c>
    </row>
    <row r="88" spans="1:74" ht="15" x14ac:dyDescent="0.25">
      <c r="A88" s="7">
        <f t="shared" si="70"/>
        <v>41517</v>
      </c>
      <c r="B88" s="210">
        <v>41608</v>
      </c>
      <c r="C88" s="205">
        <v>8146432252</v>
      </c>
      <c r="D88" s="206">
        <v>1407468.4299999992</v>
      </c>
      <c r="E88" s="207">
        <v>2069</v>
      </c>
      <c r="F88" s="206">
        <v>271547741.73333335</v>
      </c>
      <c r="G88" s="206">
        <v>131245.88773964878</v>
      </c>
      <c r="H88" s="206">
        <v>1407468.4299999992</v>
      </c>
      <c r="I88" s="208">
        <v>6.3061468021645514E-2</v>
      </c>
      <c r="J88" s="208">
        <v>1.3204761904761903E-3</v>
      </c>
      <c r="K88" s="209">
        <v>8.3906926406926495E-4</v>
      </c>
      <c r="L88" s="209">
        <v>0</v>
      </c>
      <c r="M88" s="209">
        <v>8.3906926406926495E-4</v>
      </c>
      <c r="N88" s="218">
        <v>19.419648526201133</v>
      </c>
      <c r="O88" s="218">
        <v>11.78482784845559</v>
      </c>
      <c r="P88" s="216">
        <v>6.107559561378717E-2</v>
      </c>
      <c r="S88" s="21">
        <f t="shared" si="54"/>
        <v>41608</v>
      </c>
      <c r="T88" s="14">
        <f t="shared" si="55"/>
        <v>6.3061468021645514E-2</v>
      </c>
      <c r="U88" s="14">
        <f t="shared" si="56"/>
        <v>1.3204761904761903E-3</v>
      </c>
      <c r="V88" s="14">
        <f>++VLOOKUP(B88,'cds bmps'!K:O,5,FALSE)/10000</f>
        <v>3.7903714285714298E-2</v>
      </c>
      <c r="W88" s="79">
        <v>1.5241380386770514E-2</v>
      </c>
      <c r="X88" s="8">
        <v>0</v>
      </c>
      <c r="Z88" s="49">
        <f t="shared" si="57"/>
        <v>5.1512385315601643E-2</v>
      </c>
      <c r="AA88" s="14">
        <f t="shared" si="58"/>
        <v>1.1549082706043871E-2</v>
      </c>
      <c r="AC88" s="21">
        <f t="shared" si="43"/>
        <v>41639</v>
      </c>
      <c r="AD88" s="14">
        <f t="shared" si="44"/>
        <v>-8.2768872466240581E-3</v>
      </c>
      <c r="AE88" s="14">
        <f t="shared" si="45"/>
        <v>1.1549082706043871E-2</v>
      </c>
      <c r="AF88" s="15">
        <f t="shared" si="46"/>
        <v>8.3906926406926495E-4</v>
      </c>
      <c r="AK88"/>
      <c r="AR88"/>
      <c r="AY88" s="29">
        <f t="shared" si="59"/>
        <v>41608</v>
      </c>
      <c r="AZ88" s="60">
        <f t="shared" si="60"/>
        <v>6.3061468021645514E-2</v>
      </c>
      <c r="BA88" s="60">
        <f t="shared" si="61"/>
        <v>1.3204761904761903E-3</v>
      </c>
      <c r="BB88" s="60">
        <f t="shared" si="62"/>
        <v>3.7867494824016202E-5</v>
      </c>
      <c r="BC88" s="60">
        <f t="shared" si="63"/>
        <v>0</v>
      </c>
      <c r="BD88" s="60">
        <f t="shared" si="64"/>
        <v>3.7867494824016202E-5</v>
      </c>
      <c r="BE88" s="60">
        <f t="shared" si="65"/>
        <v>3.7903714285714298E-2</v>
      </c>
      <c r="BF88" s="61">
        <f t="shared" si="66"/>
        <v>1.5241380386770514E-2</v>
      </c>
      <c r="BJ88" s="52">
        <f t="shared" si="67"/>
        <v>41608</v>
      </c>
      <c r="BK88" s="58">
        <f t="shared" si="68"/>
        <v>11.78482784845559</v>
      </c>
      <c r="BL88" s="53">
        <f t="shared" si="69"/>
        <v>2069</v>
      </c>
      <c r="BP88" s="21">
        <f t="shared" si="47"/>
        <v>41639</v>
      </c>
      <c r="BQ88" s="58">
        <f t="shared" si="48"/>
        <v>5.4784580775021456E-2</v>
      </c>
      <c r="BR88" s="58">
        <f t="shared" si="49"/>
        <v>6.3061468021645514E-2</v>
      </c>
      <c r="BS88" s="58">
        <f t="shared" si="50"/>
        <v>1.3204761904761903E-3</v>
      </c>
      <c r="BT88" s="58">
        <f t="shared" si="51"/>
        <v>3.7903714285714298E-2</v>
      </c>
      <c r="BU88" s="58">
        <f t="shared" si="52"/>
        <v>8.3906926406926495E-4</v>
      </c>
      <c r="BV88" s="8">
        <f t="shared" si="53"/>
        <v>1.5241380386770514E-2</v>
      </c>
    </row>
    <row r="89" spans="1:74" ht="15" x14ac:dyDescent="0.25">
      <c r="A89" s="7">
        <f t="shared" si="70"/>
        <v>41547</v>
      </c>
      <c r="B89" s="210">
        <v>41639</v>
      </c>
      <c r="C89" s="205">
        <v>7734812597</v>
      </c>
      <c r="D89" s="206">
        <v>1160954.7</v>
      </c>
      <c r="E89" s="207">
        <v>1778</v>
      </c>
      <c r="F89" s="206">
        <v>249510083.77419356</v>
      </c>
      <c r="G89" s="206">
        <v>140331.88063790413</v>
      </c>
      <c r="H89" s="206">
        <v>1160954.7</v>
      </c>
      <c r="I89" s="208">
        <v>5.4784580775021456E-2</v>
      </c>
      <c r="J89" s="208">
        <v>2.1595454545454552E-3</v>
      </c>
      <c r="K89" s="209">
        <v>7.8715415019762515E-5</v>
      </c>
      <c r="L89" s="209">
        <v>0</v>
      </c>
      <c r="M89" s="209">
        <v>7.8715415019762515E-5</v>
      </c>
      <c r="N89" s="218">
        <v>19.335009888267777</v>
      </c>
      <c r="O89" s="218">
        <v>11.851765472193927</v>
      </c>
      <c r="P89" s="216">
        <v>6.3061468021645514E-2</v>
      </c>
      <c r="S89" s="21">
        <f t="shared" si="54"/>
        <v>41639</v>
      </c>
      <c r="T89" s="14">
        <f t="shared" si="55"/>
        <v>5.4784580775021456E-2</v>
      </c>
      <c r="U89" s="14">
        <f t="shared" si="56"/>
        <v>2.1595454545454552E-3</v>
      </c>
      <c r="V89" s="14">
        <f>++VLOOKUP(B89,'cds bmps'!K:O,5,FALSE)/10000</f>
        <v>3.5344265000000007E-2</v>
      </c>
      <c r="W89" s="79">
        <v>2.0881226053639845E-2</v>
      </c>
      <c r="X89" s="8">
        <v>0</v>
      </c>
      <c r="Z89" s="49">
        <f t="shared" si="57"/>
        <v>6.3517642782289066E-2</v>
      </c>
      <c r="AA89" s="14">
        <f t="shared" si="58"/>
        <v>-8.7330620072676099E-3</v>
      </c>
      <c r="AC89" s="21">
        <f t="shared" si="43"/>
        <v>41670</v>
      </c>
      <c r="AD89" s="14">
        <f t="shared" si="44"/>
        <v>3.7395178719360628E-3</v>
      </c>
      <c r="AE89" s="14">
        <f t="shared" si="45"/>
        <v>-8.7330620072676099E-3</v>
      </c>
      <c r="AF89" s="15">
        <f t="shared" si="46"/>
        <v>7.8715415019762515E-5</v>
      </c>
      <c r="AK89" s="36"/>
      <c r="AR89" s="36"/>
      <c r="AY89" s="29">
        <f t="shared" ref="AY89:AY97" si="71">+S89</f>
        <v>41639</v>
      </c>
      <c r="AZ89" s="60">
        <f t="shared" ref="AZ89:AZ97" si="72">+T89</f>
        <v>5.4784580775021456E-2</v>
      </c>
      <c r="BA89" s="60">
        <f t="shared" ref="BA89:BA97" si="73">+U89</f>
        <v>2.1595454545454552E-3</v>
      </c>
      <c r="BB89" s="60">
        <f t="shared" ref="BB89:BB97" si="74">+K88</f>
        <v>8.3906926406926495E-4</v>
      </c>
      <c r="BC89" s="60">
        <f t="shared" ref="BC89:BC97" si="75">+L88</f>
        <v>0</v>
      </c>
      <c r="BD89" s="60">
        <f t="shared" ref="BD89:BD97" si="76">+M88</f>
        <v>8.3906926406926495E-4</v>
      </c>
      <c r="BE89" s="60">
        <f t="shared" ref="BE89:BE97" si="77">+V89</f>
        <v>3.5344265000000007E-2</v>
      </c>
      <c r="BF89" s="61">
        <f t="shared" ref="BF89:BF97" si="78">+W89</f>
        <v>2.0881226053639845E-2</v>
      </c>
      <c r="BJ89" s="52">
        <f t="shared" si="67"/>
        <v>41639</v>
      </c>
      <c r="BK89" s="58">
        <f t="shared" si="68"/>
        <v>11.851765472193927</v>
      </c>
      <c r="BL89" s="53">
        <f t="shared" si="69"/>
        <v>1778</v>
      </c>
      <c r="BP89" s="21">
        <f t="shared" si="47"/>
        <v>41670</v>
      </c>
      <c r="BQ89" s="58">
        <f t="shared" si="48"/>
        <v>5.8524098646957519E-2</v>
      </c>
      <c r="BR89" s="58">
        <f t="shared" si="49"/>
        <v>5.4784580775021456E-2</v>
      </c>
      <c r="BS89" s="58">
        <f t="shared" si="50"/>
        <v>2.1595454545454552E-3</v>
      </c>
      <c r="BT89" s="58">
        <f t="shared" si="51"/>
        <v>3.5344265000000007E-2</v>
      </c>
      <c r="BU89" s="58">
        <f t="shared" si="52"/>
        <v>7.8715415019762515E-5</v>
      </c>
      <c r="BV89" s="8">
        <f t="shared" si="53"/>
        <v>2.0881226053639845E-2</v>
      </c>
    </row>
    <row r="90" spans="1:74" ht="15" x14ac:dyDescent="0.25">
      <c r="A90" s="7">
        <f t="shared" si="70"/>
        <v>41578</v>
      </c>
      <c r="B90" s="210">
        <v>41670</v>
      </c>
      <c r="C90" s="205">
        <v>8384382943</v>
      </c>
      <c r="D90" s="206">
        <v>1344351.93</v>
      </c>
      <c r="E90" s="207">
        <v>2024</v>
      </c>
      <c r="F90" s="206">
        <v>270463965.90322578</v>
      </c>
      <c r="G90" s="206">
        <v>133628.44165179139</v>
      </c>
      <c r="H90" s="206">
        <v>1344351.93</v>
      </c>
      <c r="I90" s="208">
        <v>5.8524098646957519E-2</v>
      </c>
      <c r="J90" s="208">
        <v>2.2382608695652177E-3</v>
      </c>
      <c r="K90" s="209">
        <v>7.3913043478280108E-7</v>
      </c>
      <c r="L90" s="209">
        <v>0</v>
      </c>
      <c r="M90" s="209">
        <v>7.3913043478280108E-7</v>
      </c>
      <c r="N90" s="218">
        <v>19.415649434450103</v>
      </c>
      <c r="O90" s="218">
        <v>11.802818404042748</v>
      </c>
      <c r="P90" s="216">
        <v>5.4784580775021456E-2</v>
      </c>
      <c r="S90" s="21">
        <f t="shared" si="54"/>
        <v>41670</v>
      </c>
      <c r="T90" s="14">
        <f t="shared" si="55"/>
        <v>5.8524098646957519E-2</v>
      </c>
      <c r="U90" s="14">
        <f t="shared" si="56"/>
        <v>2.2382608695652177E-3</v>
      </c>
      <c r="V90" s="14">
        <f>++VLOOKUP(B90,'cds bmps'!K:O,5,FALSE)/10000</f>
        <v>3.672470869565217E-2</v>
      </c>
      <c r="W90" s="79">
        <v>2.0881226053639845E-2</v>
      </c>
      <c r="X90" s="8">
        <v>0</v>
      </c>
      <c r="Z90" s="49">
        <f t="shared" si="57"/>
        <v>6.4029101113723758E-2</v>
      </c>
      <c r="AA90" s="14">
        <f t="shared" si="58"/>
        <v>-5.5050024667662387E-3</v>
      </c>
      <c r="AC90" s="21">
        <f t="shared" si="43"/>
        <v>41698</v>
      </c>
      <c r="AD90" s="14">
        <f t="shared" si="44"/>
        <v>-1.3870713515357E-3</v>
      </c>
      <c r="AE90" s="14">
        <f t="shared" si="45"/>
        <v>-5.5050024667662387E-3</v>
      </c>
      <c r="AF90" s="15">
        <f t="shared" si="46"/>
        <v>7.3913043478280108E-7</v>
      </c>
      <c r="AK90" s="36"/>
      <c r="AR90" s="36"/>
      <c r="AY90" s="29">
        <f t="shared" si="71"/>
        <v>41670</v>
      </c>
      <c r="AZ90" s="60">
        <f t="shared" si="72"/>
        <v>5.8524098646957519E-2</v>
      </c>
      <c r="BA90" s="60">
        <f t="shared" si="73"/>
        <v>2.2382608695652177E-3</v>
      </c>
      <c r="BB90" s="60">
        <f t="shared" si="74"/>
        <v>7.8715415019762515E-5</v>
      </c>
      <c r="BC90" s="60">
        <f t="shared" si="75"/>
        <v>0</v>
      </c>
      <c r="BD90" s="60">
        <f t="shared" si="76"/>
        <v>7.8715415019762515E-5</v>
      </c>
      <c r="BE90" s="60">
        <f t="shared" si="77"/>
        <v>3.672470869565217E-2</v>
      </c>
      <c r="BF90" s="61">
        <f t="shared" si="78"/>
        <v>2.0881226053639845E-2</v>
      </c>
      <c r="BJ90" s="52">
        <f t="shared" si="67"/>
        <v>41670</v>
      </c>
      <c r="BK90" s="58">
        <f t="shared" si="68"/>
        <v>11.802818404042748</v>
      </c>
      <c r="BL90" s="53">
        <f t="shared" si="69"/>
        <v>2024</v>
      </c>
      <c r="BP90" s="21">
        <f t="shared" si="47"/>
        <v>41698</v>
      </c>
      <c r="BQ90" s="58">
        <f t="shared" si="48"/>
        <v>5.7137027295421819E-2</v>
      </c>
      <c r="BR90" s="58">
        <f t="shared" si="49"/>
        <v>5.8524098646957519E-2</v>
      </c>
      <c r="BS90" s="58">
        <f t="shared" si="50"/>
        <v>2.2382608695652177E-3</v>
      </c>
      <c r="BT90" s="58">
        <f t="shared" si="51"/>
        <v>3.672470869565217E-2</v>
      </c>
      <c r="BU90" s="58">
        <f t="shared" si="52"/>
        <v>7.3913043478280108E-7</v>
      </c>
      <c r="BV90" s="8">
        <f t="shared" si="53"/>
        <v>2.0881226053639845E-2</v>
      </c>
    </row>
    <row r="91" spans="1:74" ht="15" x14ac:dyDescent="0.25">
      <c r="A91" s="7">
        <f t="shared" si="70"/>
        <v>41608</v>
      </c>
      <c r="B91" s="210">
        <v>41698</v>
      </c>
      <c r="C91" s="205">
        <v>8092265184</v>
      </c>
      <c r="D91" s="206">
        <v>1266761.5799999991</v>
      </c>
      <c r="E91" s="207">
        <v>1717</v>
      </c>
      <c r="F91" s="206">
        <v>289009470.85714287</v>
      </c>
      <c r="G91" s="206">
        <v>168322.34761627423</v>
      </c>
      <c r="H91" s="206">
        <v>1266761.5799999991</v>
      </c>
      <c r="I91" s="208">
        <v>5.7137027295421819E-2</v>
      </c>
      <c r="J91" s="208">
        <v>2.2390000000000005E-3</v>
      </c>
      <c r="K91" s="209">
        <v>7.9095238095237917E-5</v>
      </c>
      <c r="L91" s="209">
        <v>0</v>
      </c>
      <c r="M91" s="209">
        <v>7.9095238095237917E-5</v>
      </c>
      <c r="N91" s="218">
        <v>19.481970016671728</v>
      </c>
      <c r="O91" s="218">
        <v>12.033636155774252</v>
      </c>
      <c r="P91" s="216">
        <v>5.8524098646957519E-2</v>
      </c>
      <c r="S91" s="21">
        <f t="shared" si="54"/>
        <v>41698</v>
      </c>
      <c r="T91" s="14">
        <f t="shared" si="55"/>
        <v>5.7137027295421819E-2</v>
      </c>
      <c r="U91" s="14">
        <f t="shared" si="56"/>
        <v>2.2390000000000005E-3</v>
      </c>
      <c r="V91" s="14">
        <f>++VLOOKUP(B91,'cds bmps'!K:O,5,FALSE)/10000</f>
        <v>3.2807865000000005E-2</v>
      </c>
      <c r="W91" s="79">
        <v>2.0881226053639845E-2</v>
      </c>
      <c r="X91" s="8">
        <v>0</v>
      </c>
      <c r="Z91" s="49">
        <f t="shared" si="57"/>
        <v>6.2733925652049383E-2</v>
      </c>
      <c r="AA91" s="14">
        <f t="shared" si="58"/>
        <v>-5.5968983566275637E-3</v>
      </c>
      <c r="AC91" s="21">
        <f t="shared" si="43"/>
        <v>41729</v>
      </c>
      <c r="AD91" s="14">
        <f t="shared" si="44"/>
        <v>-3.3843206236756213E-4</v>
      </c>
      <c r="AE91" s="14">
        <f t="shared" si="45"/>
        <v>-5.5968983566275637E-3</v>
      </c>
      <c r="AF91" s="15">
        <f t="shared" si="46"/>
        <v>7.9095238095237917E-5</v>
      </c>
      <c r="AK91"/>
      <c r="AR91"/>
      <c r="AY91" s="29">
        <f t="shared" si="71"/>
        <v>41698</v>
      </c>
      <c r="AZ91" s="60">
        <f t="shared" si="72"/>
        <v>5.7137027295421819E-2</v>
      </c>
      <c r="BA91" s="60">
        <f t="shared" si="73"/>
        <v>2.2390000000000005E-3</v>
      </c>
      <c r="BB91" s="60">
        <f t="shared" si="74"/>
        <v>7.3913043478280108E-7</v>
      </c>
      <c r="BC91" s="60">
        <f t="shared" si="75"/>
        <v>0</v>
      </c>
      <c r="BD91" s="60">
        <f t="shared" si="76"/>
        <v>7.3913043478280108E-7</v>
      </c>
      <c r="BE91" s="60">
        <f t="shared" si="77"/>
        <v>3.2807865000000005E-2</v>
      </c>
      <c r="BF91" s="61">
        <f t="shared" si="78"/>
        <v>2.0881226053639845E-2</v>
      </c>
      <c r="BJ91" s="52">
        <f t="shared" si="67"/>
        <v>41698</v>
      </c>
      <c r="BK91" s="58">
        <f t="shared" si="68"/>
        <v>12.033636155774252</v>
      </c>
      <c r="BL91" s="53">
        <f t="shared" si="69"/>
        <v>1717</v>
      </c>
      <c r="BP91" s="21">
        <f t="shared" si="47"/>
        <v>41729</v>
      </c>
      <c r="BQ91" s="58">
        <f t="shared" si="48"/>
        <v>5.6798595233054257E-2</v>
      </c>
      <c r="BR91" s="58">
        <f t="shared" si="49"/>
        <v>5.7137027295421819E-2</v>
      </c>
      <c r="BS91" s="58">
        <f t="shared" si="50"/>
        <v>2.2390000000000005E-3</v>
      </c>
      <c r="BT91" s="58">
        <f t="shared" si="51"/>
        <v>3.2807865000000005E-2</v>
      </c>
      <c r="BU91" s="58">
        <f t="shared" si="52"/>
        <v>7.9095238095237917E-5</v>
      </c>
      <c r="BV91" s="8">
        <f t="shared" si="53"/>
        <v>2.0881226053639845E-2</v>
      </c>
    </row>
    <row r="92" spans="1:74" ht="15" x14ac:dyDescent="0.25">
      <c r="A92" s="7">
        <f t="shared" si="70"/>
        <v>41639</v>
      </c>
      <c r="B92" s="210">
        <v>41729</v>
      </c>
      <c r="C92" s="205">
        <v>8598913319</v>
      </c>
      <c r="D92" s="206">
        <v>1338099.1700000004</v>
      </c>
      <c r="E92" s="207">
        <v>1619</v>
      </c>
      <c r="F92" s="206">
        <v>277384300.61290324</v>
      </c>
      <c r="G92" s="206">
        <v>171330.63657375122</v>
      </c>
      <c r="H92" s="206">
        <v>1338099.1700000004</v>
      </c>
      <c r="I92" s="208">
        <v>5.6798595233054257E-2</v>
      </c>
      <c r="J92" s="208">
        <v>2.3180952380952385E-3</v>
      </c>
      <c r="K92" s="209">
        <v>2.0740476190476151E-4</v>
      </c>
      <c r="L92" s="209">
        <v>0</v>
      </c>
      <c r="M92" s="209">
        <v>2.0740476190476151E-4</v>
      </c>
      <c r="N92" s="218">
        <v>19.440914469481037</v>
      </c>
      <c r="O92" s="218">
        <v>12.051350515803401</v>
      </c>
      <c r="P92" s="216">
        <v>5.7137027295421819E-2</v>
      </c>
      <c r="S92" s="21">
        <f t="shared" si="54"/>
        <v>41729</v>
      </c>
      <c r="T92" s="14">
        <f t="shared" si="55"/>
        <v>5.6798595233054257E-2</v>
      </c>
      <c r="U92" s="14">
        <f t="shared" si="56"/>
        <v>2.3180952380952385E-3</v>
      </c>
      <c r="V92" s="14">
        <f>++VLOOKUP(B92,'cds bmps'!K:O,5,FALSE)/10000</f>
        <v>2.6218933333333343E-2</v>
      </c>
      <c r="W92" s="79">
        <v>1.6090501988031324E-2</v>
      </c>
      <c r="X92" s="8">
        <v>0</v>
      </c>
      <c r="Z92" s="49">
        <f t="shared" si="57"/>
        <v>5.0188684374965514E-2</v>
      </c>
      <c r="AA92" s="14">
        <f t="shared" si="58"/>
        <v>6.6099108580887425E-3</v>
      </c>
      <c r="AC92" s="21">
        <f t="shared" si="43"/>
        <v>41759</v>
      </c>
      <c r="AD92" s="14">
        <f t="shared" si="44"/>
        <v>-5.7975643261221066E-4</v>
      </c>
      <c r="AE92" s="14">
        <f t="shared" si="45"/>
        <v>6.6099108580887425E-3</v>
      </c>
      <c r="AF92" s="15">
        <f t="shared" si="46"/>
        <v>2.0740476190476151E-4</v>
      </c>
      <c r="AK92" s="37"/>
      <c r="AR92" s="37"/>
      <c r="AY92" s="29">
        <f t="shared" si="71"/>
        <v>41729</v>
      </c>
      <c r="AZ92" s="60">
        <f t="shared" si="72"/>
        <v>5.6798595233054257E-2</v>
      </c>
      <c r="BA92" s="60">
        <f t="shared" si="73"/>
        <v>2.3180952380952385E-3</v>
      </c>
      <c r="BB92" s="60">
        <f t="shared" si="74"/>
        <v>7.9095238095237917E-5</v>
      </c>
      <c r="BC92" s="60">
        <f t="shared" si="75"/>
        <v>0</v>
      </c>
      <c r="BD92" s="60">
        <f t="shared" si="76"/>
        <v>7.9095238095237917E-5</v>
      </c>
      <c r="BE92" s="60">
        <f t="shared" si="77"/>
        <v>2.6218933333333343E-2</v>
      </c>
      <c r="BF92" s="61">
        <f t="shared" si="78"/>
        <v>1.6090501988031324E-2</v>
      </c>
      <c r="BJ92" s="52">
        <f t="shared" si="67"/>
        <v>41729</v>
      </c>
      <c r="BK92" s="58">
        <f t="shared" si="68"/>
        <v>12.051350515803401</v>
      </c>
      <c r="BL92" s="53">
        <f t="shared" si="69"/>
        <v>1619</v>
      </c>
      <c r="BP92" s="21">
        <f t="shared" si="47"/>
        <v>41759</v>
      </c>
      <c r="BQ92" s="58">
        <f t="shared" si="48"/>
        <v>5.6218838800442046E-2</v>
      </c>
      <c r="BR92" s="58">
        <f t="shared" si="49"/>
        <v>5.6798595233054257E-2</v>
      </c>
      <c r="BS92" s="58">
        <f t="shared" si="50"/>
        <v>2.3180952380952385E-3</v>
      </c>
      <c r="BT92" s="58">
        <f t="shared" si="51"/>
        <v>2.6218933333333343E-2</v>
      </c>
      <c r="BU92" s="58">
        <f t="shared" si="52"/>
        <v>2.0740476190476151E-4</v>
      </c>
      <c r="BV92" s="8">
        <f t="shared" si="53"/>
        <v>1.6090501988031324E-2</v>
      </c>
    </row>
    <row r="93" spans="1:74" ht="15" x14ac:dyDescent="0.25">
      <c r="A93" s="7">
        <f t="shared" si="70"/>
        <v>41670</v>
      </c>
      <c r="B93" s="210">
        <v>41759</v>
      </c>
      <c r="C93" s="205">
        <v>7739291079</v>
      </c>
      <c r="D93" s="206">
        <v>1192038.2400000005</v>
      </c>
      <c r="E93" s="207">
        <v>1908</v>
      </c>
      <c r="F93" s="206">
        <v>257976369.30000001</v>
      </c>
      <c r="G93" s="206">
        <v>135207.74072327046</v>
      </c>
      <c r="H93" s="206">
        <v>1192038.2400000005</v>
      </c>
      <c r="I93" s="208">
        <v>5.6218838800442046E-2</v>
      </c>
      <c r="J93" s="208">
        <v>2.5255E-3</v>
      </c>
      <c r="K93" s="209">
        <v>6.6880952380951944E-5</v>
      </c>
      <c r="L93" s="209">
        <v>0</v>
      </c>
      <c r="M93" s="209">
        <v>6.6880952380951944E-5</v>
      </c>
      <c r="N93" s="218">
        <v>19.368378546830638</v>
      </c>
      <c r="O93" s="218">
        <v>11.814567694822404</v>
      </c>
      <c r="P93" s="216">
        <v>5.6798595233054257E-2</v>
      </c>
      <c r="S93" s="21">
        <f t="shared" si="54"/>
        <v>41759</v>
      </c>
      <c r="T93" s="14">
        <f t="shared" si="55"/>
        <v>5.6218838800442046E-2</v>
      </c>
      <c r="U93" s="14">
        <f t="shared" si="56"/>
        <v>2.5255E-3</v>
      </c>
      <c r="V93" s="14">
        <f>++VLOOKUP(B93,'cds bmps'!K:O,5,FALSE)/10000</f>
        <v>2.0012786363636362E-2</v>
      </c>
      <c r="W93" s="79">
        <v>1.6090501988031324E-2</v>
      </c>
      <c r="X93" s="8">
        <v>0</v>
      </c>
      <c r="Z93" s="49">
        <f t="shared" si="57"/>
        <v>4.8280106154855812E-2</v>
      </c>
      <c r="AA93" s="14">
        <f t="shared" si="58"/>
        <v>7.9387326455862342E-3</v>
      </c>
      <c r="AC93" s="21">
        <f t="shared" si="43"/>
        <v>41790</v>
      </c>
      <c r="AD93" s="14">
        <f t="shared" si="44"/>
        <v>2.1529442431726178E-3</v>
      </c>
      <c r="AE93" s="14">
        <f t="shared" si="45"/>
        <v>7.9387326455862342E-3</v>
      </c>
      <c r="AF93" s="15">
        <f t="shared" si="46"/>
        <v>6.6880952380951944E-5</v>
      </c>
      <c r="AK93" s="37"/>
      <c r="AR93" s="37"/>
      <c r="AY93" s="29">
        <f t="shared" si="71"/>
        <v>41759</v>
      </c>
      <c r="AZ93" s="60">
        <f t="shared" si="72"/>
        <v>5.6218838800442046E-2</v>
      </c>
      <c r="BA93" s="60">
        <f t="shared" si="73"/>
        <v>2.5255E-3</v>
      </c>
      <c r="BB93" s="60">
        <f t="shared" si="74"/>
        <v>2.0740476190476151E-4</v>
      </c>
      <c r="BC93" s="60">
        <f t="shared" si="75"/>
        <v>0</v>
      </c>
      <c r="BD93" s="60">
        <f t="shared" si="76"/>
        <v>2.0740476190476151E-4</v>
      </c>
      <c r="BE93" s="60">
        <f t="shared" si="77"/>
        <v>2.0012786363636362E-2</v>
      </c>
      <c r="BF93" s="61">
        <f t="shared" si="78"/>
        <v>1.6090501988031324E-2</v>
      </c>
      <c r="BJ93" s="52">
        <f t="shared" si="67"/>
        <v>41759</v>
      </c>
      <c r="BK93" s="58">
        <f t="shared" si="68"/>
        <v>11.814567694822404</v>
      </c>
      <c r="BL93" s="53">
        <f t="shared" si="69"/>
        <v>1908</v>
      </c>
      <c r="BP93" s="21">
        <f t="shared" si="47"/>
        <v>41790</v>
      </c>
      <c r="BQ93" s="58">
        <f t="shared" si="48"/>
        <v>5.8371783043614664E-2</v>
      </c>
      <c r="BR93" s="58">
        <f t="shared" si="49"/>
        <v>5.6218838800442046E-2</v>
      </c>
      <c r="BS93" s="58">
        <f t="shared" si="50"/>
        <v>2.5255E-3</v>
      </c>
      <c r="BT93" s="58">
        <f t="shared" si="51"/>
        <v>2.0012786363636362E-2</v>
      </c>
      <c r="BU93" s="58">
        <f t="shared" si="52"/>
        <v>6.6880952380951944E-5</v>
      </c>
      <c r="BV93" s="8">
        <f t="shared" si="53"/>
        <v>1.6090501988031324E-2</v>
      </c>
    </row>
    <row r="94" spans="1:74" ht="15" x14ac:dyDescent="0.25">
      <c r="A94" s="7">
        <f t="shared" si="70"/>
        <v>41698</v>
      </c>
      <c r="B94" s="210">
        <v>41790</v>
      </c>
      <c r="C94" s="205">
        <v>7298827428</v>
      </c>
      <c r="D94" s="206">
        <v>1167248.1400000001</v>
      </c>
      <c r="E94" s="207">
        <v>1698</v>
      </c>
      <c r="F94" s="206">
        <v>235446046.06451613</v>
      </c>
      <c r="G94" s="206">
        <v>138660.80451384932</v>
      </c>
      <c r="H94" s="206">
        <v>1167248.1400000001</v>
      </c>
      <c r="I94" s="208">
        <v>5.8371783043614664E-2</v>
      </c>
      <c r="J94" s="208">
        <v>2.5923809523809519E-3</v>
      </c>
      <c r="K94" s="209">
        <v>0</v>
      </c>
      <c r="L94" s="209">
        <v>-1.0633333333333326E-3</v>
      </c>
      <c r="M94" s="209">
        <v>-1.0633333333333326E-3</v>
      </c>
      <c r="N94" s="218">
        <v>19.276992341412456</v>
      </c>
      <c r="O94" s="218">
        <v>11.839785974541162</v>
      </c>
      <c r="P94" s="216">
        <v>5.6218838800442046E-2</v>
      </c>
      <c r="S94" s="21">
        <f t="shared" si="54"/>
        <v>41790</v>
      </c>
      <c r="T94" s="14">
        <f t="shared" si="55"/>
        <v>5.8371783043614664E-2</v>
      </c>
      <c r="U94" s="14">
        <f t="shared" si="56"/>
        <v>2.5923809523809519E-3</v>
      </c>
      <c r="V94" s="14">
        <f>++VLOOKUP(B94,'cds bmps'!K:O,5,FALSE)/10000</f>
        <v>1.8005336363636364E-2</v>
      </c>
      <c r="W94" s="79">
        <v>1.6090501988031324E-2</v>
      </c>
      <c r="X94" s="8">
        <v>0</v>
      </c>
      <c r="Z94" s="49">
        <f t="shared" si="57"/>
        <v>4.7662610666761397E-2</v>
      </c>
      <c r="AA94" s="14">
        <f t="shared" si="58"/>
        <v>1.0709172376853267E-2</v>
      </c>
      <c r="AC94" s="21">
        <f t="shared" si="43"/>
        <v>41820</v>
      </c>
      <c r="AD94" s="14">
        <f t="shared" si="44"/>
        <v>-4.2903279998049437E-6</v>
      </c>
      <c r="AE94" s="14">
        <f t="shared" si="45"/>
        <v>1.0709172376853267E-2</v>
      </c>
      <c r="AF94" s="15">
        <f t="shared" si="46"/>
        <v>-1.0633333333333326E-3</v>
      </c>
      <c r="AK94" s="37"/>
      <c r="AR94" s="37"/>
      <c r="AY94" s="29">
        <f t="shared" si="71"/>
        <v>41790</v>
      </c>
      <c r="AZ94" s="60">
        <f t="shared" si="72"/>
        <v>5.8371783043614664E-2</v>
      </c>
      <c r="BA94" s="60">
        <f t="shared" si="73"/>
        <v>2.5923809523809519E-3</v>
      </c>
      <c r="BB94" s="60">
        <f t="shared" si="74"/>
        <v>6.6880952380951944E-5</v>
      </c>
      <c r="BC94" s="60">
        <f t="shared" si="75"/>
        <v>0</v>
      </c>
      <c r="BD94" s="60">
        <f t="shared" si="76"/>
        <v>6.6880952380951944E-5</v>
      </c>
      <c r="BE94" s="60">
        <f t="shared" si="77"/>
        <v>1.8005336363636364E-2</v>
      </c>
      <c r="BF94" s="61">
        <f t="shared" si="78"/>
        <v>1.6090501988031324E-2</v>
      </c>
      <c r="BJ94" s="52">
        <f t="shared" si="67"/>
        <v>41790</v>
      </c>
      <c r="BK94" s="58">
        <f t="shared" si="68"/>
        <v>11.839785974541162</v>
      </c>
      <c r="BL94" s="53">
        <f t="shared" si="69"/>
        <v>1698</v>
      </c>
      <c r="BP94" s="21">
        <f t="shared" si="47"/>
        <v>41820</v>
      </c>
      <c r="BQ94" s="58">
        <f t="shared" si="48"/>
        <v>5.8367492715614859E-2</v>
      </c>
      <c r="BR94" s="58">
        <f t="shared" si="49"/>
        <v>5.8371783043614664E-2</v>
      </c>
      <c r="BS94" s="58">
        <f t="shared" si="50"/>
        <v>2.5923809523809519E-3</v>
      </c>
      <c r="BT94" s="58">
        <f t="shared" si="51"/>
        <v>1.8005336363636364E-2</v>
      </c>
      <c r="BU94" s="58">
        <f t="shared" si="52"/>
        <v>-1.0633333333333326E-3</v>
      </c>
      <c r="BV94" s="8">
        <f t="shared" si="53"/>
        <v>1.6090501988031324E-2</v>
      </c>
    </row>
    <row r="95" spans="1:74" ht="15" x14ac:dyDescent="0.25">
      <c r="A95" s="7">
        <f t="shared" si="70"/>
        <v>41729</v>
      </c>
      <c r="B95" s="210">
        <v>41820</v>
      </c>
      <c r="C95" s="205">
        <v>6620383427</v>
      </c>
      <c r="D95" s="206">
        <v>1058671.7299999995</v>
      </c>
      <c r="E95" s="207">
        <v>1558</v>
      </c>
      <c r="F95" s="206">
        <v>220679447.56666666</v>
      </c>
      <c r="G95" s="206">
        <v>141642.77764227643</v>
      </c>
      <c r="H95" s="206">
        <v>1058671.7299999995</v>
      </c>
      <c r="I95" s="208">
        <v>5.8367492715614859E-2</v>
      </c>
      <c r="J95" s="208">
        <v>1.5290476190476193E-3</v>
      </c>
      <c r="K95" s="209">
        <v>0</v>
      </c>
      <c r="L95" s="209">
        <v>-5.7078674948240191E-4</v>
      </c>
      <c r="M95" s="209">
        <v>-5.7078674948240191E-4</v>
      </c>
      <c r="N95" s="218">
        <v>19.21222174304231</v>
      </c>
      <c r="O95" s="218">
        <v>11.861063516611615</v>
      </c>
      <c r="P95" s="216">
        <v>5.8371783043614664E-2</v>
      </c>
      <c r="S95" s="21">
        <f t="shared" si="54"/>
        <v>41820</v>
      </c>
      <c r="T95" s="14">
        <f t="shared" si="55"/>
        <v>5.8367492715614859E-2</v>
      </c>
      <c r="U95" s="14">
        <f t="shared" si="56"/>
        <v>1.5290476190476193E-3</v>
      </c>
      <c r="V95" s="14">
        <f>++VLOOKUP(B95,'cds bmps'!K:O,5,FALSE)/10000</f>
        <v>1.6739757142857137E-2</v>
      </c>
      <c r="W95" s="79">
        <v>1.6434169343041833E-2</v>
      </c>
      <c r="X95" s="8">
        <v>0</v>
      </c>
      <c r="Z95" s="49">
        <f t="shared" si="57"/>
        <v>4.7251116115239897E-2</v>
      </c>
      <c r="AA95" s="14">
        <f t="shared" si="58"/>
        <v>1.1116376600374962E-2</v>
      </c>
      <c r="AC95" s="21">
        <f t="shared" si="43"/>
        <v>41851</v>
      </c>
      <c r="AD95" s="14">
        <f t="shared" si="44"/>
        <v>1.8096224718037734E-3</v>
      </c>
      <c r="AE95" s="14">
        <f t="shared" si="45"/>
        <v>1.1116376600374962E-2</v>
      </c>
      <c r="AF95" s="15">
        <f t="shared" si="46"/>
        <v>-5.7078674948240191E-4</v>
      </c>
      <c r="AK95"/>
      <c r="AR95"/>
      <c r="AY95" s="29">
        <f t="shared" si="71"/>
        <v>41820</v>
      </c>
      <c r="AZ95" s="60">
        <f t="shared" si="72"/>
        <v>5.8367492715614859E-2</v>
      </c>
      <c r="BA95" s="60">
        <f t="shared" si="73"/>
        <v>1.5290476190476193E-3</v>
      </c>
      <c r="BB95" s="60">
        <f t="shared" si="74"/>
        <v>0</v>
      </c>
      <c r="BC95" s="60">
        <f t="shared" si="75"/>
        <v>-1.0633333333333326E-3</v>
      </c>
      <c r="BD95" s="60">
        <f t="shared" si="76"/>
        <v>-1.0633333333333326E-3</v>
      </c>
      <c r="BE95" s="60">
        <f t="shared" si="77"/>
        <v>1.6739757142857137E-2</v>
      </c>
      <c r="BF95" s="61">
        <f t="shared" si="78"/>
        <v>1.6434169343041833E-2</v>
      </c>
      <c r="BJ95" s="52">
        <f t="shared" si="67"/>
        <v>41820</v>
      </c>
      <c r="BK95" s="58">
        <f t="shared" si="68"/>
        <v>11.861063516611615</v>
      </c>
      <c r="BL95" s="53">
        <f t="shared" si="69"/>
        <v>1558</v>
      </c>
      <c r="BP95" s="21">
        <f t="shared" si="47"/>
        <v>41851</v>
      </c>
      <c r="BQ95" s="58">
        <f t="shared" si="48"/>
        <v>6.0177115187418632E-2</v>
      </c>
      <c r="BR95" s="58">
        <f t="shared" si="49"/>
        <v>5.8367492715614859E-2</v>
      </c>
      <c r="BS95" s="58">
        <f t="shared" si="50"/>
        <v>1.5290476190476193E-3</v>
      </c>
      <c r="BT95" s="58">
        <f t="shared" si="51"/>
        <v>1.6739757142857137E-2</v>
      </c>
      <c r="BU95" s="58">
        <f t="shared" si="52"/>
        <v>-5.7078674948240191E-4</v>
      </c>
      <c r="BV95" s="8">
        <f t="shared" si="53"/>
        <v>1.6434169343041833E-2</v>
      </c>
    </row>
    <row r="96" spans="1:74" ht="15" x14ac:dyDescent="0.25">
      <c r="A96" s="7">
        <f t="shared" si="70"/>
        <v>41759</v>
      </c>
      <c r="B96" s="210">
        <v>41851</v>
      </c>
      <c r="C96" s="205">
        <v>7284417891</v>
      </c>
      <c r="D96" s="206">
        <v>1200973.3000000003</v>
      </c>
      <c r="E96" s="207">
        <v>2028</v>
      </c>
      <c r="F96" s="206">
        <v>234981222.29032257</v>
      </c>
      <c r="G96" s="206">
        <v>115868.45280587899</v>
      </c>
      <c r="H96" s="206">
        <v>1200973.3000000003</v>
      </c>
      <c r="I96" s="208">
        <v>6.0177115187418632E-2</v>
      </c>
      <c r="J96" s="208">
        <v>9.5826086956521742E-4</v>
      </c>
      <c r="K96" s="209">
        <v>0</v>
      </c>
      <c r="L96" s="209">
        <v>-1.0826086956521735E-4</v>
      </c>
      <c r="M96" s="209">
        <v>-1.0826086956521735E-4</v>
      </c>
      <c r="N96" s="218">
        <v>19.275016163768282</v>
      </c>
      <c r="O96" s="218">
        <v>11.660210799057209</v>
      </c>
      <c r="P96" s="216">
        <v>5.8367492715614859E-2</v>
      </c>
      <c r="S96" s="21">
        <f t="shared" si="54"/>
        <v>41851</v>
      </c>
      <c r="T96" s="14">
        <f t="shared" si="55"/>
        <v>6.0177115187418632E-2</v>
      </c>
      <c r="U96" s="14">
        <f t="shared" si="56"/>
        <v>9.5826086956521742E-4</v>
      </c>
      <c r="V96" s="14">
        <f>++VLOOKUP(B96,'cds bmps'!K:O,5,FALSE)/10000</f>
        <v>2.1330356521739129E-2</v>
      </c>
      <c r="W96" s="79">
        <v>1.6434169343041833E-2</v>
      </c>
      <c r="X96" s="8">
        <v>0</v>
      </c>
      <c r="Z96" s="49">
        <f t="shared" si="57"/>
        <v>4.837225531227099E-2</v>
      </c>
      <c r="AA96" s="14">
        <f t="shared" si="58"/>
        <v>1.1804859875147643E-2</v>
      </c>
      <c r="AC96" s="21">
        <f t="shared" si="43"/>
        <v>41882</v>
      </c>
      <c r="AD96" s="14">
        <f t="shared" si="44"/>
        <v>-1.7899494595700269E-3</v>
      </c>
      <c r="AE96" s="14">
        <f t="shared" si="45"/>
        <v>1.1804859875147643E-2</v>
      </c>
      <c r="AF96" s="15">
        <f t="shared" si="46"/>
        <v>-1.0826086956521735E-4</v>
      </c>
      <c r="AK96" s="36"/>
      <c r="AR96" s="36"/>
      <c r="AY96" s="29">
        <f t="shared" si="71"/>
        <v>41851</v>
      </c>
      <c r="AZ96" s="60">
        <f t="shared" si="72"/>
        <v>6.0177115187418632E-2</v>
      </c>
      <c r="BA96" s="60">
        <f t="shared" si="73"/>
        <v>9.5826086956521742E-4</v>
      </c>
      <c r="BB96" s="60">
        <f t="shared" si="74"/>
        <v>0</v>
      </c>
      <c r="BC96" s="60">
        <f t="shared" si="75"/>
        <v>-5.7078674948240191E-4</v>
      </c>
      <c r="BD96" s="60">
        <f t="shared" si="76"/>
        <v>-5.7078674948240191E-4</v>
      </c>
      <c r="BE96" s="60">
        <f t="shared" si="77"/>
        <v>2.1330356521739129E-2</v>
      </c>
      <c r="BF96" s="61">
        <f t="shared" si="78"/>
        <v>1.6434169343041833E-2</v>
      </c>
      <c r="BJ96" s="52">
        <f t="shared" si="67"/>
        <v>41851</v>
      </c>
      <c r="BK96" s="58">
        <f t="shared" si="68"/>
        <v>11.660210799057209</v>
      </c>
      <c r="BL96" s="53">
        <f t="shared" si="69"/>
        <v>2028</v>
      </c>
      <c r="BP96" s="21">
        <f t="shared" si="47"/>
        <v>41882</v>
      </c>
      <c r="BQ96" s="58">
        <f t="shared" si="48"/>
        <v>5.8387165727848606E-2</v>
      </c>
      <c r="BR96" s="58">
        <f t="shared" si="49"/>
        <v>6.0177115187418632E-2</v>
      </c>
      <c r="BS96" s="58">
        <f t="shared" si="50"/>
        <v>9.5826086956521742E-4</v>
      </c>
      <c r="BT96" s="58">
        <f t="shared" si="51"/>
        <v>2.1330356521739129E-2</v>
      </c>
      <c r="BU96" s="58">
        <f t="shared" si="52"/>
        <v>-1.0826086956521735E-4</v>
      </c>
      <c r="BV96" s="8">
        <f t="shared" si="53"/>
        <v>1.6434169343041833E-2</v>
      </c>
    </row>
    <row r="97" spans="1:73" ht="15" x14ac:dyDescent="0.25">
      <c r="A97" s="7">
        <f>+EOMONTH(B97,-3)</f>
        <v>41790</v>
      </c>
      <c r="B97" s="211">
        <v>41882</v>
      </c>
      <c r="C97" s="212">
        <v>6624917237</v>
      </c>
      <c r="D97" s="213">
        <v>1059753.8099999996</v>
      </c>
      <c r="E97" s="214">
        <v>1652</v>
      </c>
      <c r="F97" s="206">
        <v>213707007.6451613</v>
      </c>
      <c r="G97" s="206">
        <v>129362.59542685309</v>
      </c>
      <c r="H97" s="206">
        <v>1059753.8099999996</v>
      </c>
      <c r="I97" s="208">
        <v>5.8387165727848606E-2</v>
      </c>
      <c r="J97" s="208">
        <v>8.5000000000000006E-4</v>
      </c>
      <c r="K97" s="209">
        <v>0</v>
      </c>
      <c r="L97" s="209">
        <v>-8.5000000000000006E-4</v>
      </c>
      <c r="M97" s="209">
        <v>-8.5000000000000006E-4</v>
      </c>
      <c r="N97" s="218">
        <v>19.180116511727217</v>
      </c>
      <c r="O97" s="218">
        <v>11.770374557646294</v>
      </c>
      <c r="P97" s="216">
        <v>6.0177115187418632E-2</v>
      </c>
      <c r="S97" s="21">
        <f t="shared" si="54"/>
        <v>41882</v>
      </c>
      <c r="T97" s="14">
        <f t="shared" si="55"/>
        <v>5.8387165727848606E-2</v>
      </c>
      <c r="U97" s="14">
        <f t="shared" si="56"/>
        <v>8.5000000000000006E-4</v>
      </c>
      <c r="V97" s="14">
        <f>++VLOOKUP(B97,'cds bmps'!K:O,5,FALSE)/10000</f>
        <v>2.3160223809523806E-2</v>
      </c>
      <c r="W97" s="79">
        <v>1.6434169343041833E-2</v>
      </c>
      <c r="X97" s="8">
        <v>0</v>
      </c>
      <c r="Z97" s="49">
        <f t="shared" si="57"/>
        <v>4.8902194396795301E-2</v>
      </c>
      <c r="AA97" s="14">
        <f t="shared" si="58"/>
        <v>9.4849713310533046E-3</v>
      </c>
      <c r="AC97" s="21"/>
      <c r="AD97" s="14"/>
      <c r="AE97" s="14"/>
      <c r="AF97" s="15"/>
      <c r="AK97"/>
      <c r="AR97"/>
      <c r="AY97" s="29">
        <f t="shared" si="71"/>
        <v>41882</v>
      </c>
      <c r="AZ97" s="60">
        <f t="shared" si="72"/>
        <v>5.8387165727848606E-2</v>
      </c>
      <c r="BA97" s="60">
        <f t="shared" si="73"/>
        <v>8.5000000000000006E-4</v>
      </c>
      <c r="BB97" s="60">
        <f t="shared" si="74"/>
        <v>0</v>
      </c>
      <c r="BC97" s="60">
        <f t="shared" si="75"/>
        <v>-1.0826086956521735E-4</v>
      </c>
      <c r="BD97" s="60">
        <f t="shared" si="76"/>
        <v>-1.0826086956521735E-4</v>
      </c>
      <c r="BE97" s="60">
        <f t="shared" si="77"/>
        <v>2.3160223809523806E-2</v>
      </c>
      <c r="BF97" s="61">
        <f t="shared" si="78"/>
        <v>1.6434169343041833E-2</v>
      </c>
      <c r="BJ97" s="52">
        <f t="shared" si="67"/>
        <v>41882</v>
      </c>
      <c r="BK97" s="58">
        <f t="shared" si="68"/>
        <v>11.770374557646294</v>
      </c>
      <c r="BL97" s="53">
        <f t="shared" si="69"/>
        <v>1652</v>
      </c>
      <c r="BP97" s="21"/>
      <c r="BQ97" s="58"/>
      <c r="BR97" s="58"/>
      <c r="BS97" s="58"/>
      <c r="BT97" s="58"/>
      <c r="BU97" s="58"/>
    </row>
    <row r="98" spans="1:73" ht="12.75" x14ac:dyDescent="0.2">
      <c r="B98" s="66"/>
      <c r="AK98" s="36"/>
      <c r="AR98" s="36"/>
    </row>
    <row r="99" spans="1:73" ht="12.75" x14ac:dyDescent="0.2">
      <c r="B99" s="66"/>
      <c r="AK99" s="36"/>
      <c r="AR99" s="36"/>
    </row>
    <row r="100" spans="1:73" ht="15" x14ac:dyDescent="0.25">
      <c r="B100" s="66"/>
      <c r="AK100"/>
      <c r="AR100"/>
    </row>
    <row r="101" spans="1:73" ht="12.75" x14ac:dyDescent="0.2">
      <c r="B101" s="66"/>
      <c r="AK101" s="37"/>
      <c r="AR101" s="37"/>
    </row>
    <row r="102" spans="1:73" ht="12.75" x14ac:dyDescent="0.2">
      <c r="B102" s="91">
        <v>39507</v>
      </c>
      <c r="C102" s="92">
        <v>3795685312</v>
      </c>
      <c r="D102" s="93">
        <v>640078.60000000126</v>
      </c>
      <c r="E102" s="94">
        <v>971</v>
      </c>
      <c r="F102" s="93">
        <v>130885700.4137931</v>
      </c>
      <c r="G102" s="93">
        <v>134794.74810895274</v>
      </c>
      <c r="H102" s="93">
        <v>640078.60000000126</v>
      </c>
      <c r="I102" s="95">
        <v>6.1719755022726301E-2</v>
      </c>
      <c r="J102" s="95">
        <v>4.1820952380952389E-2</v>
      </c>
      <c r="K102" s="96">
        <v>1.2253634085213003E-3</v>
      </c>
      <c r="L102" s="96">
        <v>0</v>
      </c>
      <c r="M102" s="96">
        <v>1.2253634085213003E-3</v>
      </c>
      <c r="N102" s="97">
        <v>1</v>
      </c>
      <c r="O102" s="111">
        <v>18.689834984376606</v>
      </c>
      <c r="P102" s="111">
        <v>11.811508516085281</v>
      </c>
      <c r="Q102" s="98"/>
      <c r="AK102" s="37"/>
      <c r="AR102" s="37"/>
    </row>
    <row r="103" spans="1:73" ht="12.75" x14ac:dyDescent="0.2">
      <c r="B103" s="99">
        <v>39538</v>
      </c>
      <c r="C103" s="100">
        <v>4382824310</v>
      </c>
      <c r="D103" s="101">
        <v>726456.6</v>
      </c>
      <c r="E103" s="102">
        <v>916</v>
      </c>
      <c r="F103" s="101">
        <v>141381429.3548387</v>
      </c>
      <c r="G103" s="101">
        <v>154346.53859698548</v>
      </c>
      <c r="H103" s="101">
        <v>726456.6</v>
      </c>
      <c r="I103" s="103">
        <v>6.0664789823619461E-2</v>
      </c>
      <c r="J103" s="103">
        <v>4.3046315789473689E-2</v>
      </c>
      <c r="K103" s="104">
        <v>6.4459330143539634E-4</v>
      </c>
      <c r="L103" s="104">
        <v>0</v>
      </c>
      <c r="M103" s="104">
        <v>6.4459330143539634E-4</v>
      </c>
      <c r="N103" s="97">
        <v>1</v>
      </c>
      <c r="O103" s="112">
        <v>18.766971968677471</v>
      </c>
      <c r="P103" s="112">
        <v>11.946955604003339</v>
      </c>
      <c r="Q103" s="105">
        <v>6.1719755022726301E-2</v>
      </c>
      <c r="AK103" s="37"/>
      <c r="AR103" s="37"/>
    </row>
    <row r="104" spans="1:73" ht="15" x14ac:dyDescent="0.25">
      <c r="B104" s="99">
        <v>39568</v>
      </c>
      <c r="C104" s="100">
        <v>4358593896</v>
      </c>
      <c r="D104" s="101">
        <v>721569.86</v>
      </c>
      <c r="E104" s="102">
        <v>1116</v>
      </c>
      <c r="F104" s="101">
        <v>145286463.19999999</v>
      </c>
      <c r="G104" s="101">
        <v>130185.0028673835</v>
      </c>
      <c r="H104" s="101">
        <v>721569.86</v>
      </c>
      <c r="I104" s="103">
        <v>6.05916896736736E-2</v>
      </c>
      <c r="J104" s="103">
        <v>4.3690909090909086E-2</v>
      </c>
      <c r="K104" s="104">
        <v>1.8290043290044439E-4</v>
      </c>
      <c r="L104" s="104">
        <v>0</v>
      </c>
      <c r="M104" s="104">
        <v>1.8290043290044439E-4</v>
      </c>
      <c r="N104" s="97">
        <v>1</v>
      </c>
      <c r="O104" s="112">
        <v>18.794217959713162</v>
      </c>
      <c r="P104" s="112">
        <v>11.776711816771908</v>
      </c>
      <c r="Q104" s="105">
        <v>6.0664789823619461E-2</v>
      </c>
      <c r="AK104"/>
      <c r="AR104"/>
    </row>
    <row r="105" spans="1:73" ht="12.75" x14ac:dyDescent="0.2">
      <c r="B105" s="99">
        <v>39599</v>
      </c>
      <c r="C105" s="100">
        <v>5046198594</v>
      </c>
      <c r="D105" s="101">
        <v>782406.56000000134</v>
      </c>
      <c r="E105" s="102">
        <v>925</v>
      </c>
      <c r="F105" s="101">
        <v>162780599.80645162</v>
      </c>
      <c r="G105" s="101">
        <v>175979.02681778555</v>
      </c>
      <c r="H105" s="101">
        <v>782406.56000000134</v>
      </c>
      <c r="I105" s="103">
        <v>5.674782623507673E-2</v>
      </c>
      <c r="J105" s="103">
        <v>4.387380952380953E-2</v>
      </c>
      <c r="K105" s="104">
        <v>8.4999999999999659E-4</v>
      </c>
      <c r="L105" s="104">
        <v>0</v>
      </c>
      <c r="M105" s="104">
        <v>8.4999999999999659E-4</v>
      </c>
      <c r="N105" s="97">
        <v>1</v>
      </c>
      <c r="O105" s="112">
        <v>18.90791383862387</v>
      </c>
      <c r="P105" s="112">
        <v>12.078120101111443</v>
      </c>
      <c r="Q105" s="105">
        <v>6.05916896736736E-2</v>
      </c>
      <c r="AK105" s="36"/>
      <c r="AR105" s="36"/>
    </row>
    <row r="106" spans="1:73" ht="15" x14ac:dyDescent="0.25">
      <c r="B106" s="99">
        <v>39629</v>
      </c>
      <c r="C106" s="100">
        <v>4173286851</v>
      </c>
      <c r="D106" s="101">
        <v>685004.2300000001</v>
      </c>
      <c r="E106" s="102">
        <v>897</v>
      </c>
      <c r="F106" s="101">
        <v>139109561.69999999</v>
      </c>
      <c r="G106" s="101">
        <v>155083.12341137123</v>
      </c>
      <c r="H106" s="101">
        <v>685004.2300000001</v>
      </c>
      <c r="I106" s="103">
        <v>6.0075321235089491E-2</v>
      </c>
      <c r="J106" s="103">
        <v>4.4723809523809527E-2</v>
      </c>
      <c r="K106" s="104">
        <v>0</v>
      </c>
      <c r="L106" s="104">
        <v>-8.1573498964745972E-6</v>
      </c>
      <c r="M106" s="104">
        <v>-8.1573498964745972E-6</v>
      </c>
      <c r="N106" s="97">
        <v>1</v>
      </c>
      <c r="O106" s="112">
        <v>18.750772394286773</v>
      </c>
      <c r="P106" s="112">
        <v>11.951716532227978</v>
      </c>
      <c r="Q106" s="105">
        <v>5.674782623507673E-2</v>
      </c>
      <c r="AK106"/>
      <c r="AR106"/>
    </row>
    <row r="107" spans="1:73" ht="12.75" x14ac:dyDescent="0.2">
      <c r="B107" s="99">
        <v>39660</v>
      </c>
      <c r="C107" s="100">
        <v>4369791280</v>
      </c>
      <c r="D107" s="101">
        <v>677462.39000000013</v>
      </c>
      <c r="E107" s="102">
        <v>1184</v>
      </c>
      <c r="F107" s="101">
        <v>140961009.03225806</v>
      </c>
      <c r="G107" s="101">
        <v>119054.90627724498</v>
      </c>
      <c r="H107" s="101">
        <v>677462.39000000013</v>
      </c>
      <c r="I107" s="103">
        <v>5.6742123102044378E-2</v>
      </c>
      <c r="J107" s="103">
        <v>4.4715652173913052E-2</v>
      </c>
      <c r="K107" s="104">
        <v>1.5910973084884428E-4</v>
      </c>
      <c r="L107" s="104">
        <v>0</v>
      </c>
      <c r="M107" s="104">
        <v>1.5910973084884428E-4</v>
      </c>
      <c r="N107" s="97">
        <v>1</v>
      </c>
      <c r="O107" s="112">
        <v>18.763993878414393</v>
      </c>
      <c r="P107" s="112">
        <v>11.687340062970442</v>
      </c>
      <c r="Q107" s="105">
        <v>6.0075321235089491E-2</v>
      </c>
      <c r="AK107" s="36"/>
      <c r="AR107" s="36"/>
    </row>
    <row r="108" spans="1:73" ht="12.75" x14ac:dyDescent="0.2">
      <c r="B108" s="99">
        <v>39691</v>
      </c>
      <c r="C108" s="100">
        <v>4055832440</v>
      </c>
      <c r="D108" s="101">
        <v>710307.45999999973</v>
      </c>
      <c r="E108" s="102">
        <v>920</v>
      </c>
      <c r="F108" s="101">
        <v>130833304.51612903</v>
      </c>
      <c r="G108" s="101">
        <v>142210.11360448808</v>
      </c>
      <c r="H108" s="101">
        <v>710307.45999999973</v>
      </c>
      <c r="I108" s="103">
        <v>6.409843952034662E-2</v>
      </c>
      <c r="J108" s="103">
        <v>4.4874761904761896E-2</v>
      </c>
      <c r="K108" s="104">
        <v>1.724329004329013E-3</v>
      </c>
      <c r="L108" s="104">
        <v>0</v>
      </c>
      <c r="M108" s="104">
        <v>1.724329004329013E-3</v>
      </c>
      <c r="N108" s="97">
        <v>1</v>
      </c>
      <c r="O108" s="112">
        <v>18.689434586259718</v>
      </c>
      <c r="P108" s="112">
        <v>11.865060916216631</v>
      </c>
      <c r="Q108" s="105">
        <v>5.6742123102044378E-2</v>
      </c>
      <c r="AK108" s="36"/>
      <c r="AR108" s="36"/>
    </row>
    <row r="109" spans="1:73" x14ac:dyDescent="0.2">
      <c r="B109" s="99">
        <v>39721</v>
      </c>
      <c r="C109" s="100">
        <v>5769341253</v>
      </c>
      <c r="D109" s="101">
        <v>984522.99000000022</v>
      </c>
      <c r="E109" s="102">
        <v>1113</v>
      </c>
      <c r="F109" s="101">
        <v>192311375.09999999</v>
      </c>
      <c r="G109" s="101">
        <v>172786.50053908356</v>
      </c>
      <c r="H109" s="101">
        <v>984522.99000000022</v>
      </c>
      <c r="I109" s="103">
        <v>6.2456942402675387E-2</v>
      </c>
      <c r="J109" s="103">
        <v>4.6599090909090909E-2</v>
      </c>
      <c r="K109" s="104">
        <v>1.7135177865612652E-3</v>
      </c>
      <c r="L109" s="104">
        <v>0</v>
      </c>
      <c r="M109" s="104">
        <v>1.7135177865612652E-3</v>
      </c>
      <c r="N109" s="97">
        <v>1</v>
      </c>
      <c r="O109" s="112">
        <v>19.07462636169566</v>
      </c>
      <c r="P109" s="112">
        <v>12.059812010420115</v>
      </c>
      <c r="Q109" s="105">
        <v>6.409843952034662E-2</v>
      </c>
    </row>
    <row r="110" spans="1:73" x14ac:dyDescent="0.2">
      <c r="B110" s="99">
        <v>39752</v>
      </c>
      <c r="C110" s="100">
        <v>5970329018</v>
      </c>
      <c r="D110" s="101">
        <v>1034706.4699999996</v>
      </c>
      <c r="E110" s="102">
        <v>1406</v>
      </c>
      <c r="F110" s="101">
        <v>192591258.6451613</v>
      </c>
      <c r="G110" s="101">
        <v>136978.13559399807</v>
      </c>
      <c r="H110" s="101">
        <v>1034706.4699999996</v>
      </c>
      <c r="I110" s="103">
        <v>6.3430770210192111E-2</v>
      </c>
      <c r="J110" s="103">
        <v>4.8312608695652175E-2</v>
      </c>
      <c r="K110" s="104">
        <v>0</v>
      </c>
      <c r="L110" s="104">
        <v>-9.8801086956521733E-3</v>
      </c>
      <c r="M110" s="104">
        <v>-9.8801086956521733E-3</v>
      </c>
      <c r="N110" s="97">
        <v>1</v>
      </c>
      <c r="O110" s="112">
        <v>19.076080670239968</v>
      </c>
      <c r="P110" s="112">
        <v>11.827576597869358</v>
      </c>
      <c r="Q110" s="105">
        <v>6.2456942402675387E-2</v>
      </c>
    </row>
    <row r="111" spans="1:73" x14ac:dyDescent="0.2">
      <c r="B111" s="106">
        <v>39782</v>
      </c>
      <c r="C111" s="100">
        <v>5695399895</v>
      </c>
      <c r="D111" s="101">
        <v>990978.4700000002</v>
      </c>
      <c r="E111" s="102">
        <v>1119</v>
      </c>
      <c r="F111" s="101">
        <v>189846663.16666666</v>
      </c>
      <c r="G111" s="101">
        <v>169657.4291033661</v>
      </c>
      <c r="H111" s="101">
        <v>990978.4700000002</v>
      </c>
      <c r="I111" s="103">
        <v>6.3682643309807496E-2</v>
      </c>
      <c r="J111" s="103">
        <v>3.8432500000000001E-2</v>
      </c>
      <c r="K111" s="104">
        <v>0</v>
      </c>
      <c r="L111" s="104">
        <v>-8.503928571428572E-3</v>
      </c>
      <c r="M111" s="104">
        <v>-8.503928571428572E-3</v>
      </c>
      <c r="N111" s="97">
        <v>1</v>
      </c>
      <c r="O111" s="112">
        <v>19.061727268331008</v>
      </c>
      <c r="P111" s="112">
        <v>12.041536560019082</v>
      </c>
      <c r="Q111" s="105">
        <v>6.3430770210192111E-2</v>
      </c>
    </row>
    <row r="112" spans="1:73" x14ac:dyDescent="0.2">
      <c r="B112" s="106">
        <v>39813</v>
      </c>
      <c r="C112" s="100">
        <v>5695399895</v>
      </c>
      <c r="D112" s="101">
        <v>990978.47000000009</v>
      </c>
      <c r="E112" s="102">
        <v>1119</v>
      </c>
      <c r="F112" s="101">
        <v>183722577.25806451</v>
      </c>
      <c r="G112" s="101">
        <v>164184.60880970911</v>
      </c>
      <c r="H112" s="101">
        <v>990978.47000000009</v>
      </c>
      <c r="I112" s="103">
        <v>6.3682643309807496E-2</v>
      </c>
      <c r="J112" s="103">
        <v>2.9928571428571429E-2</v>
      </c>
      <c r="K112" s="104">
        <v>0</v>
      </c>
      <c r="L112" s="104">
        <v>-8.5104761904761968E-3</v>
      </c>
      <c r="M112" s="104">
        <v>-8.5104761904761968E-3</v>
      </c>
      <c r="N112" s="97">
        <v>1</v>
      </c>
      <c r="O112" s="112">
        <v>19.028937445508017</v>
      </c>
      <c r="P112" s="112">
        <v>12.008746737196091</v>
      </c>
      <c r="Q112" s="105">
        <v>6.3682643309807496E-2</v>
      </c>
    </row>
    <row r="113" spans="2:17" x14ac:dyDescent="0.2">
      <c r="B113" s="106">
        <v>39844</v>
      </c>
      <c r="C113" s="100">
        <v>9953947378</v>
      </c>
      <c r="D113" s="101">
        <v>1397680.2899999993</v>
      </c>
      <c r="E113" s="102">
        <v>1790</v>
      </c>
      <c r="F113" s="101">
        <v>321095076.7096774</v>
      </c>
      <c r="G113" s="101">
        <v>179382.72441881418</v>
      </c>
      <c r="H113" s="101">
        <v>1397680.2899999993</v>
      </c>
      <c r="I113" s="103">
        <v>5.12513565198797E-2</v>
      </c>
      <c r="J113" s="103">
        <v>2.1418095238095233E-2</v>
      </c>
      <c r="K113" s="104">
        <v>0</v>
      </c>
      <c r="L113" s="104">
        <v>-5.1355952380952308E-3</v>
      </c>
      <c r="M113" s="104">
        <v>-5.1355952380952308E-3</v>
      </c>
      <c r="N113" s="97">
        <v>1</v>
      </c>
      <c r="O113" s="112">
        <v>19.587247826365672</v>
      </c>
      <c r="P113" s="112">
        <v>12.097276927530871</v>
      </c>
      <c r="Q113" s="105">
        <v>6.3682643309807496E-2</v>
      </c>
    </row>
    <row r="114" spans="2:17" x14ac:dyDescent="0.2">
      <c r="B114" s="106">
        <v>39872</v>
      </c>
      <c r="C114" s="100">
        <v>9480743423</v>
      </c>
      <c r="D114" s="101">
        <v>1121307.3500000001</v>
      </c>
      <c r="E114" s="102">
        <v>1550</v>
      </c>
      <c r="F114" s="101">
        <v>338597979.39285713</v>
      </c>
      <c r="G114" s="101">
        <v>218450.30928571429</v>
      </c>
      <c r="H114" s="101">
        <v>1121307.3500000001</v>
      </c>
      <c r="I114" s="103">
        <v>4.316931325839974E-2</v>
      </c>
      <c r="J114" s="103">
        <v>1.6282500000000002E-2</v>
      </c>
      <c r="K114" s="104">
        <v>0</v>
      </c>
      <c r="L114" s="104">
        <v>-3.5915909090909089E-3</v>
      </c>
      <c r="M114" s="104">
        <v>-3.5915909090909089E-3</v>
      </c>
      <c r="N114" s="97">
        <v>1</v>
      </c>
      <c r="O114" s="112">
        <v>19.640324060111119</v>
      </c>
      <c r="P114" s="112">
        <v>12.294313850197826</v>
      </c>
      <c r="Q114" s="105">
        <v>5.12513565198797E-2</v>
      </c>
    </row>
    <row r="115" spans="2:17" x14ac:dyDescent="0.2">
      <c r="B115" s="106">
        <v>39903</v>
      </c>
      <c r="C115" s="100">
        <v>11199350843</v>
      </c>
      <c r="D115" s="101">
        <v>1036169.0099999999</v>
      </c>
      <c r="E115" s="102">
        <v>1741</v>
      </c>
      <c r="F115" s="101">
        <v>361269382.03225809</v>
      </c>
      <c r="G115" s="101">
        <v>207506.82483185417</v>
      </c>
      <c r="H115" s="101">
        <v>1036169.0099999999</v>
      </c>
      <c r="I115" s="103">
        <v>3.3769965237439609E-2</v>
      </c>
      <c r="J115" s="103">
        <v>1.2690909090909093E-2</v>
      </c>
      <c r="K115" s="104">
        <v>0</v>
      </c>
      <c r="L115" s="104">
        <v>-2.5704090909090937E-3</v>
      </c>
      <c r="M115" s="104">
        <v>-2.5704090909090937E-3</v>
      </c>
      <c r="N115" s="97">
        <v>1</v>
      </c>
      <c r="O115" s="112">
        <v>19.705134448636112</v>
      </c>
      <c r="P115" s="112">
        <v>12.242919508867924</v>
      </c>
      <c r="Q115" s="105">
        <v>4.316931325839974E-2</v>
      </c>
    </row>
    <row r="116" spans="2:17" x14ac:dyDescent="0.2">
      <c r="B116" s="106">
        <v>39933</v>
      </c>
      <c r="C116" s="100">
        <v>9354567840</v>
      </c>
      <c r="D116" s="101">
        <v>957304.70999999973</v>
      </c>
      <c r="E116" s="102">
        <v>1994</v>
      </c>
      <c r="F116" s="101">
        <v>311818928</v>
      </c>
      <c r="G116" s="101">
        <v>156378.59979939819</v>
      </c>
      <c r="H116" s="101">
        <v>957304.70999999973</v>
      </c>
      <c r="I116" s="103">
        <v>3.7352470485691604E-2</v>
      </c>
      <c r="J116" s="103">
        <v>1.0120499999999999E-2</v>
      </c>
      <c r="K116" s="104">
        <v>0</v>
      </c>
      <c r="L116" s="104">
        <v>-1.2764999999999981E-3</v>
      </c>
      <c r="M116" s="104">
        <v>-1.2764999999999981E-3</v>
      </c>
      <c r="N116" s="97">
        <v>1</v>
      </c>
      <c r="O116" s="112">
        <v>19.557933218325942</v>
      </c>
      <c r="P116" s="112">
        <v>11.960035267804157</v>
      </c>
      <c r="Q116" s="105">
        <v>3.3769965237439609E-2</v>
      </c>
    </row>
    <row r="117" spans="2:17" x14ac:dyDescent="0.2">
      <c r="B117" s="106">
        <v>39964</v>
      </c>
      <c r="C117" s="100">
        <v>9866337697</v>
      </c>
      <c r="D117" s="101">
        <v>1007147.93</v>
      </c>
      <c r="E117" s="102">
        <v>1731</v>
      </c>
      <c r="F117" s="101">
        <v>318268957.96774191</v>
      </c>
      <c r="G117" s="101">
        <v>183864.21604144535</v>
      </c>
      <c r="H117" s="101">
        <v>1007147.93</v>
      </c>
      <c r="I117" s="103">
        <v>3.7258910625142777E-2</v>
      </c>
      <c r="J117" s="103">
        <v>8.8440000000000012E-3</v>
      </c>
      <c r="K117" s="104">
        <v>2.9009090909090998E-4</v>
      </c>
      <c r="L117" s="104">
        <v>0</v>
      </c>
      <c r="M117" s="104">
        <v>2.9009090909090998E-4</v>
      </c>
      <c r="N117" s="97">
        <v>1</v>
      </c>
      <c r="O117" s="112">
        <v>19.578407363047059</v>
      </c>
      <c r="P117" s="112">
        <v>12.12195280787085</v>
      </c>
      <c r="Q117" s="105">
        <v>3.7352470485691604E-2</v>
      </c>
    </row>
    <row r="118" spans="2:17" x14ac:dyDescent="0.2">
      <c r="B118" s="106">
        <v>39994</v>
      </c>
      <c r="C118" s="100">
        <v>8967729937</v>
      </c>
      <c r="D118" s="101">
        <v>814214.4700000009</v>
      </c>
      <c r="E118" s="102">
        <v>1679</v>
      </c>
      <c r="F118" s="101">
        <v>298924331.23333335</v>
      </c>
      <c r="G118" s="101">
        <v>178037.12402223545</v>
      </c>
      <c r="H118" s="101">
        <v>814214.4700000009</v>
      </c>
      <c r="I118" s="103">
        <v>3.3139744800278807E-2</v>
      </c>
      <c r="J118" s="103">
        <v>9.1340909090909111E-3</v>
      </c>
      <c r="K118" s="104">
        <v>0</v>
      </c>
      <c r="L118" s="104">
        <v>-3.0366996047430858E-3</v>
      </c>
      <c r="M118" s="104">
        <v>-3.0366996047430858E-3</v>
      </c>
      <c r="N118" s="97">
        <v>1</v>
      </c>
      <c r="O118" s="112">
        <v>19.515701026528419</v>
      </c>
      <c r="P118" s="112">
        <v>12.08974736945088</v>
      </c>
      <c r="Q118" s="105">
        <v>3.7258910625142777E-2</v>
      </c>
    </row>
    <row r="119" spans="2:17" x14ac:dyDescent="0.2">
      <c r="B119" s="106">
        <v>40025</v>
      </c>
      <c r="C119" s="100">
        <v>9195181582</v>
      </c>
      <c r="D119" s="101">
        <v>993809.87999999931</v>
      </c>
      <c r="E119" s="102">
        <v>2168</v>
      </c>
      <c r="F119" s="101">
        <v>296618760.7096774</v>
      </c>
      <c r="G119" s="101">
        <v>136816.77154505416</v>
      </c>
      <c r="H119" s="101">
        <v>993809.87999999931</v>
      </c>
      <c r="I119" s="103">
        <v>3.9448987816627958E-2</v>
      </c>
      <c r="J119" s="103">
        <v>6.0973913043478253E-3</v>
      </c>
      <c r="K119" s="104">
        <v>0</v>
      </c>
      <c r="L119" s="104">
        <v>-1.0178674948240147E-3</v>
      </c>
      <c r="M119" s="104">
        <v>-1.0178674948240147E-3</v>
      </c>
      <c r="N119" s="97">
        <v>0</v>
      </c>
      <c r="O119" s="112">
        <v>19.507958238229033</v>
      </c>
      <c r="P119" s="112">
        <v>11.826397875669496</v>
      </c>
      <c r="Q119" s="105">
        <v>3.3139744800278807E-2</v>
      </c>
    </row>
    <row r="120" spans="2:17" x14ac:dyDescent="0.2">
      <c r="B120" s="106">
        <v>40056</v>
      </c>
      <c r="C120" s="100">
        <v>9724696546</v>
      </c>
      <c r="D120" s="101">
        <v>966726.07999999949</v>
      </c>
      <c r="E120" s="102">
        <v>1910</v>
      </c>
      <c r="F120" s="101">
        <v>313699888.58064514</v>
      </c>
      <c r="G120" s="101">
        <v>164240.77936159432</v>
      </c>
      <c r="H120" s="101">
        <v>966726.07999999949</v>
      </c>
      <c r="I120" s="103">
        <v>3.6284424663629994E-2</v>
      </c>
      <c r="J120" s="103">
        <v>5.0795238095238107E-3</v>
      </c>
      <c r="K120" s="104">
        <v>0</v>
      </c>
      <c r="L120" s="104">
        <v>-5.2816017316017431E-4</v>
      </c>
      <c r="M120" s="104">
        <v>-5.2816017316017431E-4</v>
      </c>
      <c r="N120" s="97">
        <v>0</v>
      </c>
      <c r="O120" s="112">
        <v>19.563947317982791</v>
      </c>
      <c r="P120" s="112">
        <v>12.009088796942116</v>
      </c>
      <c r="Q120" s="105">
        <v>3.9448987816627958E-2</v>
      </c>
    </row>
    <row r="121" spans="2:17" x14ac:dyDescent="0.2">
      <c r="B121" s="106">
        <v>40086</v>
      </c>
      <c r="C121" s="100">
        <v>8899697485</v>
      </c>
      <c r="D121" s="101">
        <v>916211.75000000116</v>
      </c>
      <c r="E121" s="102">
        <v>1699</v>
      </c>
      <c r="F121" s="101">
        <v>296656582.83333331</v>
      </c>
      <c r="G121" s="101">
        <v>174606.58200902492</v>
      </c>
      <c r="H121" s="101">
        <v>916211.75000000116</v>
      </c>
      <c r="I121" s="103">
        <v>3.7576253497789584E-2</v>
      </c>
      <c r="J121" s="103">
        <v>4.5513636363636364E-3</v>
      </c>
      <c r="K121" s="104">
        <v>0</v>
      </c>
      <c r="L121" s="104">
        <v>-2.5409090909090867E-4</v>
      </c>
      <c r="M121" s="104">
        <v>-2.5409090909090867E-4</v>
      </c>
      <c r="N121" s="97">
        <v>0</v>
      </c>
      <c r="O121" s="112">
        <v>19.508085740995224</v>
      </c>
      <c r="P121" s="112">
        <v>12.070290619323291</v>
      </c>
      <c r="Q121" s="105">
        <v>3.6284424663629994E-2</v>
      </c>
    </row>
    <row r="122" spans="2:17" x14ac:dyDescent="0.2">
      <c r="B122" s="106">
        <v>40117</v>
      </c>
      <c r="C122" s="100">
        <v>23308176313</v>
      </c>
      <c r="D122" s="101">
        <v>2253602.3699999987</v>
      </c>
      <c r="E122" s="102">
        <v>2700</v>
      </c>
      <c r="F122" s="101">
        <v>751876655.25806451</v>
      </c>
      <c r="G122" s="101">
        <v>278472.83528076462</v>
      </c>
      <c r="H122" s="101">
        <v>2253602.3699999987</v>
      </c>
      <c r="I122" s="103">
        <v>3.5290829020853884E-2</v>
      </c>
      <c r="J122" s="103">
        <v>4.2972727272727277E-3</v>
      </c>
      <c r="K122" s="104">
        <v>5.5108225108224489E-5</v>
      </c>
      <c r="L122" s="104">
        <v>0</v>
      </c>
      <c r="M122" s="104">
        <v>5.5108225108224489E-5</v>
      </c>
      <c r="N122" s="97">
        <v>0</v>
      </c>
      <c r="O122" s="112">
        <v>20.43808284619778</v>
      </c>
      <c r="P122" s="112">
        <v>12.537075794205359</v>
      </c>
      <c r="Q122" s="105">
        <v>3.7576253497789584E-2</v>
      </c>
    </row>
    <row r="123" spans="2:17" x14ac:dyDescent="0.2">
      <c r="B123" s="106">
        <v>40147</v>
      </c>
      <c r="C123" s="100">
        <v>22614188795</v>
      </c>
      <c r="D123" s="101">
        <v>2122164.8000000003</v>
      </c>
      <c r="E123" s="102">
        <v>2575</v>
      </c>
      <c r="F123" s="101">
        <v>753806293.16666663</v>
      </c>
      <c r="G123" s="101">
        <v>292740.30802588997</v>
      </c>
      <c r="H123" s="101">
        <v>2122164.8000000003</v>
      </c>
      <c r="I123" s="103">
        <v>3.4252396096174011E-2</v>
      </c>
      <c r="J123" s="103">
        <v>4.3523809523809522E-3</v>
      </c>
      <c r="K123" s="104">
        <v>4.2716450216450253E-4</v>
      </c>
      <c r="L123" s="104">
        <v>0</v>
      </c>
      <c r="M123" s="104">
        <v>4.2716450216450253E-4</v>
      </c>
      <c r="N123" s="97">
        <v>0</v>
      </c>
      <c r="O123" s="112">
        <v>20.440645987351829</v>
      </c>
      <c r="P123" s="112">
        <v>12.587041174253994</v>
      </c>
      <c r="Q123" s="105">
        <v>3.5290829020853884E-2</v>
      </c>
    </row>
    <row r="124" spans="2:17" x14ac:dyDescent="0.2">
      <c r="B124" s="106">
        <v>40178</v>
      </c>
      <c r="C124" s="100">
        <v>13706285780</v>
      </c>
      <c r="D124" s="101">
        <v>1097996.6599999992</v>
      </c>
      <c r="E124" s="102">
        <v>1808</v>
      </c>
      <c r="F124" s="101">
        <v>442138250.96774191</v>
      </c>
      <c r="G124" s="101">
        <v>244545.49279189264</v>
      </c>
      <c r="H124" s="101">
        <v>1097996.6599999992</v>
      </c>
      <c r="I124" s="103">
        <v>2.9239780005520917E-2</v>
      </c>
      <c r="J124" s="103">
        <v>4.7795454545454547E-3</v>
      </c>
      <c r="K124" s="104">
        <v>0</v>
      </c>
      <c r="L124" s="104">
        <v>-4.0954545454545497E-4</v>
      </c>
      <c r="M124" s="104">
        <v>-4.0954545454545497E-4</v>
      </c>
      <c r="N124" s="97">
        <v>0</v>
      </c>
      <c r="O124" s="112">
        <v>19.907133176129836</v>
      </c>
      <c r="P124" s="112">
        <v>12.407156635177714</v>
      </c>
      <c r="Q124" s="105">
        <v>3.4252396096174011E-2</v>
      </c>
    </row>
    <row r="125" spans="2:17" x14ac:dyDescent="0.2">
      <c r="B125" s="106">
        <v>40209</v>
      </c>
      <c r="C125" s="100">
        <v>11526176078</v>
      </c>
      <c r="D125" s="101">
        <v>1036513.27</v>
      </c>
      <c r="E125" s="102">
        <v>2151</v>
      </c>
      <c r="F125" s="101">
        <v>371812131.54838711</v>
      </c>
      <c r="G125" s="101">
        <v>172855.4772423929</v>
      </c>
      <c r="H125" s="101">
        <v>1036513.27</v>
      </c>
      <c r="I125" s="103">
        <v>3.2823318070952685E-2</v>
      </c>
      <c r="J125" s="103">
        <v>4.3699999999999998E-3</v>
      </c>
      <c r="K125" s="104">
        <v>0</v>
      </c>
      <c r="L125" s="104">
        <v>-1.5550000000000026E-4</v>
      </c>
      <c r="M125" s="104">
        <v>-1.5550000000000026E-4</v>
      </c>
      <c r="N125" s="97">
        <v>0</v>
      </c>
      <c r="O125" s="112">
        <v>19.733899261951105</v>
      </c>
      <c r="P125" s="112">
        <v>12.060211132683376</v>
      </c>
      <c r="Q125" s="105">
        <v>2.9239780005520917E-2</v>
      </c>
    </row>
    <row r="126" spans="2:17" x14ac:dyDescent="0.2">
      <c r="B126" s="106">
        <v>40237</v>
      </c>
      <c r="C126" s="100">
        <v>10996939866</v>
      </c>
      <c r="D126" s="101">
        <v>933289.50000000012</v>
      </c>
      <c r="E126" s="102">
        <v>2019</v>
      </c>
      <c r="F126" s="101">
        <v>392747852.35714287</v>
      </c>
      <c r="G126" s="101">
        <v>194525.92984504352</v>
      </c>
      <c r="H126" s="101">
        <v>933289.50000000012</v>
      </c>
      <c r="I126" s="103">
        <v>3.0976860076612156E-2</v>
      </c>
      <c r="J126" s="103">
        <v>4.2144999999999995E-3</v>
      </c>
      <c r="K126" s="104">
        <v>0</v>
      </c>
      <c r="L126" s="104">
        <v>-1.5276086956521676E-4</v>
      </c>
      <c r="M126" s="104">
        <v>-1.5276086956521676E-4</v>
      </c>
      <c r="N126" s="97">
        <v>0</v>
      </c>
      <c r="O126" s="112">
        <v>19.788678366866449</v>
      </c>
      <c r="P126" s="112">
        <v>12.178320748553611</v>
      </c>
      <c r="Q126" s="105">
        <v>3.2823318070952685E-2</v>
      </c>
    </row>
    <row r="127" spans="2:17" x14ac:dyDescent="0.2">
      <c r="B127" s="106">
        <v>40268</v>
      </c>
      <c r="C127" s="100">
        <v>12318953196</v>
      </c>
      <c r="D127" s="101">
        <v>1012489.1400000001</v>
      </c>
      <c r="E127" s="102">
        <v>1779</v>
      </c>
      <c r="F127" s="101">
        <v>397385586.96774191</v>
      </c>
      <c r="G127" s="101">
        <v>223375.82179187291</v>
      </c>
      <c r="H127" s="101">
        <v>1012489.1400000001</v>
      </c>
      <c r="I127" s="103">
        <v>2.9999183390029986E-2</v>
      </c>
      <c r="J127" s="103">
        <v>4.0617391304347827E-3</v>
      </c>
      <c r="K127" s="104">
        <v>0</v>
      </c>
      <c r="L127" s="104">
        <v>-1.9466403162055057E-5</v>
      </c>
      <c r="M127" s="104">
        <v>-1.9466403162055057E-5</v>
      </c>
      <c r="N127" s="97">
        <v>0</v>
      </c>
      <c r="O127" s="112">
        <v>19.800417619099523</v>
      </c>
      <c r="P127" s="112">
        <v>12.316610931433688</v>
      </c>
      <c r="Q127" s="105">
        <v>3.0976860076612156E-2</v>
      </c>
    </row>
    <row r="128" spans="2:17" x14ac:dyDescent="0.2">
      <c r="B128" s="106">
        <v>40298</v>
      </c>
      <c r="C128" s="100">
        <v>11517586127</v>
      </c>
      <c r="D128" s="101">
        <v>991198.72000000032</v>
      </c>
      <c r="E128" s="102">
        <v>2136</v>
      </c>
      <c r="F128" s="101">
        <v>383919537.56666666</v>
      </c>
      <c r="G128" s="101">
        <v>179737.61122034956</v>
      </c>
      <c r="H128" s="101">
        <v>991198.72000000032</v>
      </c>
      <c r="I128" s="103">
        <v>3.1411749720011456E-2</v>
      </c>
      <c r="J128" s="103">
        <v>4.0422727272727277E-3</v>
      </c>
      <c r="K128" s="104">
        <v>1.8772727272727257E-4</v>
      </c>
      <c r="L128" s="104">
        <v>0</v>
      </c>
      <c r="M128" s="104">
        <v>1.8772727272727257E-4</v>
      </c>
      <c r="N128" s="97">
        <v>0</v>
      </c>
      <c r="O128" s="112">
        <v>19.765943551009126</v>
      </c>
      <c r="P128" s="112">
        <v>12.099253350929043</v>
      </c>
      <c r="Q128" s="105">
        <v>2.9999183390029986E-2</v>
      </c>
    </row>
    <row r="129" spans="2:17" x14ac:dyDescent="0.2">
      <c r="B129" s="106">
        <v>40329</v>
      </c>
      <c r="C129" s="100">
        <v>10898332267</v>
      </c>
      <c r="D129" s="101">
        <v>932050.31</v>
      </c>
      <c r="E129" s="102">
        <v>1896</v>
      </c>
      <c r="F129" s="101">
        <v>351559105.38709676</v>
      </c>
      <c r="G129" s="101">
        <v>185421.46908602151</v>
      </c>
      <c r="H129" s="101">
        <v>932050.31</v>
      </c>
      <c r="I129" s="103">
        <v>3.1215635091262173E-2</v>
      </c>
      <c r="J129" s="103">
        <v>4.2300000000000003E-3</v>
      </c>
      <c r="K129" s="104">
        <v>2.3363636363636295E-4</v>
      </c>
      <c r="L129" s="104">
        <v>0</v>
      </c>
      <c r="M129" s="104">
        <v>2.3363636363636295E-4</v>
      </c>
      <c r="N129" s="97">
        <v>0</v>
      </c>
      <c r="O129" s="112">
        <v>19.677888406962683</v>
      </c>
      <c r="P129" s="112">
        <v>12.130386724147716</v>
      </c>
      <c r="Q129" s="105">
        <v>3.1411749720011456E-2</v>
      </c>
    </row>
    <row r="130" spans="2:17" x14ac:dyDescent="0.2">
      <c r="B130" s="106">
        <v>40359</v>
      </c>
      <c r="C130" s="100">
        <v>9968847994</v>
      </c>
      <c r="D130" s="101">
        <v>831810.4800000001</v>
      </c>
      <c r="E130" s="102">
        <v>1785</v>
      </c>
      <c r="F130" s="101">
        <v>332294933.13333333</v>
      </c>
      <c r="G130" s="101">
        <v>186159.62640522874</v>
      </c>
      <c r="H130" s="101">
        <v>831810.4800000001</v>
      </c>
      <c r="I130" s="103">
        <v>3.0455958941568353E-2</v>
      </c>
      <c r="J130" s="103">
        <v>4.4636363636363632E-3</v>
      </c>
      <c r="K130" s="104">
        <v>1.3695454545454566E-3</v>
      </c>
      <c r="L130" s="104">
        <v>0</v>
      </c>
      <c r="M130" s="104">
        <v>1.3695454545454566E-3</v>
      </c>
      <c r="N130" s="97">
        <v>0</v>
      </c>
      <c r="O130" s="112">
        <v>19.62153348534018</v>
      </c>
      <c r="P130" s="112">
        <v>12.134359791126441</v>
      </c>
      <c r="Q130" s="105">
        <v>3.1215635091262173E-2</v>
      </c>
    </row>
    <row r="131" spans="2:17" x14ac:dyDescent="0.2">
      <c r="B131" s="106">
        <v>40390</v>
      </c>
      <c r="C131" s="100">
        <v>10270625421</v>
      </c>
      <c r="D131" s="101">
        <v>945457.14999999921</v>
      </c>
      <c r="E131" s="102">
        <v>2211</v>
      </c>
      <c r="F131" s="101">
        <v>331310497.45161289</v>
      </c>
      <c r="G131" s="101">
        <v>149846.44841773537</v>
      </c>
      <c r="H131" s="101">
        <v>945457.14999999921</v>
      </c>
      <c r="I131" s="103">
        <v>3.3599887602209902E-2</v>
      </c>
      <c r="J131" s="103">
        <v>5.8331818181818198E-3</v>
      </c>
      <c r="K131" s="104">
        <v>5.6636363636363481E-4</v>
      </c>
      <c r="L131" s="104">
        <v>0</v>
      </c>
      <c r="M131" s="104">
        <v>5.6636363636363481E-4</v>
      </c>
      <c r="N131" s="97">
        <v>0</v>
      </c>
      <c r="O131" s="112">
        <v>19.618566552405373</v>
      </c>
      <c r="P131" s="112">
        <v>11.917366371547924</v>
      </c>
      <c r="Q131" s="105">
        <v>3.0455958941568353E-2</v>
      </c>
    </row>
    <row r="132" spans="2:17" x14ac:dyDescent="0.2">
      <c r="B132" s="106">
        <v>40421</v>
      </c>
      <c r="C132" s="100">
        <v>10089770075</v>
      </c>
      <c r="D132" s="101">
        <v>977217.78000000014</v>
      </c>
      <c r="E132" s="102">
        <v>1991</v>
      </c>
      <c r="F132" s="101">
        <v>325476454.03225809</v>
      </c>
      <c r="G132" s="101">
        <v>163473.85938335414</v>
      </c>
      <c r="H132" s="101">
        <v>977217.78000000014</v>
      </c>
      <c r="I132" s="103">
        <v>3.535110186343865E-2</v>
      </c>
      <c r="J132" s="103">
        <v>6.3995454545454546E-3</v>
      </c>
      <c r="K132" s="104">
        <v>0</v>
      </c>
      <c r="L132" s="104">
        <v>-2.1818181818181875E-4</v>
      </c>
      <c r="M132" s="104">
        <v>-2.1818181818181875E-4</v>
      </c>
      <c r="N132" s="97">
        <v>0</v>
      </c>
      <c r="O132" s="112">
        <v>19.600800679153863</v>
      </c>
      <c r="P132" s="112">
        <v>12.004408375089669</v>
      </c>
      <c r="Q132" s="105">
        <v>3.3599887602209902E-2</v>
      </c>
    </row>
    <row r="133" spans="2:17" x14ac:dyDescent="0.2">
      <c r="B133" s="106">
        <v>40451</v>
      </c>
      <c r="C133" s="100">
        <v>9565029524</v>
      </c>
      <c r="D133" s="101">
        <v>944444.67000000027</v>
      </c>
      <c r="E133" s="102">
        <v>1755</v>
      </c>
      <c r="F133" s="101">
        <v>318834317.46666664</v>
      </c>
      <c r="G133" s="101">
        <v>181671.97576448243</v>
      </c>
      <c r="H133" s="101">
        <v>944444.67000000027</v>
      </c>
      <c r="I133" s="103">
        <v>3.6039857868189903E-2</v>
      </c>
      <c r="J133" s="103">
        <v>6.1813636363636359E-3</v>
      </c>
      <c r="K133" s="104">
        <v>1.6610173160173155E-3</v>
      </c>
      <c r="L133" s="104">
        <v>0</v>
      </c>
      <c r="M133" s="104">
        <v>1.6610173160173155E-3</v>
      </c>
      <c r="N133" s="97">
        <v>0</v>
      </c>
      <c r="O133" s="112">
        <v>19.58018214484186</v>
      </c>
      <c r="P133" s="112">
        <v>12.109958008941893</v>
      </c>
      <c r="Q133" s="105">
        <v>3.535110186343865E-2</v>
      </c>
    </row>
    <row r="134" spans="2:17" x14ac:dyDescent="0.2">
      <c r="B134" s="106">
        <v>40482</v>
      </c>
      <c r="C134" s="100">
        <v>9801402941</v>
      </c>
      <c r="D134" s="101">
        <v>992801.17000000051</v>
      </c>
      <c r="E134" s="102">
        <v>2097</v>
      </c>
      <c r="F134" s="101">
        <v>316174288.41935486</v>
      </c>
      <c r="G134" s="101">
        <v>150774.57721476149</v>
      </c>
      <c r="H134" s="101">
        <v>992801.17000000051</v>
      </c>
      <c r="I134" s="103">
        <v>3.6971485534399294E-2</v>
      </c>
      <c r="J134" s="103">
        <v>7.8423809523809514E-3</v>
      </c>
      <c r="K134" s="104">
        <v>4.9625541125541267E-4</v>
      </c>
      <c r="L134" s="104">
        <v>0</v>
      </c>
      <c r="M134" s="104">
        <v>4.9625541125541267E-4</v>
      </c>
      <c r="N134" s="97">
        <v>0</v>
      </c>
      <c r="O134" s="112">
        <v>19.571804165136669</v>
      </c>
      <c r="P134" s="112">
        <v>11.923541134234748</v>
      </c>
      <c r="Q134" s="105">
        <v>3.6039857868189903E-2</v>
      </c>
    </row>
    <row r="135" spans="2:17" x14ac:dyDescent="0.2">
      <c r="B135" s="106">
        <v>40512</v>
      </c>
      <c r="C135" s="100">
        <v>9633163642</v>
      </c>
      <c r="D135" s="101">
        <v>957050.85999999987</v>
      </c>
      <c r="E135" s="102">
        <v>1774</v>
      </c>
      <c r="F135" s="101">
        <v>321105454.73333335</v>
      </c>
      <c r="G135" s="101">
        <v>181006.45700864337</v>
      </c>
      <c r="H135" s="101">
        <v>957050.85999999987</v>
      </c>
      <c r="I135" s="103">
        <v>3.6262600416852753E-2</v>
      </c>
      <c r="J135" s="103">
        <v>8.338636363636364E-3</v>
      </c>
      <c r="K135" s="104">
        <v>0</v>
      </c>
      <c r="L135" s="104">
        <v>-2.3254940711462356E-4</v>
      </c>
      <c r="M135" s="104">
        <v>-2.3254940711462356E-4</v>
      </c>
      <c r="N135" s="97">
        <v>0</v>
      </c>
      <c r="O135" s="112">
        <v>19.587280146562087</v>
      </c>
      <c r="P135" s="112">
        <v>12.10628798369256</v>
      </c>
      <c r="Q135" s="105">
        <v>3.6971485534399294E-2</v>
      </c>
    </row>
    <row r="136" spans="2:17" x14ac:dyDescent="0.2">
      <c r="B136" s="106">
        <v>40543</v>
      </c>
      <c r="C136" s="100">
        <v>9244304317</v>
      </c>
      <c r="D136" s="101">
        <v>894033.99999999988</v>
      </c>
      <c r="E136" s="102">
        <v>1785</v>
      </c>
      <c r="F136" s="101">
        <v>298203365.06451613</v>
      </c>
      <c r="G136" s="101">
        <v>167060.70871961687</v>
      </c>
      <c r="H136" s="101">
        <v>894033.99999999988</v>
      </c>
      <c r="I136" s="103">
        <v>3.5299834234135151E-2</v>
      </c>
      <c r="J136" s="103">
        <v>8.1060869565217405E-3</v>
      </c>
      <c r="K136" s="104">
        <v>0</v>
      </c>
      <c r="L136" s="104">
        <v>-1.7799171842650119E-4</v>
      </c>
      <c r="M136" s="104">
        <v>-1.7799171842650119E-4</v>
      </c>
      <c r="N136" s="97">
        <v>0</v>
      </c>
      <c r="O136" s="112">
        <v>19.513286244820499</v>
      </c>
      <c r="P136" s="112">
        <v>12.026112550606758</v>
      </c>
      <c r="Q136" s="105">
        <v>3.6262600416852753E-2</v>
      </c>
    </row>
    <row r="137" spans="2:17" x14ac:dyDescent="0.2">
      <c r="B137" s="106">
        <v>40574</v>
      </c>
      <c r="C137" s="100">
        <v>9770975693</v>
      </c>
      <c r="D137" s="101">
        <v>1042704.7</v>
      </c>
      <c r="E137" s="102">
        <v>2042</v>
      </c>
      <c r="F137" s="101">
        <v>315192764.2903226</v>
      </c>
      <c r="G137" s="101">
        <v>154354.92864364476</v>
      </c>
      <c r="H137" s="101">
        <v>1042704.7</v>
      </c>
      <c r="I137" s="103">
        <v>3.8950789302715748E-2</v>
      </c>
      <c r="J137" s="103">
        <v>7.9280952380952393E-3</v>
      </c>
      <c r="K137" s="104">
        <v>1.0084047619047607E-3</v>
      </c>
      <c r="L137" s="104">
        <v>0</v>
      </c>
      <c r="M137" s="104">
        <v>1.0084047619047607E-3</v>
      </c>
      <c r="N137" s="97">
        <v>0</v>
      </c>
      <c r="O137" s="112">
        <v>19.56869495975279</v>
      </c>
      <c r="P137" s="112">
        <v>11.947009961028177</v>
      </c>
      <c r="Q137" s="105">
        <v>3.5299834234135151E-2</v>
      </c>
    </row>
    <row r="138" spans="2:17" x14ac:dyDescent="0.2">
      <c r="B138" s="106">
        <v>40602</v>
      </c>
      <c r="C138" s="100">
        <v>10199241122</v>
      </c>
      <c r="D138" s="101">
        <v>1063993.27</v>
      </c>
      <c r="E138" s="102">
        <v>1833</v>
      </c>
      <c r="F138" s="101">
        <v>364258611.5</v>
      </c>
      <c r="G138" s="101">
        <v>198722.64675395525</v>
      </c>
      <c r="H138" s="101">
        <v>1063993.27</v>
      </c>
      <c r="I138" s="103">
        <v>3.8077101904405788E-2</v>
      </c>
      <c r="J138" s="103">
        <v>8.9365E-3</v>
      </c>
      <c r="K138" s="104">
        <v>9.4804347826087793E-5</v>
      </c>
      <c r="L138" s="104">
        <v>0</v>
      </c>
      <c r="M138" s="104">
        <v>9.4804347826087793E-5</v>
      </c>
      <c r="N138" s="97">
        <v>0</v>
      </c>
      <c r="O138" s="112">
        <v>19.713374644489708</v>
      </c>
      <c r="P138" s="112">
        <v>12.199665396650003</v>
      </c>
      <c r="Q138" s="105">
        <v>3.8950789302715748E-2</v>
      </c>
    </row>
    <row r="139" spans="2:17" x14ac:dyDescent="0.2">
      <c r="B139" s="106">
        <v>40633</v>
      </c>
      <c r="C139" s="100">
        <v>11531037959</v>
      </c>
      <c r="D139" s="101">
        <v>1133518.8499999996</v>
      </c>
      <c r="E139" s="102">
        <v>1764</v>
      </c>
      <c r="F139" s="101">
        <v>371968966.41935486</v>
      </c>
      <c r="G139" s="101">
        <v>210866.76100870458</v>
      </c>
      <c r="H139" s="101">
        <v>1133518.8499999996</v>
      </c>
      <c r="I139" s="103">
        <v>3.5880064025552813E-2</v>
      </c>
      <c r="J139" s="103">
        <v>9.0313043478260878E-3</v>
      </c>
      <c r="K139" s="104">
        <v>2.3006004140786723E-3</v>
      </c>
      <c r="L139" s="104">
        <v>0</v>
      </c>
      <c r="M139" s="104">
        <v>2.3006004140786723E-3</v>
      </c>
      <c r="N139" s="97">
        <v>0</v>
      </c>
      <c r="O139" s="112">
        <v>19.734320985153595</v>
      </c>
      <c r="P139" s="112">
        <v>12.258981748586857</v>
      </c>
      <c r="Q139" s="105">
        <v>3.8077101904405788E-2</v>
      </c>
    </row>
    <row r="140" spans="2:17" x14ac:dyDescent="0.2">
      <c r="B140" s="106">
        <v>40663</v>
      </c>
      <c r="C140" s="100">
        <v>9803679372</v>
      </c>
      <c r="D140" s="101">
        <v>1120522.6400000006</v>
      </c>
      <c r="E140" s="102">
        <v>2030</v>
      </c>
      <c r="F140" s="101">
        <v>326789312.39999998</v>
      </c>
      <c r="G140" s="101">
        <v>160979.95684729062</v>
      </c>
      <c r="H140" s="101">
        <v>1120522.6400000006</v>
      </c>
      <c r="I140" s="103">
        <v>4.1718088493194368E-2</v>
      </c>
      <c r="J140" s="103">
        <v>1.133190476190476E-2</v>
      </c>
      <c r="K140" s="104">
        <v>1.1017316017316019E-3</v>
      </c>
      <c r="L140" s="104">
        <v>0</v>
      </c>
      <c r="M140" s="104">
        <v>1.1017316017316019E-3</v>
      </c>
      <c r="N140" s="97">
        <v>0</v>
      </c>
      <c r="O140" s="112">
        <v>19.604826216620971</v>
      </c>
      <c r="P140" s="112">
        <v>11.989035144585138</v>
      </c>
      <c r="Q140" s="105">
        <v>3.5880064025552813E-2</v>
      </c>
    </row>
    <row r="141" spans="2:17" x14ac:dyDescent="0.2">
      <c r="B141" s="106">
        <v>40694</v>
      </c>
      <c r="C141" s="100">
        <v>9522468162</v>
      </c>
      <c r="D141" s="101">
        <v>1104185.4599999997</v>
      </c>
      <c r="E141" s="102">
        <v>1837</v>
      </c>
      <c r="F141" s="101">
        <v>307176392.32258064</v>
      </c>
      <c r="G141" s="101">
        <v>167216.32679509016</v>
      </c>
      <c r="H141" s="101">
        <v>1104185.4599999997</v>
      </c>
      <c r="I141" s="103">
        <v>4.2323868774726589E-2</v>
      </c>
      <c r="J141" s="103">
        <v>1.2433636363636362E-2</v>
      </c>
      <c r="K141" s="104">
        <v>3.563636363636373E-4</v>
      </c>
      <c r="L141" s="104">
        <v>0</v>
      </c>
      <c r="M141" s="104">
        <v>3.563636363636373E-4</v>
      </c>
      <c r="N141" s="97">
        <v>0</v>
      </c>
      <c r="O141" s="112">
        <v>19.542932708376572</v>
      </c>
      <c r="P141" s="112">
        <v>12.027043623161447</v>
      </c>
      <c r="Q141" s="105">
        <v>4.1718088493194368E-2</v>
      </c>
    </row>
    <row r="142" spans="2:17" x14ac:dyDescent="0.2">
      <c r="B142" s="106">
        <v>40724</v>
      </c>
      <c r="C142" s="100">
        <v>8471813534</v>
      </c>
      <c r="D142" s="101">
        <v>1005690.12</v>
      </c>
      <c r="E142" s="102">
        <v>1667</v>
      </c>
      <c r="F142" s="101">
        <v>282393784.46666664</v>
      </c>
      <c r="G142" s="101">
        <v>169402.39020195958</v>
      </c>
      <c r="H142" s="101">
        <v>1005690.12</v>
      </c>
      <c r="I142" s="103">
        <v>4.3329198916714495E-2</v>
      </c>
      <c r="J142" s="103">
        <v>1.2789999999999999E-2</v>
      </c>
      <c r="K142" s="104">
        <v>1.428095238095237E-3</v>
      </c>
      <c r="L142" s="104">
        <v>0</v>
      </c>
      <c r="M142" s="104">
        <v>1.428095238095237E-3</v>
      </c>
      <c r="N142" s="97">
        <v>0</v>
      </c>
      <c r="O142" s="112">
        <v>19.458813053662201</v>
      </c>
      <c r="P142" s="112">
        <v>12.040032170911408</v>
      </c>
      <c r="Q142" s="105">
        <v>4.2323868774726589E-2</v>
      </c>
    </row>
    <row r="143" spans="2:17" x14ac:dyDescent="0.2">
      <c r="B143" s="106">
        <v>40755</v>
      </c>
      <c r="C143" s="100">
        <v>9103146278</v>
      </c>
      <c r="D143" s="101">
        <v>1212447.78</v>
      </c>
      <c r="E143" s="102">
        <v>2126</v>
      </c>
      <c r="F143" s="101">
        <v>293649879.93548387</v>
      </c>
      <c r="G143" s="101">
        <v>138123.17964980425</v>
      </c>
      <c r="H143" s="101">
        <v>1212447.78</v>
      </c>
      <c r="I143" s="103">
        <v>4.8614339063134185E-2</v>
      </c>
      <c r="J143" s="103">
        <v>1.4218095238095236E-2</v>
      </c>
      <c r="K143" s="104">
        <v>0</v>
      </c>
      <c r="L143" s="104">
        <v>-4.8374741200827957E-4</v>
      </c>
      <c r="M143" s="104">
        <v>-4.8374741200827957E-4</v>
      </c>
      <c r="N143" s="97">
        <v>0</v>
      </c>
      <c r="O143" s="112">
        <v>19.497898731063263</v>
      </c>
      <c r="P143" s="112">
        <v>11.835901172161368</v>
      </c>
      <c r="Q143" s="105">
        <v>4.3329198916714495E-2</v>
      </c>
    </row>
    <row r="144" spans="2:17" x14ac:dyDescent="0.2">
      <c r="B144" s="106">
        <v>40786</v>
      </c>
      <c r="C144" s="100">
        <v>8611514834</v>
      </c>
      <c r="D144" s="101">
        <v>1105470.4999999995</v>
      </c>
      <c r="E144" s="102">
        <v>1827</v>
      </c>
      <c r="F144" s="101">
        <v>277790801.09677422</v>
      </c>
      <c r="G144" s="101">
        <v>152047.51017885836</v>
      </c>
      <c r="H144" s="101">
        <v>1105470.4999999995</v>
      </c>
      <c r="I144" s="103">
        <v>4.6855488294221266E-2</v>
      </c>
      <c r="J144" s="103">
        <v>1.3734347826086957E-2</v>
      </c>
      <c r="K144" s="104">
        <v>0</v>
      </c>
      <c r="L144" s="104">
        <v>-2.6252964426877121E-4</v>
      </c>
      <c r="M144" s="104">
        <v>-2.6252964426877121E-4</v>
      </c>
      <c r="N144" s="97">
        <v>0</v>
      </c>
      <c r="O144" s="112">
        <v>19.442378874333716</v>
      </c>
      <c r="P144" s="112">
        <v>11.93194831795571</v>
      </c>
      <c r="Q144" s="105">
        <v>4.8614339063134185E-2</v>
      </c>
    </row>
    <row r="145" spans="2:17" x14ac:dyDescent="0.2">
      <c r="B145" s="106">
        <v>40816</v>
      </c>
      <c r="C145" s="100">
        <v>8351697560</v>
      </c>
      <c r="D145" s="101">
        <v>1065307.3999999999</v>
      </c>
      <c r="E145" s="102">
        <v>1727</v>
      </c>
      <c r="F145" s="101">
        <v>278389918.66666669</v>
      </c>
      <c r="G145" s="101">
        <v>161198.56321173519</v>
      </c>
      <c r="H145" s="101">
        <v>1065307.3999999999</v>
      </c>
      <c r="I145" s="103">
        <v>4.655786421940307E-2</v>
      </c>
      <c r="J145" s="103">
        <v>1.3471818181818185E-2</v>
      </c>
      <c r="K145" s="104">
        <v>1.6294372294371751E-4</v>
      </c>
      <c r="L145" s="104">
        <v>0</v>
      </c>
      <c r="M145" s="104">
        <v>1.6294372294371751E-4</v>
      </c>
      <c r="N145" s="97">
        <v>0</v>
      </c>
      <c r="O145" s="112">
        <v>19.444533274083057</v>
      </c>
      <c r="P145" s="112">
        <v>11.990392195936378</v>
      </c>
      <c r="Q145" s="105">
        <v>4.6855488294221266E-2</v>
      </c>
    </row>
    <row r="146" spans="2:17" x14ac:dyDescent="0.2">
      <c r="B146" s="106">
        <v>40847</v>
      </c>
      <c r="C146" s="100">
        <v>8784793739</v>
      </c>
      <c r="D146" s="101">
        <v>1153447.2500000005</v>
      </c>
      <c r="E146" s="102">
        <v>2044</v>
      </c>
      <c r="F146" s="101">
        <v>283380443.19354838</v>
      </c>
      <c r="G146" s="101">
        <v>138640.13854870273</v>
      </c>
      <c r="H146" s="101">
        <v>1153447.2500000005</v>
      </c>
      <c r="I146" s="103">
        <v>4.7924659218911252E-2</v>
      </c>
      <c r="J146" s="103">
        <v>1.3634761904761903E-2</v>
      </c>
      <c r="K146" s="104">
        <v>0</v>
      </c>
      <c r="L146" s="104">
        <v>-1.3688528138528101E-3</v>
      </c>
      <c r="M146" s="104">
        <v>-1.3688528138528101E-3</v>
      </c>
      <c r="N146" s="97">
        <v>0</v>
      </c>
      <c r="O146" s="112">
        <v>19.462300875054062</v>
      </c>
      <c r="P146" s="112">
        <v>11.839636923730469</v>
      </c>
      <c r="Q146" s="105">
        <v>4.655786421940307E-2</v>
      </c>
    </row>
    <row r="147" spans="2:17" x14ac:dyDescent="0.2">
      <c r="B147" s="106">
        <v>40877</v>
      </c>
      <c r="C147" s="100">
        <v>8199107910</v>
      </c>
      <c r="D147" s="101">
        <v>1085084.3700000003</v>
      </c>
      <c r="E147" s="102">
        <v>1701</v>
      </c>
      <c r="F147" s="101">
        <v>273303597</v>
      </c>
      <c r="G147" s="101">
        <v>160672.30864197531</v>
      </c>
      <c r="H147" s="101">
        <v>1085084.3700000003</v>
      </c>
      <c r="I147" s="103">
        <v>4.8304742344829087E-2</v>
      </c>
      <c r="J147" s="103">
        <v>1.2265909090909093E-2</v>
      </c>
      <c r="K147" s="104">
        <v>0</v>
      </c>
      <c r="L147" s="104">
        <v>-8.5181818181818275E-4</v>
      </c>
      <c r="M147" s="104">
        <v>-8.5181818181818275E-4</v>
      </c>
      <c r="N147" s="97">
        <v>0</v>
      </c>
      <c r="O147" s="112">
        <v>19.426093812172827</v>
      </c>
      <c r="P147" s="112">
        <v>11.987122219776966</v>
      </c>
      <c r="Q147" s="105">
        <v>4.7924659218911252E-2</v>
      </c>
    </row>
    <row r="148" spans="2:17" x14ac:dyDescent="0.2">
      <c r="B148" s="106">
        <v>40908</v>
      </c>
      <c r="C148" s="100">
        <v>7820839237</v>
      </c>
      <c r="D148" s="101">
        <v>1218410.9999999998</v>
      </c>
      <c r="E148" s="102">
        <v>1689</v>
      </c>
      <c r="F148" s="101">
        <v>252285136.67741936</v>
      </c>
      <c r="G148" s="101">
        <v>149369.53030042592</v>
      </c>
      <c r="H148" s="101">
        <v>1218410.9999999998</v>
      </c>
      <c r="I148" s="103">
        <v>5.6863464587796626E-2</v>
      </c>
      <c r="J148" s="103">
        <v>1.141409090909091E-2</v>
      </c>
      <c r="K148" s="104">
        <v>0</v>
      </c>
      <c r="L148" s="104">
        <v>-3.0522727272727264E-3</v>
      </c>
      <c r="M148" s="104">
        <v>-3.0522727272727264E-3</v>
      </c>
      <c r="N148" s="97">
        <v>0</v>
      </c>
      <c r="O148" s="112">
        <v>19.346070500569642</v>
      </c>
      <c r="P148" s="112">
        <v>11.914178583761842</v>
      </c>
      <c r="Q148" s="105">
        <v>4.8304742344829087E-2</v>
      </c>
    </row>
    <row r="149" spans="2:17" x14ac:dyDescent="0.2">
      <c r="B149" s="106">
        <v>40939</v>
      </c>
      <c r="C149" s="100">
        <v>8243766369</v>
      </c>
      <c r="D149" s="101">
        <v>1301523.3499999999</v>
      </c>
      <c r="E149" s="102">
        <v>1948</v>
      </c>
      <c r="F149" s="101">
        <v>265927947.38709676</v>
      </c>
      <c r="G149" s="101">
        <v>136513.32001391004</v>
      </c>
      <c r="H149" s="101">
        <v>1301523.3499999999</v>
      </c>
      <c r="I149" s="103">
        <v>5.778396970240484E-2</v>
      </c>
      <c r="J149" s="103">
        <v>8.3618181818181838E-3</v>
      </c>
      <c r="K149" s="104">
        <v>0</v>
      </c>
      <c r="L149" s="104">
        <v>-2.1018181818181839E-3</v>
      </c>
      <c r="M149" s="104">
        <v>-2.1018181818181839E-3</v>
      </c>
      <c r="N149" s="97">
        <v>0</v>
      </c>
      <c r="O149" s="112">
        <v>19.398735955568256</v>
      </c>
      <c r="P149" s="112">
        <v>11.824177471365775</v>
      </c>
      <c r="Q149" s="105">
        <v>5.6863464587796626E-2</v>
      </c>
    </row>
    <row r="150" spans="2:17" x14ac:dyDescent="0.2">
      <c r="B150" s="106">
        <v>40968</v>
      </c>
      <c r="C150" s="100">
        <v>8197779656</v>
      </c>
      <c r="D150" s="101">
        <v>1273105.81</v>
      </c>
      <c r="E150" s="102">
        <v>1704</v>
      </c>
      <c r="F150" s="101">
        <v>282682057.10344827</v>
      </c>
      <c r="G150" s="101">
        <v>165893.22599967621</v>
      </c>
      <c r="H150" s="101">
        <v>1273105.81</v>
      </c>
      <c r="I150" s="103">
        <v>5.6839381639022676E-2</v>
      </c>
      <c r="J150" s="103">
        <v>6.2599999999999999E-3</v>
      </c>
      <c r="K150" s="104">
        <v>0</v>
      </c>
      <c r="L150" s="104">
        <v>-1.5859090909090892E-3</v>
      </c>
      <c r="M150" s="104">
        <v>-1.5859090909090892E-3</v>
      </c>
      <c r="N150" s="97">
        <v>0</v>
      </c>
      <c r="O150" s="112">
        <v>19.459833350905804</v>
      </c>
      <c r="P150" s="112">
        <v>12.01909964351654</v>
      </c>
      <c r="Q150" s="105">
        <v>5.778396970240484E-2</v>
      </c>
    </row>
    <row r="151" spans="2:17" x14ac:dyDescent="0.2">
      <c r="B151" s="106">
        <v>40999</v>
      </c>
      <c r="C151" s="100">
        <v>8987516649</v>
      </c>
      <c r="D151" s="101">
        <v>1370247.0599999998</v>
      </c>
      <c r="E151" s="102">
        <v>1635</v>
      </c>
      <c r="F151" s="101">
        <v>289919891.90322578</v>
      </c>
      <c r="G151" s="101">
        <v>177321.03480319621</v>
      </c>
      <c r="H151" s="101">
        <v>1370247.0599999998</v>
      </c>
      <c r="I151" s="103">
        <v>5.5800778295726522E-2</v>
      </c>
      <c r="J151" s="103">
        <v>4.6740909090909107E-3</v>
      </c>
      <c r="K151" s="104">
        <v>0</v>
      </c>
      <c r="L151" s="104">
        <v>-5.8566985645933101E-4</v>
      </c>
      <c r="M151" s="104">
        <v>-5.8566985645933101E-4</v>
      </c>
      <c r="N151" s="97">
        <v>0</v>
      </c>
      <c r="O151" s="112">
        <v>19.485115207968466</v>
      </c>
      <c r="P151" s="112">
        <v>12.085717124637112</v>
      </c>
      <c r="Q151" s="105">
        <v>5.6839381639022676E-2</v>
      </c>
    </row>
    <row r="152" spans="2:17" x14ac:dyDescent="0.2">
      <c r="B152" s="106">
        <v>41029</v>
      </c>
      <c r="C152" s="100">
        <v>8435706026</v>
      </c>
      <c r="D152" s="101">
        <v>1269020.5100000007</v>
      </c>
      <c r="E152" s="102">
        <v>1985</v>
      </c>
      <c r="F152" s="101">
        <v>281190200.86666667</v>
      </c>
      <c r="G152" s="101">
        <v>141657.53192275399</v>
      </c>
      <c r="H152" s="101">
        <v>1269020.5100000007</v>
      </c>
      <c r="I152" s="103">
        <v>5.5058996274700227E-2</v>
      </c>
      <c r="J152" s="103">
        <v>4.0884210526315797E-3</v>
      </c>
      <c r="K152" s="104">
        <v>0</v>
      </c>
      <c r="L152" s="104">
        <v>-1.5023923444976162E-4</v>
      </c>
      <c r="M152" s="104">
        <v>-1.5023923444976162E-4</v>
      </c>
      <c r="N152" s="97">
        <v>0</v>
      </c>
      <c r="O152" s="112">
        <v>19.454541869735511</v>
      </c>
      <c r="P152" s="112">
        <v>11.861167676614219</v>
      </c>
      <c r="Q152" s="105">
        <v>5.5800778295726522E-2</v>
      </c>
    </row>
    <row r="153" spans="2:17" x14ac:dyDescent="0.2">
      <c r="B153" s="106">
        <v>41060</v>
      </c>
      <c r="C153" s="100">
        <v>8694110483</v>
      </c>
      <c r="D153" s="101">
        <v>1279086.57</v>
      </c>
      <c r="E153" s="102">
        <v>1729</v>
      </c>
      <c r="F153" s="101">
        <v>280455176.87096775</v>
      </c>
      <c r="G153" s="101">
        <v>162206.58002947815</v>
      </c>
      <c r="H153" s="101">
        <v>1279086.57</v>
      </c>
      <c r="I153" s="103">
        <v>5.3846300381779955E-2</v>
      </c>
      <c r="J153" s="103">
        <v>3.9381818181818181E-3</v>
      </c>
      <c r="K153" s="104">
        <v>0</v>
      </c>
      <c r="L153" s="104">
        <v>-1.3865800865800817E-4</v>
      </c>
      <c r="M153" s="104">
        <v>-1.3865800865800817E-4</v>
      </c>
      <c r="N153" s="97">
        <v>0</v>
      </c>
      <c r="O153" s="112">
        <v>19.451924472906633</v>
      </c>
      <c r="P153" s="112">
        <v>11.996625987223341</v>
      </c>
      <c r="Q153" s="105">
        <v>5.5058996274700227E-2</v>
      </c>
    </row>
    <row r="154" spans="2:17" x14ac:dyDescent="0.2">
      <c r="B154" s="106">
        <v>41090</v>
      </c>
      <c r="C154" s="100">
        <v>8258449241</v>
      </c>
      <c r="D154" s="101">
        <v>1121538.9500000002</v>
      </c>
      <c r="E154" s="102">
        <v>1584</v>
      </c>
      <c r="F154" s="101">
        <v>275281641.36666667</v>
      </c>
      <c r="G154" s="101">
        <v>173788.91500420877</v>
      </c>
      <c r="H154" s="101">
        <v>1121538.9500000002</v>
      </c>
      <c r="I154" s="103">
        <v>4.970464111616861E-2</v>
      </c>
      <c r="J154" s="103">
        <v>3.7995238095238099E-3</v>
      </c>
      <c r="K154" s="104">
        <v>0</v>
      </c>
      <c r="L154" s="104">
        <v>-1.6054329004329014E-3</v>
      </c>
      <c r="M154" s="104">
        <v>-1.6054329004329014E-3</v>
      </c>
      <c r="N154" s="97">
        <v>0</v>
      </c>
      <c r="O154" s="112">
        <v>19.433305281970839</v>
      </c>
      <c r="P154" s="112">
        <v>12.065596709596468</v>
      </c>
      <c r="Q154" s="105">
        <v>5.3846300381779955E-2</v>
      </c>
    </row>
    <row r="155" spans="2:17" x14ac:dyDescent="0.2">
      <c r="B155" s="106">
        <v>41121</v>
      </c>
      <c r="C155" s="100">
        <v>8944841143</v>
      </c>
      <c r="D155" s="101">
        <v>1354093.04</v>
      </c>
      <c r="E155" s="102">
        <v>2046</v>
      </c>
      <c r="F155" s="101">
        <v>288543262.67741936</v>
      </c>
      <c r="G155" s="101">
        <v>141027.98762337212</v>
      </c>
      <c r="H155" s="101">
        <v>1354093.04</v>
      </c>
      <c r="I155" s="103">
        <v>5.5406020600806551E-2</v>
      </c>
      <c r="J155" s="103">
        <v>2.1940909090909086E-3</v>
      </c>
      <c r="K155" s="104">
        <v>0</v>
      </c>
      <c r="L155" s="104">
        <v>-8.7843873517786525E-4</v>
      </c>
      <c r="M155" s="104">
        <v>-8.7843873517786525E-4</v>
      </c>
      <c r="N155" s="97">
        <v>0</v>
      </c>
      <c r="O155" s="112">
        <v>19.480355589957373</v>
      </c>
      <c r="P155" s="112">
        <v>11.856713643445802</v>
      </c>
      <c r="Q155" s="105">
        <v>4.970464111616861E-2</v>
      </c>
    </row>
    <row r="156" spans="2:17" x14ac:dyDescent="0.2">
      <c r="B156" s="106">
        <v>41152</v>
      </c>
      <c r="C156" s="100">
        <v>8951445720</v>
      </c>
      <c r="D156" s="101">
        <v>1291454.1100000003</v>
      </c>
      <c r="E156" s="102">
        <v>1700</v>
      </c>
      <c r="F156" s="101">
        <v>288756313.54838711</v>
      </c>
      <c r="G156" s="101">
        <v>169856.65502846299</v>
      </c>
      <c r="H156" s="101">
        <v>1291454.1100000003</v>
      </c>
      <c r="I156" s="103">
        <v>5.2804007201196559E-2</v>
      </c>
      <c r="J156" s="103">
        <v>1.3156521739130433E-3</v>
      </c>
      <c r="K156" s="104">
        <v>0</v>
      </c>
      <c r="L156" s="104">
        <v>-1.281521739130429E-4</v>
      </c>
      <c r="M156" s="104">
        <v>-1.281521739130429E-4</v>
      </c>
      <c r="N156" s="97">
        <v>0</v>
      </c>
      <c r="O156" s="112">
        <v>19.481093684663879</v>
      </c>
      <c r="P156" s="112">
        <v>12.042710154619572</v>
      </c>
      <c r="Q156" s="105">
        <v>5.5406020600806551E-2</v>
      </c>
    </row>
    <row r="157" spans="2:17" x14ac:dyDescent="0.2">
      <c r="B157" s="106">
        <v>41182</v>
      </c>
      <c r="C157" s="100">
        <v>8759153738</v>
      </c>
      <c r="D157" s="101">
        <v>1191396.0100000002</v>
      </c>
      <c r="E157" s="102">
        <v>1610</v>
      </c>
      <c r="F157" s="101">
        <v>291971791.26666665</v>
      </c>
      <c r="G157" s="101">
        <v>181348.93867494824</v>
      </c>
      <c r="H157" s="101">
        <v>1191396.0100000002</v>
      </c>
      <c r="I157" s="103">
        <v>4.9782313760320489E-2</v>
      </c>
      <c r="J157" s="103">
        <v>1.1875000000000004E-3</v>
      </c>
      <c r="K157" s="104">
        <v>0</v>
      </c>
      <c r="L157" s="104">
        <v>-7.5326086956522187E-5</v>
      </c>
      <c r="M157" s="104">
        <v>-7.5326086956522187E-5</v>
      </c>
      <c r="N157" s="97">
        <v>0</v>
      </c>
      <c r="O157" s="112">
        <v>19.492167750314827</v>
      </c>
      <c r="P157" s="112">
        <v>12.108178292336317</v>
      </c>
      <c r="Q157" s="105">
        <v>5.2804007201196559E-2</v>
      </c>
    </row>
    <row r="158" spans="2:17" x14ac:dyDescent="0.2">
      <c r="B158" s="106">
        <v>41213</v>
      </c>
      <c r="C158" s="100">
        <v>9283522365</v>
      </c>
      <c r="D158" s="101">
        <v>1288947.4300000002</v>
      </c>
      <c r="E158" s="102">
        <v>1964</v>
      </c>
      <c r="F158" s="101">
        <v>299468463.38709676</v>
      </c>
      <c r="G158" s="101">
        <v>152478.85101176007</v>
      </c>
      <c r="H158" s="101">
        <v>1288947.4300000002</v>
      </c>
      <c r="I158" s="103">
        <v>5.0816354055285361E-2</v>
      </c>
      <c r="J158" s="103">
        <v>1.1121739130434782E-3</v>
      </c>
      <c r="K158" s="104">
        <v>0</v>
      </c>
      <c r="L158" s="104">
        <v>-2.7173913043477974E-5</v>
      </c>
      <c r="M158" s="104">
        <v>-2.7173913043477974E-5</v>
      </c>
      <c r="N158" s="97">
        <v>0</v>
      </c>
      <c r="O158" s="112">
        <v>19.517519672436695</v>
      </c>
      <c r="P158" s="112">
        <v>11.934781183522283</v>
      </c>
      <c r="Q158" s="105">
        <v>4.9782313760320489E-2</v>
      </c>
    </row>
    <row r="159" spans="2:17" x14ac:dyDescent="0.2">
      <c r="B159" s="106">
        <v>41243</v>
      </c>
      <c r="C159" s="100">
        <v>8758507838</v>
      </c>
      <c r="D159" s="101">
        <v>1231388.5000000002</v>
      </c>
      <c r="E159" s="102">
        <v>1583</v>
      </c>
      <c r="F159" s="101">
        <v>291950261.26666665</v>
      </c>
      <c r="G159" s="101">
        <v>184428.46574015581</v>
      </c>
      <c r="H159" s="101">
        <v>1231388.5000000002</v>
      </c>
      <c r="I159" s="103">
        <v>5.1457188751333517E-2</v>
      </c>
      <c r="J159" s="103">
        <v>1.0850000000000002E-3</v>
      </c>
      <c r="K159" s="104">
        <v>2.0238095238095518E-5</v>
      </c>
      <c r="L159" s="104">
        <v>0</v>
      </c>
      <c r="M159" s="104">
        <v>2.0238095238095518E-5</v>
      </c>
      <c r="N159" s="97">
        <v>0</v>
      </c>
      <c r="O159" s="112">
        <v>19.492094007595515</v>
      </c>
      <c r="P159" s="112">
        <v>12.125016947714503</v>
      </c>
      <c r="Q159" s="105">
        <v>5.0816354055285361E-2</v>
      </c>
    </row>
    <row r="160" spans="2:17" x14ac:dyDescent="0.2">
      <c r="B160" s="106">
        <v>41274</v>
      </c>
      <c r="C160" s="100">
        <v>9578697312</v>
      </c>
      <c r="D160" s="101">
        <v>1225407.7800000003</v>
      </c>
      <c r="E160" s="102">
        <v>1538</v>
      </c>
      <c r="F160" s="101">
        <v>308990235.87096775</v>
      </c>
      <c r="G160" s="101">
        <v>200903.92449347707</v>
      </c>
      <c r="H160" s="101">
        <v>1225407.7800000003</v>
      </c>
      <c r="I160" s="103">
        <v>4.682257230512224E-2</v>
      </c>
      <c r="J160" s="103">
        <v>1.1052380952380958E-3</v>
      </c>
      <c r="K160" s="104">
        <v>1.8674948240165416E-5</v>
      </c>
      <c r="L160" s="104">
        <v>0</v>
      </c>
      <c r="M160" s="104">
        <v>1.8674948240165416E-5</v>
      </c>
      <c r="N160" s="97">
        <v>0</v>
      </c>
      <c r="O160" s="112">
        <v>19.548820235239674</v>
      </c>
      <c r="P160" s="112">
        <v>12.210582085174085</v>
      </c>
      <c r="Q160" s="105">
        <v>5.1457188751333517E-2</v>
      </c>
    </row>
    <row r="161" spans="2:17" x14ac:dyDescent="0.2">
      <c r="B161" s="106">
        <v>41305</v>
      </c>
      <c r="C161" s="100">
        <v>10273850360</v>
      </c>
      <c r="D161" s="101">
        <v>1743320.2600000005</v>
      </c>
      <c r="E161" s="102">
        <v>1834</v>
      </c>
      <c r="F161" s="101">
        <v>331414527.74193549</v>
      </c>
      <c r="G161" s="101">
        <v>180705.84936855806</v>
      </c>
      <c r="H161" s="101">
        <v>1743320.2600000005</v>
      </c>
      <c r="I161" s="103">
        <v>6.1935094692190953E-2</v>
      </c>
      <c r="J161" s="103">
        <v>1.1239130434782612E-3</v>
      </c>
      <c r="K161" s="104">
        <v>7.8586956521738832E-5</v>
      </c>
      <c r="L161" s="104">
        <v>0</v>
      </c>
      <c r="M161" s="104">
        <v>7.8586956521738832E-5</v>
      </c>
      <c r="N161" s="97">
        <v>0</v>
      </c>
      <c r="O161" s="112">
        <v>19.618880499479111</v>
      </c>
      <c r="P161" s="112">
        <v>12.104625846662701</v>
      </c>
      <c r="Q161" s="105">
        <v>4.682257230512224E-2</v>
      </c>
    </row>
    <row r="162" spans="2:17" x14ac:dyDescent="0.2">
      <c r="B162" s="106">
        <v>41333</v>
      </c>
      <c r="C162" s="100">
        <v>9168803795</v>
      </c>
      <c r="D162" s="101">
        <v>1493654.17</v>
      </c>
      <c r="E162" s="102">
        <v>1676</v>
      </c>
      <c r="F162" s="101">
        <v>327457278.39285713</v>
      </c>
      <c r="G162" s="101">
        <v>195380.23770456869</v>
      </c>
      <c r="H162" s="101">
        <v>1493654.17</v>
      </c>
      <c r="I162" s="103">
        <v>5.9460730564144429E-2</v>
      </c>
      <c r="J162" s="103">
        <v>1.2025E-3</v>
      </c>
      <c r="K162" s="104">
        <v>0</v>
      </c>
      <c r="L162" s="104">
        <v>-2.3000000000000451E-5</v>
      </c>
      <c r="M162" s="104">
        <v>-2.3000000000000451E-5</v>
      </c>
      <c r="N162" s="97">
        <v>0</v>
      </c>
      <c r="O162" s="112">
        <v>19.606868156875148</v>
      </c>
      <c r="P162" s="112">
        <v>12.182702875833119</v>
      </c>
      <c r="Q162" s="105">
        <v>6.1935094692190953E-2</v>
      </c>
    </row>
    <row r="163" spans="2:17" x14ac:dyDescent="0.2">
      <c r="B163" s="106">
        <v>41364</v>
      </c>
      <c r="C163" s="100">
        <v>10341756378</v>
      </c>
      <c r="D163" s="101">
        <v>1634552.4900000005</v>
      </c>
      <c r="E163" s="102">
        <v>2156</v>
      </c>
      <c r="F163" s="101">
        <v>333605044.45161289</v>
      </c>
      <c r="G163" s="101">
        <v>154733.32302950506</v>
      </c>
      <c r="H163" s="101">
        <v>1634552.4900000005</v>
      </c>
      <c r="I163" s="103">
        <v>5.7689587439825121E-2</v>
      </c>
      <c r="J163" s="103">
        <v>1.1794999999999996E-3</v>
      </c>
      <c r="K163" s="104">
        <v>0</v>
      </c>
      <c r="L163" s="104">
        <v>-4.5238095238071298E-7</v>
      </c>
      <c r="M163" s="104">
        <v>-4.5238095238071298E-7</v>
      </c>
      <c r="N163" s="97">
        <v>0</v>
      </c>
      <c r="O163" s="112">
        <v>19.625468349592374</v>
      </c>
      <c r="P163" s="112">
        <v>11.949458417563486</v>
      </c>
      <c r="Q163" s="105">
        <v>5.9460730564144429E-2</v>
      </c>
    </row>
    <row r="164" spans="2:17" x14ac:dyDescent="0.2">
      <c r="B164" s="106">
        <v>41394</v>
      </c>
      <c r="C164" s="100">
        <v>10526718828</v>
      </c>
      <c r="D164" s="101">
        <v>1730327.159999999</v>
      </c>
      <c r="E164" s="102">
        <v>1970</v>
      </c>
      <c r="F164" s="101">
        <v>350890627.60000002</v>
      </c>
      <c r="G164" s="101">
        <v>178117.06984771576</v>
      </c>
      <c r="H164" s="101">
        <v>1730327.159999999</v>
      </c>
      <c r="I164" s="103">
        <v>5.9996797076035627E-2</v>
      </c>
      <c r="J164" s="103">
        <v>1.1790476190476188E-3</v>
      </c>
      <c r="K164" s="104">
        <v>0</v>
      </c>
      <c r="L164" s="104">
        <v>-5.5865800865800321E-5</v>
      </c>
      <c r="M164" s="104">
        <v>-5.5865800865800321E-5</v>
      </c>
      <c r="N164" s="97">
        <v>0</v>
      </c>
      <c r="O164" s="112">
        <v>19.67598513059286</v>
      </c>
      <c r="P164" s="112">
        <v>12.090196308860826</v>
      </c>
      <c r="Q164" s="105">
        <v>5.7689587439825121E-2</v>
      </c>
    </row>
    <row r="165" spans="2:17" x14ac:dyDescent="0.2">
      <c r="B165" s="106">
        <v>41425</v>
      </c>
      <c r="C165" s="100">
        <v>9632338719</v>
      </c>
      <c r="D165" s="101">
        <v>1615983.060000001</v>
      </c>
      <c r="E165" s="102">
        <v>1798</v>
      </c>
      <c r="F165" s="101">
        <v>310720603.83870965</v>
      </c>
      <c r="G165" s="101">
        <v>172814.57388137357</v>
      </c>
      <c r="H165" s="101">
        <v>1615983.060000001</v>
      </c>
      <c r="I165" s="103">
        <v>6.1234746213454906E-2</v>
      </c>
      <c r="J165" s="103">
        <v>1.1231818181818185E-3</v>
      </c>
      <c r="K165" s="104">
        <v>8.2318181818181665E-5</v>
      </c>
      <c r="L165" s="104">
        <v>0</v>
      </c>
      <c r="M165" s="104">
        <v>8.2318181818181665E-5</v>
      </c>
      <c r="N165" s="97">
        <v>0</v>
      </c>
      <c r="O165" s="112">
        <v>19.554404686418557</v>
      </c>
      <c r="P165" s="112">
        <v>12.05997447138699</v>
      </c>
      <c r="Q165" s="105">
        <v>5.9996797076035627E-2</v>
      </c>
    </row>
    <row r="166" spans="2:17" x14ac:dyDescent="0.2">
      <c r="B166" s="106">
        <v>41455</v>
      </c>
      <c r="C166" s="100">
        <v>8839482756</v>
      </c>
      <c r="D166" s="101">
        <v>1495278.0000000002</v>
      </c>
      <c r="E166" s="102">
        <v>2180</v>
      </c>
      <c r="F166" s="101">
        <v>294649425.19999999</v>
      </c>
      <c r="G166" s="101">
        <v>135160.28678899081</v>
      </c>
      <c r="H166" s="101">
        <v>1495278.0000000002</v>
      </c>
      <c r="I166" s="103">
        <v>6.1743032377040603E-2</v>
      </c>
      <c r="J166" s="103">
        <v>1.2055000000000002E-3</v>
      </c>
      <c r="K166" s="104">
        <v>4.4499999999999835E-5</v>
      </c>
      <c r="L166" s="104">
        <v>0</v>
      </c>
      <c r="M166" s="104">
        <v>4.4499999999999835E-5</v>
      </c>
      <c r="N166" s="97">
        <v>0</v>
      </c>
      <c r="O166" s="112">
        <v>19.50129681845722</v>
      </c>
      <c r="P166" s="112">
        <v>11.814216662674086</v>
      </c>
      <c r="Q166" s="105">
        <v>6.1234746213454906E-2</v>
      </c>
    </row>
    <row r="167" spans="2:17" x14ac:dyDescent="0.2">
      <c r="B167" s="106">
        <v>41486</v>
      </c>
      <c r="C167" s="100">
        <v>8567625942</v>
      </c>
      <c r="D167" s="101">
        <v>1483923.0199999993</v>
      </c>
      <c r="E167" s="102">
        <v>2047</v>
      </c>
      <c r="F167" s="101">
        <v>276375030.38709676</v>
      </c>
      <c r="G167" s="101">
        <v>135014.67043824951</v>
      </c>
      <c r="H167" s="101">
        <v>1483923.0199999993</v>
      </c>
      <c r="I167" s="103">
        <v>6.3218434834418427E-2</v>
      </c>
      <c r="J167" s="103">
        <v>1.25E-3</v>
      </c>
      <c r="K167" s="104">
        <v>2.8181818181818039E-5</v>
      </c>
      <c r="L167" s="104">
        <v>0</v>
      </c>
      <c r="M167" s="104">
        <v>2.8181818181818039E-5</v>
      </c>
      <c r="N167" s="97">
        <v>0</v>
      </c>
      <c r="O167" s="112">
        <v>19.43726930709067</v>
      </c>
      <c r="P167" s="112">
        <v>11.813138721429379</v>
      </c>
      <c r="Q167" s="105">
        <v>6.1743032377040603E-2</v>
      </c>
    </row>
    <row r="168" spans="2:17" x14ac:dyDescent="0.2">
      <c r="B168" s="106">
        <v>41517</v>
      </c>
      <c r="C168" s="100">
        <v>8889228216</v>
      </c>
      <c r="D168" s="101">
        <v>1510490.8099999994</v>
      </c>
      <c r="E168" s="102">
        <v>1712</v>
      </c>
      <c r="F168" s="101">
        <v>286749297.2903226</v>
      </c>
      <c r="G168" s="101">
        <v>167493.7484172445</v>
      </c>
      <c r="H168" s="101">
        <v>1510490.8099999994</v>
      </c>
      <c r="I168" s="103">
        <v>6.2022161233035417E-2</v>
      </c>
      <c r="J168" s="103">
        <v>1.2781818181818181E-3</v>
      </c>
      <c r="K168" s="104">
        <v>3.2467532467535341E-6</v>
      </c>
      <c r="L168" s="104">
        <v>0</v>
      </c>
      <c r="M168" s="104">
        <v>3.2467532467535341E-6</v>
      </c>
      <c r="N168" s="97">
        <v>0</v>
      </c>
      <c r="O168" s="112">
        <v>19.474118863370308</v>
      </c>
      <c r="P168" s="112">
        <v>12.028701306668619</v>
      </c>
      <c r="Q168" s="105">
        <v>6.3218434834418427E-2</v>
      </c>
    </row>
    <row r="169" spans="2:17" x14ac:dyDescent="0.2">
      <c r="B169" s="106">
        <v>41547</v>
      </c>
      <c r="C169" s="100">
        <v>9114302453</v>
      </c>
      <c r="D169" s="101">
        <v>1523137.3499999994</v>
      </c>
      <c r="E169" s="102">
        <v>1638</v>
      </c>
      <c r="F169" s="101">
        <v>303810081.76666665</v>
      </c>
      <c r="G169" s="101">
        <v>185476.24039479039</v>
      </c>
      <c r="H169" s="101">
        <v>1523137.3499999994</v>
      </c>
      <c r="I169" s="103">
        <v>6.0997002855331925E-2</v>
      </c>
      <c r="J169" s="103">
        <v>1.2814285714285716E-3</v>
      </c>
      <c r="K169" s="104">
        <v>1.1801242236024728E-6</v>
      </c>
      <c r="L169" s="104">
        <v>0</v>
      </c>
      <c r="M169" s="104">
        <v>1.1801242236024728E-6</v>
      </c>
      <c r="N169" s="97">
        <v>0</v>
      </c>
      <c r="O169" s="112">
        <v>19.531913333114051</v>
      </c>
      <c r="P169" s="112">
        <v>12.130682068701036</v>
      </c>
      <c r="Q169" s="105">
        <v>6.2022161233035417E-2</v>
      </c>
    </row>
    <row r="170" spans="2:17" x14ac:dyDescent="0.2">
      <c r="B170" s="106">
        <v>41578</v>
      </c>
      <c r="C170" s="100">
        <v>9063059848</v>
      </c>
      <c r="D170" s="101">
        <v>1516525.4199999985</v>
      </c>
      <c r="E170" s="102">
        <v>2137</v>
      </c>
      <c r="F170" s="101">
        <v>292356769.2903226</v>
      </c>
      <c r="G170" s="101">
        <v>136807.09840445605</v>
      </c>
      <c r="H170" s="101">
        <v>1516525.4199999985</v>
      </c>
      <c r="I170" s="103">
        <v>6.107559561378717E-2</v>
      </c>
      <c r="J170" s="103">
        <v>1.2826086956521741E-3</v>
      </c>
      <c r="K170" s="104">
        <v>3.7867494824016202E-5</v>
      </c>
      <c r="L170" s="104">
        <v>0</v>
      </c>
      <c r="M170" s="104">
        <v>3.7867494824016202E-5</v>
      </c>
      <c r="N170" s="97">
        <v>0</v>
      </c>
      <c r="O170" s="112">
        <v>19.493485427065014</v>
      </c>
      <c r="P170" s="112">
        <v>11.826327171745866</v>
      </c>
      <c r="Q170" s="105">
        <v>6.0997002855331925E-2</v>
      </c>
    </row>
    <row r="171" spans="2:17" x14ac:dyDescent="0.2">
      <c r="B171" s="106">
        <v>41608</v>
      </c>
      <c r="C171" s="100">
        <v>8146432252</v>
      </c>
      <c r="D171" s="101">
        <v>1407468.4299999992</v>
      </c>
      <c r="E171" s="102">
        <v>2069</v>
      </c>
      <c r="F171" s="101">
        <v>271547741.73333335</v>
      </c>
      <c r="G171" s="101">
        <v>131245.88773964878</v>
      </c>
      <c r="H171" s="101">
        <v>1407468.4299999992</v>
      </c>
      <c r="I171" s="103">
        <v>6.3061468021645514E-2</v>
      </c>
      <c r="J171" s="103">
        <v>1.3204761904761903E-3</v>
      </c>
      <c r="K171" s="104">
        <v>8.3906926406926495E-4</v>
      </c>
      <c r="L171" s="104">
        <v>0</v>
      </c>
      <c r="M171" s="104">
        <v>8.3906926406926495E-4</v>
      </c>
      <c r="N171" s="97">
        <v>0</v>
      </c>
      <c r="O171" s="112">
        <v>19.419648526201133</v>
      </c>
      <c r="P171" s="112">
        <v>11.78482784845559</v>
      </c>
      <c r="Q171" s="105">
        <v>6.107559561378717E-2</v>
      </c>
    </row>
    <row r="172" spans="2:17" x14ac:dyDescent="0.2">
      <c r="B172" s="106">
        <v>41639</v>
      </c>
      <c r="C172" s="100">
        <v>7734812597</v>
      </c>
      <c r="D172" s="101">
        <v>1160954.7</v>
      </c>
      <c r="E172" s="102">
        <v>1778</v>
      </c>
      <c r="F172" s="101">
        <v>249510083.77419356</v>
      </c>
      <c r="G172" s="101">
        <v>140331.88063790413</v>
      </c>
      <c r="H172" s="101">
        <v>1160954.7</v>
      </c>
      <c r="I172" s="103">
        <v>5.4784580775021456E-2</v>
      </c>
      <c r="J172" s="103">
        <v>2.1595454545454552E-3</v>
      </c>
      <c r="K172" s="104">
        <v>7.8715415019762515E-5</v>
      </c>
      <c r="L172" s="104">
        <v>0</v>
      </c>
      <c r="M172" s="104">
        <v>7.8715415019762515E-5</v>
      </c>
      <c r="N172" s="97">
        <v>0</v>
      </c>
      <c r="O172" s="112">
        <v>19.335009888267777</v>
      </c>
      <c r="P172" s="112">
        <v>11.851765472193927</v>
      </c>
      <c r="Q172" s="105">
        <v>6.3061468021645514E-2</v>
      </c>
    </row>
    <row r="173" spans="2:17" x14ac:dyDescent="0.2">
      <c r="B173" s="106">
        <v>41670</v>
      </c>
      <c r="C173" s="100">
        <v>8384382943</v>
      </c>
      <c r="D173" s="101">
        <v>1344351.93</v>
      </c>
      <c r="E173" s="102">
        <v>2024</v>
      </c>
      <c r="F173" s="101">
        <v>270463965.90322578</v>
      </c>
      <c r="G173" s="101">
        <v>133628.44165179139</v>
      </c>
      <c r="H173" s="101">
        <v>1344351.93</v>
      </c>
      <c r="I173" s="103">
        <v>5.8524098646957519E-2</v>
      </c>
      <c r="J173" s="103">
        <v>2.2382608695652177E-3</v>
      </c>
      <c r="K173" s="104">
        <v>7.3913043478280108E-7</v>
      </c>
      <c r="L173" s="104">
        <v>0</v>
      </c>
      <c r="M173" s="104">
        <v>7.3913043478280108E-7</v>
      </c>
      <c r="N173" s="97">
        <v>0</v>
      </c>
      <c r="O173" s="112">
        <v>19.415649434450103</v>
      </c>
      <c r="P173" s="112">
        <v>11.802818404042748</v>
      </c>
      <c r="Q173" s="105">
        <v>5.4784580775021456E-2</v>
      </c>
    </row>
    <row r="174" spans="2:17" x14ac:dyDescent="0.2">
      <c r="B174" s="106">
        <v>41698</v>
      </c>
      <c r="C174" s="100">
        <v>8092265184</v>
      </c>
      <c r="D174" s="101">
        <v>1266761.5799999991</v>
      </c>
      <c r="E174" s="102">
        <v>1717</v>
      </c>
      <c r="F174" s="101">
        <v>289009470.85714287</v>
      </c>
      <c r="G174" s="101">
        <v>168322.34761627423</v>
      </c>
      <c r="H174" s="101">
        <v>1266761.5799999991</v>
      </c>
      <c r="I174" s="103">
        <v>5.7137027295421819E-2</v>
      </c>
      <c r="J174" s="103">
        <v>2.2390000000000005E-3</v>
      </c>
      <c r="K174" s="104">
        <v>7.9095238095237917E-5</v>
      </c>
      <c r="L174" s="104">
        <v>0</v>
      </c>
      <c r="M174" s="104">
        <v>7.9095238095237917E-5</v>
      </c>
      <c r="N174" s="97">
        <v>0</v>
      </c>
      <c r="O174" s="112">
        <v>19.481970016671728</v>
      </c>
      <c r="P174" s="112">
        <v>12.033636155774252</v>
      </c>
      <c r="Q174" s="105">
        <v>5.8524098646957519E-2</v>
      </c>
    </row>
    <row r="175" spans="2:17" x14ac:dyDescent="0.2">
      <c r="B175" s="106">
        <v>41729</v>
      </c>
      <c r="C175" s="100">
        <v>8598913319</v>
      </c>
      <c r="D175" s="101">
        <v>1338099.1700000004</v>
      </c>
      <c r="E175" s="102">
        <v>1619</v>
      </c>
      <c r="F175" s="101">
        <v>277384300.61290324</v>
      </c>
      <c r="G175" s="101">
        <v>171330.63657375122</v>
      </c>
      <c r="H175" s="101">
        <v>1338099.1700000004</v>
      </c>
      <c r="I175" s="103">
        <v>5.6798595233054257E-2</v>
      </c>
      <c r="J175" s="103">
        <v>2.3180952380952385E-3</v>
      </c>
      <c r="K175" s="104">
        <v>2.0740476190476151E-4</v>
      </c>
      <c r="L175" s="104">
        <v>0</v>
      </c>
      <c r="M175" s="104">
        <v>2.0740476190476151E-4</v>
      </c>
      <c r="N175" s="97">
        <v>0</v>
      </c>
      <c r="O175" s="112">
        <v>19.440914469481037</v>
      </c>
      <c r="P175" s="112">
        <v>12.051350515803401</v>
      </c>
      <c r="Q175" s="105">
        <v>5.7137027295421819E-2</v>
      </c>
    </row>
    <row r="176" spans="2:17" x14ac:dyDescent="0.2">
      <c r="B176" s="106">
        <v>41759</v>
      </c>
      <c r="C176" s="100">
        <v>7739291079</v>
      </c>
      <c r="D176" s="101">
        <v>1192038.2400000005</v>
      </c>
      <c r="E176" s="102">
        <v>1908</v>
      </c>
      <c r="F176" s="101">
        <v>257976369.30000001</v>
      </c>
      <c r="G176" s="101">
        <v>135207.74072327046</v>
      </c>
      <c r="H176" s="101">
        <v>1192038.2400000005</v>
      </c>
      <c r="I176" s="103">
        <v>5.6218838800442046E-2</v>
      </c>
      <c r="J176" s="103">
        <v>2.5255E-3</v>
      </c>
      <c r="K176" s="104">
        <v>6.6880952380951944E-5</v>
      </c>
      <c r="L176" s="104">
        <v>0</v>
      </c>
      <c r="M176" s="104">
        <v>6.6880952380951944E-5</v>
      </c>
      <c r="N176" s="97">
        <v>0</v>
      </c>
      <c r="O176" s="112">
        <v>19.368378546830638</v>
      </c>
      <c r="P176" s="112">
        <v>11.814567694822404</v>
      </c>
      <c r="Q176" s="105">
        <v>5.6798595233054257E-2</v>
      </c>
    </row>
    <row r="177" spans="2:17" x14ac:dyDescent="0.2">
      <c r="B177" s="106">
        <v>41790</v>
      </c>
      <c r="C177" s="100">
        <v>7298827428</v>
      </c>
      <c r="D177" s="101">
        <v>1167248.1400000001</v>
      </c>
      <c r="E177" s="102">
        <v>1698</v>
      </c>
      <c r="F177" s="101">
        <v>235446046.06451613</v>
      </c>
      <c r="G177" s="101">
        <v>138660.80451384932</v>
      </c>
      <c r="H177" s="101">
        <v>1167248.1400000001</v>
      </c>
      <c r="I177" s="103">
        <v>5.8371783043614664E-2</v>
      </c>
      <c r="J177" s="103">
        <v>2.5923809523809519E-3</v>
      </c>
      <c r="K177" s="104">
        <v>0</v>
      </c>
      <c r="L177" s="104">
        <v>-1.0633333333333326E-3</v>
      </c>
      <c r="M177" s="104">
        <v>-1.0633333333333326E-3</v>
      </c>
      <c r="N177" s="97">
        <v>0</v>
      </c>
      <c r="O177" s="112">
        <v>19.276992341412456</v>
      </c>
      <c r="P177" s="112">
        <v>11.839785974541162</v>
      </c>
      <c r="Q177" s="105">
        <v>5.6218838800442046E-2</v>
      </c>
    </row>
    <row r="178" spans="2:17" x14ac:dyDescent="0.2">
      <c r="B178" s="106">
        <v>41820</v>
      </c>
      <c r="C178" s="100">
        <v>6620383427</v>
      </c>
      <c r="D178" s="101">
        <v>1058671.7299999995</v>
      </c>
      <c r="E178" s="102">
        <v>1558</v>
      </c>
      <c r="F178" s="101">
        <v>220679447.56666666</v>
      </c>
      <c r="G178" s="101">
        <v>141642.77764227643</v>
      </c>
      <c r="H178" s="101">
        <v>1058671.7299999995</v>
      </c>
      <c r="I178" s="103">
        <v>5.8367492715614859E-2</v>
      </c>
      <c r="J178" s="103">
        <v>1.5290476190476193E-3</v>
      </c>
      <c r="K178" s="104">
        <v>0</v>
      </c>
      <c r="L178" s="104">
        <v>-5.7078674948240191E-4</v>
      </c>
      <c r="M178" s="104">
        <v>-5.7078674948240191E-4</v>
      </c>
      <c r="N178" s="97">
        <v>0</v>
      </c>
      <c r="O178" s="112">
        <v>19.21222174304231</v>
      </c>
      <c r="P178" s="112">
        <v>11.861063516611615</v>
      </c>
      <c r="Q178" s="105">
        <v>5.8371783043614664E-2</v>
      </c>
    </row>
    <row r="179" spans="2:17" x14ac:dyDescent="0.2">
      <c r="B179" s="106">
        <v>41851</v>
      </c>
      <c r="C179" s="100">
        <v>7284417891</v>
      </c>
      <c r="D179" s="101">
        <v>1200973.3000000003</v>
      </c>
      <c r="E179" s="102">
        <v>2028</v>
      </c>
      <c r="F179" s="101">
        <v>234981222.29032257</v>
      </c>
      <c r="G179" s="101">
        <v>115868.45280587899</v>
      </c>
      <c r="H179" s="101">
        <v>1200973.3000000003</v>
      </c>
      <c r="I179" s="103">
        <v>6.0177115187418632E-2</v>
      </c>
      <c r="J179" s="103">
        <v>9.5826086956521742E-4</v>
      </c>
      <c r="K179" s="104">
        <v>0</v>
      </c>
      <c r="L179" s="104">
        <v>-1.0826086956521735E-4</v>
      </c>
      <c r="M179" s="104">
        <v>-1.0826086956521735E-4</v>
      </c>
      <c r="N179" s="97">
        <v>0</v>
      </c>
      <c r="O179" s="112">
        <v>19.275016163768282</v>
      </c>
      <c r="P179" s="112">
        <v>11.660210799057209</v>
      </c>
      <c r="Q179" s="105">
        <v>5.8367492715614859E-2</v>
      </c>
    </row>
    <row r="180" spans="2:17" x14ac:dyDescent="0.2">
      <c r="B180" s="107">
        <v>41882</v>
      </c>
      <c r="C180" s="108">
        <v>6624917237</v>
      </c>
      <c r="D180" s="109">
        <v>1059753.8099999996</v>
      </c>
      <c r="E180" s="110">
        <v>1652</v>
      </c>
      <c r="F180" s="101">
        <v>213707007.6451613</v>
      </c>
      <c r="G180" s="101">
        <v>129362.59542685309</v>
      </c>
      <c r="H180" s="101">
        <v>1059753.8099999996</v>
      </c>
      <c r="I180" s="103">
        <v>5.8387165727848606E-2</v>
      </c>
      <c r="J180" s="103">
        <v>8.5000000000000006E-4</v>
      </c>
      <c r="K180" s="104">
        <v>0</v>
      </c>
      <c r="L180" s="104">
        <v>-8.5000000000000006E-4</v>
      </c>
      <c r="M180" s="104">
        <v>-8.5000000000000006E-4</v>
      </c>
      <c r="N180" s="97">
        <v>0</v>
      </c>
      <c r="O180" s="112">
        <v>19.180116511727217</v>
      </c>
      <c r="P180" s="112">
        <v>11.770374557646294</v>
      </c>
      <c r="Q180" s="105">
        <v>6.0177115187418632E-2</v>
      </c>
    </row>
    <row r="181" spans="2:17" x14ac:dyDescent="0.2">
      <c r="B181" s="67"/>
      <c r="C181" s="67"/>
      <c r="D181" s="67"/>
      <c r="E181" s="67"/>
      <c r="F181" s="67"/>
      <c r="G181" s="67"/>
      <c r="H181" s="67"/>
      <c r="I181" s="67"/>
      <c r="J181" s="72"/>
      <c r="K181" s="67"/>
      <c r="L181" s="67"/>
      <c r="M181" s="67"/>
    </row>
    <row r="182" spans="2:17" x14ac:dyDescent="0.2">
      <c r="B182" s="67"/>
      <c r="C182" s="67"/>
      <c r="D182" s="67"/>
      <c r="E182" s="67"/>
      <c r="F182" s="67"/>
      <c r="G182" s="67"/>
      <c r="H182" s="67"/>
      <c r="I182" s="67"/>
      <c r="J182" s="72"/>
      <c r="K182" s="67"/>
      <c r="L182" s="67"/>
      <c r="M182" s="67"/>
    </row>
    <row r="183" spans="2:17" x14ac:dyDescent="0.2">
      <c r="B183" s="67">
        <f>+B102-B19</f>
        <v>0</v>
      </c>
      <c r="C183" s="67">
        <f t="shared" ref="C183:M183" si="79">+C102-C19</f>
        <v>0</v>
      </c>
      <c r="D183" s="67">
        <f t="shared" si="79"/>
        <v>0</v>
      </c>
      <c r="E183" s="67">
        <f t="shared" si="79"/>
        <v>0</v>
      </c>
      <c r="F183" s="67">
        <f t="shared" si="79"/>
        <v>0</v>
      </c>
      <c r="G183" s="67">
        <f t="shared" si="79"/>
        <v>0</v>
      </c>
      <c r="H183" s="67">
        <f t="shared" si="79"/>
        <v>0</v>
      </c>
      <c r="I183" s="67">
        <f t="shared" si="79"/>
        <v>0</v>
      </c>
      <c r="J183" s="67">
        <f t="shared" si="79"/>
        <v>0</v>
      </c>
      <c r="K183" s="67">
        <f t="shared" si="79"/>
        <v>0</v>
      </c>
      <c r="L183" s="67">
        <f t="shared" si="79"/>
        <v>0</v>
      </c>
      <c r="M183" s="67">
        <f t="shared" si="79"/>
        <v>0</v>
      </c>
      <c r="N183" s="67"/>
      <c r="O183" s="67"/>
      <c r="P183" s="67"/>
      <c r="Q183" s="67"/>
    </row>
    <row r="184" spans="2:17" x14ac:dyDescent="0.2">
      <c r="B184" s="67">
        <f t="shared" ref="B184:M184" si="80">+B103-B20</f>
        <v>0</v>
      </c>
      <c r="C184" s="67">
        <f t="shared" si="80"/>
        <v>0</v>
      </c>
      <c r="D184" s="67">
        <f t="shared" si="80"/>
        <v>0</v>
      </c>
      <c r="E184" s="67">
        <f t="shared" si="80"/>
        <v>0</v>
      </c>
      <c r="F184" s="67">
        <f t="shared" si="80"/>
        <v>0</v>
      </c>
      <c r="G184" s="67">
        <f t="shared" si="80"/>
        <v>0</v>
      </c>
      <c r="H184" s="67">
        <f t="shared" si="80"/>
        <v>0</v>
      </c>
      <c r="I184" s="67">
        <f t="shared" si="80"/>
        <v>0</v>
      </c>
      <c r="J184" s="67">
        <f t="shared" si="80"/>
        <v>0</v>
      </c>
      <c r="K184" s="67">
        <f t="shared" si="80"/>
        <v>0</v>
      </c>
      <c r="L184" s="67">
        <f t="shared" si="80"/>
        <v>0</v>
      </c>
      <c r="M184" s="67">
        <f t="shared" si="80"/>
        <v>0</v>
      </c>
      <c r="N184" s="67"/>
      <c r="O184" s="67"/>
      <c r="P184" s="67"/>
      <c r="Q184" s="67"/>
    </row>
    <row r="185" spans="2:17" x14ac:dyDescent="0.2">
      <c r="B185" s="67">
        <f t="shared" ref="B185:M185" si="81">+B104-B21</f>
        <v>0</v>
      </c>
      <c r="C185" s="67">
        <f t="shared" si="81"/>
        <v>0</v>
      </c>
      <c r="D185" s="67">
        <f t="shared" si="81"/>
        <v>0</v>
      </c>
      <c r="E185" s="67">
        <f t="shared" si="81"/>
        <v>0</v>
      </c>
      <c r="F185" s="67">
        <f t="shared" si="81"/>
        <v>0</v>
      </c>
      <c r="G185" s="67">
        <f t="shared" si="81"/>
        <v>0</v>
      </c>
      <c r="H185" s="67">
        <f t="shared" si="81"/>
        <v>0</v>
      </c>
      <c r="I185" s="67">
        <f t="shared" si="81"/>
        <v>0</v>
      </c>
      <c r="J185" s="67">
        <f t="shared" si="81"/>
        <v>0</v>
      </c>
      <c r="K185" s="67">
        <f t="shared" si="81"/>
        <v>0</v>
      </c>
      <c r="L185" s="67">
        <f t="shared" si="81"/>
        <v>0</v>
      </c>
      <c r="M185" s="67">
        <f t="shared" si="81"/>
        <v>0</v>
      </c>
      <c r="N185" s="67"/>
      <c r="O185" s="67"/>
      <c r="P185" s="67"/>
      <c r="Q185" s="67"/>
    </row>
    <row r="186" spans="2:17" x14ac:dyDescent="0.2">
      <c r="B186" s="67">
        <f t="shared" ref="B186:M186" si="82">+B105-B22</f>
        <v>0</v>
      </c>
      <c r="C186" s="67">
        <f t="shared" si="82"/>
        <v>0</v>
      </c>
      <c r="D186" s="67">
        <f t="shared" si="82"/>
        <v>0</v>
      </c>
      <c r="E186" s="67">
        <f t="shared" si="82"/>
        <v>0</v>
      </c>
      <c r="F186" s="67">
        <f t="shared" si="82"/>
        <v>0</v>
      </c>
      <c r="G186" s="67">
        <f t="shared" si="82"/>
        <v>0</v>
      </c>
      <c r="H186" s="67">
        <f t="shared" si="82"/>
        <v>0</v>
      </c>
      <c r="I186" s="67">
        <f t="shared" si="82"/>
        <v>0</v>
      </c>
      <c r="J186" s="67">
        <f t="shared" si="82"/>
        <v>0</v>
      </c>
      <c r="K186" s="67">
        <f t="shared" si="82"/>
        <v>0</v>
      </c>
      <c r="L186" s="67">
        <f t="shared" si="82"/>
        <v>0</v>
      </c>
      <c r="M186" s="67">
        <f t="shared" si="82"/>
        <v>0</v>
      </c>
      <c r="N186" s="67"/>
      <c r="O186" s="67"/>
      <c r="P186" s="67"/>
      <c r="Q186" s="67"/>
    </row>
    <row r="187" spans="2:17" x14ac:dyDescent="0.2">
      <c r="B187" s="67">
        <f t="shared" ref="B187:M187" si="83">+B106-B23</f>
        <v>0</v>
      </c>
      <c r="C187" s="67">
        <f t="shared" si="83"/>
        <v>0</v>
      </c>
      <c r="D187" s="67">
        <f t="shared" si="83"/>
        <v>0</v>
      </c>
      <c r="E187" s="67">
        <f t="shared" si="83"/>
        <v>0</v>
      </c>
      <c r="F187" s="67">
        <f t="shared" si="83"/>
        <v>0</v>
      </c>
      <c r="G187" s="67">
        <f t="shared" si="83"/>
        <v>0</v>
      </c>
      <c r="H187" s="67">
        <f t="shared" si="83"/>
        <v>0</v>
      </c>
      <c r="I187" s="67">
        <f t="shared" si="83"/>
        <v>0</v>
      </c>
      <c r="J187" s="67">
        <f t="shared" si="83"/>
        <v>0</v>
      </c>
      <c r="K187" s="67">
        <f t="shared" si="83"/>
        <v>0</v>
      </c>
      <c r="L187" s="67">
        <f t="shared" si="83"/>
        <v>0</v>
      </c>
      <c r="M187" s="67">
        <f t="shared" si="83"/>
        <v>0</v>
      </c>
      <c r="N187" s="67"/>
      <c r="O187" s="67"/>
      <c r="P187" s="67"/>
      <c r="Q187" s="67"/>
    </row>
    <row r="188" spans="2:17" x14ac:dyDescent="0.2">
      <c r="B188" s="67">
        <f t="shared" ref="B188:M188" si="84">+B107-B24</f>
        <v>0</v>
      </c>
      <c r="C188" s="67">
        <f t="shared" si="84"/>
        <v>0</v>
      </c>
      <c r="D188" s="67">
        <f t="shared" si="84"/>
        <v>0</v>
      </c>
      <c r="E188" s="67">
        <f t="shared" si="84"/>
        <v>0</v>
      </c>
      <c r="F188" s="67">
        <f t="shared" si="84"/>
        <v>0</v>
      </c>
      <c r="G188" s="67">
        <f t="shared" si="84"/>
        <v>0</v>
      </c>
      <c r="H188" s="67">
        <f t="shared" si="84"/>
        <v>0</v>
      </c>
      <c r="I188" s="67">
        <f t="shared" si="84"/>
        <v>0</v>
      </c>
      <c r="J188" s="67">
        <f t="shared" si="84"/>
        <v>0</v>
      </c>
      <c r="K188" s="67">
        <f t="shared" si="84"/>
        <v>0</v>
      </c>
      <c r="L188" s="67">
        <f t="shared" si="84"/>
        <v>0</v>
      </c>
      <c r="M188" s="67">
        <f t="shared" si="84"/>
        <v>0</v>
      </c>
      <c r="N188" s="67"/>
      <c r="O188" s="67"/>
      <c r="P188" s="67"/>
      <c r="Q188" s="67"/>
    </row>
    <row r="189" spans="2:17" x14ac:dyDescent="0.2">
      <c r="B189" s="67">
        <f t="shared" ref="B189:M189" si="85">+B108-B25</f>
        <v>0</v>
      </c>
      <c r="C189" s="67">
        <f t="shared" si="85"/>
        <v>0</v>
      </c>
      <c r="D189" s="67">
        <f t="shared" si="85"/>
        <v>0</v>
      </c>
      <c r="E189" s="67">
        <f t="shared" si="85"/>
        <v>0</v>
      </c>
      <c r="F189" s="67">
        <f t="shared" si="85"/>
        <v>0</v>
      </c>
      <c r="G189" s="67">
        <f t="shared" si="85"/>
        <v>0</v>
      </c>
      <c r="H189" s="67">
        <f t="shared" si="85"/>
        <v>0</v>
      </c>
      <c r="I189" s="67">
        <f t="shared" si="85"/>
        <v>0</v>
      </c>
      <c r="J189" s="67">
        <f t="shared" si="85"/>
        <v>0</v>
      </c>
      <c r="K189" s="67">
        <f t="shared" si="85"/>
        <v>0</v>
      </c>
      <c r="L189" s="67">
        <f t="shared" si="85"/>
        <v>0</v>
      </c>
      <c r="M189" s="67">
        <f t="shared" si="85"/>
        <v>0</v>
      </c>
      <c r="N189" s="67"/>
      <c r="O189" s="67"/>
      <c r="P189" s="67"/>
      <c r="Q189" s="67"/>
    </row>
    <row r="190" spans="2:17" x14ac:dyDescent="0.2">
      <c r="B190" s="67">
        <f t="shared" ref="B190:M190" si="86">+B109-B26</f>
        <v>0</v>
      </c>
      <c r="C190" s="67">
        <f t="shared" si="86"/>
        <v>0</v>
      </c>
      <c r="D190" s="67">
        <f t="shared" si="86"/>
        <v>0</v>
      </c>
      <c r="E190" s="67">
        <f t="shared" si="86"/>
        <v>0</v>
      </c>
      <c r="F190" s="67">
        <f t="shared" si="86"/>
        <v>0</v>
      </c>
      <c r="G190" s="67">
        <f t="shared" si="86"/>
        <v>0</v>
      </c>
      <c r="H190" s="67">
        <f t="shared" si="86"/>
        <v>0</v>
      </c>
      <c r="I190" s="67">
        <f t="shared" si="86"/>
        <v>0</v>
      </c>
      <c r="J190" s="67">
        <f t="shared" si="86"/>
        <v>0</v>
      </c>
      <c r="K190" s="67">
        <f t="shared" si="86"/>
        <v>0</v>
      </c>
      <c r="L190" s="67">
        <f t="shared" si="86"/>
        <v>0</v>
      </c>
      <c r="M190" s="67">
        <f t="shared" si="86"/>
        <v>0</v>
      </c>
      <c r="N190" s="67"/>
      <c r="O190" s="67"/>
      <c r="P190" s="67"/>
      <c r="Q190" s="67"/>
    </row>
    <row r="191" spans="2:17" x14ac:dyDescent="0.2">
      <c r="B191" s="67">
        <f t="shared" ref="B191:M191" si="87">+B110-B27</f>
        <v>0</v>
      </c>
      <c r="C191" s="67">
        <f t="shared" si="87"/>
        <v>0</v>
      </c>
      <c r="D191" s="67">
        <f t="shared" si="87"/>
        <v>0</v>
      </c>
      <c r="E191" s="67">
        <f t="shared" si="87"/>
        <v>0</v>
      </c>
      <c r="F191" s="67">
        <f t="shared" si="87"/>
        <v>0</v>
      </c>
      <c r="G191" s="67">
        <f t="shared" si="87"/>
        <v>0</v>
      </c>
      <c r="H191" s="67">
        <f t="shared" si="87"/>
        <v>0</v>
      </c>
      <c r="I191" s="67">
        <f t="shared" si="87"/>
        <v>0</v>
      </c>
      <c r="J191" s="67">
        <f t="shared" si="87"/>
        <v>0</v>
      </c>
      <c r="K191" s="67">
        <f t="shared" si="87"/>
        <v>0</v>
      </c>
      <c r="L191" s="67">
        <f t="shared" si="87"/>
        <v>0</v>
      </c>
      <c r="M191" s="67">
        <f t="shared" si="87"/>
        <v>0</v>
      </c>
      <c r="N191" s="67"/>
      <c r="O191" s="67"/>
      <c r="P191" s="67"/>
      <c r="Q191" s="67"/>
    </row>
    <row r="192" spans="2:17" x14ac:dyDescent="0.2">
      <c r="B192" s="67">
        <f t="shared" ref="B192:M192" si="88">+B111-B28</f>
        <v>0</v>
      </c>
      <c r="C192" s="67">
        <f t="shared" si="88"/>
        <v>0</v>
      </c>
      <c r="D192" s="67">
        <f t="shared" si="88"/>
        <v>0</v>
      </c>
      <c r="E192" s="67">
        <f t="shared" si="88"/>
        <v>0</v>
      </c>
      <c r="F192" s="67">
        <f t="shared" si="88"/>
        <v>0</v>
      </c>
      <c r="G192" s="67">
        <f t="shared" si="88"/>
        <v>0</v>
      </c>
      <c r="H192" s="67">
        <f t="shared" si="88"/>
        <v>0</v>
      </c>
      <c r="I192" s="67">
        <f t="shared" si="88"/>
        <v>0</v>
      </c>
      <c r="J192" s="67">
        <f t="shared" si="88"/>
        <v>0</v>
      </c>
      <c r="K192" s="67">
        <f t="shared" si="88"/>
        <v>0</v>
      </c>
      <c r="L192" s="67">
        <f t="shared" si="88"/>
        <v>0</v>
      </c>
      <c r="M192" s="67">
        <f t="shared" si="88"/>
        <v>0</v>
      </c>
      <c r="N192" s="67"/>
      <c r="O192" s="67"/>
      <c r="P192" s="67"/>
      <c r="Q192" s="67"/>
    </row>
    <row r="193" spans="2:17" x14ac:dyDescent="0.2">
      <c r="B193" s="67">
        <f t="shared" ref="B193:M193" si="89">+B112-B29</f>
        <v>0</v>
      </c>
      <c r="C193" s="67">
        <f t="shared" si="89"/>
        <v>0</v>
      </c>
      <c r="D193" s="67">
        <f t="shared" si="89"/>
        <v>0</v>
      </c>
      <c r="E193" s="67">
        <f t="shared" si="89"/>
        <v>0</v>
      </c>
      <c r="F193" s="67">
        <f t="shared" si="89"/>
        <v>0</v>
      </c>
      <c r="G193" s="67">
        <f t="shared" si="89"/>
        <v>0</v>
      </c>
      <c r="H193" s="67">
        <f t="shared" si="89"/>
        <v>0</v>
      </c>
      <c r="I193" s="67">
        <f t="shared" si="89"/>
        <v>0</v>
      </c>
      <c r="J193" s="67">
        <f t="shared" si="89"/>
        <v>0</v>
      </c>
      <c r="K193" s="67">
        <f t="shared" si="89"/>
        <v>0</v>
      </c>
      <c r="L193" s="67">
        <f t="shared" si="89"/>
        <v>0</v>
      </c>
      <c r="M193" s="67">
        <f t="shared" si="89"/>
        <v>0</v>
      </c>
      <c r="N193" s="67"/>
      <c r="O193" s="67"/>
      <c r="P193" s="67"/>
      <c r="Q193" s="67"/>
    </row>
    <row r="194" spans="2:17" x14ac:dyDescent="0.2">
      <c r="B194" s="67">
        <f t="shared" ref="B194:M194" si="90">+B113-B30</f>
        <v>0</v>
      </c>
      <c r="C194" s="67">
        <f t="shared" si="90"/>
        <v>0</v>
      </c>
      <c r="D194" s="67">
        <f t="shared" si="90"/>
        <v>0</v>
      </c>
      <c r="E194" s="67">
        <f t="shared" si="90"/>
        <v>0</v>
      </c>
      <c r="F194" s="67">
        <f t="shared" si="90"/>
        <v>0</v>
      </c>
      <c r="G194" s="67">
        <f t="shared" si="90"/>
        <v>0</v>
      </c>
      <c r="H194" s="67">
        <f t="shared" si="90"/>
        <v>0</v>
      </c>
      <c r="I194" s="67">
        <f t="shared" si="90"/>
        <v>0</v>
      </c>
      <c r="J194" s="67">
        <f t="shared" si="90"/>
        <v>0</v>
      </c>
      <c r="K194" s="67">
        <f t="shared" si="90"/>
        <v>0</v>
      </c>
      <c r="L194" s="67">
        <f t="shared" si="90"/>
        <v>0</v>
      </c>
      <c r="M194" s="67">
        <f t="shared" si="90"/>
        <v>0</v>
      </c>
      <c r="N194" s="67"/>
      <c r="O194" s="67"/>
      <c r="P194" s="67"/>
      <c r="Q194" s="67"/>
    </row>
    <row r="195" spans="2:17" x14ac:dyDescent="0.2">
      <c r="B195" s="67">
        <f t="shared" ref="B195:M195" si="91">+B114-B31</f>
        <v>0</v>
      </c>
      <c r="C195" s="67">
        <f t="shared" si="91"/>
        <v>0</v>
      </c>
      <c r="D195" s="67">
        <f t="shared" si="91"/>
        <v>0</v>
      </c>
      <c r="E195" s="67">
        <f t="shared" si="91"/>
        <v>0</v>
      </c>
      <c r="F195" s="67">
        <f t="shared" si="91"/>
        <v>0</v>
      </c>
      <c r="G195" s="67">
        <f t="shared" si="91"/>
        <v>0</v>
      </c>
      <c r="H195" s="67">
        <f t="shared" si="91"/>
        <v>0</v>
      </c>
      <c r="I195" s="67">
        <f t="shared" si="91"/>
        <v>0</v>
      </c>
      <c r="J195" s="67">
        <f t="shared" si="91"/>
        <v>0</v>
      </c>
      <c r="K195" s="67">
        <f t="shared" si="91"/>
        <v>0</v>
      </c>
      <c r="L195" s="67">
        <f t="shared" si="91"/>
        <v>0</v>
      </c>
      <c r="M195" s="67">
        <f t="shared" si="91"/>
        <v>0</v>
      </c>
      <c r="N195" s="67"/>
      <c r="O195" s="67"/>
      <c r="P195" s="67"/>
      <c r="Q195" s="67"/>
    </row>
    <row r="196" spans="2:17" x14ac:dyDescent="0.2">
      <c r="B196" s="67">
        <f t="shared" ref="B196:M196" si="92">+B115-B32</f>
        <v>0</v>
      </c>
      <c r="C196" s="67">
        <f t="shared" si="92"/>
        <v>0</v>
      </c>
      <c r="D196" s="67">
        <f t="shared" si="92"/>
        <v>0</v>
      </c>
      <c r="E196" s="67">
        <f t="shared" si="92"/>
        <v>0</v>
      </c>
      <c r="F196" s="67">
        <f t="shared" si="92"/>
        <v>0</v>
      </c>
      <c r="G196" s="67">
        <f t="shared" si="92"/>
        <v>0</v>
      </c>
      <c r="H196" s="67">
        <f t="shared" si="92"/>
        <v>0</v>
      </c>
      <c r="I196" s="67">
        <f t="shared" si="92"/>
        <v>0</v>
      </c>
      <c r="J196" s="67">
        <f t="shared" si="92"/>
        <v>0</v>
      </c>
      <c r="K196" s="67">
        <f t="shared" si="92"/>
        <v>0</v>
      </c>
      <c r="L196" s="67">
        <f t="shared" si="92"/>
        <v>0</v>
      </c>
      <c r="M196" s="67">
        <f t="shared" si="92"/>
        <v>0</v>
      </c>
      <c r="N196" s="67"/>
      <c r="O196" s="67"/>
      <c r="P196" s="67"/>
      <c r="Q196" s="67"/>
    </row>
    <row r="197" spans="2:17" x14ac:dyDescent="0.2">
      <c r="B197" s="67">
        <f t="shared" ref="B197:M197" si="93">+B116-B33</f>
        <v>0</v>
      </c>
      <c r="C197" s="67">
        <f t="shared" si="93"/>
        <v>0</v>
      </c>
      <c r="D197" s="67">
        <f t="shared" si="93"/>
        <v>0</v>
      </c>
      <c r="E197" s="67">
        <f t="shared" si="93"/>
        <v>0</v>
      </c>
      <c r="F197" s="67">
        <f t="shared" si="93"/>
        <v>0</v>
      </c>
      <c r="G197" s="67">
        <f t="shared" si="93"/>
        <v>0</v>
      </c>
      <c r="H197" s="67">
        <f t="shared" si="93"/>
        <v>0</v>
      </c>
      <c r="I197" s="67">
        <f t="shared" si="93"/>
        <v>0</v>
      </c>
      <c r="J197" s="67">
        <f t="shared" si="93"/>
        <v>0</v>
      </c>
      <c r="K197" s="67">
        <f t="shared" si="93"/>
        <v>0</v>
      </c>
      <c r="L197" s="67">
        <f t="shared" si="93"/>
        <v>0</v>
      </c>
      <c r="M197" s="67">
        <f t="shared" si="93"/>
        <v>0</v>
      </c>
      <c r="N197" s="67"/>
      <c r="O197" s="67"/>
      <c r="P197" s="67"/>
      <c r="Q197" s="67"/>
    </row>
    <row r="198" spans="2:17" x14ac:dyDescent="0.2">
      <c r="B198" s="67">
        <f t="shared" ref="B198:M198" si="94">+B117-B34</f>
        <v>0</v>
      </c>
      <c r="C198" s="67">
        <f t="shared" si="94"/>
        <v>0</v>
      </c>
      <c r="D198" s="67">
        <f t="shared" si="94"/>
        <v>0</v>
      </c>
      <c r="E198" s="67">
        <f t="shared" si="94"/>
        <v>0</v>
      </c>
      <c r="F198" s="67">
        <f t="shared" si="94"/>
        <v>0</v>
      </c>
      <c r="G198" s="67">
        <f t="shared" si="94"/>
        <v>0</v>
      </c>
      <c r="H198" s="67">
        <f t="shared" si="94"/>
        <v>0</v>
      </c>
      <c r="I198" s="67">
        <f t="shared" si="94"/>
        <v>0</v>
      </c>
      <c r="J198" s="67">
        <f t="shared" si="94"/>
        <v>0</v>
      </c>
      <c r="K198" s="67">
        <f t="shared" si="94"/>
        <v>0</v>
      </c>
      <c r="L198" s="67">
        <f t="shared" si="94"/>
        <v>0</v>
      </c>
      <c r="M198" s="67">
        <f t="shared" si="94"/>
        <v>0</v>
      </c>
      <c r="N198" s="67"/>
      <c r="O198" s="67"/>
      <c r="P198" s="67"/>
      <c r="Q198" s="67"/>
    </row>
    <row r="199" spans="2:17" x14ac:dyDescent="0.2">
      <c r="B199" s="67">
        <f t="shared" ref="B199:M199" si="95">+B118-B35</f>
        <v>0</v>
      </c>
      <c r="C199" s="67">
        <f t="shared" si="95"/>
        <v>0</v>
      </c>
      <c r="D199" s="67">
        <f t="shared" si="95"/>
        <v>0</v>
      </c>
      <c r="E199" s="67">
        <f t="shared" si="95"/>
        <v>0</v>
      </c>
      <c r="F199" s="67">
        <f t="shared" si="95"/>
        <v>0</v>
      </c>
      <c r="G199" s="67">
        <f t="shared" si="95"/>
        <v>0</v>
      </c>
      <c r="H199" s="67">
        <f t="shared" si="95"/>
        <v>0</v>
      </c>
      <c r="I199" s="67">
        <f t="shared" si="95"/>
        <v>0</v>
      </c>
      <c r="J199" s="67">
        <f t="shared" si="95"/>
        <v>0</v>
      </c>
      <c r="K199" s="67">
        <f t="shared" si="95"/>
        <v>0</v>
      </c>
      <c r="L199" s="67">
        <f t="shared" si="95"/>
        <v>0</v>
      </c>
      <c r="M199" s="67">
        <f t="shared" si="95"/>
        <v>0</v>
      </c>
      <c r="N199" s="67"/>
      <c r="O199" s="67"/>
      <c r="P199" s="67"/>
      <c r="Q199" s="67"/>
    </row>
    <row r="200" spans="2:17" x14ac:dyDescent="0.2">
      <c r="B200" s="67">
        <f t="shared" ref="B200:M200" si="96">+B119-B36</f>
        <v>0</v>
      </c>
      <c r="C200" s="67">
        <f t="shared" si="96"/>
        <v>0</v>
      </c>
      <c r="D200" s="67">
        <f t="shared" si="96"/>
        <v>0</v>
      </c>
      <c r="E200" s="67">
        <f t="shared" si="96"/>
        <v>0</v>
      </c>
      <c r="F200" s="67">
        <f t="shared" si="96"/>
        <v>0</v>
      </c>
      <c r="G200" s="67">
        <f t="shared" si="96"/>
        <v>0</v>
      </c>
      <c r="H200" s="67">
        <f t="shared" si="96"/>
        <v>0</v>
      </c>
      <c r="I200" s="67">
        <f t="shared" si="96"/>
        <v>0</v>
      </c>
      <c r="J200" s="67">
        <f t="shared" si="96"/>
        <v>0</v>
      </c>
      <c r="K200" s="67">
        <f t="shared" si="96"/>
        <v>0</v>
      </c>
      <c r="L200" s="67">
        <f t="shared" si="96"/>
        <v>0</v>
      </c>
      <c r="M200" s="67">
        <f t="shared" si="96"/>
        <v>0</v>
      </c>
      <c r="N200" s="67"/>
      <c r="O200" s="67"/>
      <c r="P200" s="67"/>
      <c r="Q200" s="67"/>
    </row>
    <row r="201" spans="2:17" x14ac:dyDescent="0.2">
      <c r="B201" s="67">
        <f t="shared" ref="B201:M201" si="97">+B120-B37</f>
        <v>0</v>
      </c>
      <c r="C201" s="67">
        <f t="shared" si="97"/>
        <v>0</v>
      </c>
      <c r="D201" s="67">
        <f t="shared" si="97"/>
        <v>0</v>
      </c>
      <c r="E201" s="67">
        <f t="shared" si="97"/>
        <v>0</v>
      </c>
      <c r="F201" s="67">
        <f t="shared" si="97"/>
        <v>0</v>
      </c>
      <c r="G201" s="67">
        <f t="shared" si="97"/>
        <v>0</v>
      </c>
      <c r="H201" s="67">
        <f t="shared" si="97"/>
        <v>0</v>
      </c>
      <c r="I201" s="67">
        <f t="shared" si="97"/>
        <v>0</v>
      </c>
      <c r="J201" s="67">
        <f t="shared" si="97"/>
        <v>0</v>
      </c>
      <c r="K201" s="67">
        <f t="shared" si="97"/>
        <v>0</v>
      </c>
      <c r="L201" s="67">
        <f t="shared" si="97"/>
        <v>0</v>
      </c>
      <c r="M201" s="67">
        <f t="shared" si="97"/>
        <v>0</v>
      </c>
      <c r="N201" s="67"/>
      <c r="O201" s="67"/>
      <c r="P201" s="67"/>
      <c r="Q201" s="67"/>
    </row>
    <row r="202" spans="2:17" x14ac:dyDescent="0.2">
      <c r="B202" s="67">
        <f t="shared" ref="B202:M202" si="98">+B121-B38</f>
        <v>0</v>
      </c>
      <c r="C202" s="67">
        <f t="shared" si="98"/>
        <v>0</v>
      </c>
      <c r="D202" s="67">
        <f t="shared" si="98"/>
        <v>0</v>
      </c>
      <c r="E202" s="67">
        <f t="shared" si="98"/>
        <v>0</v>
      </c>
      <c r="F202" s="67">
        <f t="shared" si="98"/>
        <v>0</v>
      </c>
      <c r="G202" s="67">
        <f t="shared" si="98"/>
        <v>0</v>
      </c>
      <c r="H202" s="67">
        <f t="shared" si="98"/>
        <v>0</v>
      </c>
      <c r="I202" s="67">
        <f t="shared" si="98"/>
        <v>0</v>
      </c>
      <c r="J202" s="67">
        <f t="shared" si="98"/>
        <v>0</v>
      </c>
      <c r="K202" s="67">
        <f t="shared" si="98"/>
        <v>0</v>
      </c>
      <c r="L202" s="67">
        <f t="shared" si="98"/>
        <v>0</v>
      </c>
      <c r="M202" s="67">
        <f t="shared" si="98"/>
        <v>0</v>
      </c>
      <c r="N202" s="67"/>
      <c r="O202" s="67"/>
      <c r="P202" s="67"/>
      <c r="Q202" s="67"/>
    </row>
    <row r="203" spans="2:17" x14ac:dyDescent="0.2">
      <c r="B203" s="67">
        <f t="shared" ref="B203:M203" si="99">+B122-B39</f>
        <v>0</v>
      </c>
      <c r="C203" s="67">
        <f t="shared" si="99"/>
        <v>0</v>
      </c>
      <c r="D203" s="67">
        <f t="shared" si="99"/>
        <v>0</v>
      </c>
      <c r="E203" s="67">
        <f t="shared" si="99"/>
        <v>0</v>
      </c>
      <c r="F203" s="67">
        <f t="shared" si="99"/>
        <v>0</v>
      </c>
      <c r="G203" s="67">
        <f t="shared" si="99"/>
        <v>0</v>
      </c>
      <c r="H203" s="67">
        <f t="shared" si="99"/>
        <v>0</v>
      </c>
      <c r="I203" s="67">
        <f t="shared" si="99"/>
        <v>0</v>
      </c>
      <c r="J203" s="67">
        <f t="shared" si="99"/>
        <v>0</v>
      </c>
      <c r="K203" s="67">
        <f t="shared" si="99"/>
        <v>0</v>
      </c>
      <c r="L203" s="67">
        <f t="shared" si="99"/>
        <v>0</v>
      </c>
      <c r="M203" s="67">
        <f t="shared" si="99"/>
        <v>0</v>
      </c>
      <c r="N203" s="67"/>
      <c r="O203" s="67"/>
      <c r="P203" s="67"/>
      <c r="Q203" s="67"/>
    </row>
    <row r="204" spans="2:17" x14ac:dyDescent="0.2">
      <c r="B204" s="67">
        <f t="shared" ref="B204:M204" si="100">+B123-B40</f>
        <v>0</v>
      </c>
      <c r="C204" s="67">
        <f t="shared" si="100"/>
        <v>0</v>
      </c>
      <c r="D204" s="67">
        <f t="shared" si="100"/>
        <v>0</v>
      </c>
      <c r="E204" s="67">
        <f t="shared" si="100"/>
        <v>0</v>
      </c>
      <c r="F204" s="67">
        <f t="shared" si="100"/>
        <v>0</v>
      </c>
      <c r="G204" s="67">
        <f t="shared" si="100"/>
        <v>0</v>
      </c>
      <c r="H204" s="67">
        <f t="shared" si="100"/>
        <v>0</v>
      </c>
      <c r="I204" s="67">
        <f t="shared" si="100"/>
        <v>0</v>
      </c>
      <c r="J204" s="67">
        <f t="shared" si="100"/>
        <v>0</v>
      </c>
      <c r="K204" s="67">
        <f t="shared" si="100"/>
        <v>0</v>
      </c>
      <c r="L204" s="67">
        <f t="shared" si="100"/>
        <v>0</v>
      </c>
      <c r="M204" s="67">
        <f t="shared" si="100"/>
        <v>0</v>
      </c>
      <c r="N204" s="67"/>
      <c r="O204" s="67"/>
      <c r="P204" s="67"/>
      <c r="Q204" s="67"/>
    </row>
    <row r="205" spans="2:17" x14ac:dyDescent="0.2">
      <c r="B205" s="67">
        <f t="shared" ref="B205:M205" si="101">+B124-B41</f>
        <v>0</v>
      </c>
      <c r="C205" s="67">
        <f t="shared" si="101"/>
        <v>0</v>
      </c>
      <c r="D205" s="67">
        <f t="shared" si="101"/>
        <v>0</v>
      </c>
      <c r="E205" s="67">
        <f t="shared" si="101"/>
        <v>0</v>
      </c>
      <c r="F205" s="67">
        <f t="shared" si="101"/>
        <v>0</v>
      </c>
      <c r="G205" s="67">
        <f t="shared" si="101"/>
        <v>0</v>
      </c>
      <c r="H205" s="67">
        <f t="shared" si="101"/>
        <v>0</v>
      </c>
      <c r="I205" s="67">
        <f t="shared" si="101"/>
        <v>0</v>
      </c>
      <c r="J205" s="67">
        <f t="shared" si="101"/>
        <v>0</v>
      </c>
      <c r="K205" s="67">
        <f t="shared" si="101"/>
        <v>0</v>
      </c>
      <c r="L205" s="67">
        <f t="shared" si="101"/>
        <v>0</v>
      </c>
      <c r="M205" s="67">
        <f t="shared" si="101"/>
        <v>0</v>
      </c>
      <c r="N205" s="67"/>
      <c r="O205" s="67"/>
      <c r="P205" s="67"/>
      <c r="Q205" s="67"/>
    </row>
    <row r="206" spans="2:17" x14ac:dyDescent="0.2">
      <c r="B206" s="67">
        <f t="shared" ref="B206:M206" si="102">+B125-B42</f>
        <v>0</v>
      </c>
      <c r="C206" s="67">
        <f t="shared" si="102"/>
        <v>0</v>
      </c>
      <c r="D206" s="67">
        <f t="shared" si="102"/>
        <v>0</v>
      </c>
      <c r="E206" s="67">
        <f t="shared" si="102"/>
        <v>0</v>
      </c>
      <c r="F206" s="67">
        <f t="shared" si="102"/>
        <v>0</v>
      </c>
      <c r="G206" s="67">
        <f t="shared" si="102"/>
        <v>0</v>
      </c>
      <c r="H206" s="67">
        <f t="shared" si="102"/>
        <v>0</v>
      </c>
      <c r="I206" s="67">
        <f t="shared" si="102"/>
        <v>0</v>
      </c>
      <c r="J206" s="67">
        <f t="shared" si="102"/>
        <v>0</v>
      </c>
      <c r="K206" s="67">
        <f t="shared" si="102"/>
        <v>0</v>
      </c>
      <c r="L206" s="67">
        <f t="shared" si="102"/>
        <v>0</v>
      </c>
      <c r="M206" s="67">
        <f t="shared" si="102"/>
        <v>0</v>
      </c>
      <c r="N206" s="67"/>
      <c r="O206" s="67"/>
      <c r="P206" s="67"/>
      <c r="Q206" s="67"/>
    </row>
    <row r="207" spans="2:17" x14ac:dyDescent="0.2">
      <c r="B207" s="67">
        <f t="shared" ref="B207:M207" si="103">+B126-B43</f>
        <v>0</v>
      </c>
      <c r="C207" s="67">
        <f t="shared" si="103"/>
        <v>0</v>
      </c>
      <c r="D207" s="67">
        <f t="shared" si="103"/>
        <v>0</v>
      </c>
      <c r="E207" s="67">
        <f t="shared" si="103"/>
        <v>0</v>
      </c>
      <c r="F207" s="67">
        <f t="shared" si="103"/>
        <v>0</v>
      </c>
      <c r="G207" s="67">
        <f t="shared" si="103"/>
        <v>0</v>
      </c>
      <c r="H207" s="67">
        <f t="shared" si="103"/>
        <v>0</v>
      </c>
      <c r="I207" s="67">
        <f t="shared" si="103"/>
        <v>0</v>
      </c>
      <c r="J207" s="67">
        <f t="shared" si="103"/>
        <v>0</v>
      </c>
      <c r="K207" s="67">
        <f t="shared" si="103"/>
        <v>0</v>
      </c>
      <c r="L207" s="67">
        <f t="shared" si="103"/>
        <v>0</v>
      </c>
      <c r="M207" s="67">
        <f t="shared" si="103"/>
        <v>0</v>
      </c>
      <c r="N207" s="67"/>
      <c r="O207" s="67"/>
      <c r="P207" s="67"/>
      <c r="Q207" s="67"/>
    </row>
    <row r="208" spans="2:17" x14ac:dyDescent="0.2">
      <c r="B208" s="67">
        <f t="shared" ref="B208:M208" si="104">+B127-B44</f>
        <v>0</v>
      </c>
      <c r="C208" s="67">
        <f t="shared" si="104"/>
        <v>0</v>
      </c>
      <c r="D208" s="67">
        <f t="shared" si="104"/>
        <v>0</v>
      </c>
      <c r="E208" s="67">
        <f t="shared" si="104"/>
        <v>0</v>
      </c>
      <c r="F208" s="67">
        <f t="shared" si="104"/>
        <v>0</v>
      </c>
      <c r="G208" s="67">
        <f t="shared" si="104"/>
        <v>0</v>
      </c>
      <c r="H208" s="67">
        <f t="shared" si="104"/>
        <v>0</v>
      </c>
      <c r="I208" s="67">
        <f t="shared" si="104"/>
        <v>0</v>
      </c>
      <c r="J208" s="67">
        <f t="shared" si="104"/>
        <v>0</v>
      </c>
      <c r="K208" s="67">
        <f t="shared" si="104"/>
        <v>0</v>
      </c>
      <c r="L208" s="67">
        <f t="shared" si="104"/>
        <v>0</v>
      </c>
      <c r="M208" s="67">
        <f t="shared" si="104"/>
        <v>0</v>
      </c>
      <c r="N208" s="67"/>
      <c r="O208" s="67"/>
      <c r="P208" s="67"/>
      <c r="Q208" s="67"/>
    </row>
    <row r="209" spans="2:17" x14ac:dyDescent="0.2">
      <c r="B209" s="67">
        <f t="shared" ref="B209:M209" si="105">+B128-B45</f>
        <v>0</v>
      </c>
      <c r="C209" s="67">
        <f t="shared" si="105"/>
        <v>0</v>
      </c>
      <c r="D209" s="67">
        <f t="shared" si="105"/>
        <v>0</v>
      </c>
      <c r="E209" s="67">
        <f t="shared" si="105"/>
        <v>0</v>
      </c>
      <c r="F209" s="67">
        <f t="shared" si="105"/>
        <v>0</v>
      </c>
      <c r="G209" s="67">
        <f t="shared" si="105"/>
        <v>0</v>
      </c>
      <c r="H209" s="67">
        <f t="shared" si="105"/>
        <v>0</v>
      </c>
      <c r="I209" s="67">
        <f t="shared" si="105"/>
        <v>0</v>
      </c>
      <c r="J209" s="67">
        <f t="shared" si="105"/>
        <v>0</v>
      </c>
      <c r="K209" s="67">
        <f t="shared" si="105"/>
        <v>0</v>
      </c>
      <c r="L209" s="67">
        <f t="shared" si="105"/>
        <v>0</v>
      </c>
      <c r="M209" s="67">
        <f t="shared" si="105"/>
        <v>0</v>
      </c>
      <c r="N209" s="67"/>
      <c r="O209" s="67"/>
      <c r="P209" s="67"/>
      <c r="Q209" s="67"/>
    </row>
    <row r="210" spans="2:17" x14ac:dyDescent="0.2">
      <c r="B210" s="67">
        <f t="shared" ref="B210:M210" si="106">+B129-B46</f>
        <v>0</v>
      </c>
      <c r="C210" s="67">
        <f t="shared" si="106"/>
        <v>0</v>
      </c>
      <c r="D210" s="67">
        <f t="shared" si="106"/>
        <v>0</v>
      </c>
      <c r="E210" s="67">
        <f t="shared" si="106"/>
        <v>0</v>
      </c>
      <c r="F210" s="67">
        <f t="shared" si="106"/>
        <v>0</v>
      </c>
      <c r="G210" s="67">
        <f t="shared" si="106"/>
        <v>0</v>
      </c>
      <c r="H210" s="67">
        <f t="shared" si="106"/>
        <v>0</v>
      </c>
      <c r="I210" s="67">
        <f t="shared" si="106"/>
        <v>0</v>
      </c>
      <c r="J210" s="67">
        <f t="shared" si="106"/>
        <v>0</v>
      </c>
      <c r="K210" s="67">
        <f t="shared" si="106"/>
        <v>0</v>
      </c>
      <c r="L210" s="67">
        <f t="shared" si="106"/>
        <v>0</v>
      </c>
      <c r="M210" s="67">
        <f t="shared" si="106"/>
        <v>0</v>
      </c>
      <c r="N210" s="67"/>
      <c r="O210" s="67"/>
      <c r="P210" s="67"/>
      <c r="Q210" s="67"/>
    </row>
    <row r="211" spans="2:17" x14ac:dyDescent="0.2">
      <c r="B211" s="67">
        <f t="shared" ref="B211:M211" si="107">+B130-B47</f>
        <v>0</v>
      </c>
      <c r="C211" s="67">
        <f t="shared" si="107"/>
        <v>0</v>
      </c>
      <c r="D211" s="67">
        <f t="shared" si="107"/>
        <v>0</v>
      </c>
      <c r="E211" s="67">
        <f t="shared" si="107"/>
        <v>0</v>
      </c>
      <c r="F211" s="67">
        <f t="shared" si="107"/>
        <v>0</v>
      </c>
      <c r="G211" s="67">
        <f t="shared" si="107"/>
        <v>0</v>
      </c>
      <c r="H211" s="67">
        <f t="shared" si="107"/>
        <v>0</v>
      </c>
      <c r="I211" s="67">
        <f t="shared" si="107"/>
        <v>0</v>
      </c>
      <c r="J211" s="67">
        <f t="shared" si="107"/>
        <v>0</v>
      </c>
      <c r="K211" s="67">
        <f t="shared" si="107"/>
        <v>0</v>
      </c>
      <c r="L211" s="67">
        <f t="shared" si="107"/>
        <v>0</v>
      </c>
      <c r="M211" s="67">
        <f t="shared" si="107"/>
        <v>0</v>
      </c>
      <c r="N211" s="67"/>
      <c r="O211" s="67"/>
      <c r="P211" s="67"/>
      <c r="Q211" s="67"/>
    </row>
    <row r="212" spans="2:17" x14ac:dyDescent="0.2">
      <c r="B212" s="67">
        <f t="shared" ref="B212:M212" si="108">+B131-B48</f>
        <v>0</v>
      </c>
      <c r="C212" s="67">
        <f t="shared" si="108"/>
        <v>0</v>
      </c>
      <c r="D212" s="67">
        <f t="shared" si="108"/>
        <v>0</v>
      </c>
      <c r="E212" s="67">
        <f t="shared" si="108"/>
        <v>0</v>
      </c>
      <c r="F212" s="67">
        <f t="shared" si="108"/>
        <v>0</v>
      </c>
      <c r="G212" s="67">
        <f t="shared" si="108"/>
        <v>0</v>
      </c>
      <c r="H212" s="67">
        <f t="shared" si="108"/>
        <v>0</v>
      </c>
      <c r="I212" s="67">
        <f t="shared" si="108"/>
        <v>0</v>
      </c>
      <c r="J212" s="67">
        <f t="shared" si="108"/>
        <v>0</v>
      </c>
      <c r="K212" s="67">
        <f t="shared" si="108"/>
        <v>0</v>
      </c>
      <c r="L212" s="67">
        <f t="shared" si="108"/>
        <v>0</v>
      </c>
      <c r="M212" s="67">
        <f t="shared" si="108"/>
        <v>0</v>
      </c>
      <c r="N212" s="67"/>
      <c r="O212" s="67"/>
      <c r="P212" s="67"/>
      <c r="Q212" s="67"/>
    </row>
    <row r="213" spans="2:17" x14ac:dyDescent="0.2">
      <c r="B213" s="67">
        <f t="shared" ref="B213:M213" si="109">+B132-B49</f>
        <v>0</v>
      </c>
      <c r="C213" s="67">
        <f t="shared" si="109"/>
        <v>0</v>
      </c>
      <c r="D213" s="67">
        <f t="shared" si="109"/>
        <v>0</v>
      </c>
      <c r="E213" s="67">
        <f t="shared" si="109"/>
        <v>0</v>
      </c>
      <c r="F213" s="67">
        <f t="shared" si="109"/>
        <v>0</v>
      </c>
      <c r="G213" s="67">
        <f t="shared" si="109"/>
        <v>0</v>
      </c>
      <c r="H213" s="67">
        <f t="shared" si="109"/>
        <v>0</v>
      </c>
      <c r="I213" s="67">
        <f t="shared" si="109"/>
        <v>0</v>
      </c>
      <c r="J213" s="67">
        <f t="shared" si="109"/>
        <v>0</v>
      </c>
      <c r="K213" s="67">
        <f t="shared" si="109"/>
        <v>0</v>
      </c>
      <c r="L213" s="67">
        <f t="shared" si="109"/>
        <v>0</v>
      </c>
      <c r="M213" s="67">
        <f t="shared" si="109"/>
        <v>0</v>
      </c>
      <c r="N213" s="67"/>
      <c r="O213" s="67"/>
      <c r="P213" s="67"/>
      <c r="Q213" s="67"/>
    </row>
    <row r="214" spans="2:17" x14ac:dyDescent="0.2">
      <c r="B214" s="67">
        <f t="shared" ref="B214:M214" si="110">+B133-B50</f>
        <v>0</v>
      </c>
      <c r="C214" s="67">
        <f t="shared" si="110"/>
        <v>0</v>
      </c>
      <c r="D214" s="67">
        <f t="shared" si="110"/>
        <v>0</v>
      </c>
      <c r="E214" s="67">
        <f t="shared" si="110"/>
        <v>0</v>
      </c>
      <c r="F214" s="67">
        <f t="shared" si="110"/>
        <v>0</v>
      </c>
      <c r="G214" s="67">
        <f t="shared" si="110"/>
        <v>0</v>
      </c>
      <c r="H214" s="67">
        <f t="shared" si="110"/>
        <v>0</v>
      </c>
      <c r="I214" s="67">
        <f t="shared" si="110"/>
        <v>0</v>
      </c>
      <c r="J214" s="67">
        <f t="shared" si="110"/>
        <v>0</v>
      </c>
      <c r="K214" s="67">
        <f t="shared" si="110"/>
        <v>0</v>
      </c>
      <c r="L214" s="67">
        <f t="shared" si="110"/>
        <v>0</v>
      </c>
      <c r="M214" s="67">
        <f t="shared" si="110"/>
        <v>0</v>
      </c>
      <c r="N214" s="67"/>
      <c r="O214" s="67"/>
      <c r="P214" s="67"/>
      <c r="Q214" s="67"/>
    </row>
    <row r="215" spans="2:17" x14ac:dyDescent="0.2">
      <c r="B215" s="67">
        <f t="shared" ref="B215:M215" si="111">+B134-B51</f>
        <v>0</v>
      </c>
      <c r="C215" s="67">
        <f t="shared" si="111"/>
        <v>0</v>
      </c>
      <c r="D215" s="67">
        <f t="shared" si="111"/>
        <v>0</v>
      </c>
      <c r="E215" s="67">
        <f t="shared" si="111"/>
        <v>0</v>
      </c>
      <c r="F215" s="67">
        <f t="shared" si="111"/>
        <v>0</v>
      </c>
      <c r="G215" s="67">
        <f t="shared" si="111"/>
        <v>0</v>
      </c>
      <c r="H215" s="67">
        <f t="shared" si="111"/>
        <v>0</v>
      </c>
      <c r="I215" s="67">
        <f t="shared" si="111"/>
        <v>0</v>
      </c>
      <c r="J215" s="67">
        <f t="shared" si="111"/>
        <v>0</v>
      </c>
      <c r="K215" s="67">
        <f t="shared" si="111"/>
        <v>0</v>
      </c>
      <c r="L215" s="67">
        <f t="shared" si="111"/>
        <v>0</v>
      </c>
      <c r="M215" s="67">
        <f t="shared" si="111"/>
        <v>0</v>
      </c>
      <c r="N215" s="67"/>
      <c r="O215" s="67"/>
      <c r="P215" s="67"/>
      <c r="Q215" s="67"/>
    </row>
    <row r="216" spans="2:17" x14ac:dyDescent="0.2">
      <c r="B216" s="67">
        <f t="shared" ref="B216:M216" si="112">+B135-B52</f>
        <v>0</v>
      </c>
      <c r="C216" s="67">
        <f t="shared" si="112"/>
        <v>0</v>
      </c>
      <c r="D216" s="67">
        <f t="shared" si="112"/>
        <v>0</v>
      </c>
      <c r="E216" s="67">
        <f t="shared" si="112"/>
        <v>0</v>
      </c>
      <c r="F216" s="67">
        <f t="shared" si="112"/>
        <v>0</v>
      </c>
      <c r="G216" s="67">
        <f t="shared" si="112"/>
        <v>0</v>
      </c>
      <c r="H216" s="67">
        <f t="shared" si="112"/>
        <v>0</v>
      </c>
      <c r="I216" s="67">
        <f t="shared" si="112"/>
        <v>0</v>
      </c>
      <c r="J216" s="67">
        <f t="shared" si="112"/>
        <v>0</v>
      </c>
      <c r="K216" s="67">
        <f t="shared" si="112"/>
        <v>0</v>
      </c>
      <c r="L216" s="67">
        <f t="shared" si="112"/>
        <v>0</v>
      </c>
      <c r="M216" s="67">
        <f t="shared" si="112"/>
        <v>0</v>
      </c>
      <c r="N216" s="67"/>
      <c r="O216" s="67"/>
      <c r="P216" s="67"/>
      <c r="Q216" s="67"/>
    </row>
    <row r="217" spans="2:17" x14ac:dyDescent="0.2">
      <c r="B217" s="67">
        <f t="shared" ref="B217:M217" si="113">+B136-B53</f>
        <v>0</v>
      </c>
      <c r="C217" s="67">
        <f t="shared" si="113"/>
        <v>0</v>
      </c>
      <c r="D217" s="67">
        <f t="shared" si="113"/>
        <v>0</v>
      </c>
      <c r="E217" s="67">
        <f t="shared" si="113"/>
        <v>0</v>
      </c>
      <c r="F217" s="67">
        <f t="shared" si="113"/>
        <v>0</v>
      </c>
      <c r="G217" s="67">
        <f t="shared" si="113"/>
        <v>0</v>
      </c>
      <c r="H217" s="67">
        <f t="shared" si="113"/>
        <v>0</v>
      </c>
      <c r="I217" s="67">
        <f t="shared" si="113"/>
        <v>0</v>
      </c>
      <c r="J217" s="67">
        <f t="shared" si="113"/>
        <v>0</v>
      </c>
      <c r="K217" s="67">
        <f t="shared" si="113"/>
        <v>0</v>
      </c>
      <c r="L217" s="67">
        <f t="shared" si="113"/>
        <v>0</v>
      </c>
      <c r="M217" s="67">
        <f t="shared" si="113"/>
        <v>0</v>
      </c>
      <c r="N217" s="67"/>
      <c r="O217" s="67"/>
      <c r="P217" s="67"/>
      <c r="Q217" s="67"/>
    </row>
    <row r="218" spans="2:17" x14ac:dyDescent="0.2">
      <c r="B218" s="67">
        <f t="shared" ref="B218:M218" si="114">+B137-B54</f>
        <v>0</v>
      </c>
      <c r="C218" s="67">
        <f t="shared" si="114"/>
        <v>0</v>
      </c>
      <c r="D218" s="67">
        <f t="shared" si="114"/>
        <v>0</v>
      </c>
      <c r="E218" s="67">
        <f t="shared" si="114"/>
        <v>0</v>
      </c>
      <c r="F218" s="67">
        <f t="shared" si="114"/>
        <v>0</v>
      </c>
      <c r="G218" s="67">
        <f t="shared" si="114"/>
        <v>0</v>
      </c>
      <c r="H218" s="67">
        <f t="shared" si="114"/>
        <v>0</v>
      </c>
      <c r="I218" s="67">
        <f t="shared" si="114"/>
        <v>0</v>
      </c>
      <c r="J218" s="67">
        <f t="shared" si="114"/>
        <v>0</v>
      </c>
      <c r="K218" s="67">
        <f t="shared" si="114"/>
        <v>0</v>
      </c>
      <c r="L218" s="67">
        <f t="shared" si="114"/>
        <v>0</v>
      </c>
      <c r="M218" s="67">
        <f t="shared" si="114"/>
        <v>0</v>
      </c>
      <c r="N218" s="67"/>
      <c r="O218" s="67"/>
      <c r="P218" s="67"/>
      <c r="Q218" s="67"/>
    </row>
    <row r="219" spans="2:17" x14ac:dyDescent="0.2">
      <c r="B219" s="67">
        <f t="shared" ref="B219:M219" si="115">+B138-B55</f>
        <v>0</v>
      </c>
      <c r="C219" s="67">
        <f t="shared" si="115"/>
        <v>0</v>
      </c>
      <c r="D219" s="67">
        <f t="shared" si="115"/>
        <v>0</v>
      </c>
      <c r="E219" s="67">
        <f t="shared" si="115"/>
        <v>0</v>
      </c>
      <c r="F219" s="67">
        <f t="shared" si="115"/>
        <v>0</v>
      </c>
      <c r="G219" s="67">
        <f t="shared" si="115"/>
        <v>0</v>
      </c>
      <c r="H219" s="67">
        <f t="shared" si="115"/>
        <v>0</v>
      </c>
      <c r="I219" s="67">
        <f t="shared" si="115"/>
        <v>0</v>
      </c>
      <c r="J219" s="67">
        <f t="shared" si="115"/>
        <v>0</v>
      </c>
      <c r="K219" s="67">
        <f t="shared" si="115"/>
        <v>0</v>
      </c>
      <c r="L219" s="67">
        <f t="shared" si="115"/>
        <v>0</v>
      </c>
      <c r="M219" s="67">
        <f t="shared" si="115"/>
        <v>0</v>
      </c>
      <c r="N219" s="67"/>
      <c r="O219" s="67"/>
      <c r="P219" s="67"/>
      <c r="Q219" s="67"/>
    </row>
    <row r="220" spans="2:17" x14ac:dyDescent="0.2">
      <c r="B220" s="67">
        <f t="shared" ref="B220:M220" si="116">+B139-B56</f>
        <v>0</v>
      </c>
      <c r="C220" s="67">
        <f t="shared" si="116"/>
        <v>0</v>
      </c>
      <c r="D220" s="67">
        <f t="shared" si="116"/>
        <v>0</v>
      </c>
      <c r="E220" s="67">
        <f t="shared" si="116"/>
        <v>0</v>
      </c>
      <c r="F220" s="67">
        <f t="shared" si="116"/>
        <v>0</v>
      </c>
      <c r="G220" s="67">
        <f t="shared" si="116"/>
        <v>0</v>
      </c>
      <c r="H220" s="67">
        <f t="shared" si="116"/>
        <v>0</v>
      </c>
      <c r="I220" s="67">
        <f t="shared" si="116"/>
        <v>0</v>
      </c>
      <c r="J220" s="67">
        <f t="shared" si="116"/>
        <v>0</v>
      </c>
      <c r="K220" s="67">
        <f t="shared" si="116"/>
        <v>0</v>
      </c>
      <c r="L220" s="67">
        <f t="shared" si="116"/>
        <v>0</v>
      </c>
      <c r="M220" s="67">
        <f t="shared" si="116"/>
        <v>0</v>
      </c>
      <c r="N220" s="67"/>
      <c r="O220" s="67"/>
      <c r="P220" s="67"/>
      <c r="Q220" s="67"/>
    </row>
    <row r="221" spans="2:17" x14ac:dyDescent="0.2">
      <c r="B221" s="67">
        <f t="shared" ref="B221:M221" si="117">+B140-B57</f>
        <v>0</v>
      </c>
      <c r="C221" s="67">
        <f t="shared" si="117"/>
        <v>0</v>
      </c>
      <c r="D221" s="67">
        <f t="shared" si="117"/>
        <v>0</v>
      </c>
      <c r="E221" s="67">
        <f t="shared" si="117"/>
        <v>0</v>
      </c>
      <c r="F221" s="67">
        <f t="shared" si="117"/>
        <v>0</v>
      </c>
      <c r="G221" s="67">
        <f t="shared" si="117"/>
        <v>0</v>
      </c>
      <c r="H221" s="67">
        <f t="shared" si="117"/>
        <v>0</v>
      </c>
      <c r="I221" s="67">
        <f t="shared" si="117"/>
        <v>0</v>
      </c>
      <c r="J221" s="67">
        <f t="shared" si="117"/>
        <v>0</v>
      </c>
      <c r="K221" s="67">
        <f t="shared" si="117"/>
        <v>0</v>
      </c>
      <c r="L221" s="67">
        <f t="shared" si="117"/>
        <v>0</v>
      </c>
      <c r="M221" s="67">
        <f t="shared" si="117"/>
        <v>0</v>
      </c>
      <c r="N221" s="67"/>
      <c r="O221" s="67"/>
      <c r="P221" s="67"/>
      <c r="Q221" s="67"/>
    </row>
    <row r="222" spans="2:17" x14ac:dyDescent="0.2">
      <c r="B222" s="67">
        <f t="shared" ref="B222:M222" si="118">+B141-B58</f>
        <v>0</v>
      </c>
      <c r="C222" s="67">
        <f t="shared" si="118"/>
        <v>0</v>
      </c>
      <c r="D222" s="67">
        <f t="shared" si="118"/>
        <v>0</v>
      </c>
      <c r="E222" s="67">
        <f t="shared" si="118"/>
        <v>0</v>
      </c>
      <c r="F222" s="67">
        <f t="shared" si="118"/>
        <v>0</v>
      </c>
      <c r="G222" s="67">
        <f t="shared" si="118"/>
        <v>0</v>
      </c>
      <c r="H222" s="67">
        <f t="shared" si="118"/>
        <v>0</v>
      </c>
      <c r="I222" s="67">
        <f t="shared" si="118"/>
        <v>0</v>
      </c>
      <c r="J222" s="67">
        <f t="shared" si="118"/>
        <v>0</v>
      </c>
      <c r="K222" s="67">
        <f t="shared" si="118"/>
        <v>0</v>
      </c>
      <c r="L222" s="67">
        <f t="shared" si="118"/>
        <v>0</v>
      </c>
      <c r="M222" s="67">
        <f t="shared" si="118"/>
        <v>0</v>
      </c>
      <c r="N222" s="67"/>
      <c r="O222" s="67"/>
      <c r="P222" s="67"/>
      <c r="Q222" s="67"/>
    </row>
    <row r="223" spans="2:17" x14ac:dyDescent="0.2">
      <c r="B223" s="67">
        <f t="shared" ref="B223:M223" si="119">+B142-B59</f>
        <v>0</v>
      </c>
      <c r="C223" s="67">
        <f t="shared" si="119"/>
        <v>0</v>
      </c>
      <c r="D223" s="67">
        <f t="shared" si="119"/>
        <v>0</v>
      </c>
      <c r="E223" s="67">
        <f t="shared" si="119"/>
        <v>0</v>
      </c>
      <c r="F223" s="67">
        <f t="shared" si="119"/>
        <v>0</v>
      </c>
      <c r="G223" s="67">
        <f t="shared" si="119"/>
        <v>0</v>
      </c>
      <c r="H223" s="67">
        <f t="shared" si="119"/>
        <v>0</v>
      </c>
      <c r="I223" s="67">
        <f t="shared" si="119"/>
        <v>0</v>
      </c>
      <c r="J223" s="67">
        <f t="shared" si="119"/>
        <v>0</v>
      </c>
      <c r="K223" s="67">
        <f t="shared" si="119"/>
        <v>0</v>
      </c>
      <c r="L223" s="67">
        <f t="shared" si="119"/>
        <v>0</v>
      </c>
      <c r="M223" s="67">
        <f t="shared" si="119"/>
        <v>0</v>
      </c>
      <c r="N223" s="67"/>
      <c r="O223" s="67"/>
      <c r="P223" s="67"/>
      <c r="Q223" s="67"/>
    </row>
    <row r="224" spans="2:17" x14ac:dyDescent="0.2">
      <c r="B224" s="67">
        <f t="shared" ref="B224:M224" si="120">+B143-B60</f>
        <v>0</v>
      </c>
      <c r="C224" s="67">
        <f t="shared" si="120"/>
        <v>0</v>
      </c>
      <c r="D224" s="67">
        <f t="shared" si="120"/>
        <v>0</v>
      </c>
      <c r="E224" s="67">
        <f t="shared" si="120"/>
        <v>0</v>
      </c>
      <c r="F224" s="67">
        <f t="shared" si="120"/>
        <v>0</v>
      </c>
      <c r="G224" s="67">
        <f t="shared" si="120"/>
        <v>0</v>
      </c>
      <c r="H224" s="67">
        <f t="shared" si="120"/>
        <v>0</v>
      </c>
      <c r="I224" s="67">
        <f t="shared" si="120"/>
        <v>0</v>
      </c>
      <c r="J224" s="67">
        <f t="shared" si="120"/>
        <v>0</v>
      </c>
      <c r="K224" s="67">
        <f t="shared" si="120"/>
        <v>0</v>
      </c>
      <c r="L224" s="67">
        <f t="shared" si="120"/>
        <v>0</v>
      </c>
      <c r="M224" s="67">
        <f t="shared" si="120"/>
        <v>0</v>
      </c>
      <c r="N224" s="67"/>
      <c r="O224" s="67"/>
      <c r="P224" s="67"/>
      <c r="Q224" s="67"/>
    </row>
    <row r="225" spans="2:17" x14ac:dyDescent="0.2">
      <c r="B225" s="67">
        <f t="shared" ref="B225:M225" si="121">+B144-B61</f>
        <v>0</v>
      </c>
      <c r="C225" s="67">
        <f t="shared" si="121"/>
        <v>0</v>
      </c>
      <c r="D225" s="67">
        <f t="shared" si="121"/>
        <v>0</v>
      </c>
      <c r="E225" s="67">
        <f t="shared" si="121"/>
        <v>0</v>
      </c>
      <c r="F225" s="67">
        <f t="shared" si="121"/>
        <v>0</v>
      </c>
      <c r="G225" s="67">
        <f t="shared" si="121"/>
        <v>0</v>
      </c>
      <c r="H225" s="67">
        <f t="shared" si="121"/>
        <v>0</v>
      </c>
      <c r="I225" s="67">
        <f t="shared" si="121"/>
        <v>0</v>
      </c>
      <c r="J225" s="67">
        <f t="shared" si="121"/>
        <v>0</v>
      </c>
      <c r="K225" s="67">
        <f t="shared" si="121"/>
        <v>0</v>
      </c>
      <c r="L225" s="67">
        <f t="shared" si="121"/>
        <v>0</v>
      </c>
      <c r="M225" s="67">
        <f t="shared" si="121"/>
        <v>0</v>
      </c>
      <c r="N225" s="67"/>
      <c r="O225" s="67"/>
      <c r="P225" s="67"/>
      <c r="Q225" s="67"/>
    </row>
    <row r="226" spans="2:17" x14ac:dyDescent="0.2">
      <c r="B226" s="67">
        <f t="shared" ref="B226:M226" si="122">+B145-B62</f>
        <v>0</v>
      </c>
      <c r="C226" s="67">
        <f t="shared" si="122"/>
        <v>0</v>
      </c>
      <c r="D226" s="67">
        <f t="shared" si="122"/>
        <v>0</v>
      </c>
      <c r="E226" s="67">
        <f t="shared" si="122"/>
        <v>0</v>
      </c>
      <c r="F226" s="67">
        <f t="shared" si="122"/>
        <v>0</v>
      </c>
      <c r="G226" s="67">
        <f t="shared" si="122"/>
        <v>0</v>
      </c>
      <c r="H226" s="67">
        <f t="shared" si="122"/>
        <v>0</v>
      </c>
      <c r="I226" s="67">
        <f t="shared" si="122"/>
        <v>0</v>
      </c>
      <c r="J226" s="67">
        <f t="shared" si="122"/>
        <v>0</v>
      </c>
      <c r="K226" s="67">
        <f t="shared" si="122"/>
        <v>0</v>
      </c>
      <c r="L226" s="67">
        <f t="shared" si="122"/>
        <v>0</v>
      </c>
      <c r="M226" s="67">
        <f t="shared" si="122"/>
        <v>0</v>
      </c>
      <c r="N226" s="67"/>
      <c r="O226" s="67"/>
      <c r="P226" s="67"/>
      <c r="Q226" s="67"/>
    </row>
    <row r="227" spans="2:17" x14ac:dyDescent="0.2">
      <c r="B227" s="67">
        <f t="shared" ref="B227:M227" si="123">+B146-B63</f>
        <v>0</v>
      </c>
      <c r="C227" s="67">
        <f t="shared" si="123"/>
        <v>0</v>
      </c>
      <c r="D227" s="67">
        <f t="shared" si="123"/>
        <v>0</v>
      </c>
      <c r="E227" s="67">
        <f t="shared" si="123"/>
        <v>0</v>
      </c>
      <c r="F227" s="67">
        <f t="shared" si="123"/>
        <v>0</v>
      </c>
      <c r="G227" s="67">
        <f t="shared" si="123"/>
        <v>0</v>
      </c>
      <c r="H227" s="67">
        <f t="shared" si="123"/>
        <v>0</v>
      </c>
      <c r="I227" s="67">
        <f t="shared" si="123"/>
        <v>0</v>
      </c>
      <c r="J227" s="67">
        <f t="shared" si="123"/>
        <v>0</v>
      </c>
      <c r="K227" s="67">
        <f t="shared" si="123"/>
        <v>0</v>
      </c>
      <c r="L227" s="67">
        <f t="shared" si="123"/>
        <v>0</v>
      </c>
      <c r="M227" s="67">
        <f t="shared" si="123"/>
        <v>0</v>
      </c>
      <c r="N227" s="67"/>
      <c r="O227" s="67"/>
      <c r="P227" s="67"/>
      <c r="Q227" s="67"/>
    </row>
    <row r="228" spans="2:17" x14ac:dyDescent="0.2">
      <c r="B228" s="67">
        <f t="shared" ref="B228:M228" si="124">+B147-B64</f>
        <v>0</v>
      </c>
      <c r="C228" s="67">
        <f t="shared" si="124"/>
        <v>0</v>
      </c>
      <c r="D228" s="67">
        <f t="shared" si="124"/>
        <v>0</v>
      </c>
      <c r="E228" s="67">
        <f t="shared" si="124"/>
        <v>0</v>
      </c>
      <c r="F228" s="67">
        <f t="shared" si="124"/>
        <v>0</v>
      </c>
      <c r="G228" s="67">
        <f t="shared" si="124"/>
        <v>0</v>
      </c>
      <c r="H228" s="67">
        <f t="shared" si="124"/>
        <v>0</v>
      </c>
      <c r="I228" s="67">
        <f t="shared" si="124"/>
        <v>0</v>
      </c>
      <c r="J228" s="67">
        <f t="shared" si="124"/>
        <v>0</v>
      </c>
      <c r="K228" s="67">
        <f t="shared" si="124"/>
        <v>0</v>
      </c>
      <c r="L228" s="67">
        <f t="shared" si="124"/>
        <v>0</v>
      </c>
      <c r="M228" s="67">
        <f t="shared" si="124"/>
        <v>0</v>
      </c>
      <c r="N228" s="67"/>
      <c r="O228" s="67"/>
      <c r="P228" s="67"/>
      <c r="Q228" s="67"/>
    </row>
    <row r="229" spans="2:17" x14ac:dyDescent="0.2">
      <c r="B229" s="67">
        <f t="shared" ref="B229:M229" si="125">+B148-B65</f>
        <v>0</v>
      </c>
      <c r="C229" s="67">
        <f t="shared" si="125"/>
        <v>0</v>
      </c>
      <c r="D229" s="67">
        <f t="shared" si="125"/>
        <v>0</v>
      </c>
      <c r="E229" s="67">
        <f t="shared" si="125"/>
        <v>0</v>
      </c>
      <c r="F229" s="67">
        <f t="shared" si="125"/>
        <v>0</v>
      </c>
      <c r="G229" s="67">
        <f t="shared" si="125"/>
        <v>0</v>
      </c>
      <c r="H229" s="67">
        <f t="shared" si="125"/>
        <v>0</v>
      </c>
      <c r="I229" s="67">
        <f t="shared" si="125"/>
        <v>0</v>
      </c>
      <c r="J229" s="67">
        <f t="shared" si="125"/>
        <v>0</v>
      </c>
      <c r="K229" s="67">
        <f t="shared" si="125"/>
        <v>0</v>
      </c>
      <c r="L229" s="67">
        <f t="shared" si="125"/>
        <v>0</v>
      </c>
      <c r="M229" s="67">
        <f t="shared" si="125"/>
        <v>0</v>
      </c>
      <c r="N229" s="67"/>
      <c r="O229" s="67"/>
      <c r="P229" s="67"/>
      <c r="Q229" s="67"/>
    </row>
    <row r="230" spans="2:17" x14ac:dyDescent="0.2">
      <c r="B230" s="67">
        <f t="shared" ref="B230:M230" si="126">+B149-B66</f>
        <v>0</v>
      </c>
      <c r="C230" s="67">
        <f t="shared" si="126"/>
        <v>0</v>
      </c>
      <c r="D230" s="67">
        <f t="shared" si="126"/>
        <v>0</v>
      </c>
      <c r="E230" s="67">
        <f t="shared" si="126"/>
        <v>0</v>
      </c>
      <c r="F230" s="67">
        <f t="shared" si="126"/>
        <v>0</v>
      </c>
      <c r="G230" s="67">
        <f t="shared" si="126"/>
        <v>0</v>
      </c>
      <c r="H230" s="67">
        <f t="shared" si="126"/>
        <v>0</v>
      </c>
      <c r="I230" s="67">
        <f t="shared" si="126"/>
        <v>0</v>
      </c>
      <c r="J230" s="67">
        <f t="shared" si="126"/>
        <v>0</v>
      </c>
      <c r="K230" s="67">
        <f t="shared" si="126"/>
        <v>0</v>
      </c>
      <c r="L230" s="67">
        <f t="shared" si="126"/>
        <v>0</v>
      </c>
      <c r="M230" s="67">
        <f t="shared" si="126"/>
        <v>0</v>
      </c>
      <c r="N230" s="67"/>
      <c r="O230" s="67"/>
      <c r="P230" s="67"/>
      <c r="Q230" s="67"/>
    </row>
    <row r="231" spans="2:17" x14ac:dyDescent="0.2">
      <c r="B231" s="67">
        <f t="shared" ref="B231:M231" si="127">+B150-B67</f>
        <v>0</v>
      </c>
      <c r="C231" s="67">
        <f t="shared" si="127"/>
        <v>0</v>
      </c>
      <c r="D231" s="67">
        <f t="shared" si="127"/>
        <v>0</v>
      </c>
      <c r="E231" s="67">
        <f t="shared" si="127"/>
        <v>0</v>
      </c>
      <c r="F231" s="67">
        <f t="shared" si="127"/>
        <v>0</v>
      </c>
      <c r="G231" s="67">
        <f t="shared" si="127"/>
        <v>0</v>
      </c>
      <c r="H231" s="67">
        <f t="shared" si="127"/>
        <v>0</v>
      </c>
      <c r="I231" s="67">
        <f t="shared" si="127"/>
        <v>0</v>
      </c>
      <c r="J231" s="67">
        <f t="shared" si="127"/>
        <v>0</v>
      </c>
      <c r="K231" s="67">
        <f t="shared" si="127"/>
        <v>0</v>
      </c>
      <c r="L231" s="67">
        <f t="shared" si="127"/>
        <v>0</v>
      </c>
      <c r="M231" s="67">
        <f t="shared" si="127"/>
        <v>0</v>
      </c>
      <c r="N231" s="67"/>
      <c r="O231" s="67"/>
      <c r="P231" s="67"/>
      <c r="Q231" s="67"/>
    </row>
    <row r="232" spans="2:17" x14ac:dyDescent="0.2">
      <c r="B232" s="67">
        <f t="shared" ref="B232:M232" si="128">+B151-B68</f>
        <v>0</v>
      </c>
      <c r="C232" s="67">
        <f t="shared" si="128"/>
        <v>0</v>
      </c>
      <c r="D232" s="67">
        <f t="shared" si="128"/>
        <v>0</v>
      </c>
      <c r="E232" s="67">
        <f t="shared" si="128"/>
        <v>0</v>
      </c>
      <c r="F232" s="67">
        <f t="shared" si="128"/>
        <v>0</v>
      </c>
      <c r="G232" s="67">
        <f t="shared" si="128"/>
        <v>0</v>
      </c>
      <c r="H232" s="67">
        <f t="shared" si="128"/>
        <v>0</v>
      </c>
      <c r="I232" s="67">
        <f t="shared" si="128"/>
        <v>0</v>
      </c>
      <c r="J232" s="67">
        <f t="shared" si="128"/>
        <v>0</v>
      </c>
      <c r="K232" s="67">
        <f t="shared" si="128"/>
        <v>0</v>
      </c>
      <c r="L232" s="67">
        <f t="shared" si="128"/>
        <v>0</v>
      </c>
      <c r="M232" s="67">
        <f t="shared" si="128"/>
        <v>0</v>
      </c>
      <c r="N232" s="67"/>
      <c r="O232" s="67"/>
      <c r="P232" s="67"/>
      <c r="Q232" s="67"/>
    </row>
    <row r="233" spans="2:17" x14ac:dyDescent="0.2">
      <c r="B233" s="67">
        <f t="shared" ref="B233:M233" si="129">+B152-B69</f>
        <v>0</v>
      </c>
      <c r="C233" s="67">
        <f t="shared" si="129"/>
        <v>0</v>
      </c>
      <c r="D233" s="67">
        <f t="shared" si="129"/>
        <v>0</v>
      </c>
      <c r="E233" s="67">
        <f t="shared" si="129"/>
        <v>0</v>
      </c>
      <c r="F233" s="67">
        <f t="shared" si="129"/>
        <v>0</v>
      </c>
      <c r="G233" s="67">
        <f t="shared" si="129"/>
        <v>0</v>
      </c>
      <c r="H233" s="67">
        <f t="shared" si="129"/>
        <v>0</v>
      </c>
      <c r="I233" s="67">
        <f t="shared" si="129"/>
        <v>0</v>
      </c>
      <c r="J233" s="67">
        <f t="shared" si="129"/>
        <v>0</v>
      </c>
      <c r="K233" s="67">
        <f t="shared" si="129"/>
        <v>0</v>
      </c>
      <c r="L233" s="67">
        <f t="shared" si="129"/>
        <v>0</v>
      </c>
      <c r="M233" s="67">
        <f t="shared" si="129"/>
        <v>0</v>
      </c>
      <c r="N233" s="67"/>
      <c r="O233" s="67"/>
      <c r="P233" s="67"/>
      <c r="Q233" s="67"/>
    </row>
    <row r="234" spans="2:17" x14ac:dyDescent="0.2">
      <c r="B234" s="67">
        <f t="shared" ref="B234:M234" si="130">+B153-B70</f>
        <v>0</v>
      </c>
      <c r="C234" s="67">
        <f t="shared" si="130"/>
        <v>0</v>
      </c>
      <c r="D234" s="67">
        <f t="shared" si="130"/>
        <v>0</v>
      </c>
      <c r="E234" s="67">
        <f t="shared" si="130"/>
        <v>0</v>
      </c>
      <c r="F234" s="67">
        <f t="shared" si="130"/>
        <v>0</v>
      </c>
      <c r="G234" s="67">
        <f t="shared" si="130"/>
        <v>0</v>
      </c>
      <c r="H234" s="67">
        <f t="shared" si="130"/>
        <v>0</v>
      </c>
      <c r="I234" s="67">
        <f t="shared" si="130"/>
        <v>0</v>
      </c>
      <c r="J234" s="67">
        <f t="shared" si="130"/>
        <v>0</v>
      </c>
      <c r="K234" s="67">
        <f t="shared" si="130"/>
        <v>0</v>
      </c>
      <c r="L234" s="67">
        <f t="shared" si="130"/>
        <v>0</v>
      </c>
      <c r="M234" s="67">
        <f t="shared" si="130"/>
        <v>0</v>
      </c>
      <c r="N234" s="67"/>
      <c r="O234" s="67"/>
      <c r="P234" s="67"/>
      <c r="Q234" s="67"/>
    </row>
    <row r="235" spans="2:17" x14ac:dyDescent="0.2">
      <c r="B235" s="67">
        <f t="shared" ref="B235:M235" si="131">+B154-B71</f>
        <v>0</v>
      </c>
      <c r="C235" s="67">
        <f t="shared" si="131"/>
        <v>0</v>
      </c>
      <c r="D235" s="67">
        <f t="shared" si="131"/>
        <v>0</v>
      </c>
      <c r="E235" s="67">
        <f t="shared" si="131"/>
        <v>0</v>
      </c>
      <c r="F235" s="67">
        <f t="shared" si="131"/>
        <v>0</v>
      </c>
      <c r="G235" s="67">
        <f t="shared" si="131"/>
        <v>0</v>
      </c>
      <c r="H235" s="67">
        <f t="shared" si="131"/>
        <v>0</v>
      </c>
      <c r="I235" s="67">
        <f t="shared" si="131"/>
        <v>0</v>
      </c>
      <c r="J235" s="67">
        <f t="shared" si="131"/>
        <v>0</v>
      </c>
      <c r="K235" s="67">
        <f t="shared" si="131"/>
        <v>0</v>
      </c>
      <c r="L235" s="67">
        <f t="shared" si="131"/>
        <v>0</v>
      </c>
      <c r="M235" s="67">
        <f t="shared" si="131"/>
        <v>0</v>
      </c>
      <c r="N235" s="67"/>
      <c r="O235" s="67"/>
      <c r="P235" s="67"/>
      <c r="Q235" s="67"/>
    </row>
    <row r="236" spans="2:17" x14ac:dyDescent="0.2">
      <c r="B236" s="67">
        <f t="shared" ref="B236:M236" si="132">+B155-B72</f>
        <v>0</v>
      </c>
      <c r="C236" s="67">
        <f t="shared" si="132"/>
        <v>0</v>
      </c>
      <c r="D236" s="67">
        <f t="shared" si="132"/>
        <v>0</v>
      </c>
      <c r="E236" s="67">
        <f t="shared" si="132"/>
        <v>0</v>
      </c>
      <c r="F236" s="67">
        <f t="shared" si="132"/>
        <v>0</v>
      </c>
      <c r="G236" s="67">
        <f t="shared" si="132"/>
        <v>0</v>
      </c>
      <c r="H236" s="67">
        <f t="shared" si="132"/>
        <v>0</v>
      </c>
      <c r="I236" s="67">
        <f t="shared" si="132"/>
        <v>0</v>
      </c>
      <c r="J236" s="67">
        <f t="shared" si="132"/>
        <v>0</v>
      </c>
      <c r="K236" s="67">
        <f t="shared" si="132"/>
        <v>0</v>
      </c>
      <c r="L236" s="67">
        <f t="shared" si="132"/>
        <v>0</v>
      </c>
      <c r="M236" s="67">
        <f t="shared" si="132"/>
        <v>0</v>
      </c>
      <c r="N236" s="67"/>
      <c r="O236" s="67"/>
      <c r="P236" s="67"/>
      <c r="Q236" s="67"/>
    </row>
    <row r="237" spans="2:17" x14ac:dyDescent="0.2">
      <c r="B237" s="67">
        <f t="shared" ref="B237:M237" si="133">+B156-B73</f>
        <v>0</v>
      </c>
      <c r="C237" s="67">
        <f t="shared" si="133"/>
        <v>0</v>
      </c>
      <c r="D237" s="67">
        <f t="shared" si="133"/>
        <v>0</v>
      </c>
      <c r="E237" s="67">
        <f t="shared" si="133"/>
        <v>0</v>
      </c>
      <c r="F237" s="67">
        <f t="shared" si="133"/>
        <v>0</v>
      </c>
      <c r="G237" s="67">
        <f t="shared" si="133"/>
        <v>0</v>
      </c>
      <c r="H237" s="67">
        <f t="shared" si="133"/>
        <v>0</v>
      </c>
      <c r="I237" s="67">
        <f t="shared" si="133"/>
        <v>0</v>
      </c>
      <c r="J237" s="67">
        <f t="shared" si="133"/>
        <v>0</v>
      </c>
      <c r="K237" s="67">
        <f t="shared" si="133"/>
        <v>0</v>
      </c>
      <c r="L237" s="67">
        <f t="shared" si="133"/>
        <v>0</v>
      </c>
      <c r="M237" s="67">
        <f t="shared" si="133"/>
        <v>0</v>
      </c>
      <c r="N237" s="67"/>
      <c r="O237" s="67"/>
      <c r="P237" s="67"/>
      <c r="Q237" s="67"/>
    </row>
    <row r="238" spans="2:17" x14ac:dyDescent="0.2">
      <c r="B238" s="67">
        <f t="shared" ref="B238:M238" si="134">+B157-B74</f>
        <v>0</v>
      </c>
      <c r="C238" s="67">
        <f t="shared" si="134"/>
        <v>0</v>
      </c>
      <c r="D238" s="67">
        <f t="shared" si="134"/>
        <v>0</v>
      </c>
      <c r="E238" s="67">
        <f t="shared" si="134"/>
        <v>0</v>
      </c>
      <c r="F238" s="67">
        <f t="shared" si="134"/>
        <v>0</v>
      </c>
      <c r="G238" s="67">
        <f t="shared" si="134"/>
        <v>0</v>
      </c>
      <c r="H238" s="67">
        <f t="shared" si="134"/>
        <v>0</v>
      </c>
      <c r="I238" s="67">
        <f t="shared" si="134"/>
        <v>0</v>
      </c>
      <c r="J238" s="67">
        <f t="shared" si="134"/>
        <v>0</v>
      </c>
      <c r="K238" s="67">
        <f t="shared" si="134"/>
        <v>0</v>
      </c>
      <c r="L238" s="67">
        <f t="shared" si="134"/>
        <v>0</v>
      </c>
      <c r="M238" s="67">
        <f t="shared" si="134"/>
        <v>0</v>
      </c>
      <c r="N238" s="67"/>
      <c r="O238" s="67"/>
      <c r="P238" s="67"/>
      <c r="Q238" s="67"/>
    </row>
    <row r="239" spans="2:17" x14ac:dyDescent="0.2">
      <c r="B239" s="67">
        <f t="shared" ref="B239:M239" si="135">+B158-B75</f>
        <v>0</v>
      </c>
      <c r="C239" s="67">
        <f t="shared" si="135"/>
        <v>0</v>
      </c>
      <c r="D239" s="67">
        <f t="shared" si="135"/>
        <v>0</v>
      </c>
      <c r="E239" s="67">
        <f t="shared" si="135"/>
        <v>0</v>
      </c>
      <c r="F239" s="67">
        <f t="shared" si="135"/>
        <v>0</v>
      </c>
      <c r="G239" s="67">
        <f t="shared" si="135"/>
        <v>0</v>
      </c>
      <c r="H239" s="67">
        <f t="shared" si="135"/>
        <v>0</v>
      </c>
      <c r="I239" s="67">
        <f t="shared" si="135"/>
        <v>0</v>
      </c>
      <c r="J239" s="67">
        <f t="shared" si="135"/>
        <v>0</v>
      </c>
      <c r="K239" s="67">
        <f t="shared" si="135"/>
        <v>0</v>
      </c>
      <c r="L239" s="67">
        <f t="shared" si="135"/>
        <v>0</v>
      </c>
      <c r="M239" s="67">
        <f t="shared" si="135"/>
        <v>0</v>
      </c>
      <c r="N239" s="67"/>
      <c r="O239" s="67"/>
      <c r="P239" s="67"/>
      <c r="Q239" s="67"/>
    </row>
    <row r="240" spans="2:17" x14ac:dyDescent="0.2">
      <c r="B240" s="67">
        <f t="shared" ref="B240:M240" si="136">+B159-B76</f>
        <v>0</v>
      </c>
      <c r="C240" s="67">
        <f t="shared" si="136"/>
        <v>0</v>
      </c>
      <c r="D240" s="67">
        <f t="shared" si="136"/>
        <v>0</v>
      </c>
      <c r="E240" s="67">
        <f t="shared" si="136"/>
        <v>0</v>
      </c>
      <c r="F240" s="67">
        <f t="shared" si="136"/>
        <v>0</v>
      </c>
      <c r="G240" s="67">
        <f t="shared" si="136"/>
        <v>0</v>
      </c>
      <c r="H240" s="67">
        <f t="shared" si="136"/>
        <v>0</v>
      </c>
      <c r="I240" s="67">
        <f t="shared" si="136"/>
        <v>0</v>
      </c>
      <c r="J240" s="67">
        <f t="shared" si="136"/>
        <v>0</v>
      </c>
      <c r="K240" s="67">
        <f t="shared" si="136"/>
        <v>0</v>
      </c>
      <c r="L240" s="67">
        <f t="shared" si="136"/>
        <v>0</v>
      </c>
      <c r="M240" s="67">
        <f t="shared" si="136"/>
        <v>0</v>
      </c>
      <c r="N240" s="67"/>
      <c r="O240" s="67"/>
      <c r="P240" s="67"/>
      <c r="Q240" s="67"/>
    </row>
    <row r="241" spans="2:17" x14ac:dyDescent="0.2">
      <c r="B241" s="67">
        <f t="shared" ref="B241:M241" si="137">+B160-B77</f>
        <v>0</v>
      </c>
      <c r="C241" s="67">
        <f t="shared" si="137"/>
        <v>0</v>
      </c>
      <c r="D241" s="67">
        <f t="shared" si="137"/>
        <v>0</v>
      </c>
      <c r="E241" s="67">
        <f t="shared" si="137"/>
        <v>0</v>
      </c>
      <c r="F241" s="67">
        <f t="shared" si="137"/>
        <v>0</v>
      </c>
      <c r="G241" s="67">
        <f t="shared" si="137"/>
        <v>0</v>
      </c>
      <c r="H241" s="67">
        <f t="shared" si="137"/>
        <v>0</v>
      </c>
      <c r="I241" s="67">
        <f t="shared" si="137"/>
        <v>0</v>
      </c>
      <c r="J241" s="67">
        <f t="shared" si="137"/>
        <v>0</v>
      </c>
      <c r="K241" s="67">
        <f t="shared" si="137"/>
        <v>0</v>
      </c>
      <c r="L241" s="67">
        <f t="shared" si="137"/>
        <v>0</v>
      </c>
      <c r="M241" s="67">
        <f t="shared" si="137"/>
        <v>0</v>
      </c>
      <c r="N241" s="67"/>
      <c r="O241" s="67"/>
      <c r="P241" s="67"/>
      <c r="Q241" s="67"/>
    </row>
    <row r="242" spans="2:17" x14ac:dyDescent="0.2">
      <c r="B242" s="67">
        <f t="shared" ref="B242:M242" si="138">+B161-B78</f>
        <v>0</v>
      </c>
      <c r="C242" s="67">
        <f t="shared" si="138"/>
        <v>0</v>
      </c>
      <c r="D242" s="67">
        <f t="shared" si="138"/>
        <v>0</v>
      </c>
      <c r="E242" s="67">
        <f t="shared" si="138"/>
        <v>0</v>
      </c>
      <c r="F242" s="67">
        <f t="shared" si="138"/>
        <v>0</v>
      </c>
      <c r="G242" s="67">
        <f t="shared" si="138"/>
        <v>0</v>
      </c>
      <c r="H242" s="67">
        <f t="shared" si="138"/>
        <v>0</v>
      </c>
      <c r="I242" s="67">
        <f t="shared" si="138"/>
        <v>0</v>
      </c>
      <c r="J242" s="67">
        <f t="shared" si="138"/>
        <v>0</v>
      </c>
      <c r="K242" s="67">
        <f t="shared" si="138"/>
        <v>0</v>
      </c>
      <c r="L242" s="67">
        <f t="shared" si="138"/>
        <v>0</v>
      </c>
      <c r="M242" s="67">
        <f t="shared" si="138"/>
        <v>0</v>
      </c>
      <c r="N242" s="67"/>
      <c r="O242" s="67"/>
      <c r="P242" s="67"/>
      <c r="Q242" s="67"/>
    </row>
    <row r="243" spans="2:17" x14ac:dyDescent="0.2">
      <c r="B243" s="67">
        <f t="shared" ref="B243:M243" si="139">+B162-B79</f>
        <v>0</v>
      </c>
      <c r="C243" s="67">
        <f t="shared" si="139"/>
        <v>0</v>
      </c>
      <c r="D243" s="67">
        <f t="shared" si="139"/>
        <v>0</v>
      </c>
      <c r="E243" s="67">
        <f t="shared" si="139"/>
        <v>0</v>
      </c>
      <c r="F243" s="67">
        <f t="shared" si="139"/>
        <v>0</v>
      </c>
      <c r="G243" s="67">
        <f t="shared" si="139"/>
        <v>0</v>
      </c>
      <c r="H243" s="67">
        <f t="shared" si="139"/>
        <v>0</v>
      </c>
      <c r="I243" s="67">
        <f t="shared" si="139"/>
        <v>0</v>
      </c>
      <c r="J243" s="67">
        <f t="shared" si="139"/>
        <v>0</v>
      </c>
      <c r="K243" s="67">
        <f t="shared" si="139"/>
        <v>0</v>
      </c>
      <c r="L243" s="67">
        <f t="shared" si="139"/>
        <v>0</v>
      </c>
      <c r="M243" s="67">
        <f t="shared" si="139"/>
        <v>0</v>
      </c>
      <c r="N243" s="67"/>
      <c r="O243" s="67"/>
      <c r="P243" s="67"/>
      <c r="Q243" s="67"/>
    </row>
    <row r="244" spans="2:17" x14ac:dyDescent="0.2">
      <c r="B244" s="67">
        <f t="shared" ref="B244:M244" si="140">+B163-B80</f>
        <v>0</v>
      </c>
      <c r="C244" s="67">
        <f t="shared" si="140"/>
        <v>0</v>
      </c>
      <c r="D244" s="67">
        <f t="shared" si="140"/>
        <v>0</v>
      </c>
      <c r="E244" s="67">
        <f t="shared" si="140"/>
        <v>0</v>
      </c>
      <c r="F244" s="67">
        <f t="shared" si="140"/>
        <v>0</v>
      </c>
      <c r="G244" s="67">
        <f t="shared" si="140"/>
        <v>0</v>
      </c>
      <c r="H244" s="67">
        <f t="shared" si="140"/>
        <v>0</v>
      </c>
      <c r="I244" s="67">
        <f t="shared" si="140"/>
        <v>0</v>
      </c>
      <c r="J244" s="67">
        <f t="shared" si="140"/>
        <v>0</v>
      </c>
      <c r="K244" s="67">
        <f t="shared" si="140"/>
        <v>0</v>
      </c>
      <c r="L244" s="67">
        <f t="shared" si="140"/>
        <v>0</v>
      </c>
      <c r="M244" s="67">
        <f t="shared" si="140"/>
        <v>0</v>
      </c>
      <c r="N244" s="67"/>
      <c r="O244" s="67"/>
      <c r="P244" s="67"/>
      <c r="Q244" s="67"/>
    </row>
    <row r="245" spans="2:17" x14ac:dyDescent="0.2">
      <c r="B245" s="67">
        <f t="shared" ref="B245:M245" si="141">+B164-B81</f>
        <v>0</v>
      </c>
      <c r="C245" s="67">
        <f t="shared" si="141"/>
        <v>0</v>
      </c>
      <c r="D245" s="67">
        <f t="shared" si="141"/>
        <v>0</v>
      </c>
      <c r="E245" s="67">
        <f t="shared" si="141"/>
        <v>0</v>
      </c>
      <c r="F245" s="67">
        <f t="shared" si="141"/>
        <v>0</v>
      </c>
      <c r="G245" s="67">
        <f t="shared" si="141"/>
        <v>0</v>
      </c>
      <c r="H245" s="67">
        <f t="shared" si="141"/>
        <v>0</v>
      </c>
      <c r="I245" s="67">
        <f t="shared" si="141"/>
        <v>0</v>
      </c>
      <c r="J245" s="67">
        <f t="shared" si="141"/>
        <v>0</v>
      </c>
      <c r="K245" s="67">
        <f t="shared" si="141"/>
        <v>0</v>
      </c>
      <c r="L245" s="67">
        <f t="shared" si="141"/>
        <v>0</v>
      </c>
      <c r="M245" s="67">
        <f t="shared" si="141"/>
        <v>0</v>
      </c>
      <c r="N245" s="67"/>
      <c r="O245" s="67"/>
      <c r="P245" s="67"/>
      <c r="Q245" s="67"/>
    </row>
    <row r="246" spans="2:17" x14ac:dyDescent="0.2">
      <c r="B246" s="67">
        <f t="shared" ref="B246:M246" si="142">+B165-B82</f>
        <v>0</v>
      </c>
      <c r="C246" s="67">
        <f t="shared" si="142"/>
        <v>0</v>
      </c>
      <c r="D246" s="67">
        <f t="shared" si="142"/>
        <v>0</v>
      </c>
      <c r="E246" s="67">
        <f t="shared" si="142"/>
        <v>0</v>
      </c>
      <c r="F246" s="67">
        <f t="shared" si="142"/>
        <v>0</v>
      </c>
      <c r="G246" s="67">
        <f t="shared" si="142"/>
        <v>0</v>
      </c>
      <c r="H246" s="67">
        <f t="shared" si="142"/>
        <v>0</v>
      </c>
      <c r="I246" s="67">
        <f t="shared" si="142"/>
        <v>0</v>
      </c>
      <c r="J246" s="67">
        <f t="shared" si="142"/>
        <v>0</v>
      </c>
      <c r="K246" s="67">
        <f t="shared" si="142"/>
        <v>0</v>
      </c>
      <c r="L246" s="67">
        <f t="shared" si="142"/>
        <v>0</v>
      </c>
      <c r="M246" s="67">
        <f t="shared" si="142"/>
        <v>0</v>
      </c>
      <c r="N246" s="67"/>
      <c r="O246" s="67"/>
      <c r="P246" s="67"/>
      <c r="Q246" s="67"/>
    </row>
    <row r="247" spans="2:17" x14ac:dyDescent="0.2">
      <c r="B247" s="67">
        <f t="shared" ref="B247:M247" si="143">+B166-B83</f>
        <v>0</v>
      </c>
      <c r="C247" s="67">
        <f t="shared" si="143"/>
        <v>0</v>
      </c>
      <c r="D247" s="67">
        <f t="shared" si="143"/>
        <v>0</v>
      </c>
      <c r="E247" s="67">
        <f t="shared" si="143"/>
        <v>0</v>
      </c>
      <c r="F247" s="67">
        <f t="shared" si="143"/>
        <v>0</v>
      </c>
      <c r="G247" s="67">
        <f t="shared" si="143"/>
        <v>0</v>
      </c>
      <c r="H247" s="67">
        <f t="shared" si="143"/>
        <v>0</v>
      </c>
      <c r="I247" s="67">
        <f t="shared" si="143"/>
        <v>0</v>
      </c>
      <c r="J247" s="67">
        <f t="shared" si="143"/>
        <v>0</v>
      </c>
      <c r="K247" s="67">
        <f t="shared" si="143"/>
        <v>0</v>
      </c>
      <c r="L247" s="67">
        <f t="shared" si="143"/>
        <v>0</v>
      </c>
      <c r="M247" s="67">
        <f t="shared" si="143"/>
        <v>0</v>
      </c>
      <c r="N247" s="67"/>
      <c r="O247" s="67"/>
      <c r="P247" s="67"/>
      <c r="Q247" s="67"/>
    </row>
    <row r="248" spans="2:17" x14ac:dyDescent="0.2">
      <c r="B248" s="67">
        <f t="shared" ref="B248:M248" si="144">+B167-B84</f>
        <v>0</v>
      </c>
      <c r="C248" s="67">
        <f t="shared" si="144"/>
        <v>0</v>
      </c>
      <c r="D248" s="67">
        <f t="shared" si="144"/>
        <v>0</v>
      </c>
      <c r="E248" s="67">
        <f t="shared" si="144"/>
        <v>0</v>
      </c>
      <c r="F248" s="67">
        <f t="shared" si="144"/>
        <v>0</v>
      </c>
      <c r="G248" s="67">
        <f t="shared" si="144"/>
        <v>0</v>
      </c>
      <c r="H248" s="67">
        <f t="shared" si="144"/>
        <v>0</v>
      </c>
      <c r="I248" s="67">
        <f t="shared" si="144"/>
        <v>0</v>
      </c>
      <c r="J248" s="67">
        <f t="shared" si="144"/>
        <v>0</v>
      </c>
      <c r="K248" s="67">
        <f t="shared" si="144"/>
        <v>0</v>
      </c>
      <c r="L248" s="67">
        <f t="shared" si="144"/>
        <v>0</v>
      </c>
      <c r="M248" s="67">
        <f t="shared" si="144"/>
        <v>0</v>
      </c>
      <c r="N248" s="67"/>
      <c r="O248" s="67"/>
      <c r="P248" s="67"/>
      <c r="Q248" s="67"/>
    </row>
    <row r="249" spans="2:17" x14ac:dyDescent="0.2">
      <c r="B249" s="67">
        <f t="shared" ref="B249:M249" si="145">+B168-B85</f>
        <v>0</v>
      </c>
      <c r="C249" s="67">
        <f t="shared" si="145"/>
        <v>0</v>
      </c>
      <c r="D249" s="67">
        <f t="shared" si="145"/>
        <v>0</v>
      </c>
      <c r="E249" s="67">
        <f t="shared" si="145"/>
        <v>0</v>
      </c>
      <c r="F249" s="67">
        <f t="shared" si="145"/>
        <v>0</v>
      </c>
      <c r="G249" s="67">
        <f t="shared" si="145"/>
        <v>0</v>
      </c>
      <c r="H249" s="67">
        <f t="shared" si="145"/>
        <v>0</v>
      </c>
      <c r="I249" s="67">
        <f t="shared" si="145"/>
        <v>0</v>
      </c>
      <c r="J249" s="67">
        <f t="shared" si="145"/>
        <v>0</v>
      </c>
      <c r="K249" s="67">
        <f t="shared" si="145"/>
        <v>0</v>
      </c>
      <c r="L249" s="67">
        <f t="shared" si="145"/>
        <v>0</v>
      </c>
      <c r="M249" s="67">
        <f t="shared" si="145"/>
        <v>0</v>
      </c>
      <c r="N249" s="67"/>
      <c r="O249" s="67"/>
      <c r="P249" s="67"/>
      <c r="Q249" s="67"/>
    </row>
    <row r="250" spans="2:17" x14ac:dyDescent="0.2">
      <c r="B250" s="67">
        <f t="shared" ref="B250:M250" si="146">+B169-B86</f>
        <v>0</v>
      </c>
      <c r="C250" s="67">
        <f t="shared" si="146"/>
        <v>0</v>
      </c>
      <c r="D250" s="67">
        <f t="shared" si="146"/>
        <v>0</v>
      </c>
      <c r="E250" s="67">
        <f t="shared" si="146"/>
        <v>0</v>
      </c>
      <c r="F250" s="67">
        <f t="shared" si="146"/>
        <v>0</v>
      </c>
      <c r="G250" s="67">
        <f t="shared" si="146"/>
        <v>0</v>
      </c>
      <c r="H250" s="67">
        <f t="shared" si="146"/>
        <v>0</v>
      </c>
      <c r="I250" s="67">
        <f t="shared" si="146"/>
        <v>0</v>
      </c>
      <c r="J250" s="67">
        <f t="shared" si="146"/>
        <v>0</v>
      </c>
      <c r="K250" s="67">
        <f t="shared" si="146"/>
        <v>0</v>
      </c>
      <c r="L250" s="67">
        <f t="shared" si="146"/>
        <v>0</v>
      </c>
      <c r="M250" s="67">
        <f t="shared" si="146"/>
        <v>0</v>
      </c>
      <c r="N250" s="67"/>
      <c r="O250" s="67"/>
      <c r="P250" s="67"/>
      <c r="Q250" s="67"/>
    </row>
    <row r="251" spans="2:17" x14ac:dyDescent="0.2">
      <c r="B251" s="67">
        <f t="shared" ref="B251:M251" si="147">+B170-B87</f>
        <v>0</v>
      </c>
      <c r="C251" s="67">
        <f t="shared" si="147"/>
        <v>0</v>
      </c>
      <c r="D251" s="67">
        <f t="shared" si="147"/>
        <v>0</v>
      </c>
      <c r="E251" s="67">
        <f t="shared" si="147"/>
        <v>0</v>
      </c>
      <c r="F251" s="67">
        <f>+F170-F87</f>
        <v>0</v>
      </c>
      <c r="G251" s="67">
        <f t="shared" si="147"/>
        <v>0</v>
      </c>
      <c r="H251" s="67">
        <f t="shared" si="147"/>
        <v>0</v>
      </c>
      <c r="I251" s="67">
        <f t="shared" si="147"/>
        <v>0</v>
      </c>
      <c r="J251" s="67">
        <f t="shared" si="147"/>
        <v>0</v>
      </c>
      <c r="K251" s="67">
        <f t="shared" si="147"/>
        <v>0</v>
      </c>
      <c r="L251" s="67">
        <f t="shared" si="147"/>
        <v>0</v>
      </c>
      <c r="M251" s="67">
        <f t="shared" si="147"/>
        <v>0</v>
      </c>
      <c r="N251" s="67"/>
      <c r="O251" s="67"/>
      <c r="P251" s="67"/>
      <c r="Q251" s="67"/>
    </row>
    <row r="252" spans="2:17" x14ac:dyDescent="0.2">
      <c r="B252" s="67">
        <f t="shared" ref="B252:M252" si="148">+B171-B88</f>
        <v>0</v>
      </c>
      <c r="C252" s="67">
        <f t="shared" si="148"/>
        <v>0</v>
      </c>
      <c r="D252" s="67">
        <f t="shared" si="148"/>
        <v>0</v>
      </c>
      <c r="E252" s="67">
        <f t="shared" si="148"/>
        <v>0</v>
      </c>
      <c r="F252" s="67">
        <f t="shared" si="148"/>
        <v>0</v>
      </c>
      <c r="G252" s="67">
        <f t="shared" si="148"/>
        <v>0</v>
      </c>
      <c r="H252" s="67">
        <f t="shared" si="148"/>
        <v>0</v>
      </c>
      <c r="I252" s="67">
        <f t="shared" si="148"/>
        <v>0</v>
      </c>
      <c r="J252" s="67">
        <f t="shared" si="148"/>
        <v>0</v>
      </c>
      <c r="K252" s="67">
        <f t="shared" si="148"/>
        <v>0</v>
      </c>
      <c r="L252" s="67">
        <f t="shared" si="148"/>
        <v>0</v>
      </c>
      <c r="M252" s="67">
        <f t="shared" si="148"/>
        <v>0</v>
      </c>
      <c r="N252" s="67"/>
      <c r="O252" s="67"/>
      <c r="P252" s="67"/>
      <c r="Q252" s="67"/>
    </row>
    <row r="253" spans="2:17" x14ac:dyDescent="0.2">
      <c r="B253" s="67">
        <f t="shared" ref="B253:M253" si="149">+B172-B89</f>
        <v>0</v>
      </c>
      <c r="C253" s="67">
        <f t="shared" si="149"/>
        <v>0</v>
      </c>
      <c r="D253" s="67">
        <f t="shared" si="149"/>
        <v>0</v>
      </c>
      <c r="E253" s="67">
        <f t="shared" si="149"/>
        <v>0</v>
      </c>
      <c r="F253" s="67">
        <f t="shared" si="149"/>
        <v>0</v>
      </c>
      <c r="G253" s="67">
        <f t="shared" si="149"/>
        <v>0</v>
      </c>
      <c r="H253" s="67">
        <f t="shared" si="149"/>
        <v>0</v>
      </c>
      <c r="I253" s="67">
        <f t="shared" si="149"/>
        <v>0</v>
      </c>
      <c r="J253" s="67">
        <f t="shared" si="149"/>
        <v>0</v>
      </c>
      <c r="K253" s="67">
        <f t="shared" si="149"/>
        <v>0</v>
      </c>
      <c r="L253" s="67">
        <f t="shared" si="149"/>
        <v>0</v>
      </c>
      <c r="M253" s="67">
        <f t="shared" si="149"/>
        <v>0</v>
      </c>
      <c r="N253" s="67"/>
      <c r="O253" s="67"/>
      <c r="P253" s="67"/>
      <c r="Q253" s="67"/>
    </row>
    <row r="254" spans="2:17" x14ac:dyDescent="0.2">
      <c r="B254" s="67">
        <f t="shared" ref="B254:M254" si="150">+B173-B90</f>
        <v>0</v>
      </c>
      <c r="C254" s="67">
        <f t="shared" si="150"/>
        <v>0</v>
      </c>
      <c r="D254" s="67">
        <f t="shared" si="150"/>
        <v>0</v>
      </c>
      <c r="E254" s="67">
        <f t="shared" si="150"/>
        <v>0</v>
      </c>
      <c r="F254" s="67">
        <f t="shared" si="150"/>
        <v>0</v>
      </c>
      <c r="G254" s="67">
        <f t="shared" si="150"/>
        <v>0</v>
      </c>
      <c r="H254" s="67">
        <f t="shared" si="150"/>
        <v>0</v>
      </c>
      <c r="I254" s="67">
        <f t="shared" si="150"/>
        <v>0</v>
      </c>
      <c r="J254" s="67">
        <f t="shared" si="150"/>
        <v>0</v>
      </c>
      <c r="K254" s="67">
        <f t="shared" si="150"/>
        <v>0</v>
      </c>
      <c r="L254" s="67">
        <f t="shared" si="150"/>
        <v>0</v>
      </c>
      <c r="M254" s="67">
        <f t="shared" si="150"/>
        <v>0</v>
      </c>
      <c r="N254" s="67"/>
      <c r="O254" s="67"/>
      <c r="P254" s="67"/>
      <c r="Q254" s="67"/>
    </row>
    <row r="255" spans="2:17" x14ac:dyDescent="0.2">
      <c r="B255" s="67">
        <f t="shared" ref="B255:M255" si="151">+B174-B91</f>
        <v>0</v>
      </c>
      <c r="C255" s="67">
        <f t="shared" si="151"/>
        <v>0</v>
      </c>
      <c r="D255" s="67">
        <f t="shared" si="151"/>
        <v>0</v>
      </c>
      <c r="E255" s="67">
        <f t="shared" si="151"/>
        <v>0</v>
      </c>
      <c r="F255" s="67">
        <f t="shared" si="151"/>
        <v>0</v>
      </c>
      <c r="G255" s="67">
        <f t="shared" si="151"/>
        <v>0</v>
      </c>
      <c r="H255" s="67">
        <f t="shared" si="151"/>
        <v>0</v>
      </c>
      <c r="I255" s="67">
        <f t="shared" si="151"/>
        <v>0</v>
      </c>
      <c r="J255" s="67">
        <f t="shared" si="151"/>
        <v>0</v>
      </c>
      <c r="K255" s="67">
        <f t="shared" si="151"/>
        <v>0</v>
      </c>
      <c r="L255" s="67">
        <f t="shared" si="151"/>
        <v>0</v>
      </c>
      <c r="M255" s="67">
        <f t="shared" si="151"/>
        <v>0</v>
      </c>
      <c r="N255" s="67"/>
      <c r="O255" s="67"/>
      <c r="P255" s="67"/>
      <c r="Q255" s="67"/>
    </row>
    <row r="256" spans="2:17" x14ac:dyDescent="0.2">
      <c r="B256" s="67">
        <f t="shared" ref="B256:M256" si="152">+B175-B92</f>
        <v>0</v>
      </c>
      <c r="C256" s="67">
        <f t="shared" si="152"/>
        <v>0</v>
      </c>
      <c r="D256" s="67">
        <f t="shared" si="152"/>
        <v>0</v>
      </c>
      <c r="E256" s="67">
        <f t="shared" si="152"/>
        <v>0</v>
      </c>
      <c r="F256" s="67">
        <f t="shared" si="152"/>
        <v>0</v>
      </c>
      <c r="G256" s="67">
        <f t="shared" si="152"/>
        <v>0</v>
      </c>
      <c r="H256" s="67">
        <f t="shared" si="152"/>
        <v>0</v>
      </c>
      <c r="I256" s="67">
        <f t="shared" si="152"/>
        <v>0</v>
      </c>
      <c r="J256" s="67">
        <f t="shared" si="152"/>
        <v>0</v>
      </c>
      <c r="K256" s="67">
        <f t="shared" si="152"/>
        <v>0</v>
      </c>
      <c r="L256" s="67">
        <f t="shared" si="152"/>
        <v>0</v>
      </c>
      <c r="M256" s="67">
        <f t="shared" si="152"/>
        <v>0</v>
      </c>
      <c r="N256" s="67"/>
      <c r="O256" s="67"/>
      <c r="P256" s="67"/>
      <c r="Q256" s="67"/>
    </row>
    <row r="257" spans="2:17" x14ac:dyDescent="0.2">
      <c r="B257" s="67">
        <f t="shared" ref="B257:M257" si="153">+B176-B93</f>
        <v>0</v>
      </c>
      <c r="C257" s="67">
        <f t="shared" si="153"/>
        <v>0</v>
      </c>
      <c r="D257" s="67">
        <f t="shared" si="153"/>
        <v>0</v>
      </c>
      <c r="E257" s="67">
        <f t="shared" si="153"/>
        <v>0</v>
      </c>
      <c r="F257" s="67">
        <f t="shared" si="153"/>
        <v>0</v>
      </c>
      <c r="G257" s="67">
        <f t="shared" si="153"/>
        <v>0</v>
      </c>
      <c r="H257" s="67">
        <f t="shared" si="153"/>
        <v>0</v>
      </c>
      <c r="I257" s="67">
        <f t="shared" si="153"/>
        <v>0</v>
      </c>
      <c r="J257" s="67">
        <f t="shared" si="153"/>
        <v>0</v>
      </c>
      <c r="K257" s="67">
        <f t="shared" si="153"/>
        <v>0</v>
      </c>
      <c r="L257" s="67">
        <f t="shared" si="153"/>
        <v>0</v>
      </c>
      <c r="M257" s="67">
        <f t="shared" si="153"/>
        <v>0</v>
      </c>
      <c r="N257" s="67"/>
      <c r="O257" s="67"/>
      <c r="P257" s="67"/>
      <c r="Q257" s="67"/>
    </row>
    <row r="258" spans="2:17" x14ac:dyDescent="0.2">
      <c r="B258" s="67">
        <f t="shared" ref="B258:M258" si="154">+B177-B94</f>
        <v>0</v>
      </c>
      <c r="C258" s="67">
        <f t="shared" si="154"/>
        <v>0</v>
      </c>
      <c r="D258" s="67">
        <f t="shared" si="154"/>
        <v>0</v>
      </c>
      <c r="E258" s="67">
        <f t="shared" si="154"/>
        <v>0</v>
      </c>
      <c r="F258" s="67">
        <f t="shared" si="154"/>
        <v>0</v>
      </c>
      <c r="G258" s="67">
        <f t="shared" si="154"/>
        <v>0</v>
      </c>
      <c r="H258" s="67">
        <f t="shared" si="154"/>
        <v>0</v>
      </c>
      <c r="I258" s="67">
        <f t="shared" si="154"/>
        <v>0</v>
      </c>
      <c r="J258" s="67">
        <f t="shared" si="154"/>
        <v>0</v>
      </c>
      <c r="K258" s="67">
        <f t="shared" si="154"/>
        <v>0</v>
      </c>
      <c r="L258" s="67">
        <f t="shared" si="154"/>
        <v>0</v>
      </c>
      <c r="M258" s="67">
        <f t="shared" si="154"/>
        <v>0</v>
      </c>
      <c r="N258" s="67"/>
      <c r="O258" s="67"/>
      <c r="P258" s="67"/>
      <c r="Q258" s="67"/>
    </row>
    <row r="259" spans="2:17" x14ac:dyDescent="0.2">
      <c r="B259" s="67">
        <f t="shared" ref="B259:M259" si="155">+B178-B95</f>
        <v>0</v>
      </c>
      <c r="C259" s="67">
        <f t="shared" si="155"/>
        <v>0</v>
      </c>
      <c r="D259" s="67">
        <f t="shared" si="155"/>
        <v>0</v>
      </c>
      <c r="E259" s="67">
        <f t="shared" si="155"/>
        <v>0</v>
      </c>
      <c r="F259" s="67">
        <f t="shared" si="155"/>
        <v>0</v>
      </c>
      <c r="G259" s="67">
        <f t="shared" si="155"/>
        <v>0</v>
      </c>
      <c r="H259" s="67">
        <f t="shared" si="155"/>
        <v>0</v>
      </c>
      <c r="I259" s="67">
        <f t="shared" si="155"/>
        <v>0</v>
      </c>
      <c r="J259" s="67">
        <f t="shared" si="155"/>
        <v>0</v>
      </c>
      <c r="K259" s="67">
        <f t="shared" si="155"/>
        <v>0</v>
      </c>
      <c r="L259" s="67">
        <f t="shared" si="155"/>
        <v>0</v>
      </c>
      <c r="M259" s="67">
        <f t="shared" si="155"/>
        <v>0</v>
      </c>
      <c r="N259" s="67"/>
      <c r="O259" s="67"/>
      <c r="P259" s="67"/>
      <c r="Q259" s="67"/>
    </row>
    <row r="260" spans="2:17" x14ac:dyDescent="0.2">
      <c r="B260" s="67">
        <f t="shared" ref="B260:M261" si="156">+B179-B96</f>
        <v>0</v>
      </c>
      <c r="C260" s="67">
        <f t="shared" si="156"/>
        <v>0</v>
      </c>
      <c r="D260" s="67">
        <f t="shared" si="156"/>
        <v>0</v>
      </c>
      <c r="E260" s="67">
        <f t="shared" si="156"/>
        <v>0</v>
      </c>
      <c r="F260" s="67">
        <f t="shared" si="156"/>
        <v>0</v>
      </c>
      <c r="G260" s="67">
        <f t="shared" si="156"/>
        <v>0</v>
      </c>
      <c r="H260" s="67">
        <f t="shared" si="156"/>
        <v>0</v>
      </c>
      <c r="I260" s="67">
        <f t="shared" si="156"/>
        <v>0</v>
      </c>
      <c r="J260" s="67">
        <f t="shared" si="156"/>
        <v>0</v>
      </c>
      <c r="K260" s="67">
        <f t="shared" si="156"/>
        <v>0</v>
      </c>
      <c r="L260" s="67">
        <f t="shared" si="156"/>
        <v>0</v>
      </c>
      <c r="M260" s="67">
        <f t="shared" si="156"/>
        <v>0</v>
      </c>
      <c r="N260" s="67"/>
      <c r="O260" s="67"/>
      <c r="P260" s="67"/>
      <c r="Q260" s="67"/>
    </row>
    <row r="261" spans="2:17" x14ac:dyDescent="0.2">
      <c r="B261" s="67">
        <f t="shared" si="156"/>
        <v>0</v>
      </c>
      <c r="C261" s="67">
        <f t="shared" si="156"/>
        <v>0</v>
      </c>
      <c r="D261" s="67">
        <f t="shared" si="156"/>
        <v>0</v>
      </c>
      <c r="E261" s="67">
        <f t="shared" si="156"/>
        <v>0</v>
      </c>
      <c r="F261" s="67">
        <f t="shared" si="156"/>
        <v>0</v>
      </c>
      <c r="G261" s="67">
        <f t="shared" si="156"/>
        <v>0</v>
      </c>
      <c r="H261" s="67">
        <f t="shared" si="156"/>
        <v>0</v>
      </c>
      <c r="I261" s="67">
        <f t="shared" si="156"/>
        <v>0</v>
      </c>
      <c r="J261" s="67">
        <f t="shared" si="156"/>
        <v>0</v>
      </c>
      <c r="K261" s="67">
        <f t="shared" si="156"/>
        <v>0</v>
      </c>
      <c r="L261" s="67">
        <f t="shared" si="156"/>
        <v>0</v>
      </c>
      <c r="M261" s="67">
        <f t="shared" si="156"/>
        <v>0</v>
      </c>
      <c r="N261" s="67"/>
      <c r="O261" s="67"/>
      <c r="P261" s="67"/>
      <c r="Q261" s="67"/>
    </row>
    <row r="262" spans="2:17" x14ac:dyDescent="0.2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</row>
    <row r="263" spans="2:17" x14ac:dyDescent="0.2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</row>
    <row r="264" spans="2:17" x14ac:dyDescent="0.2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</row>
    <row r="265" spans="2:17" x14ac:dyDescent="0.2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</row>
    <row r="266" spans="2:17" x14ac:dyDescent="0.2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</row>
    <row r="267" spans="2:17" x14ac:dyDescent="0.2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</row>
    <row r="268" spans="2:17" x14ac:dyDescent="0.2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</row>
    <row r="269" spans="2:17" x14ac:dyDescent="0.2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</row>
    <row r="270" spans="2:17" x14ac:dyDescent="0.2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</row>
    <row r="271" spans="2:17" x14ac:dyDescent="0.2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</row>
  </sheetData>
  <mergeCells count="6">
    <mergeCell ref="I15:J15"/>
    <mergeCell ref="T15:X15"/>
    <mergeCell ref="AY17:BF17"/>
    <mergeCell ref="BJ17:BL17"/>
    <mergeCell ref="BP17:BW17"/>
    <mergeCell ref="AD15:AF15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4">
    <tabColor theme="6" tint="-0.249977111117893"/>
  </sheetPr>
  <dimension ref="A2:DC263"/>
  <sheetViews>
    <sheetView showGridLines="0" topLeftCell="AT41" zoomScale="70" zoomScaleNormal="70" workbookViewId="0">
      <selection activeCell="CC98" sqref="CC98"/>
    </sheetView>
  </sheetViews>
  <sheetFormatPr defaultRowHeight="15" x14ac:dyDescent="0.25"/>
  <cols>
    <col min="1" max="1" width="21.85546875" style="8" bestFit="1" customWidth="1"/>
    <col min="2" max="8" width="7.7109375" style="8" customWidth="1"/>
    <col min="9" max="10" width="7.7109375" style="16" customWidth="1"/>
    <col min="11" max="13" width="7.7109375" style="8" customWidth="1"/>
    <col min="14" max="14" width="13.5703125" style="8" bestFit="1" customWidth="1"/>
    <col min="15" max="15" width="13.28515625" style="8" bestFit="1" customWidth="1"/>
    <col min="16" max="16" width="7" style="8" bestFit="1" customWidth="1"/>
    <col min="17" max="17" width="9.140625" style="16"/>
    <col min="18" max="18" width="9.140625" style="8"/>
    <col min="19" max="19" width="9.85546875" style="8" bestFit="1" customWidth="1"/>
    <col min="20" max="20" width="13.140625" style="8" bestFit="1" customWidth="1"/>
    <col min="21" max="22" width="8.42578125" style="8" bestFit="1" customWidth="1"/>
    <col min="23" max="23" width="9" style="8" bestFit="1" customWidth="1"/>
    <col min="24" max="24" width="9.5703125" style="8" bestFit="1" customWidth="1"/>
    <col min="25" max="28" width="9.140625" style="8"/>
    <col min="29" max="29" width="10" style="8" bestFit="1" customWidth="1"/>
    <col min="30" max="33" width="9.140625" style="8"/>
    <col min="34" max="37" width="9.140625" customWidth="1"/>
    <col min="38" max="38" width="12.28515625" bestFit="1" customWidth="1"/>
    <col min="39" max="48" width="9.140625" customWidth="1"/>
    <col min="51" max="51" width="9.85546875" hidden="1" customWidth="1"/>
    <col min="52" max="54" width="19.140625" hidden="1" customWidth="1"/>
    <col min="55" max="56" width="20" hidden="1" customWidth="1"/>
    <col min="57" max="58" width="19.140625" hidden="1" customWidth="1"/>
    <col min="62" max="62" width="10" bestFit="1" customWidth="1"/>
    <col min="63" max="63" width="10.42578125" bestFit="1" customWidth="1"/>
    <col min="64" max="64" width="11.28515625" style="54" bestFit="1" customWidth="1"/>
    <col min="68" max="75" width="0" hidden="1" customWidth="1"/>
    <col min="108" max="16384" width="9.140625" style="8"/>
  </cols>
  <sheetData>
    <row r="2" spans="2:37" x14ac:dyDescent="0.25">
      <c r="B2" s="9" t="s">
        <v>15</v>
      </c>
      <c r="C2" s="71" t="s">
        <v>74</v>
      </c>
    </row>
    <row r="3" spans="2:37" x14ac:dyDescent="0.25">
      <c r="B3" s="9" t="s">
        <v>16</v>
      </c>
      <c r="C3" s="9" t="s">
        <v>57</v>
      </c>
    </row>
    <row r="4" spans="2:37" x14ac:dyDescent="0.25">
      <c r="B4" s="9" t="s">
        <v>17</v>
      </c>
      <c r="C4" s="9" t="s">
        <v>57</v>
      </c>
    </row>
    <row r="5" spans="2:37" x14ac:dyDescent="0.25">
      <c r="B5" s="9" t="s">
        <v>19</v>
      </c>
      <c r="C5" s="9" t="s">
        <v>18</v>
      </c>
    </row>
    <row r="6" spans="2:37" x14ac:dyDescent="0.25">
      <c r="B6" s="9" t="s">
        <v>20</v>
      </c>
      <c r="C6" s="9" t="s">
        <v>18</v>
      </c>
    </row>
    <row r="7" spans="2:37" x14ac:dyDescent="0.25">
      <c r="B7" s="9" t="s">
        <v>21</v>
      </c>
      <c r="C7" s="9" t="s">
        <v>18</v>
      </c>
    </row>
    <row r="8" spans="2:37" x14ac:dyDescent="0.25">
      <c r="B8" s="9" t="s">
        <v>22</v>
      </c>
      <c r="C8" s="9" t="s">
        <v>23</v>
      </c>
      <c r="D8" s="8" t="s">
        <v>111</v>
      </c>
    </row>
    <row r="9" spans="2:37" x14ac:dyDescent="0.25">
      <c r="B9" s="9" t="s">
        <v>24</v>
      </c>
      <c r="C9" s="9" t="s">
        <v>25</v>
      </c>
      <c r="D9" s="8" t="s">
        <v>111</v>
      </c>
    </row>
    <row r="10" spans="2:37" x14ac:dyDescent="0.25">
      <c r="B10" s="9" t="s">
        <v>26</v>
      </c>
      <c r="C10" s="9" t="s">
        <v>25</v>
      </c>
      <c r="D10" s="8" t="s">
        <v>111</v>
      </c>
    </row>
    <row r="11" spans="2:37" x14ac:dyDescent="0.25">
      <c r="B11" s="9" t="s">
        <v>27</v>
      </c>
      <c r="C11" s="9" t="s">
        <v>25</v>
      </c>
      <c r="D11" s="8" t="s">
        <v>112</v>
      </c>
    </row>
    <row r="12" spans="2:37" x14ac:dyDescent="0.25">
      <c r="B12" s="9" t="s">
        <v>28</v>
      </c>
      <c r="C12" s="9" t="s">
        <v>18</v>
      </c>
      <c r="I12" s="16">
        <f>+CORREL(I19:I80,J19:J80)</f>
        <v>0.33808643785739939</v>
      </c>
    </row>
    <row r="13" spans="2:37" x14ac:dyDescent="0.25">
      <c r="B13" s="9" t="s">
        <v>29</v>
      </c>
      <c r="C13" s="9" t="s">
        <v>18</v>
      </c>
    </row>
    <row r="15" spans="2:37" ht="15.75" thickBot="1" x14ac:dyDescent="0.3">
      <c r="I15" s="313" t="s">
        <v>52</v>
      </c>
      <c r="J15" s="313"/>
      <c r="T15" s="315" t="s">
        <v>52</v>
      </c>
      <c r="U15" s="315"/>
      <c r="V15" s="315"/>
      <c r="W15" s="315"/>
      <c r="X15" s="315"/>
      <c r="AD15" s="313" t="s">
        <v>113</v>
      </c>
      <c r="AE15" s="313"/>
      <c r="AF15" s="313"/>
    </row>
    <row r="16" spans="2:37" ht="15.75" thickBot="1" x14ac:dyDescent="0.3">
      <c r="I16" s="20" t="s">
        <v>53</v>
      </c>
      <c r="J16" s="20" t="s">
        <v>54</v>
      </c>
      <c r="T16" s="68" t="s">
        <v>53</v>
      </c>
      <c r="U16" s="68" t="s">
        <v>54</v>
      </c>
      <c r="V16" s="68" t="s">
        <v>54</v>
      </c>
      <c r="W16" s="68" t="s">
        <v>54</v>
      </c>
      <c r="X16" s="68" t="s">
        <v>54</v>
      </c>
      <c r="AA16" s="69">
        <f>+SUM(AA19:AA83)</f>
        <v>-4.6074741738827377E-2</v>
      </c>
      <c r="AD16" s="20" t="s">
        <v>53</v>
      </c>
      <c r="AE16" s="20" t="s">
        <v>54</v>
      </c>
      <c r="AF16" s="20" t="s">
        <v>54</v>
      </c>
      <c r="AK16" s="59" t="s">
        <v>30</v>
      </c>
    </row>
    <row r="17" spans="1:75" ht="15.75" thickBot="1" x14ac:dyDescent="0.3">
      <c r="AY17" s="312" t="s">
        <v>98</v>
      </c>
      <c r="AZ17" s="312"/>
      <c r="BA17" s="312"/>
      <c r="BB17" s="312"/>
      <c r="BC17" s="312"/>
      <c r="BD17" s="312"/>
      <c r="BE17" s="312"/>
      <c r="BF17" s="312"/>
      <c r="BJ17" s="314" t="s">
        <v>101</v>
      </c>
      <c r="BK17" s="314"/>
      <c r="BL17" s="314"/>
      <c r="BP17" s="312" t="s">
        <v>103</v>
      </c>
      <c r="BQ17" s="312"/>
      <c r="BR17" s="312"/>
      <c r="BS17" s="312"/>
      <c r="BT17" s="312"/>
      <c r="BU17" s="312"/>
      <c r="BV17" s="312"/>
      <c r="BW17" s="312"/>
    </row>
    <row r="18" spans="1:75" x14ac:dyDescent="0.25">
      <c r="A18" s="1" t="s">
        <v>80</v>
      </c>
      <c r="B18" s="1" t="s">
        <v>79</v>
      </c>
      <c r="C18" s="2" t="s">
        <v>1</v>
      </c>
      <c r="D18" s="3" t="s">
        <v>2</v>
      </c>
      <c r="E18" s="4" t="s">
        <v>3</v>
      </c>
      <c r="F18" s="5" t="s">
        <v>4</v>
      </c>
      <c r="G18" s="5" t="s">
        <v>5</v>
      </c>
      <c r="H18" s="5" t="s">
        <v>6</v>
      </c>
      <c r="I18" s="18" t="s">
        <v>7</v>
      </c>
      <c r="J18" s="19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6" t="s">
        <v>14</v>
      </c>
      <c r="T18" s="24" t="str">
        <f>+I18</f>
        <v>Tasso Medio</v>
      </c>
      <c r="U18" s="24" t="str">
        <f>+J18</f>
        <v>Euribor</v>
      </c>
      <c r="V18" s="24" t="s">
        <v>89</v>
      </c>
      <c r="W18" s="24" t="s">
        <v>127</v>
      </c>
      <c r="X18" s="24" t="s">
        <v>55</v>
      </c>
      <c r="Z18" s="24" t="s">
        <v>86</v>
      </c>
      <c r="AA18" s="24" t="s">
        <v>87</v>
      </c>
      <c r="AB18" s="24"/>
      <c r="AC18" s="24"/>
      <c r="AD18" s="24" t="s">
        <v>88</v>
      </c>
      <c r="AE18" s="24" t="s">
        <v>87</v>
      </c>
      <c r="AF18" s="24" t="s">
        <v>82</v>
      </c>
      <c r="AG18" s="24"/>
      <c r="AK18" s="13" t="s">
        <v>31</v>
      </c>
      <c r="AL18" s="13"/>
      <c r="AY18" s="50" t="s">
        <v>0</v>
      </c>
      <c r="AZ18" s="50" t="s">
        <v>91</v>
      </c>
      <c r="BA18" s="50" t="s">
        <v>92</v>
      </c>
      <c r="BB18" s="50" t="s">
        <v>93</v>
      </c>
      <c r="BC18" s="50" t="s">
        <v>94</v>
      </c>
      <c r="BD18" s="50" t="s">
        <v>95</v>
      </c>
      <c r="BE18" s="50" t="s">
        <v>96</v>
      </c>
      <c r="BF18" s="50" t="s">
        <v>97</v>
      </c>
      <c r="BJ18" s="56" t="s">
        <v>0</v>
      </c>
      <c r="BK18" s="56" t="s">
        <v>99</v>
      </c>
      <c r="BL18" s="51" t="s">
        <v>100</v>
      </c>
      <c r="BP18" s="56" t="s">
        <v>104</v>
      </c>
      <c r="BQ18" s="56" t="s">
        <v>105</v>
      </c>
      <c r="BR18" s="56" t="s">
        <v>106</v>
      </c>
      <c r="BS18" s="56" t="s">
        <v>107</v>
      </c>
      <c r="BT18" s="56" t="s">
        <v>108</v>
      </c>
      <c r="BU18" s="56" t="s">
        <v>109</v>
      </c>
      <c r="BV18" s="56" t="s">
        <v>110</v>
      </c>
      <c r="BW18" s="8"/>
    </row>
    <row r="19" spans="1:75" x14ac:dyDescent="0.25">
      <c r="A19" s="7">
        <f>+EOMONTH(B19,-3)</f>
        <v>39416</v>
      </c>
      <c r="B19" s="219">
        <v>39507</v>
      </c>
      <c r="C19" s="220">
        <v>73367140664</v>
      </c>
      <c r="D19" s="221">
        <v>18983919.860000014</v>
      </c>
      <c r="E19" s="222">
        <v>99143</v>
      </c>
      <c r="F19" s="221">
        <v>2529901402.2068968</v>
      </c>
      <c r="G19" s="221">
        <v>25517.700717215506</v>
      </c>
      <c r="H19" s="221">
        <v>18983919.860000014</v>
      </c>
      <c r="I19" s="223">
        <v>9.4703359104320747E-2</v>
      </c>
      <c r="J19" s="223">
        <v>4.1820952380952389E-2</v>
      </c>
      <c r="K19" s="224">
        <v>1.2253634085213003E-3</v>
      </c>
      <c r="L19" s="224">
        <v>0</v>
      </c>
      <c r="M19" s="224">
        <v>1.2253634085213003E-3</v>
      </c>
      <c r="N19" s="238">
        <v>21.651446167466709</v>
      </c>
      <c r="O19" s="238">
        <v>10.147127636111929</v>
      </c>
      <c r="P19" s="236"/>
      <c r="S19" s="21">
        <f>+B19</f>
        <v>39507</v>
      </c>
      <c r="T19" s="14">
        <f t="shared" ref="T19:U77" si="0">+I19</f>
        <v>9.4703359104320747E-2</v>
      </c>
      <c r="U19" s="14">
        <f t="shared" si="0"/>
        <v>4.1820952380952389E-2</v>
      </c>
      <c r="V19" s="14">
        <f>++VLOOKUP(B19,'cds bmps'!K:O,5,FALSE)/10000</f>
        <v>8.463942857142857E-3</v>
      </c>
      <c r="W19" s="83">
        <v>1.2717536813922356E-2</v>
      </c>
      <c r="X19" s="81">
        <v>0</v>
      </c>
      <c r="Z19" s="8">
        <f>+$AL$32+$AL$33*U19+V19*$AL$34+W19*$AL$35</f>
        <v>9.8839042979434577E-2</v>
      </c>
      <c r="AA19" s="14">
        <f>+T19-Z19</f>
        <v>-4.1356838751138297E-3</v>
      </c>
      <c r="AC19" s="21">
        <f>+S20</f>
        <v>39538</v>
      </c>
      <c r="AD19" s="14">
        <f>+I20-I19</f>
        <v>1.1081501555978701E-3</v>
      </c>
      <c r="AE19" s="14">
        <f>+AA19</f>
        <v>-4.1356838751138297E-3</v>
      </c>
      <c r="AF19" s="15">
        <f>+M19</f>
        <v>1.2253634085213003E-3</v>
      </c>
      <c r="AG19" s="15"/>
      <c r="AK19" s="10" t="s">
        <v>32</v>
      </c>
      <c r="AL19" s="10">
        <v>0.85202805700944295</v>
      </c>
      <c r="AY19" s="29">
        <f t="shared" ref="AY19:BA25" si="1">+S19</f>
        <v>39507</v>
      </c>
      <c r="AZ19" s="60">
        <f t="shared" si="1"/>
        <v>9.4703359104320747E-2</v>
      </c>
      <c r="BA19" s="60">
        <f t="shared" si="1"/>
        <v>4.1820952380952389E-2</v>
      </c>
      <c r="BB19" s="60"/>
      <c r="BC19" s="60"/>
      <c r="BD19" s="60"/>
      <c r="BE19" s="60">
        <f>+V19</f>
        <v>8.463942857142857E-3</v>
      </c>
      <c r="BF19" s="61">
        <f>+W19</f>
        <v>1.2717536813922356E-2</v>
      </c>
      <c r="BJ19" s="52">
        <f>+S19</f>
        <v>39507</v>
      </c>
      <c r="BK19" s="58">
        <f>+O19</f>
        <v>10.147127636111929</v>
      </c>
      <c r="BL19" s="87">
        <f>+E19</f>
        <v>99143</v>
      </c>
      <c r="BP19" s="21">
        <f>+B20</f>
        <v>39538</v>
      </c>
      <c r="BQ19" s="58">
        <f>+I20</f>
        <v>9.5811509259918617E-2</v>
      </c>
      <c r="BR19" s="58">
        <f>+I19</f>
        <v>9.4703359104320747E-2</v>
      </c>
      <c r="BS19" s="58">
        <f>+J19</f>
        <v>4.1820952380952389E-2</v>
      </c>
      <c r="BT19" s="58">
        <f>+V19</f>
        <v>8.463942857142857E-3</v>
      </c>
      <c r="BU19" s="58">
        <f>+M19</f>
        <v>1.2253634085213003E-3</v>
      </c>
      <c r="BV19" s="8">
        <f>+W19</f>
        <v>1.2717536813922356E-2</v>
      </c>
      <c r="BW19" s="8"/>
    </row>
    <row r="20" spans="1:75" x14ac:dyDescent="0.25">
      <c r="A20" s="7">
        <f t="shared" ref="A20:A84" si="2">+EOMONTH(B20,-3)</f>
        <v>39447</v>
      </c>
      <c r="B20" s="225">
        <v>39538</v>
      </c>
      <c r="C20" s="226">
        <v>77886394046</v>
      </c>
      <c r="D20" s="227">
        <v>20389106.460000001</v>
      </c>
      <c r="E20" s="228">
        <v>97155</v>
      </c>
      <c r="F20" s="227">
        <v>2512464324.0645161</v>
      </c>
      <c r="G20" s="227">
        <v>25860.370789609551</v>
      </c>
      <c r="H20" s="227">
        <v>20389106.460000001</v>
      </c>
      <c r="I20" s="229">
        <v>9.5811509259918617E-2</v>
      </c>
      <c r="J20" s="229">
        <v>4.3046315789473689E-2</v>
      </c>
      <c r="K20" s="230">
        <v>6.4459330143539634E-4</v>
      </c>
      <c r="L20" s="230">
        <v>0</v>
      </c>
      <c r="M20" s="230">
        <v>6.4459330143539634E-4</v>
      </c>
      <c r="N20" s="239">
        <v>21.644529910853485</v>
      </c>
      <c r="O20" s="239">
        <v>10.160466990568359</v>
      </c>
      <c r="P20" s="237">
        <v>9.4703359104320747E-2</v>
      </c>
      <c r="S20" s="21">
        <f t="shared" ref="S20:S80" si="3">+B20</f>
        <v>39538</v>
      </c>
      <c r="T20" s="14">
        <f t="shared" si="0"/>
        <v>9.5811509259918617E-2</v>
      </c>
      <c r="U20" s="14">
        <f t="shared" si="0"/>
        <v>4.3046315789473689E-2</v>
      </c>
      <c r="V20" s="14">
        <f>++VLOOKUP(B20,'cds bmps'!K:O,5,FALSE)/10000</f>
        <v>1.1663990476190478E-2</v>
      </c>
      <c r="W20" s="83">
        <v>1.2490317583268785E-2</v>
      </c>
      <c r="X20" s="81">
        <v>0</v>
      </c>
      <c r="Z20" s="83">
        <f t="shared" ref="Z20:Z83" si="4">+$AL$32+$AL$33*U20+V20*$AL$34+W20*$AL$35</f>
        <v>9.9759911930999937E-2</v>
      </c>
      <c r="AA20" s="14">
        <f t="shared" ref="AA20:AA80" si="5">+T20-Z20</f>
        <v>-3.9484026710813191E-3</v>
      </c>
      <c r="AC20" s="21">
        <f t="shared" ref="AC20:AC79" si="6">+S21</f>
        <v>39568</v>
      </c>
      <c r="AD20" s="14">
        <f t="shared" ref="AD20:AD79" si="7">+I21-I20</f>
        <v>1.6591802848053699E-3</v>
      </c>
      <c r="AE20" s="14">
        <f t="shared" ref="AE20:AE79" si="8">+AA20</f>
        <v>-3.9484026710813191E-3</v>
      </c>
      <c r="AF20" s="15">
        <f t="shared" ref="AF20:AF79" si="9">+M20</f>
        <v>6.4459330143539634E-4</v>
      </c>
      <c r="AG20" s="15"/>
      <c r="AK20" s="10" t="s">
        <v>33</v>
      </c>
      <c r="AL20" s="10">
        <v>0.7259518099312865</v>
      </c>
      <c r="AY20" s="29">
        <f t="shared" si="1"/>
        <v>39538</v>
      </c>
      <c r="AZ20" s="60">
        <f t="shared" si="1"/>
        <v>9.5811509259918617E-2</v>
      </c>
      <c r="BA20" s="60">
        <f t="shared" si="1"/>
        <v>4.3046315789473689E-2</v>
      </c>
      <c r="BB20" s="60">
        <f>+K19</f>
        <v>1.2253634085213003E-3</v>
      </c>
      <c r="BC20" s="60">
        <f>+L19</f>
        <v>0</v>
      </c>
      <c r="BD20" s="60">
        <f>+M19</f>
        <v>1.2253634085213003E-3</v>
      </c>
      <c r="BE20" s="60">
        <f>+V20</f>
        <v>1.1663990476190478E-2</v>
      </c>
      <c r="BF20" s="61">
        <f>+W20</f>
        <v>1.2490317583268785E-2</v>
      </c>
      <c r="BJ20" s="52">
        <f t="shared" ref="BJ20:BJ21" si="10">+S20</f>
        <v>39538</v>
      </c>
      <c r="BK20" s="58">
        <f t="shared" ref="BK20:BK21" si="11">+O20</f>
        <v>10.160466990568359</v>
      </c>
      <c r="BL20" s="87">
        <f t="shared" ref="BL20:BL83" si="12">+E20</f>
        <v>97155</v>
      </c>
      <c r="BP20" s="21">
        <f t="shared" ref="BP20:BP82" si="13">+B21</f>
        <v>39568</v>
      </c>
      <c r="BQ20" s="58">
        <f t="shared" ref="BQ20:BQ82" si="14">+I21</f>
        <v>9.7470689544723987E-2</v>
      </c>
      <c r="BR20" s="58">
        <f t="shared" ref="BR20:BS82" si="15">+I20</f>
        <v>9.5811509259918617E-2</v>
      </c>
      <c r="BS20" s="58">
        <f t="shared" si="15"/>
        <v>4.3046315789473689E-2</v>
      </c>
      <c r="BT20" s="58">
        <f t="shared" ref="BT20:BT82" si="16">+V20</f>
        <v>1.1663990476190478E-2</v>
      </c>
      <c r="BU20" s="58">
        <f t="shared" ref="BU20:BU82" si="17">+M20</f>
        <v>6.4459330143539634E-4</v>
      </c>
      <c r="BV20" s="8">
        <f t="shared" ref="BV20:BV82" si="18">+W20</f>
        <v>1.2490317583268785E-2</v>
      </c>
      <c r="BW20" s="8"/>
    </row>
    <row r="21" spans="1:75" x14ac:dyDescent="0.25">
      <c r="A21" s="7">
        <f t="shared" si="2"/>
        <v>39478</v>
      </c>
      <c r="B21" s="225">
        <v>39568</v>
      </c>
      <c r="C21" s="226">
        <v>77780965310</v>
      </c>
      <c r="D21" s="227">
        <v>20714110.169999879</v>
      </c>
      <c r="E21" s="228">
        <v>104393</v>
      </c>
      <c r="F21" s="227">
        <v>2592698843.6666665</v>
      </c>
      <c r="G21" s="227">
        <v>24835.945357128032</v>
      </c>
      <c r="H21" s="227">
        <v>20714110.169999879</v>
      </c>
      <c r="I21" s="229">
        <v>9.7470689544723987E-2</v>
      </c>
      <c r="J21" s="229">
        <v>4.3690909090909086E-2</v>
      </c>
      <c r="K21" s="230">
        <v>1.8290043290044439E-4</v>
      </c>
      <c r="L21" s="230">
        <v>0</v>
      </c>
      <c r="M21" s="230">
        <v>1.8290043290044439E-4</v>
      </c>
      <c r="N21" s="239">
        <v>21.675965194708823</v>
      </c>
      <c r="O21" s="239">
        <v>10.120047292334515</v>
      </c>
      <c r="P21" s="237">
        <v>9.5811509259918617E-2</v>
      </c>
      <c r="S21" s="21">
        <f t="shared" si="3"/>
        <v>39568</v>
      </c>
      <c r="T21" s="14">
        <f t="shared" si="0"/>
        <v>9.7470689544723987E-2</v>
      </c>
      <c r="U21" s="14">
        <f t="shared" si="0"/>
        <v>4.3690909090909086E-2</v>
      </c>
      <c r="V21" s="14">
        <f>++VLOOKUP(B21,'cds bmps'!K:O,5,FALSE)/10000</f>
        <v>7.2775499999999998E-3</v>
      </c>
      <c r="W21" s="83">
        <v>1.2490317583268785E-2</v>
      </c>
      <c r="X21" s="81">
        <v>0</v>
      </c>
      <c r="Z21" s="83">
        <f t="shared" si="4"/>
        <v>9.8887821816803903E-2</v>
      </c>
      <c r="AA21" s="14">
        <f t="shared" si="5"/>
        <v>-1.4171322720799157E-3</v>
      </c>
      <c r="AC21" s="21">
        <f t="shared" si="6"/>
        <v>39599</v>
      </c>
      <c r="AD21" s="14">
        <f t="shared" si="7"/>
        <v>-2.0701690259410099E-4</v>
      </c>
      <c r="AE21" s="14">
        <f t="shared" si="8"/>
        <v>-1.4171322720799157E-3</v>
      </c>
      <c r="AF21" s="15">
        <f t="shared" si="9"/>
        <v>1.8290043290044439E-4</v>
      </c>
      <c r="AG21" s="15"/>
      <c r="AK21" s="10" t="s">
        <v>34</v>
      </c>
      <c r="AL21" s="10">
        <v>0.714989882328538</v>
      </c>
      <c r="AY21" s="29">
        <f t="shared" ref="AY21:AY83" si="19">+S21</f>
        <v>39568</v>
      </c>
      <c r="AZ21" s="60">
        <f t="shared" si="1"/>
        <v>9.7470689544723987E-2</v>
      </c>
      <c r="BA21" s="60">
        <f t="shared" si="1"/>
        <v>4.3690909090909086E-2</v>
      </c>
      <c r="BB21" s="60">
        <f t="shared" ref="BB21:BD25" si="20">+K20</f>
        <v>6.4459330143539634E-4</v>
      </c>
      <c r="BC21" s="60">
        <f t="shared" si="20"/>
        <v>0</v>
      </c>
      <c r="BD21" s="60">
        <f t="shared" si="20"/>
        <v>6.4459330143539634E-4</v>
      </c>
      <c r="BE21" s="60">
        <f t="shared" ref="BE21:BF25" si="21">+V21</f>
        <v>7.2775499999999998E-3</v>
      </c>
      <c r="BF21" s="61">
        <f t="shared" si="21"/>
        <v>1.2490317583268785E-2</v>
      </c>
      <c r="BJ21" s="52">
        <f t="shared" si="10"/>
        <v>39568</v>
      </c>
      <c r="BK21" s="58">
        <f t="shared" si="11"/>
        <v>10.120047292334515</v>
      </c>
      <c r="BL21" s="87">
        <f t="shared" si="12"/>
        <v>104393</v>
      </c>
      <c r="BP21" s="21">
        <f t="shared" si="13"/>
        <v>39599</v>
      </c>
      <c r="BQ21" s="58">
        <f t="shared" si="14"/>
        <v>9.7263672642129886E-2</v>
      </c>
      <c r="BR21" s="58">
        <f t="shared" si="15"/>
        <v>9.7470689544723987E-2</v>
      </c>
      <c r="BS21" s="58">
        <f t="shared" si="15"/>
        <v>4.3690909090909086E-2</v>
      </c>
      <c r="BT21" s="58">
        <f t="shared" si="16"/>
        <v>7.2775499999999998E-3</v>
      </c>
      <c r="BU21" s="58">
        <f t="shared" si="17"/>
        <v>1.8290043290044439E-4</v>
      </c>
      <c r="BV21" s="8">
        <f t="shared" si="18"/>
        <v>1.2490317583268785E-2</v>
      </c>
      <c r="BW21" s="8"/>
    </row>
    <row r="22" spans="1:75" x14ac:dyDescent="0.25">
      <c r="A22" s="7">
        <f t="shared" si="2"/>
        <v>39507</v>
      </c>
      <c r="B22" s="225">
        <v>39599</v>
      </c>
      <c r="C22" s="226">
        <v>79854799906</v>
      </c>
      <c r="D22" s="227">
        <v>21221232.559999913</v>
      </c>
      <c r="E22" s="228">
        <v>100035</v>
      </c>
      <c r="F22" s="227">
        <v>2575961287.2903228</v>
      </c>
      <c r="G22" s="227">
        <v>25750.600162846233</v>
      </c>
      <c r="H22" s="227">
        <v>21221232.559999913</v>
      </c>
      <c r="I22" s="229">
        <v>9.7263672642129886E-2</v>
      </c>
      <c r="J22" s="229">
        <v>4.387380952380953E-2</v>
      </c>
      <c r="K22" s="230">
        <v>8.4999999999999659E-4</v>
      </c>
      <c r="L22" s="230">
        <v>0</v>
      </c>
      <c r="M22" s="230">
        <v>8.4999999999999659E-4</v>
      </c>
      <c r="N22" s="239">
        <v>21.669488616849787</v>
      </c>
      <c r="O22" s="239">
        <v>10.15621321311527</v>
      </c>
      <c r="P22" s="237">
        <v>9.7470689544723987E-2</v>
      </c>
      <c r="S22" s="21">
        <f t="shared" si="3"/>
        <v>39599</v>
      </c>
      <c r="T22" s="14">
        <f t="shared" si="0"/>
        <v>9.7263672642129886E-2</v>
      </c>
      <c r="U22" s="14">
        <f t="shared" si="0"/>
        <v>4.387380952380953E-2</v>
      </c>
      <c r="V22" s="14">
        <f>++VLOOKUP(B22,'cds bmps'!K:O,5,FALSE)/10000</f>
        <v>5.9521363636363634E-3</v>
      </c>
      <c r="W22" s="83">
        <v>1.2490317583268785E-2</v>
      </c>
      <c r="X22" s="81">
        <v>0</v>
      </c>
      <c r="Z22" s="83">
        <f t="shared" si="4"/>
        <v>9.8619954269138069E-2</v>
      </c>
      <c r="AA22" s="14">
        <f t="shared" si="5"/>
        <v>-1.3562816270081823E-3</v>
      </c>
      <c r="AC22" s="21">
        <f t="shared" si="6"/>
        <v>39629</v>
      </c>
      <c r="AD22" s="14">
        <f t="shared" si="7"/>
        <v>-5.8192677729411446E-4</v>
      </c>
      <c r="AE22" s="14">
        <f t="shared" si="8"/>
        <v>-1.3562816270081823E-3</v>
      </c>
      <c r="AF22" s="15">
        <f t="shared" si="9"/>
        <v>8.4999999999999659E-4</v>
      </c>
      <c r="AG22" s="15"/>
      <c r="AK22" s="10" t="s">
        <v>35</v>
      </c>
      <c r="AL22" s="10">
        <v>4.1355198493451548E-3</v>
      </c>
      <c r="AY22" s="29">
        <f t="shared" si="19"/>
        <v>39599</v>
      </c>
      <c r="AZ22" s="60">
        <f t="shared" si="1"/>
        <v>9.7263672642129886E-2</v>
      </c>
      <c r="BA22" s="60">
        <f t="shared" si="1"/>
        <v>4.387380952380953E-2</v>
      </c>
      <c r="BB22" s="60">
        <f t="shared" si="20"/>
        <v>1.8290043290044439E-4</v>
      </c>
      <c r="BC22" s="60">
        <f t="shared" si="20"/>
        <v>0</v>
      </c>
      <c r="BD22" s="60">
        <f t="shared" si="20"/>
        <v>1.8290043290044439E-4</v>
      </c>
      <c r="BE22" s="60">
        <f t="shared" si="21"/>
        <v>5.9521363636363634E-3</v>
      </c>
      <c r="BF22" s="61">
        <f t="shared" si="21"/>
        <v>1.2490317583268785E-2</v>
      </c>
      <c r="BJ22" s="52">
        <f t="shared" ref="BJ22:BJ83" si="22">+S22</f>
        <v>39599</v>
      </c>
      <c r="BK22" s="58">
        <f t="shared" ref="BK22:BK83" si="23">+O22</f>
        <v>10.15621321311527</v>
      </c>
      <c r="BL22" s="87">
        <f t="shared" si="12"/>
        <v>100035</v>
      </c>
      <c r="BP22" s="21">
        <f t="shared" si="13"/>
        <v>39629</v>
      </c>
      <c r="BQ22" s="58">
        <f t="shared" si="14"/>
        <v>9.6681745864835772E-2</v>
      </c>
      <c r="BR22" s="58">
        <f t="shared" si="15"/>
        <v>9.7263672642129886E-2</v>
      </c>
      <c r="BS22" s="58">
        <f t="shared" si="15"/>
        <v>4.387380952380953E-2</v>
      </c>
      <c r="BT22" s="58">
        <f t="shared" si="16"/>
        <v>5.9521363636363634E-3</v>
      </c>
      <c r="BU22" s="58">
        <f t="shared" si="17"/>
        <v>8.4999999999999659E-4</v>
      </c>
      <c r="BV22" s="8">
        <f t="shared" si="18"/>
        <v>1.2490317583268785E-2</v>
      </c>
      <c r="BW22" s="8"/>
    </row>
    <row r="23" spans="1:75" ht="15.75" thickBot="1" x14ac:dyDescent="0.3">
      <c r="A23" s="7">
        <f t="shared" si="2"/>
        <v>39538</v>
      </c>
      <c r="B23" s="225">
        <v>39629</v>
      </c>
      <c r="C23" s="226">
        <v>76180222389</v>
      </c>
      <c r="D23" s="227">
        <v>20123598.089999918</v>
      </c>
      <c r="E23" s="228">
        <v>98193</v>
      </c>
      <c r="F23" s="227">
        <v>2539340746.3000002</v>
      </c>
      <c r="G23" s="227">
        <v>25860.710501766931</v>
      </c>
      <c r="H23" s="227">
        <v>20123598.089999918</v>
      </c>
      <c r="I23" s="229">
        <v>9.6681745864835772E-2</v>
      </c>
      <c r="J23" s="229">
        <v>4.4723809523809527E-2</v>
      </c>
      <c r="K23" s="230">
        <v>0</v>
      </c>
      <c r="L23" s="230">
        <v>-8.1573498964745972E-6</v>
      </c>
      <c r="M23" s="230">
        <v>-8.1573498964745972E-6</v>
      </c>
      <c r="N23" s="239">
        <v>21.655170335587474</v>
      </c>
      <c r="O23" s="239">
        <v>10.160480126881403</v>
      </c>
      <c r="P23" s="237">
        <v>9.7263672642129886E-2</v>
      </c>
      <c r="S23" s="21">
        <f t="shared" si="3"/>
        <v>39629</v>
      </c>
      <c r="T23" s="14">
        <f t="shared" si="0"/>
        <v>9.6681745864835772E-2</v>
      </c>
      <c r="U23" s="14">
        <f t="shared" si="0"/>
        <v>4.4723809523809527E-2</v>
      </c>
      <c r="V23" s="14">
        <f>++VLOOKUP(B23,'cds bmps'!K:O,5,FALSE)/10000</f>
        <v>7.349804761904763E-3</v>
      </c>
      <c r="W23" s="83">
        <v>9.7824599808455336E-3</v>
      </c>
      <c r="X23" s="81">
        <v>0</v>
      </c>
      <c r="Z23" s="83">
        <f t="shared" si="4"/>
        <v>9.5263259992739144E-2</v>
      </c>
      <c r="AA23" s="14">
        <f t="shared" si="5"/>
        <v>1.4184858720966281E-3</v>
      </c>
      <c r="AC23" s="21">
        <f t="shared" si="6"/>
        <v>39660</v>
      </c>
      <c r="AD23" s="14">
        <f t="shared" si="7"/>
        <v>1.3179151707856385E-3</v>
      </c>
      <c r="AE23" s="14">
        <f t="shared" si="8"/>
        <v>1.4184858720966281E-3</v>
      </c>
      <c r="AF23" s="15">
        <f t="shared" si="9"/>
        <v>-8.1573498964745972E-6</v>
      </c>
      <c r="AG23" s="15"/>
      <c r="AK23" s="11" t="s">
        <v>36</v>
      </c>
      <c r="AL23" s="11">
        <v>79</v>
      </c>
      <c r="AY23" s="29">
        <f t="shared" si="19"/>
        <v>39629</v>
      </c>
      <c r="AZ23" s="60">
        <f t="shared" si="1"/>
        <v>9.6681745864835772E-2</v>
      </c>
      <c r="BA23" s="60">
        <f t="shared" si="1"/>
        <v>4.4723809523809527E-2</v>
      </c>
      <c r="BB23" s="60">
        <f t="shared" si="20"/>
        <v>8.4999999999999659E-4</v>
      </c>
      <c r="BC23" s="60">
        <f t="shared" si="20"/>
        <v>0</v>
      </c>
      <c r="BD23" s="60">
        <f t="shared" si="20"/>
        <v>8.4999999999999659E-4</v>
      </c>
      <c r="BE23" s="60">
        <f t="shared" si="21"/>
        <v>7.349804761904763E-3</v>
      </c>
      <c r="BF23" s="61">
        <f t="shared" si="21"/>
        <v>9.7824599808455336E-3</v>
      </c>
      <c r="BJ23" s="52">
        <f t="shared" si="22"/>
        <v>39629</v>
      </c>
      <c r="BK23" s="58">
        <f t="shared" si="23"/>
        <v>10.160480126881403</v>
      </c>
      <c r="BL23" s="87">
        <f t="shared" si="12"/>
        <v>98193</v>
      </c>
      <c r="BP23" s="21">
        <f t="shared" si="13"/>
        <v>39660</v>
      </c>
      <c r="BQ23" s="58">
        <f t="shared" si="14"/>
        <v>9.799966103562141E-2</v>
      </c>
      <c r="BR23" s="58">
        <f t="shared" si="15"/>
        <v>9.6681745864835772E-2</v>
      </c>
      <c r="BS23" s="58">
        <f t="shared" si="15"/>
        <v>4.4723809523809527E-2</v>
      </c>
      <c r="BT23" s="58">
        <f t="shared" si="16"/>
        <v>7.349804761904763E-3</v>
      </c>
      <c r="BU23" s="58">
        <f t="shared" si="17"/>
        <v>-8.1573498964745972E-6</v>
      </c>
      <c r="BV23" s="8">
        <f t="shared" si="18"/>
        <v>9.7824599808455336E-3</v>
      </c>
      <c r="BW23" s="8"/>
    </row>
    <row r="24" spans="1:75" x14ac:dyDescent="0.25">
      <c r="A24" s="7">
        <f t="shared" si="2"/>
        <v>39568</v>
      </c>
      <c r="B24" s="225">
        <v>39660</v>
      </c>
      <c r="C24" s="226">
        <v>80409965873</v>
      </c>
      <c r="D24" s="227">
        <v>21530462.839999687</v>
      </c>
      <c r="E24" s="228">
        <v>108912</v>
      </c>
      <c r="F24" s="227">
        <v>2593869866.8709679</v>
      </c>
      <c r="G24" s="227">
        <v>23816.199012698031</v>
      </c>
      <c r="H24" s="227">
        <v>21530462.839999687</v>
      </c>
      <c r="I24" s="229">
        <v>9.799966103562141E-2</v>
      </c>
      <c r="J24" s="229">
        <v>4.4715652173913052E-2</v>
      </c>
      <c r="K24" s="230">
        <v>1.5910973084884428E-4</v>
      </c>
      <c r="L24" s="230">
        <v>0</v>
      </c>
      <c r="M24" s="230">
        <v>1.5910973084884428E-4</v>
      </c>
      <c r="N24" s="239">
        <v>21.676416754608844</v>
      </c>
      <c r="O24" s="239">
        <v>10.078121258921113</v>
      </c>
      <c r="P24" s="237">
        <v>9.6681745864835772E-2</v>
      </c>
      <c r="S24" s="21">
        <f t="shared" si="3"/>
        <v>39660</v>
      </c>
      <c r="T24" s="14">
        <f t="shared" si="0"/>
        <v>9.799966103562141E-2</v>
      </c>
      <c r="U24" s="14">
        <f t="shared" si="0"/>
        <v>4.4715652173913052E-2</v>
      </c>
      <c r="V24" s="14">
        <f>++VLOOKUP(B24,'cds bmps'!K:O,5,FALSE)/10000</f>
        <v>7.5040086956521734E-3</v>
      </c>
      <c r="W24" s="83">
        <v>9.7824599808455336E-3</v>
      </c>
      <c r="X24" s="81">
        <v>0</v>
      </c>
      <c r="Z24" s="83">
        <f t="shared" si="4"/>
        <v>9.5299239274408296E-2</v>
      </c>
      <c r="AA24" s="14">
        <f t="shared" si="5"/>
        <v>2.7004217612131148E-3</v>
      </c>
      <c r="AC24" s="21">
        <f t="shared" si="6"/>
        <v>39691</v>
      </c>
      <c r="AD24" s="14">
        <f t="shared" si="7"/>
        <v>-6.1777812388814912E-4</v>
      </c>
      <c r="AE24" s="14">
        <f t="shared" si="8"/>
        <v>2.7004217612131148E-3</v>
      </c>
      <c r="AF24" s="15">
        <f t="shared" si="9"/>
        <v>1.5910973084884428E-4</v>
      </c>
      <c r="AG24" s="15"/>
      <c r="AY24" s="29">
        <f t="shared" si="19"/>
        <v>39660</v>
      </c>
      <c r="AZ24" s="60">
        <f t="shared" si="1"/>
        <v>9.799966103562141E-2</v>
      </c>
      <c r="BA24" s="60">
        <f t="shared" si="1"/>
        <v>4.4715652173913052E-2</v>
      </c>
      <c r="BB24" s="60">
        <f t="shared" si="20"/>
        <v>0</v>
      </c>
      <c r="BC24" s="60">
        <f t="shared" si="20"/>
        <v>-8.1573498964745972E-6</v>
      </c>
      <c r="BD24" s="60">
        <f t="shared" si="20"/>
        <v>-8.1573498964745972E-6</v>
      </c>
      <c r="BE24" s="60">
        <f t="shared" si="21"/>
        <v>7.5040086956521734E-3</v>
      </c>
      <c r="BF24" s="61">
        <f t="shared" si="21"/>
        <v>9.7824599808455336E-3</v>
      </c>
      <c r="BJ24" s="52">
        <f t="shared" si="22"/>
        <v>39660</v>
      </c>
      <c r="BK24" s="58">
        <f t="shared" si="23"/>
        <v>10.078121258921113</v>
      </c>
      <c r="BL24" s="87">
        <f t="shared" si="12"/>
        <v>108912</v>
      </c>
      <c r="BP24" s="21">
        <f t="shared" si="13"/>
        <v>39691</v>
      </c>
      <c r="BQ24" s="58">
        <f t="shared" si="14"/>
        <v>9.7381882911733261E-2</v>
      </c>
      <c r="BR24" s="58">
        <f t="shared" si="15"/>
        <v>9.799966103562141E-2</v>
      </c>
      <c r="BS24" s="58">
        <f t="shared" si="15"/>
        <v>4.4715652173913052E-2</v>
      </c>
      <c r="BT24" s="58">
        <f t="shared" si="16"/>
        <v>7.5040086956521734E-3</v>
      </c>
      <c r="BU24" s="58">
        <f t="shared" si="17"/>
        <v>1.5910973084884428E-4</v>
      </c>
      <c r="BV24" s="8">
        <f t="shared" si="18"/>
        <v>9.7824599808455336E-3</v>
      </c>
      <c r="BW24" s="8"/>
    </row>
    <row r="25" spans="1:75" ht="15.75" thickBot="1" x14ac:dyDescent="0.3">
      <c r="A25" s="7">
        <f t="shared" si="2"/>
        <v>39599</v>
      </c>
      <c r="B25" s="225">
        <v>39691</v>
      </c>
      <c r="C25" s="226">
        <v>76096440061</v>
      </c>
      <c r="D25" s="227">
        <v>20247034.470000081</v>
      </c>
      <c r="E25" s="228">
        <v>98411</v>
      </c>
      <c r="F25" s="227">
        <v>2454723872.9354839</v>
      </c>
      <c r="G25" s="227">
        <v>24943.59241279414</v>
      </c>
      <c r="H25" s="227">
        <v>20247034.470000081</v>
      </c>
      <c r="I25" s="229">
        <v>9.7381882911733261E-2</v>
      </c>
      <c r="J25" s="229">
        <v>4.4874761904761896E-2</v>
      </c>
      <c r="K25" s="230">
        <v>1.724329004329013E-3</v>
      </c>
      <c r="L25" s="230">
        <v>0</v>
      </c>
      <c r="M25" s="230">
        <v>1.724329004329013E-3</v>
      </c>
      <c r="N25" s="239">
        <v>21.621280116484371</v>
      </c>
      <c r="O25" s="239">
        <v>10.124372251074021</v>
      </c>
      <c r="P25" s="237">
        <v>9.799966103562141E-2</v>
      </c>
      <c r="S25" s="21">
        <f t="shared" si="3"/>
        <v>39691</v>
      </c>
      <c r="T25" s="14">
        <f t="shared" si="0"/>
        <v>9.7381882911733261E-2</v>
      </c>
      <c r="U25" s="14">
        <f t="shared" si="0"/>
        <v>4.4874761904761896E-2</v>
      </c>
      <c r="V25" s="14">
        <f>++VLOOKUP(B25,'cds bmps'!K:O,5,FALSE)/10000</f>
        <v>6.8807761904761903E-3</v>
      </c>
      <c r="W25" s="83">
        <v>9.7824599808455336E-3</v>
      </c>
      <c r="X25" s="81">
        <v>0</v>
      </c>
      <c r="Z25" s="83">
        <f t="shared" si="4"/>
        <v>9.5200106337626419E-2</v>
      </c>
      <c r="AA25" s="14">
        <f t="shared" si="5"/>
        <v>2.1817765741068418E-3</v>
      </c>
      <c r="AC25" s="21">
        <f t="shared" si="6"/>
        <v>39721</v>
      </c>
      <c r="AD25" s="14">
        <f t="shared" si="7"/>
        <v>-2.6703852614008566E-3</v>
      </c>
      <c r="AE25" s="14">
        <f t="shared" si="8"/>
        <v>2.1817765741068418E-3</v>
      </c>
      <c r="AF25" s="15">
        <f t="shared" si="9"/>
        <v>1.724329004329013E-3</v>
      </c>
      <c r="AG25" s="15"/>
      <c r="AK25" s="59" t="s">
        <v>37</v>
      </c>
      <c r="AY25" s="29">
        <f t="shared" si="19"/>
        <v>39691</v>
      </c>
      <c r="AZ25" s="60">
        <f t="shared" si="1"/>
        <v>9.7381882911733261E-2</v>
      </c>
      <c r="BA25" s="60">
        <f t="shared" si="1"/>
        <v>4.4874761904761896E-2</v>
      </c>
      <c r="BB25" s="60">
        <f t="shared" si="20"/>
        <v>1.5910973084884428E-4</v>
      </c>
      <c r="BC25" s="60">
        <f t="shared" si="20"/>
        <v>0</v>
      </c>
      <c r="BD25" s="60">
        <f t="shared" si="20"/>
        <v>1.5910973084884428E-4</v>
      </c>
      <c r="BE25" s="60">
        <f t="shared" si="21"/>
        <v>6.8807761904761903E-3</v>
      </c>
      <c r="BF25" s="61">
        <f t="shared" si="21"/>
        <v>9.7824599808455336E-3</v>
      </c>
      <c r="BJ25" s="52">
        <f t="shared" si="22"/>
        <v>39691</v>
      </c>
      <c r="BK25" s="58">
        <f t="shared" si="23"/>
        <v>10.124372251074021</v>
      </c>
      <c r="BL25" s="87">
        <f t="shared" si="12"/>
        <v>98411</v>
      </c>
      <c r="BP25" s="21">
        <f t="shared" si="13"/>
        <v>39721</v>
      </c>
      <c r="BQ25" s="58">
        <f t="shared" si="14"/>
        <v>9.4711497650332405E-2</v>
      </c>
      <c r="BR25" s="58">
        <f t="shared" si="15"/>
        <v>9.7381882911733261E-2</v>
      </c>
      <c r="BS25" s="58">
        <f t="shared" si="15"/>
        <v>4.4874761904761896E-2</v>
      </c>
      <c r="BT25" s="58">
        <f t="shared" si="16"/>
        <v>6.8807761904761903E-3</v>
      </c>
      <c r="BU25" s="58">
        <f t="shared" si="17"/>
        <v>1.724329004329013E-3</v>
      </c>
      <c r="BV25" s="8">
        <f t="shared" si="18"/>
        <v>9.7824599808455336E-3</v>
      </c>
      <c r="BW25" s="8"/>
    </row>
    <row r="26" spans="1:75" x14ac:dyDescent="0.25">
      <c r="A26" s="7">
        <f t="shared" si="2"/>
        <v>39629</v>
      </c>
      <c r="B26" s="225">
        <v>39721</v>
      </c>
      <c r="C26" s="226">
        <v>119975420425</v>
      </c>
      <c r="D26" s="227">
        <v>31046589.480000082</v>
      </c>
      <c r="E26" s="228">
        <v>192778</v>
      </c>
      <c r="F26" s="227">
        <v>3999180680.8333335</v>
      </c>
      <c r="G26" s="227">
        <v>20745.005554748641</v>
      </c>
      <c r="H26" s="227">
        <v>31046589.480000082</v>
      </c>
      <c r="I26" s="229">
        <v>9.4711497650332405E-2</v>
      </c>
      <c r="J26" s="229">
        <v>4.6599090909090909E-2</v>
      </c>
      <c r="K26" s="230">
        <v>1.7135177865612652E-3</v>
      </c>
      <c r="L26" s="230">
        <v>0</v>
      </c>
      <c r="M26" s="230">
        <v>1.7135177865612652E-3</v>
      </c>
      <c r="N26" s="239">
        <v>22.109355347294148</v>
      </c>
      <c r="O26" s="239">
        <v>9.9400608005301834</v>
      </c>
      <c r="P26" s="237">
        <v>9.7381882911733261E-2</v>
      </c>
      <c r="S26" s="21">
        <f t="shared" si="3"/>
        <v>39721</v>
      </c>
      <c r="T26" s="14">
        <f t="shared" si="0"/>
        <v>9.4711497650332405E-2</v>
      </c>
      <c r="U26" s="14">
        <f t="shared" si="0"/>
        <v>4.6599090909090909E-2</v>
      </c>
      <c r="V26" s="14">
        <f>++VLOOKUP(B26,'cds bmps'!K:O,5,FALSE)/10000</f>
        <v>9.8625818181818196E-3</v>
      </c>
      <c r="W26" s="83">
        <v>7.2109264802009149E-3</v>
      </c>
      <c r="X26" s="81">
        <v>0</v>
      </c>
      <c r="Z26" s="83">
        <f t="shared" si="4"/>
        <v>9.2767039978252794E-2</v>
      </c>
      <c r="AA26" s="14">
        <f t="shared" si="5"/>
        <v>1.9444576720796108E-3</v>
      </c>
      <c r="AC26" s="21">
        <f t="shared" si="6"/>
        <v>39752</v>
      </c>
      <c r="AD26" s="14">
        <f t="shared" si="7"/>
        <v>2.3499506699719702E-3</v>
      </c>
      <c r="AE26" s="14">
        <f t="shared" si="8"/>
        <v>1.9444576720796108E-3</v>
      </c>
      <c r="AF26" s="15">
        <f t="shared" si="9"/>
        <v>1.7135177865612652E-3</v>
      </c>
      <c r="AG26" s="15"/>
      <c r="AK26" s="12"/>
      <c r="AL26" s="12" t="s">
        <v>42</v>
      </c>
      <c r="AM26" s="12" t="s">
        <v>43</v>
      </c>
      <c r="AN26" s="12" t="s">
        <v>44</v>
      </c>
      <c r="AO26" s="12" t="s">
        <v>45</v>
      </c>
      <c r="AP26" s="12" t="s">
        <v>46</v>
      </c>
      <c r="AY26" s="29">
        <f t="shared" si="19"/>
        <v>39721</v>
      </c>
      <c r="AZ26" s="60">
        <f t="shared" ref="AZ26:AZ83" si="24">+T26</f>
        <v>9.4711497650332405E-2</v>
      </c>
      <c r="BA26" s="60">
        <f t="shared" ref="BA26:BA83" si="25">+U26</f>
        <v>4.6599090909090909E-2</v>
      </c>
      <c r="BB26" s="60">
        <f t="shared" ref="BB26:BB83" si="26">+K25</f>
        <v>1.724329004329013E-3</v>
      </c>
      <c r="BC26" s="60">
        <f t="shared" ref="BC26:BC83" si="27">+L25</f>
        <v>0</v>
      </c>
      <c r="BD26" s="60">
        <f t="shared" ref="BD26:BD83" si="28">+M25</f>
        <v>1.724329004329013E-3</v>
      </c>
      <c r="BE26" s="60">
        <f t="shared" ref="BE26:BE83" si="29">+V26</f>
        <v>9.8625818181818196E-3</v>
      </c>
      <c r="BF26" s="61">
        <f t="shared" ref="BF26:BF83" si="30">+W26</f>
        <v>7.2109264802009149E-3</v>
      </c>
      <c r="BJ26" s="52">
        <f t="shared" si="22"/>
        <v>39721</v>
      </c>
      <c r="BK26" s="58">
        <f t="shared" si="23"/>
        <v>9.9400608005301834</v>
      </c>
      <c r="BL26" s="87">
        <f t="shared" si="12"/>
        <v>192778</v>
      </c>
      <c r="BP26" s="21">
        <f t="shared" si="13"/>
        <v>39752</v>
      </c>
      <c r="BQ26" s="58">
        <f t="shared" si="14"/>
        <v>9.7061448320304375E-2</v>
      </c>
      <c r="BR26" s="58">
        <f t="shared" si="15"/>
        <v>9.4711497650332405E-2</v>
      </c>
      <c r="BS26" s="58">
        <f t="shared" si="15"/>
        <v>4.6599090909090909E-2</v>
      </c>
      <c r="BT26" s="58">
        <f t="shared" si="16"/>
        <v>9.8625818181818196E-3</v>
      </c>
      <c r="BU26" s="58">
        <f t="shared" si="17"/>
        <v>1.7135177865612652E-3</v>
      </c>
      <c r="BV26" s="8">
        <f t="shared" si="18"/>
        <v>7.2109264802009149E-3</v>
      </c>
      <c r="BW26" s="8"/>
    </row>
    <row r="27" spans="1:75" x14ac:dyDescent="0.25">
      <c r="A27" s="7">
        <f t="shared" si="2"/>
        <v>39660</v>
      </c>
      <c r="B27" s="225">
        <v>39752</v>
      </c>
      <c r="C27" s="226">
        <v>130580134381</v>
      </c>
      <c r="D27" s="227">
        <v>34629226.679999538</v>
      </c>
      <c r="E27" s="228">
        <v>213214</v>
      </c>
      <c r="F27" s="227">
        <v>4212262399.3870969</v>
      </c>
      <c r="G27" s="227">
        <v>19756.031026982735</v>
      </c>
      <c r="H27" s="227">
        <v>34629226.679999538</v>
      </c>
      <c r="I27" s="229">
        <v>9.7061448320304375E-2</v>
      </c>
      <c r="J27" s="229">
        <v>4.8312608695652175E-2</v>
      </c>
      <c r="K27" s="230">
        <v>0</v>
      </c>
      <c r="L27" s="230">
        <v>-9.8801086956521733E-3</v>
      </c>
      <c r="M27" s="230">
        <v>-9.8801086956521733E-3</v>
      </c>
      <c r="N27" s="239">
        <v>22.161265727327816</v>
      </c>
      <c r="O27" s="239">
        <v>9.8912140921686333</v>
      </c>
      <c r="P27" s="237">
        <v>9.4711497650332405E-2</v>
      </c>
      <c r="S27" s="21">
        <f t="shared" si="3"/>
        <v>39752</v>
      </c>
      <c r="T27" s="14">
        <f t="shared" si="0"/>
        <v>9.7061448320304375E-2</v>
      </c>
      <c r="U27" s="14">
        <f t="shared" si="0"/>
        <v>4.8312608695652175E-2</v>
      </c>
      <c r="V27" s="14">
        <f>++VLOOKUP(B27,'cds bmps'!K:O,5,FALSE)/10000</f>
        <v>7.962300000000002E-3</v>
      </c>
      <c r="W27" s="83">
        <v>7.2109264802009149E-3</v>
      </c>
      <c r="X27" s="81">
        <v>0</v>
      </c>
      <c r="Z27" s="83">
        <f t="shared" si="4"/>
        <v>9.291547185523151E-2</v>
      </c>
      <c r="AA27" s="14">
        <f t="shared" si="5"/>
        <v>4.1459764650728648E-3</v>
      </c>
      <c r="AC27" s="21">
        <f t="shared" si="6"/>
        <v>39782</v>
      </c>
      <c r="AD27" s="14">
        <f t="shared" si="7"/>
        <v>-1.5599025142790102E-3</v>
      </c>
      <c r="AE27" s="14">
        <f t="shared" si="8"/>
        <v>4.1459764650728648E-3</v>
      </c>
      <c r="AF27" s="15">
        <f t="shared" si="9"/>
        <v>-9.8801086956521733E-3</v>
      </c>
      <c r="AG27" s="15"/>
      <c r="AK27" s="10" t="s">
        <v>38</v>
      </c>
      <c r="AL27" s="10">
        <v>3</v>
      </c>
      <c r="AM27" s="10">
        <v>3.3978354018106495E-3</v>
      </c>
      <c r="AN27" s="10">
        <v>1.1326118006035498E-3</v>
      </c>
      <c r="AO27" s="10">
        <v>66.224831639032601</v>
      </c>
      <c r="AP27" s="10">
        <v>4.9528307420827505E-21</v>
      </c>
      <c r="AY27" s="29">
        <f t="shared" si="19"/>
        <v>39752</v>
      </c>
      <c r="AZ27" s="60">
        <f t="shared" si="24"/>
        <v>9.7061448320304375E-2</v>
      </c>
      <c r="BA27" s="60">
        <f t="shared" si="25"/>
        <v>4.8312608695652175E-2</v>
      </c>
      <c r="BB27" s="60">
        <f t="shared" si="26"/>
        <v>1.7135177865612652E-3</v>
      </c>
      <c r="BC27" s="60">
        <f t="shared" si="27"/>
        <v>0</v>
      </c>
      <c r="BD27" s="60">
        <f t="shared" si="28"/>
        <v>1.7135177865612652E-3</v>
      </c>
      <c r="BE27" s="60">
        <f t="shared" si="29"/>
        <v>7.962300000000002E-3</v>
      </c>
      <c r="BF27" s="61">
        <f t="shared" si="30"/>
        <v>7.2109264802009149E-3</v>
      </c>
      <c r="BJ27" s="52">
        <f t="shared" si="22"/>
        <v>39752</v>
      </c>
      <c r="BK27" s="58">
        <f t="shared" si="23"/>
        <v>9.8912140921686333</v>
      </c>
      <c r="BL27" s="87">
        <f t="shared" si="12"/>
        <v>213214</v>
      </c>
      <c r="BP27" s="21">
        <f t="shared" si="13"/>
        <v>39782</v>
      </c>
      <c r="BQ27" s="58">
        <f t="shared" si="14"/>
        <v>9.5501545806025365E-2</v>
      </c>
      <c r="BR27" s="58">
        <f t="shared" si="15"/>
        <v>9.7061448320304375E-2</v>
      </c>
      <c r="BS27" s="58">
        <f t="shared" si="15"/>
        <v>4.8312608695652175E-2</v>
      </c>
      <c r="BT27" s="58">
        <f t="shared" si="16"/>
        <v>7.962300000000002E-3</v>
      </c>
      <c r="BU27" s="58">
        <f t="shared" si="17"/>
        <v>-9.8801086956521733E-3</v>
      </c>
      <c r="BV27" s="8">
        <f t="shared" si="18"/>
        <v>7.2109264802009149E-3</v>
      </c>
      <c r="BW27" s="8"/>
    </row>
    <row r="28" spans="1:75" x14ac:dyDescent="0.25">
      <c r="A28" s="7">
        <f t="shared" si="2"/>
        <v>39691</v>
      </c>
      <c r="B28" s="231">
        <v>39782</v>
      </c>
      <c r="C28" s="226">
        <v>123073638785</v>
      </c>
      <c r="D28" s="227">
        <v>32113996.589999724</v>
      </c>
      <c r="E28" s="228">
        <v>193230</v>
      </c>
      <c r="F28" s="227">
        <v>4102454626.1666665</v>
      </c>
      <c r="G28" s="227">
        <v>21230.940465593678</v>
      </c>
      <c r="H28" s="227">
        <v>32113996.589999724</v>
      </c>
      <c r="I28" s="229">
        <v>9.5501545806025365E-2</v>
      </c>
      <c r="J28" s="229">
        <v>3.8432500000000001E-2</v>
      </c>
      <c r="K28" s="230">
        <v>0</v>
      </c>
      <c r="L28" s="230">
        <v>-8.503928571428572E-3</v>
      </c>
      <c r="M28" s="230">
        <v>-8.503928571428572E-3</v>
      </c>
      <c r="N28" s="239">
        <v>22.134851320822669</v>
      </c>
      <c r="O28" s="239">
        <v>9.9632148526136231</v>
      </c>
      <c r="P28" s="237">
        <v>9.7061448320304375E-2</v>
      </c>
      <c r="S28" s="21">
        <f t="shared" si="3"/>
        <v>39782</v>
      </c>
      <c r="T28" s="14">
        <f t="shared" si="0"/>
        <v>9.5501545806025365E-2</v>
      </c>
      <c r="U28" s="14">
        <f t="shared" si="0"/>
        <v>3.8432500000000001E-2</v>
      </c>
      <c r="V28" s="14">
        <f>++VLOOKUP(B28,'cds bmps'!K:O,5,FALSE)/10000</f>
        <v>7.4989699999999998E-3</v>
      </c>
      <c r="W28" s="83">
        <v>7.2109264802009149E-3</v>
      </c>
      <c r="X28" s="81">
        <v>0</v>
      </c>
      <c r="Z28" s="83">
        <f t="shared" si="4"/>
        <v>8.9173340055931027E-2</v>
      </c>
      <c r="AA28" s="14">
        <f t="shared" si="5"/>
        <v>6.3282057500943373E-3</v>
      </c>
      <c r="AC28" s="21">
        <f t="shared" si="6"/>
        <v>39813</v>
      </c>
      <c r="AD28" s="14">
        <f t="shared" si="7"/>
        <v>0</v>
      </c>
      <c r="AE28" s="14">
        <f t="shared" si="8"/>
        <v>6.3282057500943373E-3</v>
      </c>
      <c r="AF28" s="15">
        <f t="shared" si="9"/>
        <v>-8.503928571428572E-3</v>
      </c>
      <c r="AG28" s="15"/>
      <c r="AK28" s="10" t="s">
        <v>39</v>
      </c>
      <c r="AL28" s="10">
        <v>75</v>
      </c>
      <c r="AM28" s="10">
        <v>1.2826893318245831E-3</v>
      </c>
      <c r="AN28" s="10">
        <v>1.7102524424327775E-5</v>
      </c>
      <c r="AO28" s="10"/>
      <c r="AP28" s="10"/>
      <c r="AY28" s="29">
        <f t="shared" si="19"/>
        <v>39782</v>
      </c>
      <c r="AZ28" s="60">
        <f t="shared" si="24"/>
        <v>9.5501545806025365E-2</v>
      </c>
      <c r="BA28" s="60">
        <f t="shared" si="25"/>
        <v>3.8432500000000001E-2</v>
      </c>
      <c r="BB28" s="60">
        <f t="shared" si="26"/>
        <v>0</v>
      </c>
      <c r="BC28" s="60">
        <f t="shared" si="27"/>
        <v>-9.8801086956521733E-3</v>
      </c>
      <c r="BD28" s="60">
        <f t="shared" si="28"/>
        <v>-9.8801086956521733E-3</v>
      </c>
      <c r="BE28" s="60">
        <f t="shared" si="29"/>
        <v>7.4989699999999998E-3</v>
      </c>
      <c r="BF28" s="61">
        <f t="shared" si="30"/>
        <v>7.2109264802009149E-3</v>
      </c>
      <c r="BJ28" s="52">
        <f t="shared" si="22"/>
        <v>39782</v>
      </c>
      <c r="BK28" s="58">
        <f t="shared" si="23"/>
        <v>9.9632148526136231</v>
      </c>
      <c r="BL28" s="87">
        <f t="shared" si="12"/>
        <v>193230</v>
      </c>
      <c r="BP28" s="21">
        <f t="shared" si="13"/>
        <v>39813</v>
      </c>
      <c r="BQ28" s="58">
        <f t="shared" si="14"/>
        <v>9.5501545806025434E-2</v>
      </c>
      <c r="BR28" s="58">
        <f t="shared" si="15"/>
        <v>9.5501545806025365E-2</v>
      </c>
      <c r="BS28" s="58">
        <f t="shared" si="15"/>
        <v>3.8432500000000001E-2</v>
      </c>
      <c r="BT28" s="58">
        <f t="shared" si="16"/>
        <v>7.4989699999999998E-3</v>
      </c>
      <c r="BU28" s="58">
        <f t="shared" si="17"/>
        <v>-8.503928571428572E-3</v>
      </c>
      <c r="BV28" s="8">
        <f t="shared" si="18"/>
        <v>7.2109264802009149E-3</v>
      </c>
      <c r="BW28" s="8"/>
    </row>
    <row r="29" spans="1:75" ht="15.75" thickBot="1" x14ac:dyDescent="0.3">
      <c r="A29" s="7">
        <f t="shared" si="2"/>
        <v>39721</v>
      </c>
      <c r="B29" s="231">
        <v>39813</v>
      </c>
      <c r="C29" s="226">
        <v>123073638785</v>
      </c>
      <c r="D29" s="227">
        <v>32113996.589999739</v>
      </c>
      <c r="E29" s="228">
        <v>193229</v>
      </c>
      <c r="F29" s="227">
        <v>3970117380.1612902</v>
      </c>
      <c r="G29" s="227">
        <v>20546.177748481285</v>
      </c>
      <c r="H29" s="227">
        <v>32113996.589999739</v>
      </c>
      <c r="I29" s="229">
        <v>9.5501545806025434E-2</v>
      </c>
      <c r="J29" s="229">
        <v>2.9928571428571429E-2</v>
      </c>
      <c r="K29" s="230">
        <v>0</v>
      </c>
      <c r="L29" s="230">
        <v>-8.5104761904761968E-3</v>
      </c>
      <c r="M29" s="230">
        <v>-8.5104761904761968E-3</v>
      </c>
      <c r="N29" s="239">
        <v>22.102061497999678</v>
      </c>
      <c r="O29" s="239">
        <v>9.9304302049838604</v>
      </c>
      <c r="P29" s="237">
        <v>9.5501545806025365E-2</v>
      </c>
      <c r="S29" s="21">
        <f t="shared" si="3"/>
        <v>39813</v>
      </c>
      <c r="T29" s="14">
        <f t="shared" si="0"/>
        <v>9.5501545806025434E-2</v>
      </c>
      <c r="U29" s="14">
        <f t="shared" si="0"/>
        <v>2.9928571428571429E-2</v>
      </c>
      <c r="V29" s="14">
        <f>++VLOOKUP(B29,'cds bmps'!K:O,5,FALSE)/10000</f>
        <v>1.1384721739130434E-2</v>
      </c>
      <c r="W29" s="83">
        <v>1.2474548852257831E-2</v>
      </c>
      <c r="X29" s="81">
        <v>0</v>
      </c>
      <c r="Z29" s="83">
        <f t="shared" si="4"/>
        <v>9.4852982395960073E-2</v>
      </c>
      <c r="AA29" s="14">
        <f t="shared" si="5"/>
        <v>6.4856341006536145E-4</v>
      </c>
      <c r="AC29" s="21">
        <f t="shared" si="6"/>
        <v>39844</v>
      </c>
      <c r="AD29" s="14">
        <f t="shared" si="7"/>
        <v>-6.5824937468794698E-3</v>
      </c>
      <c r="AE29" s="14">
        <f t="shared" si="8"/>
        <v>6.4856341006536145E-4</v>
      </c>
      <c r="AF29" s="15">
        <f t="shared" si="9"/>
        <v>-8.5104761904761968E-3</v>
      </c>
      <c r="AG29" s="15"/>
      <c r="AK29" s="11" t="s">
        <v>40</v>
      </c>
      <c r="AL29" s="11">
        <v>78</v>
      </c>
      <c r="AM29" s="11">
        <v>4.6805247336352326E-3</v>
      </c>
      <c r="AN29" s="11"/>
      <c r="AO29" s="11"/>
      <c r="AP29" s="11"/>
      <c r="AY29" s="29">
        <f t="shared" si="19"/>
        <v>39813</v>
      </c>
      <c r="AZ29" s="60">
        <f t="shared" si="24"/>
        <v>9.5501545806025434E-2</v>
      </c>
      <c r="BA29" s="60">
        <f t="shared" si="25"/>
        <v>2.9928571428571429E-2</v>
      </c>
      <c r="BB29" s="60">
        <f t="shared" si="26"/>
        <v>0</v>
      </c>
      <c r="BC29" s="60">
        <f t="shared" si="27"/>
        <v>-8.503928571428572E-3</v>
      </c>
      <c r="BD29" s="60">
        <f t="shared" si="28"/>
        <v>-8.503928571428572E-3</v>
      </c>
      <c r="BE29" s="60">
        <f t="shared" si="29"/>
        <v>1.1384721739130434E-2</v>
      </c>
      <c r="BF29" s="61">
        <f t="shared" si="30"/>
        <v>1.2474548852257831E-2</v>
      </c>
      <c r="BJ29" s="52">
        <f t="shared" si="22"/>
        <v>39813</v>
      </c>
      <c r="BK29" s="58">
        <f t="shared" si="23"/>
        <v>9.9304302049838604</v>
      </c>
      <c r="BL29" s="87">
        <f t="shared" si="12"/>
        <v>193229</v>
      </c>
      <c r="BP29" s="21">
        <f t="shared" si="13"/>
        <v>39844</v>
      </c>
      <c r="BQ29" s="58">
        <f t="shared" si="14"/>
        <v>8.8919052059145964E-2</v>
      </c>
      <c r="BR29" s="58">
        <f t="shared" si="15"/>
        <v>9.5501545806025434E-2</v>
      </c>
      <c r="BS29" s="58">
        <f t="shared" si="15"/>
        <v>2.9928571428571429E-2</v>
      </c>
      <c r="BT29" s="58">
        <f t="shared" si="16"/>
        <v>1.1384721739130434E-2</v>
      </c>
      <c r="BU29" s="58">
        <f t="shared" si="17"/>
        <v>-8.5104761904761968E-3</v>
      </c>
      <c r="BV29" s="8">
        <f t="shared" si="18"/>
        <v>1.2474548852257831E-2</v>
      </c>
      <c r="BW29" s="8"/>
    </row>
    <row r="30" spans="1:75" ht="15.75" thickBot="1" x14ac:dyDescent="0.3">
      <c r="A30" s="7">
        <f t="shared" si="2"/>
        <v>39752</v>
      </c>
      <c r="B30" s="231">
        <v>39844</v>
      </c>
      <c r="C30" s="226">
        <v>129865734708</v>
      </c>
      <c r="D30" s="227">
        <v>31637090.479999702</v>
      </c>
      <c r="E30" s="228">
        <v>187360</v>
      </c>
      <c r="F30" s="227">
        <v>4189217248.6451612</v>
      </c>
      <c r="G30" s="227">
        <v>22359.186852290572</v>
      </c>
      <c r="H30" s="227">
        <v>31637090.479999702</v>
      </c>
      <c r="I30" s="229">
        <v>8.8919052059145964E-2</v>
      </c>
      <c r="J30" s="229">
        <v>2.1418095238095233E-2</v>
      </c>
      <c r="K30" s="230">
        <v>0</v>
      </c>
      <c r="L30" s="230">
        <v>-5.1355952380952308E-3</v>
      </c>
      <c r="M30" s="230">
        <v>-5.1355952380952308E-3</v>
      </c>
      <c r="N30" s="239">
        <v>22.155779739262684</v>
      </c>
      <c r="O30" s="239">
        <v>10.014992560431141</v>
      </c>
      <c r="P30" s="237">
        <v>9.5501545806025434E-2</v>
      </c>
      <c r="S30" s="21">
        <f t="shared" si="3"/>
        <v>39844</v>
      </c>
      <c r="T30" s="14">
        <f t="shared" si="0"/>
        <v>8.8919052059145964E-2</v>
      </c>
      <c r="U30" s="14">
        <f t="shared" si="0"/>
        <v>2.1418095238095233E-2</v>
      </c>
      <c r="V30" s="14">
        <f>++VLOOKUP(B30,'cds bmps'!K:O,5,FALSE)/10000</f>
        <v>1.1187000000000002E-2</v>
      </c>
      <c r="W30" s="83">
        <v>1.2474548852257831E-2</v>
      </c>
      <c r="X30" s="81">
        <v>0</v>
      </c>
      <c r="Z30" s="83">
        <f t="shared" si="4"/>
        <v>9.1680499415556463E-2</v>
      </c>
      <c r="AA30" s="14">
        <f t="shared" si="5"/>
        <v>-2.7614473564104985E-3</v>
      </c>
      <c r="AC30" s="21">
        <f t="shared" si="6"/>
        <v>39872</v>
      </c>
      <c r="AD30" s="14">
        <f t="shared" si="7"/>
        <v>-4.2968891824146371E-3</v>
      </c>
      <c r="AE30" s="14">
        <f t="shared" si="8"/>
        <v>-2.7614473564104985E-3</v>
      </c>
      <c r="AF30" s="15">
        <f t="shared" si="9"/>
        <v>-5.1355952380952308E-3</v>
      </c>
      <c r="AG30" s="15"/>
      <c r="AY30" s="29">
        <f t="shared" si="19"/>
        <v>39844</v>
      </c>
      <c r="AZ30" s="60">
        <f t="shared" si="24"/>
        <v>8.8919052059145964E-2</v>
      </c>
      <c r="BA30" s="60">
        <f t="shared" si="25"/>
        <v>2.1418095238095233E-2</v>
      </c>
      <c r="BB30" s="60">
        <f t="shared" si="26"/>
        <v>0</v>
      </c>
      <c r="BC30" s="60">
        <f t="shared" si="27"/>
        <v>-8.5104761904761968E-3</v>
      </c>
      <c r="BD30" s="60">
        <f t="shared" si="28"/>
        <v>-8.5104761904761968E-3</v>
      </c>
      <c r="BE30" s="60">
        <f t="shared" si="29"/>
        <v>1.1187000000000002E-2</v>
      </c>
      <c r="BF30" s="61">
        <f t="shared" si="30"/>
        <v>1.2474548852257831E-2</v>
      </c>
      <c r="BJ30" s="52">
        <f t="shared" si="22"/>
        <v>39844</v>
      </c>
      <c r="BK30" s="58">
        <f t="shared" si="23"/>
        <v>10.014992560431141</v>
      </c>
      <c r="BL30" s="87">
        <f t="shared" si="12"/>
        <v>187360</v>
      </c>
      <c r="BP30" s="21">
        <f t="shared" si="13"/>
        <v>39872</v>
      </c>
      <c r="BQ30" s="58">
        <f t="shared" si="14"/>
        <v>8.4622162876731327E-2</v>
      </c>
      <c r="BR30" s="58">
        <f t="shared" si="15"/>
        <v>8.8919052059145964E-2</v>
      </c>
      <c r="BS30" s="58">
        <f t="shared" si="15"/>
        <v>2.1418095238095233E-2</v>
      </c>
      <c r="BT30" s="58">
        <f t="shared" si="16"/>
        <v>1.1187000000000002E-2</v>
      </c>
      <c r="BU30" s="58">
        <f t="shared" si="17"/>
        <v>-5.1355952380952308E-3</v>
      </c>
      <c r="BV30" s="8">
        <f t="shared" si="18"/>
        <v>1.2474548852257831E-2</v>
      </c>
      <c r="BW30" s="8"/>
    </row>
    <row r="31" spans="1:75" x14ac:dyDescent="0.25">
      <c r="A31" s="7">
        <f t="shared" si="2"/>
        <v>39782</v>
      </c>
      <c r="B31" s="231">
        <v>39872</v>
      </c>
      <c r="C31" s="226">
        <v>116948205361</v>
      </c>
      <c r="D31" s="227">
        <v>27113452.279999908</v>
      </c>
      <c r="E31" s="228">
        <v>179045</v>
      </c>
      <c r="F31" s="227">
        <v>4176721620.0357141</v>
      </c>
      <c r="G31" s="227">
        <v>23327.775810749892</v>
      </c>
      <c r="H31" s="227">
        <v>27113452.279999908</v>
      </c>
      <c r="I31" s="229">
        <v>8.4622162876731327E-2</v>
      </c>
      <c r="J31" s="229">
        <v>1.6282500000000002E-2</v>
      </c>
      <c r="K31" s="230">
        <v>0</v>
      </c>
      <c r="L31" s="230">
        <v>-3.5915909090909089E-3</v>
      </c>
      <c r="M31" s="230">
        <v>-3.5915909090909089E-3</v>
      </c>
      <c r="N31" s="239">
        <v>22.152792474330941</v>
      </c>
      <c r="O31" s="239">
        <v>10.057400024454845</v>
      </c>
      <c r="P31" s="237">
        <v>8.8919052059145964E-2</v>
      </c>
      <c r="S31" s="21">
        <f t="shared" si="3"/>
        <v>39872</v>
      </c>
      <c r="T31" s="14">
        <f t="shared" si="0"/>
        <v>8.4622162876731327E-2</v>
      </c>
      <c r="U31" s="14">
        <f t="shared" si="0"/>
        <v>1.6282500000000002E-2</v>
      </c>
      <c r="V31" s="14">
        <f>++VLOOKUP(B31,'cds bmps'!K:O,5,FALSE)/10000</f>
        <v>1.3093250000000002E-2</v>
      </c>
      <c r="W31" s="83">
        <v>1.2474548852257831E-2</v>
      </c>
      <c r="X31" s="81">
        <v>0</v>
      </c>
      <c r="Z31" s="83">
        <f t="shared" si="4"/>
        <v>9.0278008150029676E-2</v>
      </c>
      <c r="AA31" s="14">
        <f t="shared" si="5"/>
        <v>-5.6558452732983489E-3</v>
      </c>
      <c r="AC31" s="21">
        <f t="shared" si="6"/>
        <v>39903</v>
      </c>
      <c r="AD31" s="14">
        <f t="shared" si="7"/>
        <v>-3.3160902864653313E-3</v>
      </c>
      <c r="AE31" s="14">
        <f t="shared" si="8"/>
        <v>-5.6558452732983489E-3</v>
      </c>
      <c r="AF31" s="15">
        <f t="shared" si="9"/>
        <v>-3.5915909090909089E-3</v>
      </c>
      <c r="AG31" s="15"/>
      <c r="AK31" s="12"/>
      <c r="AL31" s="12" t="s">
        <v>47</v>
      </c>
      <c r="AM31" s="12" t="s">
        <v>35</v>
      </c>
      <c r="AN31" s="12" t="s">
        <v>48</v>
      </c>
      <c r="AO31" s="12" t="s">
        <v>49</v>
      </c>
      <c r="AP31" s="12" t="s">
        <v>50</v>
      </c>
      <c r="AQ31" s="12" t="s">
        <v>51</v>
      </c>
      <c r="AR31" s="12" t="s">
        <v>119</v>
      </c>
      <c r="AS31" s="12" t="s">
        <v>120</v>
      </c>
      <c r="AY31" s="29">
        <f t="shared" si="19"/>
        <v>39872</v>
      </c>
      <c r="AZ31" s="60">
        <f t="shared" si="24"/>
        <v>8.4622162876731327E-2</v>
      </c>
      <c r="BA31" s="60">
        <f t="shared" si="25"/>
        <v>1.6282500000000002E-2</v>
      </c>
      <c r="BB31" s="60">
        <f t="shared" si="26"/>
        <v>0</v>
      </c>
      <c r="BC31" s="60">
        <f t="shared" si="27"/>
        <v>-5.1355952380952308E-3</v>
      </c>
      <c r="BD31" s="60">
        <f t="shared" si="28"/>
        <v>-5.1355952380952308E-3</v>
      </c>
      <c r="BE31" s="60">
        <f t="shared" si="29"/>
        <v>1.3093250000000002E-2</v>
      </c>
      <c r="BF31" s="61">
        <f t="shared" si="30"/>
        <v>1.2474548852257831E-2</v>
      </c>
      <c r="BJ31" s="52">
        <f t="shared" si="22"/>
        <v>39872</v>
      </c>
      <c r="BK31" s="58">
        <f t="shared" si="23"/>
        <v>10.057400024454845</v>
      </c>
      <c r="BL31" s="87">
        <f t="shared" si="12"/>
        <v>179045</v>
      </c>
      <c r="BP31" s="21">
        <f t="shared" si="13"/>
        <v>39903</v>
      </c>
      <c r="BQ31" s="58">
        <f t="shared" si="14"/>
        <v>8.1306072590265996E-2</v>
      </c>
      <c r="BR31" s="58">
        <f t="shared" si="15"/>
        <v>8.4622162876731327E-2</v>
      </c>
      <c r="BS31" s="58">
        <f t="shared" si="15"/>
        <v>1.6282500000000002E-2</v>
      </c>
      <c r="BT31" s="58">
        <f t="shared" si="16"/>
        <v>1.3093250000000002E-2</v>
      </c>
      <c r="BU31" s="58">
        <f t="shared" si="17"/>
        <v>-3.5915909090909089E-3</v>
      </c>
      <c r="BV31" s="8">
        <f t="shared" si="18"/>
        <v>1.2474548852257831E-2</v>
      </c>
      <c r="BW31" s="8"/>
    </row>
    <row r="32" spans="1:75" x14ac:dyDescent="0.25">
      <c r="A32" s="7">
        <f t="shared" si="2"/>
        <v>39813</v>
      </c>
      <c r="B32" s="231">
        <v>39903</v>
      </c>
      <c r="C32" s="226">
        <v>150322314298</v>
      </c>
      <c r="D32" s="227">
        <v>33485252.049999915</v>
      </c>
      <c r="E32" s="228">
        <v>217262</v>
      </c>
      <c r="F32" s="227">
        <v>4849106912.8387098</v>
      </c>
      <c r="G32" s="227">
        <v>22319.167239732258</v>
      </c>
      <c r="H32" s="227">
        <v>33485252.049999915</v>
      </c>
      <c r="I32" s="229">
        <v>8.1306072590265996E-2</v>
      </c>
      <c r="J32" s="229">
        <v>1.2690909090909093E-2</v>
      </c>
      <c r="K32" s="230">
        <v>0</v>
      </c>
      <c r="L32" s="230">
        <v>-2.5704090909090937E-3</v>
      </c>
      <c r="M32" s="230">
        <v>-2.5704090909090937E-3</v>
      </c>
      <c r="N32" s="239">
        <v>22.302060383256901</v>
      </c>
      <c r="O32" s="239">
        <v>10.013201105751373</v>
      </c>
      <c r="P32" s="237">
        <v>8.4622162876731327E-2</v>
      </c>
      <c r="S32" s="21">
        <f t="shared" si="3"/>
        <v>39903</v>
      </c>
      <c r="T32" s="14">
        <f t="shared" si="0"/>
        <v>8.1306072590265996E-2</v>
      </c>
      <c r="U32" s="14">
        <f t="shared" si="0"/>
        <v>1.2690909090909093E-2</v>
      </c>
      <c r="V32" s="14">
        <f>++VLOOKUP(B32,'cds bmps'!K:O,5,FALSE)/10000</f>
        <v>1.4199986363636364E-2</v>
      </c>
      <c r="W32" s="83">
        <v>1.2761406500657581E-2</v>
      </c>
      <c r="X32" s="81">
        <v>0</v>
      </c>
      <c r="Z32" s="83">
        <f t="shared" si="4"/>
        <v>8.9666003092806049E-2</v>
      </c>
      <c r="AA32" s="14">
        <f t="shared" si="5"/>
        <v>-8.3599305025400528E-3</v>
      </c>
      <c r="AC32" s="21">
        <f t="shared" si="6"/>
        <v>39933</v>
      </c>
      <c r="AD32" s="14">
        <f t="shared" si="7"/>
        <v>-1.3549018202976965E-3</v>
      </c>
      <c r="AE32" s="14">
        <f t="shared" si="8"/>
        <v>-8.3599305025400528E-3</v>
      </c>
      <c r="AF32" s="15">
        <f t="shared" si="9"/>
        <v>-2.5704090909090937E-3</v>
      </c>
      <c r="AG32" s="15"/>
      <c r="AK32" s="10" t="s">
        <v>41</v>
      </c>
      <c r="AL32" s="10">
        <v>6.2467245849764041E-2</v>
      </c>
      <c r="AM32" s="10">
        <v>2.5073461483532803E-3</v>
      </c>
      <c r="AN32" s="10">
        <v>24.913690473407474</v>
      </c>
      <c r="AO32" s="10">
        <v>5.1429638366504548E-38</v>
      </c>
      <c r="AP32" s="10">
        <v>5.7472356262572799E-2</v>
      </c>
      <c r="AQ32" s="10">
        <v>6.7462135436955284E-2</v>
      </c>
      <c r="AR32" s="10">
        <v>5.5840372495523267E-2</v>
      </c>
      <c r="AS32" s="10">
        <v>6.9094119204004809E-2</v>
      </c>
      <c r="AY32" s="29">
        <f t="shared" si="19"/>
        <v>39903</v>
      </c>
      <c r="AZ32" s="60">
        <f t="shared" si="24"/>
        <v>8.1306072590265996E-2</v>
      </c>
      <c r="BA32" s="60">
        <f t="shared" si="25"/>
        <v>1.2690909090909093E-2</v>
      </c>
      <c r="BB32" s="60">
        <f t="shared" si="26"/>
        <v>0</v>
      </c>
      <c r="BC32" s="60">
        <f t="shared" si="27"/>
        <v>-3.5915909090909089E-3</v>
      </c>
      <c r="BD32" s="60">
        <f t="shared" si="28"/>
        <v>-3.5915909090909089E-3</v>
      </c>
      <c r="BE32" s="60">
        <f t="shared" si="29"/>
        <v>1.4199986363636364E-2</v>
      </c>
      <c r="BF32" s="61">
        <f t="shared" si="30"/>
        <v>1.2761406500657581E-2</v>
      </c>
      <c r="BJ32" s="52">
        <f t="shared" si="22"/>
        <v>39903</v>
      </c>
      <c r="BK32" s="58">
        <f t="shared" si="23"/>
        <v>10.013201105751373</v>
      </c>
      <c r="BL32" s="87">
        <f t="shared" si="12"/>
        <v>217262</v>
      </c>
      <c r="BP32" s="21">
        <f t="shared" si="13"/>
        <v>39933</v>
      </c>
      <c r="BQ32" s="58">
        <f t="shared" si="14"/>
        <v>7.9951170769968299E-2</v>
      </c>
      <c r="BR32" s="58">
        <f t="shared" si="15"/>
        <v>8.1306072590265996E-2</v>
      </c>
      <c r="BS32" s="58">
        <f t="shared" si="15"/>
        <v>1.2690909090909093E-2</v>
      </c>
      <c r="BT32" s="58">
        <f t="shared" si="16"/>
        <v>1.4199986363636364E-2</v>
      </c>
      <c r="BU32" s="58">
        <f t="shared" si="17"/>
        <v>-2.5704090909090937E-3</v>
      </c>
      <c r="BV32" s="8">
        <f t="shared" si="18"/>
        <v>1.2761406500657581E-2</v>
      </c>
      <c r="BW32" s="8"/>
    </row>
    <row r="33" spans="1:75" x14ac:dyDescent="0.25">
      <c r="A33" s="7">
        <f t="shared" si="2"/>
        <v>39844</v>
      </c>
      <c r="B33" s="231">
        <v>39933</v>
      </c>
      <c r="C33" s="226">
        <v>145350259168</v>
      </c>
      <c r="D33" s="227">
        <v>31838146.279999774</v>
      </c>
      <c r="E33" s="228">
        <v>231753</v>
      </c>
      <c r="F33" s="227">
        <v>4845008638.9333334</v>
      </c>
      <c r="G33" s="227">
        <v>20905.915517526562</v>
      </c>
      <c r="H33" s="227">
        <v>31838146.279999774</v>
      </c>
      <c r="I33" s="229">
        <v>7.9951170769968299E-2</v>
      </c>
      <c r="J33" s="229">
        <v>1.0120499999999999E-2</v>
      </c>
      <c r="K33" s="230">
        <v>0</v>
      </c>
      <c r="L33" s="230">
        <v>-1.2764999999999981E-3</v>
      </c>
      <c r="M33" s="230">
        <v>-1.2764999999999981E-3</v>
      </c>
      <c r="N33" s="239">
        <v>22.301214865349127</v>
      </c>
      <c r="O33" s="239">
        <v>9.9477874370209918</v>
      </c>
      <c r="P33" s="237">
        <v>8.1306072590265996E-2</v>
      </c>
      <c r="S33" s="21">
        <f t="shared" si="3"/>
        <v>39933</v>
      </c>
      <c r="T33" s="14">
        <f t="shared" si="0"/>
        <v>7.9951170769968299E-2</v>
      </c>
      <c r="U33" s="14">
        <f t="shared" si="0"/>
        <v>1.0120499999999999E-2</v>
      </c>
      <c r="V33" s="14">
        <f>++VLOOKUP(B33,'cds bmps'!K:O,5,FALSE)/10000</f>
        <v>1.123104090909091E-2</v>
      </c>
      <c r="W33" s="83">
        <v>1.2761406500657581E-2</v>
      </c>
      <c r="X33" s="81">
        <v>0</v>
      </c>
      <c r="Z33" s="83">
        <f t="shared" si="4"/>
        <v>8.7972567544122776E-2</v>
      </c>
      <c r="AA33" s="14">
        <f t="shared" si="5"/>
        <v>-8.0213967741544767E-3</v>
      </c>
      <c r="AC33" s="21">
        <f t="shared" si="6"/>
        <v>39964</v>
      </c>
      <c r="AD33" s="14">
        <f t="shared" si="7"/>
        <v>-1.4321118142898437E-3</v>
      </c>
      <c r="AE33" s="14">
        <f t="shared" si="8"/>
        <v>-8.0213967741544767E-3</v>
      </c>
      <c r="AF33" s="15">
        <f t="shared" si="9"/>
        <v>-1.2764999999999981E-3</v>
      </c>
      <c r="AG33" s="15"/>
      <c r="AK33" s="10" t="s">
        <v>8</v>
      </c>
      <c r="AL33" s="10">
        <v>0.36690219768944443</v>
      </c>
      <c r="AM33" s="10">
        <v>4.1442496182978163E-2</v>
      </c>
      <c r="AN33" s="10">
        <v>8.853284224711917</v>
      </c>
      <c r="AO33" s="10">
        <v>2.8307490831268167E-13</v>
      </c>
      <c r="AP33" s="10">
        <v>0.28434451302850522</v>
      </c>
      <c r="AQ33" s="10">
        <v>0.44945988235038364</v>
      </c>
      <c r="AR33" s="10">
        <v>0.25737038299821358</v>
      </c>
      <c r="AS33" s="10">
        <v>0.47643401238067529</v>
      </c>
      <c r="AY33" s="29">
        <f t="shared" si="19"/>
        <v>39933</v>
      </c>
      <c r="AZ33" s="60">
        <f t="shared" si="24"/>
        <v>7.9951170769968299E-2</v>
      </c>
      <c r="BA33" s="60">
        <f t="shared" si="25"/>
        <v>1.0120499999999999E-2</v>
      </c>
      <c r="BB33" s="60">
        <f t="shared" si="26"/>
        <v>0</v>
      </c>
      <c r="BC33" s="60">
        <f t="shared" si="27"/>
        <v>-2.5704090909090937E-3</v>
      </c>
      <c r="BD33" s="60">
        <f t="shared" si="28"/>
        <v>-2.5704090909090937E-3</v>
      </c>
      <c r="BE33" s="60">
        <f t="shared" si="29"/>
        <v>1.123104090909091E-2</v>
      </c>
      <c r="BF33" s="61">
        <f t="shared" si="30"/>
        <v>1.2761406500657581E-2</v>
      </c>
      <c r="BJ33" s="52">
        <f t="shared" si="22"/>
        <v>39933</v>
      </c>
      <c r="BK33" s="58">
        <f t="shared" si="23"/>
        <v>9.9477874370209918</v>
      </c>
      <c r="BL33" s="87">
        <f t="shared" si="12"/>
        <v>231753</v>
      </c>
      <c r="BP33" s="21">
        <f t="shared" si="13"/>
        <v>39964</v>
      </c>
      <c r="BQ33" s="58">
        <f t="shared" si="14"/>
        <v>7.8519058955678456E-2</v>
      </c>
      <c r="BR33" s="58">
        <f t="shared" si="15"/>
        <v>7.9951170769968299E-2</v>
      </c>
      <c r="BS33" s="58">
        <f t="shared" si="15"/>
        <v>1.0120499999999999E-2</v>
      </c>
      <c r="BT33" s="58">
        <f t="shared" si="16"/>
        <v>1.123104090909091E-2</v>
      </c>
      <c r="BU33" s="58">
        <f t="shared" si="17"/>
        <v>-1.2764999999999981E-3</v>
      </c>
      <c r="BV33" s="8">
        <f t="shared" si="18"/>
        <v>1.2761406500657581E-2</v>
      </c>
      <c r="BW33" s="8"/>
    </row>
    <row r="34" spans="1:75" x14ac:dyDescent="0.25">
      <c r="A34" s="7">
        <f t="shared" si="2"/>
        <v>39872</v>
      </c>
      <c r="B34" s="231">
        <v>39964</v>
      </c>
      <c r="C34" s="226">
        <v>146409254218</v>
      </c>
      <c r="D34" s="227">
        <v>31495662.640000157</v>
      </c>
      <c r="E34" s="228">
        <v>219897</v>
      </c>
      <c r="F34" s="227">
        <v>4722879168.3225803</v>
      </c>
      <c r="G34" s="227">
        <v>21477.688046324325</v>
      </c>
      <c r="H34" s="227">
        <v>31495662.640000157</v>
      </c>
      <c r="I34" s="229">
        <v>7.8519058955678456E-2</v>
      </c>
      <c r="J34" s="229">
        <v>8.8440000000000012E-3</v>
      </c>
      <c r="K34" s="230">
        <v>2.9009090909090998E-4</v>
      </c>
      <c r="L34" s="230">
        <v>0</v>
      </c>
      <c r="M34" s="230">
        <v>2.9009090909090998E-4</v>
      </c>
      <c r="N34" s="239">
        <v>22.275684443862275</v>
      </c>
      <c r="O34" s="239">
        <v>9.9747699099772849</v>
      </c>
      <c r="P34" s="237">
        <v>7.9951170769968299E-2</v>
      </c>
      <c r="S34" s="21">
        <f t="shared" si="3"/>
        <v>39964</v>
      </c>
      <c r="T34" s="14">
        <f t="shared" si="0"/>
        <v>7.8519058955678456E-2</v>
      </c>
      <c r="U34" s="14">
        <f t="shared" si="0"/>
        <v>8.8440000000000012E-3</v>
      </c>
      <c r="V34" s="14">
        <f>++VLOOKUP(B34,'cds bmps'!K:O,5,FALSE)/10000</f>
        <v>8.1666238095238104E-3</v>
      </c>
      <c r="W34" s="83">
        <v>1.2761406500657581E-2</v>
      </c>
      <c r="X34" s="81">
        <v>0</v>
      </c>
      <c r="Z34" s="83">
        <f t="shared" si="4"/>
        <v>8.6729741367814611E-2</v>
      </c>
      <c r="AA34" s="14">
        <f t="shared" si="5"/>
        <v>-8.2106824121361555E-3</v>
      </c>
      <c r="AC34" s="21">
        <f t="shared" si="6"/>
        <v>39994</v>
      </c>
      <c r="AD34" s="14">
        <f t="shared" si="7"/>
        <v>-1.6902982932274352E-3</v>
      </c>
      <c r="AE34" s="14">
        <f t="shared" si="8"/>
        <v>-8.2106824121361555E-3</v>
      </c>
      <c r="AF34" s="15">
        <f t="shared" si="9"/>
        <v>2.9009090909090998E-4</v>
      </c>
      <c r="AG34" s="15"/>
      <c r="AK34" s="10" t="s">
        <v>89</v>
      </c>
      <c r="AL34" s="10">
        <v>0.25273175804527354</v>
      </c>
      <c r="AM34" s="10">
        <v>2.4892128492233205E-2</v>
      </c>
      <c r="AN34" s="10">
        <v>10.153079441323406</v>
      </c>
      <c r="AO34" s="10">
        <v>9.861304215073663E-16</v>
      </c>
      <c r="AP34" s="10">
        <v>0.20314409601044076</v>
      </c>
      <c r="AQ34" s="10">
        <v>0.30231942008010632</v>
      </c>
      <c r="AR34" s="10">
        <v>0.18694228452409473</v>
      </c>
      <c r="AS34" s="10">
        <v>0.31852123156645235</v>
      </c>
      <c r="AY34" s="29">
        <f t="shared" si="19"/>
        <v>39964</v>
      </c>
      <c r="AZ34" s="60">
        <f t="shared" si="24"/>
        <v>7.8519058955678456E-2</v>
      </c>
      <c r="BA34" s="60">
        <f t="shared" si="25"/>
        <v>8.8440000000000012E-3</v>
      </c>
      <c r="BB34" s="60">
        <f t="shared" si="26"/>
        <v>0</v>
      </c>
      <c r="BC34" s="60">
        <f t="shared" si="27"/>
        <v>-1.2764999999999981E-3</v>
      </c>
      <c r="BD34" s="60">
        <f t="shared" si="28"/>
        <v>-1.2764999999999981E-3</v>
      </c>
      <c r="BE34" s="60">
        <f t="shared" si="29"/>
        <v>8.1666238095238104E-3</v>
      </c>
      <c r="BF34" s="61">
        <f t="shared" si="30"/>
        <v>1.2761406500657581E-2</v>
      </c>
      <c r="BJ34" s="52">
        <f t="shared" si="22"/>
        <v>39964</v>
      </c>
      <c r="BK34" s="58">
        <f t="shared" si="23"/>
        <v>9.9747699099772849</v>
      </c>
      <c r="BL34" s="87">
        <f t="shared" si="12"/>
        <v>219897</v>
      </c>
      <c r="BP34" s="21">
        <f t="shared" si="13"/>
        <v>39994</v>
      </c>
      <c r="BQ34" s="58">
        <f t="shared" si="14"/>
        <v>7.6828760662451021E-2</v>
      </c>
      <c r="BR34" s="58">
        <f t="shared" si="15"/>
        <v>7.8519058955678456E-2</v>
      </c>
      <c r="BS34" s="58">
        <f t="shared" si="15"/>
        <v>8.8440000000000012E-3</v>
      </c>
      <c r="BT34" s="58">
        <f t="shared" si="16"/>
        <v>8.1666238095238104E-3</v>
      </c>
      <c r="BU34" s="58">
        <f t="shared" si="17"/>
        <v>2.9009090909090998E-4</v>
      </c>
      <c r="BV34" s="8">
        <f t="shared" si="18"/>
        <v>1.2761406500657581E-2</v>
      </c>
      <c r="BW34" s="8"/>
    </row>
    <row r="35" spans="1:75" ht="15.75" thickBot="1" x14ac:dyDescent="0.3">
      <c r="A35" s="7">
        <f t="shared" si="2"/>
        <v>39903</v>
      </c>
      <c r="B35" s="231">
        <v>39994</v>
      </c>
      <c r="C35" s="226">
        <v>139497484410</v>
      </c>
      <c r="D35" s="227">
        <v>29362791.349999677</v>
      </c>
      <c r="E35" s="228">
        <v>214611</v>
      </c>
      <c r="F35" s="227">
        <v>4649916147</v>
      </c>
      <c r="G35" s="227">
        <v>21666.71860715434</v>
      </c>
      <c r="H35" s="227">
        <v>29362791.349999677</v>
      </c>
      <c r="I35" s="229">
        <v>7.6828760662451021E-2</v>
      </c>
      <c r="J35" s="229">
        <v>9.1340909090909111E-3</v>
      </c>
      <c r="K35" s="230">
        <v>0</v>
      </c>
      <c r="L35" s="230">
        <v>-3.0366996047430858E-3</v>
      </c>
      <c r="M35" s="230">
        <v>-3.0366996047430858E-3</v>
      </c>
      <c r="N35" s="239">
        <v>22.260115023479855</v>
      </c>
      <c r="O35" s="239">
        <v>9.9835326574600689</v>
      </c>
      <c r="P35" s="237">
        <v>7.8519058955678456E-2</v>
      </c>
      <c r="S35" s="21">
        <f t="shared" si="3"/>
        <v>39994</v>
      </c>
      <c r="T35" s="14">
        <f t="shared" si="0"/>
        <v>7.6828760662451021E-2</v>
      </c>
      <c r="U35" s="14">
        <f t="shared" si="0"/>
        <v>9.1340909090909111E-3</v>
      </c>
      <c r="V35" s="14">
        <f>++VLOOKUP(B35,'cds bmps'!K:O,5,FALSE)/10000</f>
        <v>8.5324136363636362E-3</v>
      </c>
      <c r="W35" s="83">
        <v>1.056233186198971E-2</v>
      </c>
      <c r="X35" s="81">
        <v>0</v>
      </c>
      <c r="Z35" s="83">
        <f t="shared" si="4"/>
        <v>8.3662487388665455E-2</v>
      </c>
      <c r="AA35" s="14">
        <f t="shared" si="5"/>
        <v>-6.8337267262144341E-3</v>
      </c>
      <c r="AC35" s="21">
        <f t="shared" si="6"/>
        <v>40025</v>
      </c>
      <c r="AD35" s="14">
        <f t="shared" si="7"/>
        <v>8.3408872387649713E-3</v>
      </c>
      <c r="AE35" s="14">
        <f t="shared" si="8"/>
        <v>-6.8337267262144341E-3</v>
      </c>
      <c r="AF35" s="15">
        <f t="shared" si="9"/>
        <v>-3.0366996047430858E-3</v>
      </c>
      <c r="AG35" s="15"/>
      <c r="AK35" s="11" t="s">
        <v>127</v>
      </c>
      <c r="AL35" s="11">
        <v>1.4852318424331299</v>
      </c>
      <c r="AM35" s="11">
        <v>0.17712408286105355</v>
      </c>
      <c r="AN35" s="11">
        <v>8.3852620063993903</v>
      </c>
      <c r="AO35" s="11">
        <v>2.2039067087089914E-12</v>
      </c>
      <c r="AP35" s="11">
        <v>1.1323825807926822</v>
      </c>
      <c r="AQ35" s="11">
        <v>1.8380811040735776</v>
      </c>
      <c r="AR35" s="11">
        <v>1.017095894838842</v>
      </c>
      <c r="AS35" s="11">
        <v>1.9533677900274178</v>
      </c>
      <c r="AY35" s="29">
        <f t="shared" si="19"/>
        <v>39994</v>
      </c>
      <c r="AZ35" s="60">
        <f t="shared" si="24"/>
        <v>7.6828760662451021E-2</v>
      </c>
      <c r="BA35" s="60">
        <f t="shared" si="25"/>
        <v>9.1340909090909111E-3</v>
      </c>
      <c r="BB35" s="60">
        <f t="shared" si="26"/>
        <v>2.9009090909090998E-4</v>
      </c>
      <c r="BC35" s="60">
        <f t="shared" si="27"/>
        <v>0</v>
      </c>
      <c r="BD35" s="60">
        <f t="shared" si="28"/>
        <v>2.9009090909090998E-4</v>
      </c>
      <c r="BE35" s="60">
        <f t="shared" si="29"/>
        <v>8.5324136363636362E-3</v>
      </c>
      <c r="BF35" s="61">
        <f t="shared" si="30"/>
        <v>1.056233186198971E-2</v>
      </c>
      <c r="BJ35" s="52">
        <f t="shared" si="22"/>
        <v>39994</v>
      </c>
      <c r="BK35" s="58">
        <f t="shared" si="23"/>
        <v>9.9835326574600689</v>
      </c>
      <c r="BL35" s="87">
        <f t="shared" si="12"/>
        <v>214611</v>
      </c>
      <c r="BP35" s="21">
        <f t="shared" si="13"/>
        <v>40025</v>
      </c>
      <c r="BQ35" s="58">
        <f t="shared" si="14"/>
        <v>8.5169647901215992E-2</v>
      </c>
      <c r="BR35" s="58">
        <f t="shared" si="15"/>
        <v>7.6828760662451021E-2</v>
      </c>
      <c r="BS35" s="58">
        <f t="shared" si="15"/>
        <v>9.1340909090909111E-3</v>
      </c>
      <c r="BT35" s="58">
        <f t="shared" si="16"/>
        <v>8.5324136363636362E-3</v>
      </c>
      <c r="BU35" s="58">
        <f t="shared" si="17"/>
        <v>-3.0366996047430858E-3</v>
      </c>
      <c r="BV35" s="8">
        <f t="shared" si="18"/>
        <v>1.056233186198971E-2</v>
      </c>
      <c r="BW35" s="8"/>
    </row>
    <row r="36" spans="1:75" x14ac:dyDescent="0.25">
      <c r="A36" s="7">
        <f t="shared" si="2"/>
        <v>39933</v>
      </c>
      <c r="B36" s="231">
        <v>40025</v>
      </c>
      <c r="C36" s="226">
        <v>149194090104</v>
      </c>
      <c r="D36" s="227">
        <v>34813172.939999923</v>
      </c>
      <c r="E36" s="228">
        <v>235455</v>
      </c>
      <c r="F36" s="227">
        <v>4812712584</v>
      </c>
      <c r="G36" s="227">
        <v>20440.052596037458</v>
      </c>
      <c r="H36" s="227">
        <v>34813172.939999923</v>
      </c>
      <c r="I36" s="229">
        <v>8.5169647901215992E-2</v>
      </c>
      <c r="J36" s="229">
        <v>6.0973913043478253E-3</v>
      </c>
      <c r="K36" s="230">
        <v>0</v>
      </c>
      <c r="L36" s="230">
        <v>-1.0178674948240147E-3</v>
      </c>
      <c r="M36" s="230">
        <v>-1.0178674948240147E-3</v>
      </c>
      <c r="N36" s="239">
        <v>22.294526708883403</v>
      </c>
      <c r="O36" s="239">
        <v>9.9252516175059871</v>
      </c>
      <c r="P36" s="237">
        <v>7.6828760662451021E-2</v>
      </c>
      <c r="S36" s="21">
        <f t="shared" si="3"/>
        <v>40025</v>
      </c>
      <c r="T36" s="14">
        <f t="shared" si="0"/>
        <v>8.5169647901215992E-2</v>
      </c>
      <c r="U36" s="14">
        <f t="shared" si="0"/>
        <v>6.0973913043478253E-3</v>
      </c>
      <c r="V36" s="14">
        <f>++VLOOKUP(B36,'cds bmps'!K:O,5,FALSE)/10000</f>
        <v>7.4019000000000003E-3</v>
      </c>
      <c r="W36" s="83">
        <v>1.056233186198971E-2</v>
      </c>
      <c r="X36" s="81">
        <v>0</v>
      </c>
      <c r="Z36" s="83">
        <f t="shared" si="4"/>
        <v>8.2262598931150219E-2</v>
      </c>
      <c r="AA36" s="14">
        <f t="shared" si="5"/>
        <v>2.9070489700657731E-3</v>
      </c>
      <c r="AC36" s="21">
        <f t="shared" si="6"/>
        <v>40056</v>
      </c>
      <c r="AD36" s="14">
        <f t="shared" si="7"/>
        <v>-3.8258832842600343E-3</v>
      </c>
      <c r="AE36" s="14">
        <f t="shared" si="8"/>
        <v>2.9070489700657731E-3</v>
      </c>
      <c r="AF36" s="15">
        <f t="shared" si="9"/>
        <v>-1.0178674948240147E-3</v>
      </c>
      <c r="AG36" s="15"/>
      <c r="AJ36" s="59"/>
      <c r="AT36" s="59"/>
      <c r="AU36" s="59"/>
      <c r="AV36" s="59"/>
      <c r="AW36" s="59"/>
      <c r="AX36" s="59"/>
      <c r="AY36" s="29">
        <f t="shared" si="19"/>
        <v>40025</v>
      </c>
      <c r="AZ36" s="60">
        <f t="shared" si="24"/>
        <v>8.5169647901215992E-2</v>
      </c>
      <c r="BA36" s="60">
        <f t="shared" si="25"/>
        <v>6.0973913043478253E-3</v>
      </c>
      <c r="BB36" s="60">
        <f t="shared" si="26"/>
        <v>0</v>
      </c>
      <c r="BC36" s="60">
        <f t="shared" si="27"/>
        <v>-3.0366996047430858E-3</v>
      </c>
      <c r="BD36" s="60">
        <f t="shared" si="28"/>
        <v>-3.0366996047430858E-3</v>
      </c>
      <c r="BE36" s="60">
        <f t="shared" si="29"/>
        <v>7.4019000000000003E-3</v>
      </c>
      <c r="BF36" s="61">
        <f t="shared" si="30"/>
        <v>1.056233186198971E-2</v>
      </c>
      <c r="BJ36" s="52">
        <f t="shared" si="22"/>
        <v>40025</v>
      </c>
      <c r="BK36" s="58">
        <f t="shared" si="23"/>
        <v>9.9252516175059871</v>
      </c>
      <c r="BL36" s="87">
        <f t="shared" si="12"/>
        <v>235455</v>
      </c>
      <c r="BP36" s="21">
        <f t="shared" si="13"/>
        <v>40056</v>
      </c>
      <c r="BQ36" s="58">
        <f t="shared" si="14"/>
        <v>8.1343764616955958E-2</v>
      </c>
      <c r="BR36" s="58">
        <f t="shared" si="15"/>
        <v>8.5169647901215992E-2</v>
      </c>
      <c r="BS36" s="58">
        <f t="shared" si="15"/>
        <v>6.0973913043478253E-3</v>
      </c>
      <c r="BT36" s="58">
        <f t="shared" si="16"/>
        <v>7.4019000000000003E-3</v>
      </c>
      <c r="BU36" s="58">
        <f t="shared" si="17"/>
        <v>-1.0178674948240147E-3</v>
      </c>
      <c r="BV36" s="8">
        <f t="shared" si="18"/>
        <v>1.056233186198971E-2</v>
      </c>
      <c r="BW36" s="8"/>
    </row>
    <row r="37" spans="1:75" x14ac:dyDescent="0.25">
      <c r="A37" s="7">
        <f t="shared" si="2"/>
        <v>39964</v>
      </c>
      <c r="B37" s="231">
        <v>40056</v>
      </c>
      <c r="C37" s="226">
        <v>143323054834</v>
      </c>
      <c r="D37" s="227">
        <v>31940922.839999914</v>
      </c>
      <c r="E37" s="228">
        <v>217808</v>
      </c>
      <c r="F37" s="227">
        <v>4623324349.4838705</v>
      </c>
      <c r="G37" s="227">
        <v>21226.604851446551</v>
      </c>
      <c r="H37" s="227">
        <v>31940922.839999914</v>
      </c>
      <c r="I37" s="229">
        <v>8.1343764616955958E-2</v>
      </c>
      <c r="J37" s="229">
        <v>5.0795238095238107E-3</v>
      </c>
      <c r="K37" s="230">
        <v>0</v>
      </c>
      <c r="L37" s="230">
        <v>-5.2816017316017431E-4</v>
      </c>
      <c r="M37" s="230">
        <v>-5.2816017316017431E-4</v>
      </c>
      <c r="N37" s="239">
        <v>22.25437983944898</v>
      </c>
      <c r="O37" s="239">
        <v>9.9630106196967265</v>
      </c>
      <c r="P37" s="237">
        <v>8.5169647901215992E-2</v>
      </c>
      <c r="S37" s="21">
        <f t="shared" si="3"/>
        <v>40056</v>
      </c>
      <c r="T37" s="14">
        <f t="shared" si="0"/>
        <v>8.1343764616955958E-2</v>
      </c>
      <c r="U37" s="14">
        <f t="shared" si="0"/>
        <v>5.0795238095238107E-3</v>
      </c>
      <c r="V37" s="14">
        <f>++VLOOKUP(B37,'cds bmps'!K:O,5,FALSE)/10000</f>
        <v>6.1522190476190472E-3</v>
      </c>
      <c r="W37" s="83">
        <v>1.056233186198971E-2</v>
      </c>
      <c r="X37" s="81">
        <v>0</v>
      </c>
      <c r="Z37" s="83">
        <f t="shared" si="4"/>
        <v>8.1573307046251695E-2</v>
      </c>
      <c r="AA37" s="14">
        <f t="shared" si="5"/>
        <v>-2.2954242929573709E-4</v>
      </c>
      <c r="AC37" s="21">
        <f t="shared" si="6"/>
        <v>40086</v>
      </c>
      <c r="AD37" s="14">
        <f t="shared" si="7"/>
        <v>-1.8728079084788241E-3</v>
      </c>
      <c r="AE37" s="14">
        <f t="shared" si="8"/>
        <v>-2.2954242929573709E-4</v>
      </c>
      <c r="AF37" s="15">
        <f t="shared" si="9"/>
        <v>-5.2816017316017431E-4</v>
      </c>
      <c r="AG37" s="15"/>
      <c r="AJ37" s="59"/>
      <c r="AT37" s="59"/>
      <c r="AU37" s="59"/>
      <c r="AV37" s="59"/>
      <c r="AW37" s="59"/>
      <c r="AX37" s="59"/>
      <c r="AY37" s="29">
        <f t="shared" si="19"/>
        <v>40056</v>
      </c>
      <c r="AZ37" s="60">
        <f t="shared" si="24"/>
        <v>8.1343764616955958E-2</v>
      </c>
      <c r="BA37" s="60">
        <f t="shared" si="25"/>
        <v>5.0795238095238107E-3</v>
      </c>
      <c r="BB37" s="60">
        <f t="shared" si="26"/>
        <v>0</v>
      </c>
      <c r="BC37" s="60">
        <f t="shared" si="27"/>
        <v>-1.0178674948240147E-3</v>
      </c>
      <c r="BD37" s="60">
        <f t="shared" si="28"/>
        <v>-1.0178674948240147E-3</v>
      </c>
      <c r="BE37" s="60">
        <f t="shared" si="29"/>
        <v>6.1522190476190472E-3</v>
      </c>
      <c r="BF37" s="61">
        <f t="shared" si="30"/>
        <v>1.056233186198971E-2</v>
      </c>
      <c r="BJ37" s="52">
        <f t="shared" si="22"/>
        <v>40056</v>
      </c>
      <c r="BK37" s="58">
        <f t="shared" si="23"/>
        <v>9.9630106196967265</v>
      </c>
      <c r="BL37" s="87">
        <f t="shared" si="12"/>
        <v>217808</v>
      </c>
      <c r="BP37" s="21">
        <f t="shared" si="13"/>
        <v>40086</v>
      </c>
      <c r="BQ37" s="58">
        <f t="shared" si="14"/>
        <v>7.9470956708477133E-2</v>
      </c>
      <c r="BR37" s="58">
        <f t="shared" si="15"/>
        <v>8.1343764616955958E-2</v>
      </c>
      <c r="BS37" s="58">
        <f t="shared" si="15"/>
        <v>5.0795238095238107E-3</v>
      </c>
      <c r="BT37" s="58">
        <f t="shared" si="16"/>
        <v>6.1522190476190472E-3</v>
      </c>
      <c r="BU37" s="58">
        <f t="shared" si="17"/>
        <v>-5.2816017316017431E-4</v>
      </c>
      <c r="BV37" s="8">
        <f t="shared" si="18"/>
        <v>1.056233186198971E-2</v>
      </c>
      <c r="BW37" s="8"/>
    </row>
    <row r="38" spans="1:75" x14ac:dyDescent="0.25">
      <c r="A38" s="7">
        <f t="shared" si="2"/>
        <v>39994</v>
      </c>
      <c r="B38" s="231">
        <v>40086</v>
      </c>
      <c r="C38" s="226">
        <v>138033532265</v>
      </c>
      <c r="D38" s="227">
        <v>30053854.429999989</v>
      </c>
      <c r="E38" s="228">
        <v>209913</v>
      </c>
      <c r="F38" s="227">
        <v>4601117742.166667</v>
      </c>
      <c r="G38" s="227">
        <v>21919.165283553983</v>
      </c>
      <c r="H38" s="227">
        <v>30053854.429999989</v>
      </c>
      <c r="I38" s="229">
        <v>7.9470956708477133E-2</v>
      </c>
      <c r="J38" s="229">
        <v>4.5513636363636364E-3</v>
      </c>
      <c r="K38" s="230">
        <v>0</v>
      </c>
      <c r="L38" s="230">
        <v>-2.5409090909090867E-4</v>
      </c>
      <c r="M38" s="230">
        <v>-2.5409090909090867E-4</v>
      </c>
      <c r="N38" s="239">
        <v>22.249565098352335</v>
      </c>
      <c r="O38" s="239">
        <v>9.9951166602070494</v>
      </c>
      <c r="P38" s="237">
        <v>8.1343764616955958E-2</v>
      </c>
      <c r="S38" s="21">
        <f t="shared" si="3"/>
        <v>40086</v>
      </c>
      <c r="T38" s="14">
        <f t="shared" si="0"/>
        <v>7.9470956708477133E-2</v>
      </c>
      <c r="U38" s="14">
        <f t="shared" si="0"/>
        <v>4.5513636363636364E-3</v>
      </c>
      <c r="V38" s="14">
        <f>++VLOOKUP(B38,'cds bmps'!K:O,5,FALSE)/10000</f>
        <v>5.9822500000000015E-3</v>
      </c>
      <c r="W38" s="83">
        <v>1.1683860123265548E-2</v>
      </c>
      <c r="X38" s="81">
        <v>0</v>
      </c>
      <c r="Z38" s="83">
        <f t="shared" si="4"/>
        <v>8.3002296827604682E-2</v>
      </c>
      <c r="AA38" s="14">
        <f t="shared" si="5"/>
        <v>-3.531340119127549E-3</v>
      </c>
      <c r="AC38" s="21">
        <f t="shared" si="6"/>
        <v>40117</v>
      </c>
      <c r="AD38" s="14">
        <f t="shared" si="7"/>
        <v>5.5121434267855346E-3</v>
      </c>
      <c r="AE38" s="14">
        <f t="shared" si="8"/>
        <v>-3.531340119127549E-3</v>
      </c>
      <c r="AF38" s="15">
        <f t="shared" si="9"/>
        <v>-2.5409090909090867E-4</v>
      </c>
      <c r="AG38" s="15"/>
      <c r="AJ38" s="59"/>
      <c r="AT38" s="59"/>
      <c r="AU38" s="59"/>
      <c r="AV38" s="59"/>
      <c r="AW38" s="59"/>
      <c r="AX38" s="59"/>
      <c r="AY38" s="29">
        <f t="shared" si="19"/>
        <v>40086</v>
      </c>
      <c r="AZ38" s="60">
        <f t="shared" si="24"/>
        <v>7.9470956708477133E-2</v>
      </c>
      <c r="BA38" s="60">
        <f t="shared" si="25"/>
        <v>4.5513636363636364E-3</v>
      </c>
      <c r="BB38" s="60">
        <f t="shared" si="26"/>
        <v>0</v>
      </c>
      <c r="BC38" s="60">
        <f t="shared" si="27"/>
        <v>-5.2816017316017431E-4</v>
      </c>
      <c r="BD38" s="60">
        <f t="shared" si="28"/>
        <v>-5.2816017316017431E-4</v>
      </c>
      <c r="BE38" s="60">
        <f t="shared" si="29"/>
        <v>5.9822500000000015E-3</v>
      </c>
      <c r="BF38" s="61">
        <f t="shared" si="30"/>
        <v>1.1683860123265548E-2</v>
      </c>
      <c r="BJ38" s="52">
        <f t="shared" si="22"/>
        <v>40086</v>
      </c>
      <c r="BK38" s="58">
        <f t="shared" si="23"/>
        <v>9.9951166602070494</v>
      </c>
      <c r="BL38" s="87">
        <f t="shared" si="12"/>
        <v>209913</v>
      </c>
      <c r="BP38" s="21">
        <f t="shared" si="13"/>
        <v>40117</v>
      </c>
      <c r="BQ38" s="58">
        <f t="shared" si="14"/>
        <v>8.4983100135262668E-2</v>
      </c>
      <c r="BR38" s="58">
        <f t="shared" si="15"/>
        <v>7.9470956708477133E-2</v>
      </c>
      <c r="BS38" s="58">
        <f t="shared" si="15"/>
        <v>4.5513636363636364E-3</v>
      </c>
      <c r="BT38" s="58">
        <f t="shared" si="16"/>
        <v>5.9822500000000015E-3</v>
      </c>
      <c r="BU38" s="58">
        <f t="shared" si="17"/>
        <v>-2.5409090909090867E-4</v>
      </c>
      <c r="BV38" s="8">
        <f t="shared" si="18"/>
        <v>1.1683860123265548E-2</v>
      </c>
      <c r="BW38" s="8"/>
    </row>
    <row r="39" spans="1:75" x14ac:dyDescent="0.25">
      <c r="A39" s="7">
        <f t="shared" si="2"/>
        <v>40025</v>
      </c>
      <c r="B39" s="231">
        <v>40117</v>
      </c>
      <c r="C39" s="226">
        <v>141439431739</v>
      </c>
      <c r="D39" s="227">
        <v>32931401.070000235</v>
      </c>
      <c r="E39" s="228">
        <v>256991</v>
      </c>
      <c r="F39" s="227">
        <v>4562562314.1612902</v>
      </c>
      <c r="G39" s="227">
        <v>17753.782483282645</v>
      </c>
      <c r="H39" s="227">
        <v>32931401.070000235</v>
      </c>
      <c r="I39" s="229">
        <v>8.4983100135262668E-2</v>
      </c>
      <c r="J39" s="229">
        <v>4.2972727272727277E-3</v>
      </c>
      <c r="K39" s="230">
        <v>5.5108225108224489E-5</v>
      </c>
      <c r="L39" s="230">
        <v>0</v>
      </c>
      <c r="M39" s="230">
        <v>5.5108225108224489E-5</v>
      </c>
      <c r="N39" s="239">
        <v>22.241150213660116</v>
      </c>
      <c r="O39" s="239">
        <v>9.7843538698512091</v>
      </c>
      <c r="P39" s="237">
        <v>7.9470956708477133E-2</v>
      </c>
      <c r="S39" s="21">
        <f t="shared" si="3"/>
        <v>40117</v>
      </c>
      <c r="T39" s="14">
        <f t="shared" si="0"/>
        <v>8.4983100135262668E-2</v>
      </c>
      <c r="U39" s="14">
        <f t="shared" si="0"/>
        <v>4.2972727272727277E-3</v>
      </c>
      <c r="V39" s="14">
        <f>++VLOOKUP(B39,'cds bmps'!K:O,5,FALSE)/10000</f>
        <v>6.6962454545454551E-3</v>
      </c>
      <c r="W39" s="83">
        <v>1.1683860123265548E-2</v>
      </c>
      <c r="X39" s="81">
        <v>0</v>
      </c>
      <c r="Z39" s="83">
        <f t="shared" si="4"/>
        <v>8.308951964110993E-2</v>
      </c>
      <c r="AA39" s="14">
        <f t="shared" si="5"/>
        <v>1.8935804941527384E-3</v>
      </c>
      <c r="AC39" s="21">
        <f t="shared" si="6"/>
        <v>40147</v>
      </c>
      <c r="AD39" s="14">
        <f t="shared" si="7"/>
        <v>-5.262349080803308E-3</v>
      </c>
      <c r="AE39" s="14">
        <f t="shared" si="8"/>
        <v>1.8935804941527384E-3</v>
      </c>
      <c r="AF39" s="15">
        <f t="shared" si="9"/>
        <v>5.5108225108224489E-5</v>
      </c>
      <c r="AG39" s="15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29">
        <f t="shared" si="19"/>
        <v>40117</v>
      </c>
      <c r="AZ39" s="60">
        <f t="shared" si="24"/>
        <v>8.4983100135262668E-2</v>
      </c>
      <c r="BA39" s="60">
        <f t="shared" si="25"/>
        <v>4.2972727272727277E-3</v>
      </c>
      <c r="BB39" s="60">
        <f t="shared" si="26"/>
        <v>0</v>
      </c>
      <c r="BC39" s="60">
        <f t="shared" si="27"/>
        <v>-2.5409090909090867E-4</v>
      </c>
      <c r="BD39" s="60">
        <f t="shared" si="28"/>
        <v>-2.5409090909090867E-4</v>
      </c>
      <c r="BE39" s="60">
        <f t="shared" si="29"/>
        <v>6.6962454545454551E-3</v>
      </c>
      <c r="BF39" s="61">
        <f t="shared" si="30"/>
        <v>1.1683860123265548E-2</v>
      </c>
      <c r="BJ39" s="52">
        <f t="shared" si="22"/>
        <v>40117</v>
      </c>
      <c r="BK39" s="58">
        <f t="shared" si="23"/>
        <v>9.7843538698512091</v>
      </c>
      <c r="BL39" s="87">
        <f t="shared" si="12"/>
        <v>256991</v>
      </c>
      <c r="BP39" s="21">
        <f t="shared" si="13"/>
        <v>40147</v>
      </c>
      <c r="BQ39" s="58">
        <f t="shared" si="14"/>
        <v>7.972075105445936E-2</v>
      </c>
      <c r="BR39" s="58">
        <f t="shared" si="15"/>
        <v>8.4983100135262668E-2</v>
      </c>
      <c r="BS39" s="58">
        <f t="shared" si="15"/>
        <v>4.2972727272727277E-3</v>
      </c>
      <c r="BT39" s="58">
        <f t="shared" si="16"/>
        <v>6.6962454545454551E-3</v>
      </c>
      <c r="BU39" s="58">
        <f t="shared" si="17"/>
        <v>5.5108225108224489E-5</v>
      </c>
      <c r="BV39" s="8">
        <f t="shared" si="18"/>
        <v>1.1683860123265548E-2</v>
      </c>
      <c r="BW39" s="8"/>
    </row>
    <row r="40" spans="1:75" x14ac:dyDescent="0.25">
      <c r="A40" s="7">
        <f t="shared" si="2"/>
        <v>40056</v>
      </c>
      <c r="B40" s="231">
        <v>40147</v>
      </c>
      <c r="C40" s="226">
        <v>139815632086</v>
      </c>
      <c r="D40" s="227">
        <v>30537553.96999969</v>
      </c>
      <c r="E40" s="228">
        <v>250472</v>
      </c>
      <c r="F40" s="227">
        <v>4660521069.5333338</v>
      </c>
      <c r="G40" s="227">
        <v>18606.954348323699</v>
      </c>
      <c r="H40" s="227">
        <v>30537553.96999969</v>
      </c>
      <c r="I40" s="229">
        <v>7.972075105445936E-2</v>
      </c>
      <c r="J40" s="229">
        <v>4.3523809523809522E-3</v>
      </c>
      <c r="K40" s="230">
        <v>4.2716450216450253E-4</v>
      </c>
      <c r="L40" s="230">
        <v>0</v>
      </c>
      <c r="M40" s="230">
        <v>4.2716450216450253E-4</v>
      </c>
      <c r="N40" s="239">
        <v>22.26239309632928</v>
      </c>
      <c r="O40" s="239">
        <v>9.8312906795167816</v>
      </c>
      <c r="P40" s="237">
        <v>8.4983100135262668E-2</v>
      </c>
      <c r="S40" s="21">
        <f t="shared" si="3"/>
        <v>40147</v>
      </c>
      <c r="T40" s="14">
        <f t="shared" si="0"/>
        <v>7.972075105445936E-2</v>
      </c>
      <c r="U40" s="14">
        <f t="shared" si="0"/>
        <v>4.3523809523809522E-3</v>
      </c>
      <c r="V40" s="14">
        <f>++VLOOKUP(B40,'cds bmps'!K:O,5,FALSE)/10000</f>
        <v>7.747133333333333E-3</v>
      </c>
      <c r="W40" s="83">
        <v>1.1683860123265548E-2</v>
      </c>
      <c r="X40" s="81">
        <v>0</v>
      </c>
      <c r="Z40" s="83">
        <f t="shared" si="4"/>
        <v>8.3375331711127432E-2</v>
      </c>
      <c r="AA40" s="14">
        <f t="shared" si="5"/>
        <v>-3.6545806566680716E-3</v>
      </c>
      <c r="AC40" s="21">
        <f t="shared" si="6"/>
        <v>40178</v>
      </c>
      <c r="AD40" s="14">
        <f t="shared" si="7"/>
        <v>-1.0948819857676817E-3</v>
      </c>
      <c r="AE40" s="14">
        <f t="shared" si="8"/>
        <v>-3.6545806566680716E-3</v>
      </c>
      <c r="AF40" s="15">
        <f t="shared" si="9"/>
        <v>4.2716450216450253E-4</v>
      </c>
      <c r="AG40" s="15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29">
        <f t="shared" si="19"/>
        <v>40147</v>
      </c>
      <c r="AZ40" s="60">
        <f t="shared" si="24"/>
        <v>7.972075105445936E-2</v>
      </c>
      <c r="BA40" s="60">
        <f t="shared" si="25"/>
        <v>4.3523809523809522E-3</v>
      </c>
      <c r="BB40" s="60">
        <f t="shared" si="26"/>
        <v>5.5108225108224489E-5</v>
      </c>
      <c r="BC40" s="60">
        <f t="shared" si="27"/>
        <v>0</v>
      </c>
      <c r="BD40" s="60">
        <f t="shared" si="28"/>
        <v>5.5108225108224489E-5</v>
      </c>
      <c r="BE40" s="60">
        <f t="shared" si="29"/>
        <v>7.747133333333333E-3</v>
      </c>
      <c r="BF40" s="61">
        <f t="shared" si="30"/>
        <v>1.1683860123265548E-2</v>
      </c>
      <c r="BJ40" s="52">
        <f t="shared" si="22"/>
        <v>40147</v>
      </c>
      <c r="BK40" s="58">
        <f t="shared" si="23"/>
        <v>9.8312906795167816</v>
      </c>
      <c r="BL40" s="87">
        <f t="shared" si="12"/>
        <v>250472</v>
      </c>
      <c r="BP40" s="21">
        <f t="shared" si="13"/>
        <v>40178</v>
      </c>
      <c r="BQ40" s="58">
        <f t="shared" si="14"/>
        <v>7.8625869068691678E-2</v>
      </c>
      <c r="BR40" s="58">
        <f t="shared" si="15"/>
        <v>7.972075105445936E-2</v>
      </c>
      <c r="BS40" s="58">
        <f t="shared" si="15"/>
        <v>4.3523809523809522E-3</v>
      </c>
      <c r="BT40" s="58">
        <f t="shared" si="16"/>
        <v>7.747133333333333E-3</v>
      </c>
      <c r="BU40" s="58">
        <f t="shared" si="17"/>
        <v>4.2716450216450253E-4</v>
      </c>
      <c r="BV40" s="8">
        <f t="shared" si="18"/>
        <v>1.1683860123265548E-2</v>
      </c>
      <c r="BW40" s="8"/>
    </row>
    <row r="41" spans="1:75" x14ac:dyDescent="0.25">
      <c r="A41" s="7">
        <f t="shared" si="2"/>
        <v>40086</v>
      </c>
      <c r="B41" s="231">
        <v>40178</v>
      </c>
      <c r="C41" s="226">
        <v>140498227928</v>
      </c>
      <c r="D41" s="227">
        <v>30265192.530000355</v>
      </c>
      <c r="E41" s="228">
        <v>212657</v>
      </c>
      <c r="F41" s="227">
        <v>4532200900.9032259</v>
      </c>
      <c r="G41" s="227">
        <v>21312.258241690732</v>
      </c>
      <c r="H41" s="227">
        <v>30265192.530000355</v>
      </c>
      <c r="I41" s="229">
        <v>7.8625869068691678E-2</v>
      </c>
      <c r="J41" s="229">
        <v>4.7795454545454547E-3</v>
      </c>
      <c r="K41" s="230">
        <v>0</v>
      </c>
      <c r="L41" s="230">
        <v>-4.0954545454545497E-4</v>
      </c>
      <c r="M41" s="230">
        <v>-4.0954545454545497E-4</v>
      </c>
      <c r="N41" s="239">
        <v>22.234473508543427</v>
      </c>
      <c r="O41" s="239">
        <v>9.9670376904631528</v>
      </c>
      <c r="P41" s="237">
        <v>7.972075105445936E-2</v>
      </c>
      <c r="S41" s="21">
        <f t="shared" si="3"/>
        <v>40178</v>
      </c>
      <c r="T41" s="14">
        <f t="shared" si="0"/>
        <v>7.8625869068691678E-2</v>
      </c>
      <c r="U41" s="14">
        <f t="shared" si="0"/>
        <v>4.7795454545454547E-3</v>
      </c>
      <c r="V41" s="14">
        <f>++VLOOKUP(B41,'cds bmps'!K:O,5,FALSE)/10000</f>
        <v>7.8086565217391282E-3</v>
      </c>
      <c r="W41" s="83">
        <v>1.2439944611693211E-2</v>
      </c>
      <c r="X41" s="81">
        <v>0</v>
      </c>
      <c r="Z41" s="83">
        <f t="shared" si="4"/>
        <v>8.4670568927095388E-2</v>
      </c>
      <c r="AA41" s="14">
        <f t="shared" si="5"/>
        <v>-6.0446998584037098E-3</v>
      </c>
      <c r="AC41" s="21">
        <f t="shared" si="6"/>
        <v>40209</v>
      </c>
      <c r="AD41" s="14">
        <f t="shared" si="7"/>
        <v>5.0329197143714755E-3</v>
      </c>
      <c r="AE41" s="14">
        <f t="shared" si="8"/>
        <v>-6.0446998584037098E-3</v>
      </c>
      <c r="AF41" s="15">
        <f t="shared" si="9"/>
        <v>-4.0954545454545497E-4</v>
      </c>
      <c r="AG41" s="15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29">
        <f t="shared" si="19"/>
        <v>40178</v>
      </c>
      <c r="AZ41" s="60">
        <f t="shared" si="24"/>
        <v>7.8625869068691678E-2</v>
      </c>
      <c r="BA41" s="60">
        <f t="shared" si="25"/>
        <v>4.7795454545454547E-3</v>
      </c>
      <c r="BB41" s="60">
        <f t="shared" si="26"/>
        <v>4.2716450216450253E-4</v>
      </c>
      <c r="BC41" s="60">
        <f t="shared" si="27"/>
        <v>0</v>
      </c>
      <c r="BD41" s="60">
        <f t="shared" si="28"/>
        <v>4.2716450216450253E-4</v>
      </c>
      <c r="BE41" s="60">
        <f t="shared" si="29"/>
        <v>7.8086565217391282E-3</v>
      </c>
      <c r="BF41" s="61">
        <f t="shared" si="30"/>
        <v>1.2439944611693211E-2</v>
      </c>
      <c r="BJ41" s="52">
        <f t="shared" si="22"/>
        <v>40178</v>
      </c>
      <c r="BK41" s="58">
        <f t="shared" si="23"/>
        <v>9.9670376904631528</v>
      </c>
      <c r="BL41" s="87">
        <f t="shared" si="12"/>
        <v>212657</v>
      </c>
      <c r="BP41" s="21">
        <f t="shared" si="13"/>
        <v>40209</v>
      </c>
      <c r="BQ41" s="58">
        <f t="shared" si="14"/>
        <v>8.3658788783063154E-2</v>
      </c>
      <c r="BR41" s="58">
        <f t="shared" si="15"/>
        <v>7.8625869068691678E-2</v>
      </c>
      <c r="BS41" s="58">
        <f t="shared" si="15"/>
        <v>4.7795454545454547E-3</v>
      </c>
      <c r="BT41" s="58">
        <f t="shared" si="16"/>
        <v>7.8086565217391282E-3</v>
      </c>
      <c r="BU41" s="58">
        <f t="shared" si="17"/>
        <v>-4.0954545454545497E-4</v>
      </c>
      <c r="BV41" s="8">
        <f t="shared" si="18"/>
        <v>1.2439944611693211E-2</v>
      </c>
      <c r="BW41" s="8"/>
    </row>
    <row r="42" spans="1:75" x14ac:dyDescent="0.25">
      <c r="A42" s="7">
        <f t="shared" si="2"/>
        <v>40117</v>
      </c>
      <c r="B42" s="231">
        <v>40209</v>
      </c>
      <c r="C42" s="226">
        <v>142902823429</v>
      </c>
      <c r="D42" s="227">
        <v>32753635.950000219</v>
      </c>
      <c r="E42" s="228">
        <v>215186</v>
      </c>
      <c r="F42" s="227">
        <v>4609768497.7096777</v>
      </c>
      <c r="G42" s="227">
        <v>21422.250972227179</v>
      </c>
      <c r="H42" s="227">
        <v>32753635.950000219</v>
      </c>
      <c r="I42" s="229">
        <v>8.3658788783063154E-2</v>
      </c>
      <c r="J42" s="229">
        <v>4.3699999999999998E-3</v>
      </c>
      <c r="K42" s="230">
        <v>0</v>
      </c>
      <c r="L42" s="230">
        <v>-1.5550000000000026E-4</v>
      </c>
      <c r="M42" s="230">
        <v>-1.5550000000000026E-4</v>
      </c>
      <c r="N42" s="239">
        <v>22.251443475277476</v>
      </c>
      <c r="O42" s="239">
        <v>9.9721854258860088</v>
      </c>
      <c r="P42" s="237">
        <v>7.8625869068691678E-2</v>
      </c>
      <c r="S42" s="21">
        <f t="shared" si="3"/>
        <v>40209</v>
      </c>
      <c r="T42" s="14">
        <f t="shared" si="0"/>
        <v>8.3658788783063154E-2</v>
      </c>
      <c r="U42" s="14">
        <f t="shared" si="0"/>
        <v>4.3699999999999998E-3</v>
      </c>
      <c r="V42" s="14">
        <f>++VLOOKUP(B42,'cds bmps'!K:O,5,FALSE)/10000</f>
        <v>8.02877619047619E-3</v>
      </c>
      <c r="W42" s="83">
        <v>1.2439944611693211E-2</v>
      </c>
      <c r="X42" s="81">
        <v>0</v>
      </c>
      <c r="Z42" s="83">
        <f t="shared" si="4"/>
        <v>8.4575937030629197E-2</v>
      </c>
      <c r="AA42" s="14">
        <f t="shared" si="5"/>
        <v>-9.1714824756604363E-4</v>
      </c>
      <c r="AC42" s="21">
        <f t="shared" si="6"/>
        <v>40237</v>
      </c>
      <c r="AD42" s="14">
        <f t="shared" si="7"/>
        <v>-2.8234121313982369E-3</v>
      </c>
      <c r="AE42" s="14">
        <f t="shared" si="8"/>
        <v>-9.1714824756604363E-4</v>
      </c>
      <c r="AF42" s="15">
        <f t="shared" si="9"/>
        <v>-1.5550000000000026E-4</v>
      </c>
      <c r="AG42" s="15"/>
      <c r="AL42" s="59"/>
      <c r="AM42" s="59"/>
      <c r="AY42" s="29">
        <f t="shared" si="19"/>
        <v>40209</v>
      </c>
      <c r="AZ42" s="60">
        <f t="shared" si="24"/>
        <v>8.3658788783063154E-2</v>
      </c>
      <c r="BA42" s="60">
        <f t="shared" si="25"/>
        <v>4.3699999999999998E-3</v>
      </c>
      <c r="BB42" s="60">
        <f t="shared" si="26"/>
        <v>0</v>
      </c>
      <c r="BC42" s="60">
        <f t="shared" si="27"/>
        <v>-4.0954545454545497E-4</v>
      </c>
      <c r="BD42" s="60">
        <f t="shared" si="28"/>
        <v>-4.0954545454545497E-4</v>
      </c>
      <c r="BE42" s="60">
        <f t="shared" si="29"/>
        <v>8.02877619047619E-3</v>
      </c>
      <c r="BF42" s="61">
        <f t="shared" si="30"/>
        <v>1.2439944611693211E-2</v>
      </c>
      <c r="BJ42" s="52">
        <f t="shared" si="22"/>
        <v>40209</v>
      </c>
      <c r="BK42" s="58">
        <f t="shared" si="23"/>
        <v>9.9721854258860088</v>
      </c>
      <c r="BL42" s="87">
        <f t="shared" si="12"/>
        <v>215186</v>
      </c>
      <c r="BP42" s="21">
        <f t="shared" si="13"/>
        <v>40237</v>
      </c>
      <c r="BQ42" s="58">
        <f t="shared" si="14"/>
        <v>8.0835376651664917E-2</v>
      </c>
      <c r="BR42" s="58">
        <f t="shared" si="15"/>
        <v>8.3658788783063154E-2</v>
      </c>
      <c r="BS42" s="58">
        <f t="shared" si="15"/>
        <v>4.3699999999999998E-3</v>
      </c>
      <c r="BT42" s="58">
        <f t="shared" si="16"/>
        <v>8.02877619047619E-3</v>
      </c>
      <c r="BU42" s="58">
        <f t="shared" si="17"/>
        <v>-1.5550000000000026E-4</v>
      </c>
      <c r="BV42" s="8">
        <f t="shared" si="18"/>
        <v>1.2439944611693211E-2</v>
      </c>
      <c r="BW42" s="8"/>
    </row>
    <row r="43" spans="1:75" x14ac:dyDescent="0.25">
      <c r="A43" s="7">
        <f t="shared" si="2"/>
        <v>40147</v>
      </c>
      <c r="B43" s="231">
        <v>40237</v>
      </c>
      <c r="C43" s="226">
        <v>128935669587</v>
      </c>
      <c r="D43" s="227">
        <v>28554968.259999346</v>
      </c>
      <c r="E43" s="228">
        <v>208439</v>
      </c>
      <c r="F43" s="227">
        <v>4604845342.3928576</v>
      </c>
      <c r="G43" s="227">
        <v>22092.052554430109</v>
      </c>
      <c r="H43" s="227">
        <v>28554968.259999346</v>
      </c>
      <c r="I43" s="229">
        <v>8.0835376651664917E-2</v>
      </c>
      <c r="J43" s="229">
        <v>4.2144999999999995E-3</v>
      </c>
      <c r="K43" s="230">
        <v>0</v>
      </c>
      <c r="L43" s="230">
        <v>-1.5276086956521676E-4</v>
      </c>
      <c r="M43" s="230">
        <v>-1.5276086956521676E-4</v>
      </c>
      <c r="N43" s="239">
        <v>22.250374921375883</v>
      </c>
      <c r="O43" s="239">
        <v>10.002973209907896</v>
      </c>
      <c r="P43" s="237">
        <v>8.3658788783063154E-2</v>
      </c>
      <c r="S43" s="21">
        <f t="shared" si="3"/>
        <v>40237</v>
      </c>
      <c r="T43" s="14">
        <f t="shared" si="0"/>
        <v>8.0835376651664917E-2</v>
      </c>
      <c r="U43" s="14">
        <f t="shared" si="0"/>
        <v>4.2144999999999995E-3</v>
      </c>
      <c r="V43" s="14">
        <f>++VLOOKUP(B43,'cds bmps'!K:O,5,FALSE)/10000</f>
        <v>1.1606800000000002E-2</v>
      </c>
      <c r="W43" s="83">
        <v>1.2439944611693211E-2</v>
      </c>
      <c r="X43" s="81">
        <v>0</v>
      </c>
      <c r="Z43" s="83">
        <f t="shared" si="4"/>
        <v>8.5423163986597286E-2</v>
      </c>
      <c r="AA43" s="14">
        <f t="shared" si="5"/>
        <v>-4.5877873349323695E-3</v>
      </c>
      <c r="AC43" s="21">
        <f t="shared" si="6"/>
        <v>40268</v>
      </c>
      <c r="AD43" s="14">
        <f t="shared" si="7"/>
        <v>-2.328483770360365E-3</v>
      </c>
      <c r="AE43" s="14">
        <f t="shared" si="8"/>
        <v>-4.5877873349323695E-3</v>
      </c>
      <c r="AF43" s="15">
        <f t="shared" si="9"/>
        <v>-1.5276086956521676E-4</v>
      </c>
      <c r="AG43" s="15"/>
      <c r="AL43" s="59"/>
      <c r="AM43" s="59"/>
      <c r="AY43" s="29">
        <f t="shared" si="19"/>
        <v>40237</v>
      </c>
      <c r="AZ43" s="60">
        <f t="shared" si="24"/>
        <v>8.0835376651664917E-2</v>
      </c>
      <c r="BA43" s="60">
        <f t="shared" si="25"/>
        <v>4.2144999999999995E-3</v>
      </c>
      <c r="BB43" s="60">
        <f t="shared" si="26"/>
        <v>0</v>
      </c>
      <c r="BC43" s="60">
        <f t="shared" si="27"/>
        <v>-1.5550000000000026E-4</v>
      </c>
      <c r="BD43" s="60">
        <f t="shared" si="28"/>
        <v>-1.5550000000000026E-4</v>
      </c>
      <c r="BE43" s="60">
        <f t="shared" si="29"/>
        <v>1.1606800000000002E-2</v>
      </c>
      <c r="BF43" s="61">
        <f t="shared" si="30"/>
        <v>1.2439944611693211E-2</v>
      </c>
      <c r="BJ43" s="52">
        <f t="shared" si="22"/>
        <v>40237</v>
      </c>
      <c r="BK43" s="58">
        <f t="shared" si="23"/>
        <v>10.002973209907896</v>
      </c>
      <c r="BL43" s="87">
        <f t="shared" si="12"/>
        <v>208439</v>
      </c>
      <c r="BP43" s="21">
        <f t="shared" si="13"/>
        <v>40268</v>
      </c>
      <c r="BQ43" s="58">
        <f t="shared" si="14"/>
        <v>7.8506892881304552E-2</v>
      </c>
      <c r="BR43" s="58">
        <f t="shared" si="15"/>
        <v>8.0835376651664917E-2</v>
      </c>
      <c r="BS43" s="58">
        <f t="shared" si="15"/>
        <v>4.2144999999999995E-3</v>
      </c>
      <c r="BT43" s="58">
        <f t="shared" si="16"/>
        <v>1.1606800000000002E-2</v>
      </c>
      <c r="BU43" s="58">
        <f t="shared" si="17"/>
        <v>-1.5276086956521676E-4</v>
      </c>
      <c r="BV43" s="8">
        <f t="shared" si="18"/>
        <v>1.2439944611693211E-2</v>
      </c>
      <c r="BW43" s="8"/>
    </row>
    <row r="44" spans="1:75" x14ac:dyDescent="0.25">
      <c r="A44" s="7">
        <f t="shared" si="2"/>
        <v>40178</v>
      </c>
      <c r="B44" s="231">
        <v>40268</v>
      </c>
      <c r="C44" s="226">
        <v>139694092807</v>
      </c>
      <c r="D44" s="227">
        <v>30046436.110000454</v>
      </c>
      <c r="E44" s="228">
        <v>203020</v>
      </c>
      <c r="F44" s="227">
        <v>4506261058.2903223</v>
      </c>
      <c r="G44" s="227">
        <v>22196.143524235653</v>
      </c>
      <c r="H44" s="227">
        <v>30046436.110000454</v>
      </c>
      <c r="I44" s="229">
        <v>7.8506892881304552E-2</v>
      </c>
      <c r="J44" s="229">
        <v>4.0617391304347827E-3</v>
      </c>
      <c r="K44" s="230">
        <v>0</v>
      </c>
      <c r="L44" s="230">
        <v>-1.9466403162055057E-5</v>
      </c>
      <c r="M44" s="230">
        <v>-1.9466403162055057E-5</v>
      </c>
      <c r="N44" s="239">
        <v>22.228733612984051</v>
      </c>
      <c r="O44" s="239">
        <v>10.007673837645632</v>
      </c>
      <c r="P44" s="237">
        <v>8.0835376651664917E-2</v>
      </c>
      <c r="S44" s="21">
        <f t="shared" si="3"/>
        <v>40268</v>
      </c>
      <c r="T44" s="14">
        <f t="shared" si="0"/>
        <v>7.8506892881304552E-2</v>
      </c>
      <c r="U44" s="14">
        <f t="shared" si="0"/>
        <v>4.0617391304347827E-3</v>
      </c>
      <c r="V44" s="14">
        <f>++VLOOKUP(B44,'cds bmps'!K:O,5,FALSE)/10000</f>
        <v>9.1515739130434773E-3</v>
      </c>
      <c r="W44" s="83">
        <v>9.6992884951000134E-3</v>
      </c>
      <c r="X44" s="81">
        <v>0</v>
      </c>
      <c r="Z44" s="83">
        <f t="shared" si="4"/>
        <v>8.067609234895437E-2</v>
      </c>
      <c r="AA44" s="14">
        <f t="shared" si="5"/>
        <v>-2.1691994676498183E-3</v>
      </c>
      <c r="AC44" s="21">
        <f t="shared" si="6"/>
        <v>40298</v>
      </c>
      <c r="AD44" s="14">
        <f t="shared" si="7"/>
        <v>4.6015941366227414E-3</v>
      </c>
      <c r="AE44" s="14">
        <f t="shared" si="8"/>
        <v>-2.1691994676498183E-3</v>
      </c>
      <c r="AF44" s="15">
        <f t="shared" si="9"/>
        <v>-1.9466403162055057E-5</v>
      </c>
      <c r="AG44" s="15"/>
      <c r="AL44" s="59"/>
      <c r="AM44" s="59"/>
      <c r="AY44" s="29">
        <f t="shared" si="19"/>
        <v>40268</v>
      </c>
      <c r="AZ44" s="60">
        <f t="shared" si="24"/>
        <v>7.8506892881304552E-2</v>
      </c>
      <c r="BA44" s="60">
        <f t="shared" si="25"/>
        <v>4.0617391304347827E-3</v>
      </c>
      <c r="BB44" s="60">
        <f t="shared" si="26"/>
        <v>0</v>
      </c>
      <c r="BC44" s="60">
        <f t="shared" si="27"/>
        <v>-1.5276086956521676E-4</v>
      </c>
      <c r="BD44" s="60">
        <f t="shared" si="28"/>
        <v>-1.5276086956521676E-4</v>
      </c>
      <c r="BE44" s="60">
        <f t="shared" si="29"/>
        <v>9.1515739130434773E-3</v>
      </c>
      <c r="BF44" s="61">
        <f t="shared" si="30"/>
        <v>9.6992884951000134E-3</v>
      </c>
      <c r="BJ44" s="52">
        <f t="shared" si="22"/>
        <v>40268</v>
      </c>
      <c r="BK44" s="58">
        <f t="shared" si="23"/>
        <v>10.007673837645632</v>
      </c>
      <c r="BL44" s="87">
        <f t="shared" si="12"/>
        <v>203020</v>
      </c>
      <c r="BP44" s="21">
        <f t="shared" si="13"/>
        <v>40298</v>
      </c>
      <c r="BQ44" s="58">
        <f t="shared" si="14"/>
        <v>8.3108487017927293E-2</v>
      </c>
      <c r="BR44" s="58">
        <f t="shared" si="15"/>
        <v>7.8506892881304552E-2</v>
      </c>
      <c r="BS44" s="58">
        <f t="shared" si="15"/>
        <v>4.0617391304347827E-3</v>
      </c>
      <c r="BT44" s="58">
        <f t="shared" si="16"/>
        <v>9.1515739130434773E-3</v>
      </c>
      <c r="BU44" s="58">
        <f t="shared" si="17"/>
        <v>-1.9466403162055057E-5</v>
      </c>
      <c r="BV44" s="8">
        <f t="shared" si="18"/>
        <v>9.6992884951000134E-3</v>
      </c>
      <c r="BW44" s="8"/>
    </row>
    <row r="45" spans="1:75" x14ac:dyDescent="0.25">
      <c r="A45" s="7">
        <f t="shared" si="2"/>
        <v>40209</v>
      </c>
      <c r="B45" s="231">
        <v>40298</v>
      </c>
      <c r="C45" s="226">
        <v>136583086071</v>
      </c>
      <c r="D45" s="227">
        <v>31099215.440000407</v>
      </c>
      <c r="E45" s="228">
        <v>216763</v>
      </c>
      <c r="F45" s="227">
        <v>4552769535.6999998</v>
      </c>
      <c r="G45" s="227">
        <v>21003.444018121172</v>
      </c>
      <c r="H45" s="227">
        <v>31099215.440000407</v>
      </c>
      <c r="I45" s="229">
        <v>8.3108487017927293E-2</v>
      </c>
      <c r="J45" s="229">
        <v>4.0422727272727277E-3</v>
      </c>
      <c r="K45" s="230">
        <v>1.8772727272727257E-4</v>
      </c>
      <c r="L45" s="230">
        <v>0</v>
      </c>
      <c r="M45" s="230">
        <v>1.8772727272727257E-4</v>
      </c>
      <c r="N45" s="239">
        <v>22.239001573897994</v>
      </c>
      <c r="O45" s="239">
        <v>9.9524417041218012</v>
      </c>
      <c r="P45" s="237">
        <v>7.8506892881304552E-2</v>
      </c>
      <c r="S45" s="21">
        <f t="shared" si="3"/>
        <v>40298</v>
      </c>
      <c r="T45" s="14">
        <f t="shared" si="0"/>
        <v>8.3108487017927293E-2</v>
      </c>
      <c r="U45" s="14">
        <f t="shared" si="0"/>
        <v>4.0422727272727277E-3</v>
      </c>
      <c r="V45" s="14">
        <f>++VLOOKUP(B45,'cds bmps'!K:O,5,FALSE)/10000</f>
        <v>9.9508681818181819E-3</v>
      </c>
      <c r="W45" s="83">
        <v>9.6992884951000134E-3</v>
      </c>
      <c r="X45" s="81">
        <v>0</v>
      </c>
      <c r="Z45" s="83">
        <f t="shared" si="4"/>
        <v>8.0870957128596044E-2</v>
      </c>
      <c r="AA45" s="14">
        <f t="shared" si="5"/>
        <v>2.2375298893312495E-3</v>
      </c>
      <c r="AC45" s="21">
        <f t="shared" si="6"/>
        <v>40329</v>
      </c>
      <c r="AD45" s="14">
        <f t="shared" si="7"/>
        <v>-2.4715898475091008E-3</v>
      </c>
      <c r="AE45" s="14">
        <f t="shared" si="8"/>
        <v>2.2375298893312495E-3</v>
      </c>
      <c r="AF45" s="15">
        <f t="shared" si="9"/>
        <v>1.8772727272727257E-4</v>
      </c>
      <c r="AG45" s="15"/>
      <c r="AY45" s="29">
        <f t="shared" si="19"/>
        <v>40298</v>
      </c>
      <c r="AZ45" s="60">
        <f t="shared" si="24"/>
        <v>8.3108487017927293E-2</v>
      </c>
      <c r="BA45" s="60">
        <f t="shared" si="25"/>
        <v>4.0422727272727277E-3</v>
      </c>
      <c r="BB45" s="60">
        <f t="shared" si="26"/>
        <v>0</v>
      </c>
      <c r="BC45" s="60">
        <f t="shared" si="27"/>
        <v>-1.9466403162055057E-5</v>
      </c>
      <c r="BD45" s="60">
        <f t="shared" si="28"/>
        <v>-1.9466403162055057E-5</v>
      </c>
      <c r="BE45" s="60">
        <f t="shared" si="29"/>
        <v>9.9508681818181819E-3</v>
      </c>
      <c r="BF45" s="61">
        <f t="shared" si="30"/>
        <v>9.6992884951000134E-3</v>
      </c>
      <c r="BJ45" s="52">
        <f t="shared" si="22"/>
        <v>40298</v>
      </c>
      <c r="BK45" s="58">
        <f t="shared" si="23"/>
        <v>9.9524417041218012</v>
      </c>
      <c r="BL45" s="87">
        <f t="shared" si="12"/>
        <v>216763</v>
      </c>
      <c r="BP45" s="21">
        <f t="shared" si="13"/>
        <v>40329</v>
      </c>
      <c r="BQ45" s="58">
        <f t="shared" si="14"/>
        <v>8.0636897170418192E-2</v>
      </c>
      <c r="BR45" s="58">
        <f t="shared" si="15"/>
        <v>8.3108487017927293E-2</v>
      </c>
      <c r="BS45" s="58">
        <f t="shared" si="15"/>
        <v>4.0422727272727277E-3</v>
      </c>
      <c r="BT45" s="58">
        <f t="shared" si="16"/>
        <v>9.9508681818181819E-3</v>
      </c>
      <c r="BU45" s="58">
        <f t="shared" si="17"/>
        <v>1.8772727272727257E-4</v>
      </c>
      <c r="BV45" s="8">
        <f t="shared" si="18"/>
        <v>9.6992884951000134E-3</v>
      </c>
      <c r="BW45" s="8"/>
    </row>
    <row r="46" spans="1:75" x14ac:dyDescent="0.25">
      <c r="A46" s="7">
        <f t="shared" si="2"/>
        <v>40237</v>
      </c>
      <c r="B46" s="231">
        <v>40329</v>
      </c>
      <c r="C46" s="226">
        <v>134327881711</v>
      </c>
      <c r="D46" s="227">
        <v>29676119.410000015</v>
      </c>
      <c r="E46" s="228">
        <v>207188</v>
      </c>
      <c r="F46" s="227">
        <v>4333157474.5483875</v>
      </c>
      <c r="G46" s="227">
        <v>20914.133417709461</v>
      </c>
      <c r="H46" s="227">
        <v>29676119.410000015</v>
      </c>
      <c r="I46" s="229">
        <v>8.0636897170418192E-2</v>
      </c>
      <c r="J46" s="229">
        <v>4.2300000000000003E-3</v>
      </c>
      <c r="K46" s="230">
        <v>2.3363636363636295E-4</v>
      </c>
      <c r="L46" s="230">
        <v>0</v>
      </c>
      <c r="M46" s="230">
        <v>2.3363636363636295E-4</v>
      </c>
      <c r="N46" s="239">
        <v>22.189562322119809</v>
      </c>
      <c r="O46" s="239">
        <v>9.9481804494874009</v>
      </c>
      <c r="P46" s="237">
        <v>8.3108487017927293E-2</v>
      </c>
      <c r="S46" s="21">
        <f t="shared" si="3"/>
        <v>40329</v>
      </c>
      <c r="T46" s="14">
        <f t="shared" si="0"/>
        <v>8.0636897170418192E-2</v>
      </c>
      <c r="U46" s="14">
        <f t="shared" si="0"/>
        <v>4.2300000000000003E-3</v>
      </c>
      <c r="V46" s="14">
        <f>++VLOOKUP(B46,'cds bmps'!K:O,5,FALSE)/10000</f>
        <v>1.5897261904761907E-2</v>
      </c>
      <c r="W46" s="83">
        <v>9.6992884951000134E-3</v>
      </c>
      <c r="X46" s="81">
        <v>0</v>
      </c>
      <c r="Z46" s="83">
        <f t="shared" si="4"/>
        <v>8.2442677217154869E-2</v>
      </c>
      <c r="AA46" s="14">
        <f t="shared" si="5"/>
        <v>-1.8057800467366769E-3</v>
      </c>
      <c r="AC46" s="21">
        <f t="shared" si="6"/>
        <v>40359</v>
      </c>
      <c r="AD46" s="14">
        <f t="shared" si="7"/>
        <v>-1.6849272072162746E-4</v>
      </c>
      <c r="AE46" s="14">
        <f t="shared" si="8"/>
        <v>-1.8057800467366769E-3</v>
      </c>
      <c r="AF46" s="15">
        <f t="shared" si="9"/>
        <v>2.3363636363636295E-4</v>
      </c>
      <c r="AG46" s="15"/>
      <c r="AY46" s="29">
        <f t="shared" si="19"/>
        <v>40329</v>
      </c>
      <c r="AZ46" s="60">
        <f t="shared" si="24"/>
        <v>8.0636897170418192E-2</v>
      </c>
      <c r="BA46" s="60">
        <f t="shared" si="25"/>
        <v>4.2300000000000003E-3</v>
      </c>
      <c r="BB46" s="60">
        <f t="shared" si="26"/>
        <v>1.8772727272727257E-4</v>
      </c>
      <c r="BC46" s="60">
        <f t="shared" si="27"/>
        <v>0</v>
      </c>
      <c r="BD46" s="60">
        <f t="shared" si="28"/>
        <v>1.8772727272727257E-4</v>
      </c>
      <c r="BE46" s="60">
        <f t="shared" si="29"/>
        <v>1.5897261904761907E-2</v>
      </c>
      <c r="BF46" s="61">
        <f t="shared" si="30"/>
        <v>9.6992884951000134E-3</v>
      </c>
      <c r="BJ46" s="52">
        <f t="shared" si="22"/>
        <v>40329</v>
      </c>
      <c r="BK46" s="58">
        <f t="shared" si="23"/>
        <v>9.9481804494874009</v>
      </c>
      <c r="BL46" s="87">
        <f t="shared" si="12"/>
        <v>207188</v>
      </c>
      <c r="BP46" s="21">
        <f t="shared" si="13"/>
        <v>40359</v>
      </c>
      <c r="BQ46" s="58">
        <f t="shared" si="14"/>
        <v>8.0468404449696565E-2</v>
      </c>
      <c r="BR46" s="58">
        <f t="shared" si="15"/>
        <v>8.0636897170418192E-2</v>
      </c>
      <c r="BS46" s="58">
        <f t="shared" si="15"/>
        <v>4.2300000000000003E-3</v>
      </c>
      <c r="BT46" s="58">
        <f t="shared" si="16"/>
        <v>1.5897261904761907E-2</v>
      </c>
      <c r="BU46" s="58">
        <f t="shared" si="17"/>
        <v>2.3363636363636295E-4</v>
      </c>
      <c r="BV46" s="8">
        <f t="shared" si="18"/>
        <v>9.6992884951000134E-3</v>
      </c>
      <c r="BW46" s="8"/>
    </row>
    <row r="47" spans="1:75" x14ac:dyDescent="0.25">
      <c r="A47" s="7">
        <f t="shared" si="2"/>
        <v>40268</v>
      </c>
      <c r="B47" s="231">
        <v>40359</v>
      </c>
      <c r="C47" s="226">
        <v>127372029960</v>
      </c>
      <c r="D47" s="227">
        <v>28080613.760000408</v>
      </c>
      <c r="E47" s="228">
        <v>198372</v>
      </c>
      <c r="F47" s="227">
        <v>4245734332</v>
      </c>
      <c r="G47" s="227">
        <v>21402.891194321779</v>
      </c>
      <c r="H47" s="227">
        <v>28080613.760000408</v>
      </c>
      <c r="I47" s="229">
        <v>8.0468404449696565E-2</v>
      </c>
      <c r="J47" s="229">
        <v>4.4636363636363632E-3</v>
      </c>
      <c r="K47" s="230">
        <v>1.3695454545454566E-3</v>
      </c>
      <c r="L47" s="230">
        <v>0</v>
      </c>
      <c r="M47" s="230">
        <v>1.3695454545454566E-3</v>
      </c>
      <c r="N47" s="239">
        <v>22.169180629263831</v>
      </c>
      <c r="O47" s="239">
        <v>9.971281294422818</v>
      </c>
      <c r="P47" s="237">
        <v>8.0636897170418192E-2</v>
      </c>
      <c r="S47" s="21">
        <f t="shared" si="3"/>
        <v>40359</v>
      </c>
      <c r="T47" s="14">
        <f t="shared" si="0"/>
        <v>8.0468404449696565E-2</v>
      </c>
      <c r="U47" s="14">
        <f t="shared" si="0"/>
        <v>4.4636363636363632E-3</v>
      </c>
      <c r="V47" s="14">
        <f>++VLOOKUP(B47,'cds bmps'!K:O,5,FALSE)/10000</f>
        <v>1.8009640909090911E-2</v>
      </c>
      <c r="W47" s="83">
        <v>9.9048380470146691E-3</v>
      </c>
      <c r="X47" s="81">
        <v>0</v>
      </c>
      <c r="Z47" s="83">
        <f t="shared" si="4"/>
        <v>8.336755291155673E-2</v>
      </c>
      <c r="AA47" s="14">
        <f t="shared" si="5"/>
        <v>-2.8991484618601654E-3</v>
      </c>
      <c r="AC47" s="21">
        <f t="shared" si="6"/>
        <v>40390</v>
      </c>
      <c r="AD47" s="14">
        <f t="shared" si="7"/>
        <v>6.3868745929666904E-4</v>
      </c>
      <c r="AE47" s="14">
        <f t="shared" si="8"/>
        <v>-2.8991484618601654E-3</v>
      </c>
      <c r="AF47" s="15">
        <f t="shared" si="9"/>
        <v>1.3695454545454566E-3</v>
      </c>
      <c r="AG47" s="15"/>
      <c r="AY47" s="29">
        <f t="shared" si="19"/>
        <v>40359</v>
      </c>
      <c r="AZ47" s="60">
        <f t="shared" si="24"/>
        <v>8.0468404449696565E-2</v>
      </c>
      <c r="BA47" s="60">
        <f t="shared" si="25"/>
        <v>4.4636363636363632E-3</v>
      </c>
      <c r="BB47" s="60">
        <f t="shared" si="26"/>
        <v>2.3363636363636295E-4</v>
      </c>
      <c r="BC47" s="60">
        <f t="shared" si="27"/>
        <v>0</v>
      </c>
      <c r="BD47" s="60">
        <f t="shared" si="28"/>
        <v>2.3363636363636295E-4</v>
      </c>
      <c r="BE47" s="60">
        <f t="shared" si="29"/>
        <v>1.8009640909090911E-2</v>
      </c>
      <c r="BF47" s="61">
        <f t="shared" si="30"/>
        <v>9.9048380470146691E-3</v>
      </c>
      <c r="BJ47" s="52">
        <f t="shared" si="22"/>
        <v>40359</v>
      </c>
      <c r="BK47" s="58">
        <f t="shared" si="23"/>
        <v>9.971281294422818</v>
      </c>
      <c r="BL47" s="87">
        <f t="shared" si="12"/>
        <v>198372</v>
      </c>
      <c r="BP47" s="21">
        <f t="shared" si="13"/>
        <v>40390</v>
      </c>
      <c r="BQ47" s="58">
        <f t="shared" si="14"/>
        <v>8.1107091908993234E-2</v>
      </c>
      <c r="BR47" s="58">
        <f t="shared" si="15"/>
        <v>8.0468404449696565E-2</v>
      </c>
      <c r="BS47" s="58">
        <f t="shared" si="15"/>
        <v>4.4636363636363632E-3</v>
      </c>
      <c r="BT47" s="58">
        <f t="shared" si="16"/>
        <v>1.8009640909090911E-2</v>
      </c>
      <c r="BU47" s="58">
        <f t="shared" si="17"/>
        <v>1.3695454545454566E-3</v>
      </c>
      <c r="BV47" s="8">
        <f t="shared" si="18"/>
        <v>9.9048380470146691E-3</v>
      </c>
      <c r="BW47" s="8"/>
    </row>
    <row r="48" spans="1:75" x14ac:dyDescent="0.25">
      <c r="A48" s="7">
        <f t="shared" si="2"/>
        <v>40298</v>
      </c>
      <c r="B48" s="231">
        <v>40390</v>
      </c>
      <c r="C48" s="226">
        <v>132996098602</v>
      </c>
      <c r="D48" s="227">
        <v>29553224.089999836</v>
      </c>
      <c r="E48" s="228">
        <v>211913</v>
      </c>
      <c r="F48" s="227">
        <v>4290196729.0967741</v>
      </c>
      <c r="G48" s="227">
        <v>20245.08514860709</v>
      </c>
      <c r="H48" s="227">
        <v>29553224.089999836</v>
      </c>
      <c r="I48" s="229">
        <v>8.1107091908993234E-2</v>
      </c>
      <c r="J48" s="229">
        <v>5.8331818181818198E-3</v>
      </c>
      <c r="K48" s="230">
        <v>5.6636363636363481E-4</v>
      </c>
      <c r="L48" s="230">
        <v>0</v>
      </c>
      <c r="M48" s="230">
        <v>5.6636363636363481E-4</v>
      </c>
      <c r="N48" s="239">
        <v>22.179598426433223</v>
      </c>
      <c r="O48" s="239">
        <v>9.9156673343653985</v>
      </c>
      <c r="P48" s="237">
        <v>8.0468404449696565E-2</v>
      </c>
      <c r="S48" s="21">
        <f t="shared" si="3"/>
        <v>40390</v>
      </c>
      <c r="T48" s="14">
        <f t="shared" si="0"/>
        <v>8.1107091908993234E-2</v>
      </c>
      <c r="U48" s="14">
        <f t="shared" si="0"/>
        <v>5.8331818181818198E-3</v>
      </c>
      <c r="V48" s="14">
        <f>++VLOOKUP(B48,'cds bmps'!K:O,5,FALSE)/10000</f>
        <v>1.5577427272727274E-2</v>
      </c>
      <c r="W48" s="83">
        <v>9.9048380470146691E-3</v>
      </c>
      <c r="X48" s="81">
        <v>0</v>
      </c>
      <c r="Z48" s="83">
        <f t="shared" si="4"/>
        <v>8.3255344520405172E-2</v>
      </c>
      <c r="AA48" s="14">
        <f t="shared" si="5"/>
        <v>-2.1482526114119382E-3</v>
      </c>
      <c r="AC48" s="21">
        <f t="shared" si="6"/>
        <v>40421</v>
      </c>
      <c r="AD48" s="14">
        <f t="shared" si="7"/>
        <v>2.0702274325337805E-3</v>
      </c>
      <c r="AE48" s="14">
        <f t="shared" si="8"/>
        <v>-2.1482526114119382E-3</v>
      </c>
      <c r="AF48" s="15">
        <f t="shared" si="9"/>
        <v>5.6636363636363481E-4</v>
      </c>
      <c r="AG48" s="15"/>
      <c r="AY48" s="29">
        <f t="shared" si="19"/>
        <v>40390</v>
      </c>
      <c r="AZ48" s="60">
        <f t="shared" si="24"/>
        <v>8.1107091908993234E-2</v>
      </c>
      <c r="BA48" s="60">
        <f t="shared" si="25"/>
        <v>5.8331818181818198E-3</v>
      </c>
      <c r="BB48" s="60">
        <f t="shared" si="26"/>
        <v>1.3695454545454566E-3</v>
      </c>
      <c r="BC48" s="60">
        <f t="shared" si="27"/>
        <v>0</v>
      </c>
      <c r="BD48" s="60">
        <f t="shared" si="28"/>
        <v>1.3695454545454566E-3</v>
      </c>
      <c r="BE48" s="60">
        <f t="shared" si="29"/>
        <v>1.5577427272727274E-2</v>
      </c>
      <c r="BF48" s="61">
        <f t="shared" si="30"/>
        <v>9.9048380470146691E-3</v>
      </c>
      <c r="BJ48" s="52">
        <f t="shared" si="22"/>
        <v>40390</v>
      </c>
      <c r="BK48" s="58">
        <f t="shared" si="23"/>
        <v>9.9156673343653985</v>
      </c>
      <c r="BL48" s="87">
        <f t="shared" si="12"/>
        <v>211913</v>
      </c>
      <c r="BP48" s="21">
        <f t="shared" si="13"/>
        <v>40421</v>
      </c>
      <c r="BQ48" s="58">
        <f t="shared" si="14"/>
        <v>8.3177319341527015E-2</v>
      </c>
      <c r="BR48" s="58">
        <f t="shared" si="15"/>
        <v>8.1107091908993234E-2</v>
      </c>
      <c r="BS48" s="58">
        <f t="shared" si="15"/>
        <v>5.8331818181818198E-3</v>
      </c>
      <c r="BT48" s="58">
        <f t="shared" si="16"/>
        <v>1.5577427272727274E-2</v>
      </c>
      <c r="BU48" s="58">
        <f t="shared" si="17"/>
        <v>5.6636363636363481E-4</v>
      </c>
      <c r="BV48" s="8">
        <f t="shared" si="18"/>
        <v>9.9048380470146691E-3</v>
      </c>
      <c r="BW48" s="8"/>
    </row>
    <row r="49" spans="1:75" x14ac:dyDescent="0.25">
      <c r="A49" s="7">
        <f t="shared" si="2"/>
        <v>40329</v>
      </c>
      <c r="B49" s="231">
        <v>40421</v>
      </c>
      <c r="C49" s="226">
        <v>128057296990</v>
      </c>
      <c r="D49" s="227">
        <v>29182089.54999999</v>
      </c>
      <c r="E49" s="228">
        <v>200696</v>
      </c>
      <c r="F49" s="227">
        <v>4130880548.0645161</v>
      </c>
      <c r="G49" s="227">
        <v>20582.774684420798</v>
      </c>
      <c r="H49" s="227">
        <v>29182089.54999999</v>
      </c>
      <c r="I49" s="229">
        <v>8.3177319341527015E-2</v>
      </c>
      <c r="J49" s="229">
        <v>6.3995454545454546E-3</v>
      </c>
      <c r="K49" s="230">
        <v>0</v>
      </c>
      <c r="L49" s="230">
        <v>-2.1818181818181875E-4</v>
      </c>
      <c r="M49" s="230">
        <v>-2.1818181818181875E-4</v>
      </c>
      <c r="N49" s="239">
        <v>22.141756428957613</v>
      </c>
      <c r="O49" s="239">
        <v>9.9322098246159385</v>
      </c>
      <c r="P49" s="237">
        <v>8.1107091908993234E-2</v>
      </c>
      <c r="S49" s="21">
        <f t="shared" si="3"/>
        <v>40421</v>
      </c>
      <c r="T49" s="14">
        <f t="shared" si="0"/>
        <v>8.3177319341527015E-2</v>
      </c>
      <c r="U49" s="14">
        <f t="shared" si="0"/>
        <v>6.3995454545454546E-3</v>
      </c>
      <c r="V49" s="14">
        <f>++VLOOKUP(B49,'cds bmps'!K:O,5,FALSE)/10000</f>
        <v>1.8902281818181821E-2</v>
      </c>
      <c r="W49" s="83">
        <v>9.9048380470146691E-3</v>
      </c>
      <c r="X49" s="81">
        <v>0</v>
      </c>
      <c r="Z49" s="83">
        <f t="shared" si="4"/>
        <v>8.4303440917795916E-2</v>
      </c>
      <c r="AA49" s="14">
        <f t="shared" si="5"/>
        <v>-1.1261215762689014E-3</v>
      </c>
      <c r="AC49" s="21">
        <f t="shared" si="6"/>
        <v>40451</v>
      </c>
      <c r="AD49" s="14">
        <f t="shared" si="7"/>
        <v>1.5369249530988865E-3</v>
      </c>
      <c r="AE49" s="14">
        <f t="shared" si="8"/>
        <v>-1.1261215762689014E-3</v>
      </c>
      <c r="AF49" s="15">
        <f t="shared" si="9"/>
        <v>-2.1818181818181875E-4</v>
      </c>
      <c r="AG49" s="15"/>
      <c r="AY49" s="29">
        <f t="shared" si="19"/>
        <v>40421</v>
      </c>
      <c r="AZ49" s="60">
        <f t="shared" si="24"/>
        <v>8.3177319341527015E-2</v>
      </c>
      <c r="BA49" s="60">
        <f t="shared" si="25"/>
        <v>6.3995454545454546E-3</v>
      </c>
      <c r="BB49" s="60">
        <f t="shared" si="26"/>
        <v>5.6636363636363481E-4</v>
      </c>
      <c r="BC49" s="60">
        <f t="shared" si="27"/>
        <v>0</v>
      </c>
      <c r="BD49" s="60">
        <f t="shared" si="28"/>
        <v>5.6636363636363481E-4</v>
      </c>
      <c r="BE49" s="60">
        <f t="shared" si="29"/>
        <v>1.8902281818181821E-2</v>
      </c>
      <c r="BF49" s="61">
        <f t="shared" si="30"/>
        <v>9.9048380470146691E-3</v>
      </c>
      <c r="BJ49" s="52">
        <f t="shared" si="22"/>
        <v>40421</v>
      </c>
      <c r="BK49" s="58">
        <f t="shared" si="23"/>
        <v>9.9322098246159385</v>
      </c>
      <c r="BL49" s="87">
        <f t="shared" si="12"/>
        <v>200696</v>
      </c>
      <c r="BP49" s="21">
        <f t="shared" si="13"/>
        <v>40451</v>
      </c>
      <c r="BQ49" s="58">
        <f t="shared" si="14"/>
        <v>8.4714244294625901E-2</v>
      </c>
      <c r="BR49" s="58">
        <f t="shared" si="15"/>
        <v>8.3177319341527015E-2</v>
      </c>
      <c r="BS49" s="58">
        <f t="shared" si="15"/>
        <v>6.3995454545454546E-3</v>
      </c>
      <c r="BT49" s="58">
        <f t="shared" si="16"/>
        <v>1.8902281818181821E-2</v>
      </c>
      <c r="BU49" s="58">
        <f t="shared" si="17"/>
        <v>-2.1818181818181875E-4</v>
      </c>
      <c r="BV49" s="8">
        <f t="shared" si="18"/>
        <v>9.9048380470146691E-3</v>
      </c>
      <c r="BW49" s="8"/>
    </row>
    <row r="50" spans="1:75" x14ac:dyDescent="0.25">
      <c r="A50" s="7">
        <f t="shared" si="2"/>
        <v>40359</v>
      </c>
      <c r="B50" s="231">
        <v>40451</v>
      </c>
      <c r="C50" s="226">
        <v>123899294569</v>
      </c>
      <c r="D50" s="227">
        <v>28756260.570000224</v>
      </c>
      <c r="E50" s="228">
        <v>188971</v>
      </c>
      <c r="F50" s="227">
        <v>4129976485.6333332</v>
      </c>
      <c r="G50" s="227">
        <v>21855.080862319261</v>
      </c>
      <c r="H50" s="227">
        <v>28756260.570000224</v>
      </c>
      <c r="I50" s="229">
        <v>8.4714244294625901E-2</v>
      </c>
      <c r="J50" s="229">
        <v>6.1813636363636359E-3</v>
      </c>
      <c r="K50" s="230">
        <v>1.6610173160173155E-3</v>
      </c>
      <c r="L50" s="230">
        <v>0</v>
      </c>
      <c r="M50" s="230">
        <v>1.6610173160173155E-3</v>
      </c>
      <c r="N50" s="239">
        <v>22.141537550351892</v>
      </c>
      <c r="O50" s="239">
        <v>9.9921887072365436</v>
      </c>
      <c r="P50" s="237">
        <v>8.3177319341527015E-2</v>
      </c>
      <c r="S50" s="21">
        <f t="shared" si="3"/>
        <v>40451</v>
      </c>
      <c r="T50" s="14">
        <f t="shared" si="0"/>
        <v>8.4714244294625901E-2</v>
      </c>
      <c r="U50" s="14">
        <f t="shared" si="0"/>
        <v>6.1813636363636359E-3</v>
      </c>
      <c r="V50" s="14">
        <f>++VLOOKUP(B50,'cds bmps'!K:O,5,FALSE)/10000</f>
        <v>2.0534059090909086E-2</v>
      </c>
      <c r="W50" s="83">
        <v>9.4478703570916398E-3</v>
      </c>
      <c r="X50" s="81">
        <v>0</v>
      </c>
      <c r="Z50" s="83">
        <f t="shared" si="4"/>
        <v>8.3957088504047039E-2</v>
      </c>
      <c r="AA50" s="14">
        <f t="shared" si="5"/>
        <v>7.5715579057886173E-4</v>
      </c>
      <c r="AC50" s="21">
        <f t="shared" si="6"/>
        <v>40482</v>
      </c>
      <c r="AD50" s="14">
        <f t="shared" si="7"/>
        <v>4.318873748900387E-3</v>
      </c>
      <c r="AE50" s="14">
        <f t="shared" si="8"/>
        <v>7.5715579057886173E-4</v>
      </c>
      <c r="AF50" s="15">
        <f t="shared" si="9"/>
        <v>1.6610173160173155E-3</v>
      </c>
      <c r="AG50" s="15"/>
      <c r="AK50" s="59" t="s">
        <v>30</v>
      </c>
      <c r="AY50" s="29">
        <f t="shared" si="19"/>
        <v>40451</v>
      </c>
      <c r="AZ50" s="60">
        <f t="shared" si="24"/>
        <v>8.4714244294625901E-2</v>
      </c>
      <c r="BA50" s="60">
        <f t="shared" si="25"/>
        <v>6.1813636363636359E-3</v>
      </c>
      <c r="BB50" s="60">
        <f t="shared" si="26"/>
        <v>0</v>
      </c>
      <c r="BC50" s="60">
        <f t="shared" si="27"/>
        <v>-2.1818181818181875E-4</v>
      </c>
      <c r="BD50" s="60">
        <f t="shared" si="28"/>
        <v>-2.1818181818181875E-4</v>
      </c>
      <c r="BE50" s="60">
        <f t="shared" si="29"/>
        <v>2.0534059090909086E-2</v>
      </c>
      <c r="BF50" s="61">
        <f t="shared" si="30"/>
        <v>9.4478703570916398E-3</v>
      </c>
      <c r="BJ50" s="52">
        <f t="shared" si="22"/>
        <v>40451</v>
      </c>
      <c r="BK50" s="58">
        <f t="shared" si="23"/>
        <v>9.9921887072365436</v>
      </c>
      <c r="BL50" s="87">
        <f t="shared" si="12"/>
        <v>188971</v>
      </c>
      <c r="BP50" s="21">
        <f t="shared" si="13"/>
        <v>40482</v>
      </c>
      <c r="BQ50" s="58">
        <f t="shared" si="14"/>
        <v>8.9033118043526288E-2</v>
      </c>
      <c r="BR50" s="58">
        <f t="shared" si="15"/>
        <v>8.4714244294625901E-2</v>
      </c>
      <c r="BS50" s="58">
        <f t="shared" si="15"/>
        <v>6.1813636363636359E-3</v>
      </c>
      <c r="BT50" s="58">
        <f t="shared" si="16"/>
        <v>2.0534059090909086E-2</v>
      </c>
      <c r="BU50" s="58">
        <f t="shared" si="17"/>
        <v>1.6610173160173155E-3</v>
      </c>
      <c r="BV50" s="8">
        <f t="shared" si="18"/>
        <v>9.4478703570916398E-3</v>
      </c>
      <c r="BW50" s="8"/>
    </row>
    <row r="51" spans="1:75" ht="15.75" thickBot="1" x14ac:dyDescent="0.3">
      <c r="A51" s="7">
        <f t="shared" si="2"/>
        <v>40390</v>
      </c>
      <c r="B51" s="231">
        <v>40482</v>
      </c>
      <c r="C51" s="226">
        <v>131106938568</v>
      </c>
      <c r="D51" s="227">
        <v>31980437.090000253</v>
      </c>
      <c r="E51" s="228">
        <v>206008</v>
      </c>
      <c r="F51" s="227">
        <v>4229256082.8387098</v>
      </c>
      <c r="G51" s="227">
        <v>20529.572069233767</v>
      </c>
      <c r="H51" s="227">
        <v>31980437.090000253</v>
      </c>
      <c r="I51" s="229">
        <v>8.9033118043526288E-2</v>
      </c>
      <c r="J51" s="229">
        <v>7.8423809523809514E-3</v>
      </c>
      <c r="K51" s="230">
        <v>4.9625541125541267E-4</v>
      </c>
      <c r="L51" s="230">
        <v>0</v>
      </c>
      <c r="M51" s="230">
        <v>4.9625541125541267E-4</v>
      </c>
      <c r="N51" s="239">
        <v>22.165291947596991</v>
      </c>
      <c r="O51" s="239">
        <v>9.9296216656278737</v>
      </c>
      <c r="P51" s="237">
        <v>8.4714244294625901E-2</v>
      </c>
      <c r="S51" s="21">
        <f t="shared" si="3"/>
        <v>40482</v>
      </c>
      <c r="T51" s="14">
        <f t="shared" si="0"/>
        <v>8.9033118043526288E-2</v>
      </c>
      <c r="U51" s="14">
        <f t="shared" si="0"/>
        <v>7.8423809523809514E-3</v>
      </c>
      <c r="V51" s="14">
        <f>++VLOOKUP(B51,'cds bmps'!K:O,5,FALSE)/10000</f>
        <v>1.8544485714285717E-2</v>
      </c>
      <c r="W51" s="83">
        <v>9.4478703570916398E-3</v>
      </c>
      <c r="X51" s="81">
        <v>0</v>
      </c>
      <c r="Z51" s="83">
        <f t="shared" si="4"/>
        <v>8.4063691030459908E-2</v>
      </c>
      <c r="AA51" s="14">
        <f t="shared" si="5"/>
        <v>4.9694270130663798E-3</v>
      </c>
      <c r="AC51" s="21">
        <f t="shared" si="6"/>
        <v>40512</v>
      </c>
      <c r="AD51" s="14">
        <f t="shared" si="7"/>
        <v>-3.722524367490973E-3</v>
      </c>
      <c r="AE51" s="14">
        <f t="shared" si="8"/>
        <v>4.9694270130663798E-3</v>
      </c>
      <c r="AF51" s="15">
        <f t="shared" si="9"/>
        <v>4.9625541125541267E-4</v>
      </c>
      <c r="AG51" s="15"/>
      <c r="AY51" s="29">
        <f t="shared" si="19"/>
        <v>40482</v>
      </c>
      <c r="AZ51" s="60">
        <f t="shared" si="24"/>
        <v>8.9033118043526288E-2</v>
      </c>
      <c r="BA51" s="60">
        <f t="shared" si="25"/>
        <v>7.8423809523809514E-3</v>
      </c>
      <c r="BB51" s="60">
        <f t="shared" si="26"/>
        <v>1.6610173160173155E-3</v>
      </c>
      <c r="BC51" s="60">
        <f t="shared" si="27"/>
        <v>0</v>
      </c>
      <c r="BD51" s="60">
        <f t="shared" si="28"/>
        <v>1.6610173160173155E-3</v>
      </c>
      <c r="BE51" s="60">
        <f t="shared" si="29"/>
        <v>1.8544485714285717E-2</v>
      </c>
      <c r="BF51" s="61">
        <f t="shared" si="30"/>
        <v>9.4478703570916398E-3</v>
      </c>
      <c r="BJ51" s="52">
        <f t="shared" si="22"/>
        <v>40482</v>
      </c>
      <c r="BK51" s="58">
        <f t="shared" si="23"/>
        <v>9.9296216656278737</v>
      </c>
      <c r="BL51" s="87">
        <f t="shared" si="12"/>
        <v>206008</v>
      </c>
      <c r="BP51" s="21">
        <f t="shared" si="13"/>
        <v>40512</v>
      </c>
      <c r="BQ51" s="58">
        <f t="shared" si="14"/>
        <v>8.5310593676035315E-2</v>
      </c>
      <c r="BR51" s="58">
        <f t="shared" si="15"/>
        <v>8.9033118043526288E-2</v>
      </c>
      <c r="BS51" s="58">
        <f t="shared" si="15"/>
        <v>7.8423809523809514E-3</v>
      </c>
      <c r="BT51" s="58">
        <f t="shared" si="16"/>
        <v>1.8544485714285717E-2</v>
      </c>
      <c r="BU51" s="58">
        <f t="shared" si="17"/>
        <v>4.9625541125541267E-4</v>
      </c>
      <c r="BV51" s="8">
        <f t="shared" si="18"/>
        <v>9.4478703570916398E-3</v>
      </c>
      <c r="BW51" s="8"/>
    </row>
    <row r="52" spans="1:75" x14ac:dyDescent="0.25">
      <c r="A52" s="7">
        <f t="shared" si="2"/>
        <v>40421</v>
      </c>
      <c r="B52" s="231">
        <v>40512</v>
      </c>
      <c r="C52" s="226">
        <v>124003619236</v>
      </c>
      <c r="D52" s="227">
        <v>28983075.000000529</v>
      </c>
      <c r="E52" s="228">
        <v>189663</v>
      </c>
      <c r="F52" s="227">
        <v>4133453974.5333333</v>
      </c>
      <c r="G52" s="227">
        <v>21793.676017638303</v>
      </c>
      <c r="H52" s="227">
        <v>28983075.000000529</v>
      </c>
      <c r="I52" s="229">
        <v>8.5310593676035315E-2</v>
      </c>
      <c r="J52" s="229">
        <v>8.338636363636364E-3</v>
      </c>
      <c r="K52" s="230">
        <v>0</v>
      </c>
      <c r="L52" s="230">
        <v>-2.3254940711462356E-4</v>
      </c>
      <c r="M52" s="230">
        <v>-2.3254940711462356E-4</v>
      </c>
      <c r="N52" s="239">
        <v>22.142379207850446</v>
      </c>
      <c r="O52" s="239">
        <v>9.9893751157586443</v>
      </c>
      <c r="P52" s="237">
        <v>8.9033118043526288E-2</v>
      </c>
      <c r="S52" s="21">
        <f t="shared" si="3"/>
        <v>40512</v>
      </c>
      <c r="T52" s="14">
        <f t="shared" si="0"/>
        <v>8.5310593676035315E-2</v>
      </c>
      <c r="U52" s="14">
        <f t="shared" si="0"/>
        <v>8.338636363636364E-3</v>
      </c>
      <c r="V52" s="14">
        <f>++VLOOKUP(B52,'cds bmps'!K:O,5,FALSE)/10000</f>
        <v>2.127397272727273E-2</v>
      </c>
      <c r="W52" s="83">
        <v>9.4478703570916398E-3</v>
      </c>
      <c r="X52" s="81">
        <v>0</v>
      </c>
      <c r="Z52" s="83">
        <f t="shared" si="4"/>
        <v>8.4935596282818757E-2</v>
      </c>
      <c r="AA52" s="14">
        <f t="shared" si="5"/>
        <v>3.7499739321655845E-4</v>
      </c>
      <c r="AC52" s="21">
        <f t="shared" si="6"/>
        <v>40543</v>
      </c>
      <c r="AD52" s="14">
        <f t="shared" si="7"/>
        <v>-1.2172537588445165E-3</v>
      </c>
      <c r="AE52" s="14">
        <f t="shared" si="8"/>
        <v>3.7499739321655845E-4</v>
      </c>
      <c r="AF52" s="15">
        <f t="shared" si="9"/>
        <v>-2.3254940711462356E-4</v>
      </c>
      <c r="AG52" s="15"/>
      <c r="AK52" s="13" t="s">
        <v>31</v>
      </c>
      <c r="AL52" s="13"/>
      <c r="AY52" s="29">
        <f t="shared" si="19"/>
        <v>40512</v>
      </c>
      <c r="AZ52" s="60">
        <f t="shared" si="24"/>
        <v>8.5310593676035315E-2</v>
      </c>
      <c r="BA52" s="60">
        <f t="shared" si="25"/>
        <v>8.338636363636364E-3</v>
      </c>
      <c r="BB52" s="60">
        <f t="shared" si="26"/>
        <v>4.9625541125541267E-4</v>
      </c>
      <c r="BC52" s="60">
        <f t="shared" si="27"/>
        <v>0</v>
      </c>
      <c r="BD52" s="60">
        <f t="shared" si="28"/>
        <v>4.9625541125541267E-4</v>
      </c>
      <c r="BE52" s="60">
        <f t="shared" si="29"/>
        <v>2.127397272727273E-2</v>
      </c>
      <c r="BF52" s="61">
        <f t="shared" si="30"/>
        <v>9.4478703570916398E-3</v>
      </c>
      <c r="BJ52" s="52">
        <f t="shared" si="22"/>
        <v>40512</v>
      </c>
      <c r="BK52" s="58">
        <f t="shared" si="23"/>
        <v>9.9893751157586443</v>
      </c>
      <c r="BL52" s="87">
        <f t="shared" si="12"/>
        <v>189663</v>
      </c>
      <c r="BP52" s="21">
        <f t="shared" si="13"/>
        <v>40543</v>
      </c>
      <c r="BQ52" s="58">
        <f t="shared" si="14"/>
        <v>8.4093339917190799E-2</v>
      </c>
      <c r="BR52" s="58">
        <f t="shared" si="15"/>
        <v>8.5310593676035315E-2</v>
      </c>
      <c r="BS52" s="58">
        <f t="shared" si="15"/>
        <v>8.338636363636364E-3</v>
      </c>
      <c r="BT52" s="58">
        <f t="shared" si="16"/>
        <v>2.127397272727273E-2</v>
      </c>
      <c r="BU52" s="58">
        <f t="shared" si="17"/>
        <v>-2.3254940711462356E-4</v>
      </c>
      <c r="BV52" s="8">
        <f t="shared" si="18"/>
        <v>9.4478703570916398E-3</v>
      </c>
      <c r="BW52" s="8"/>
    </row>
    <row r="53" spans="1:75" x14ac:dyDescent="0.25">
      <c r="A53" s="7">
        <f t="shared" si="2"/>
        <v>40451</v>
      </c>
      <c r="B53" s="231">
        <v>40543</v>
      </c>
      <c r="C53" s="226">
        <v>128305303802</v>
      </c>
      <c r="D53" s="227">
        <v>29560606.920000054</v>
      </c>
      <c r="E53" s="228">
        <v>188962</v>
      </c>
      <c r="F53" s="227">
        <v>4138880767.8064518</v>
      </c>
      <c r="G53" s="227">
        <v>21903.243868113441</v>
      </c>
      <c r="H53" s="227">
        <v>29560606.920000054</v>
      </c>
      <c r="I53" s="229">
        <v>8.4093339917190799E-2</v>
      </c>
      <c r="J53" s="229">
        <v>8.1060869565217405E-3</v>
      </c>
      <c r="K53" s="230">
        <v>0</v>
      </c>
      <c r="L53" s="230">
        <v>-1.7799171842650119E-4</v>
      </c>
      <c r="M53" s="230">
        <v>-1.7799171842650119E-4</v>
      </c>
      <c r="N53" s="239">
        <v>22.143691242293112</v>
      </c>
      <c r="O53" s="239">
        <v>9.9943900266673005</v>
      </c>
      <c r="P53" s="237">
        <v>8.5310593676035315E-2</v>
      </c>
      <c r="S53" s="21">
        <f t="shared" si="3"/>
        <v>40543</v>
      </c>
      <c r="T53" s="14">
        <f t="shared" si="0"/>
        <v>8.4093339917190799E-2</v>
      </c>
      <c r="U53" s="14">
        <f t="shared" si="0"/>
        <v>8.1060869565217405E-3</v>
      </c>
      <c r="V53" s="14">
        <f>++VLOOKUP(B53,'cds bmps'!K:O,5,FALSE)/10000</f>
        <v>2.5148291304347835E-2</v>
      </c>
      <c r="W53" s="83">
        <v>1.0354572735483495E-2</v>
      </c>
      <c r="X53" s="81">
        <v>0</v>
      </c>
      <c r="Z53" s="83">
        <f t="shared" si="4"/>
        <v>8.7176099983486105E-2</v>
      </c>
      <c r="AA53" s="14">
        <f t="shared" si="5"/>
        <v>-3.0827600662953064E-3</v>
      </c>
      <c r="AC53" s="21">
        <f t="shared" si="6"/>
        <v>40574</v>
      </c>
      <c r="AD53" s="14">
        <f t="shared" si="7"/>
        <v>5.0024891644922936E-3</v>
      </c>
      <c r="AE53" s="14">
        <f t="shared" si="8"/>
        <v>-3.0827600662953064E-3</v>
      </c>
      <c r="AF53" s="15">
        <f t="shared" si="9"/>
        <v>-1.7799171842650119E-4</v>
      </c>
      <c r="AG53" s="15"/>
      <c r="AK53" s="10" t="s">
        <v>32</v>
      </c>
      <c r="AL53" s="10">
        <v>0.26021975264835023</v>
      </c>
      <c r="AY53" s="29">
        <f t="shared" si="19"/>
        <v>40543</v>
      </c>
      <c r="AZ53" s="60">
        <f t="shared" si="24"/>
        <v>8.4093339917190799E-2</v>
      </c>
      <c r="BA53" s="60">
        <f t="shared" si="25"/>
        <v>8.1060869565217405E-3</v>
      </c>
      <c r="BB53" s="60">
        <f t="shared" si="26"/>
        <v>0</v>
      </c>
      <c r="BC53" s="60">
        <f t="shared" si="27"/>
        <v>-2.3254940711462356E-4</v>
      </c>
      <c r="BD53" s="60">
        <f t="shared" si="28"/>
        <v>-2.3254940711462356E-4</v>
      </c>
      <c r="BE53" s="60">
        <f t="shared" si="29"/>
        <v>2.5148291304347835E-2</v>
      </c>
      <c r="BF53" s="61">
        <f t="shared" si="30"/>
        <v>1.0354572735483495E-2</v>
      </c>
      <c r="BJ53" s="52">
        <f t="shared" si="22"/>
        <v>40543</v>
      </c>
      <c r="BK53" s="58">
        <f t="shared" si="23"/>
        <v>9.9943900266673005</v>
      </c>
      <c r="BL53" s="87">
        <f t="shared" si="12"/>
        <v>188962</v>
      </c>
      <c r="BP53" s="21">
        <f t="shared" si="13"/>
        <v>40574</v>
      </c>
      <c r="BQ53" s="58">
        <f t="shared" si="14"/>
        <v>8.9095829081683092E-2</v>
      </c>
      <c r="BR53" s="58">
        <f t="shared" si="15"/>
        <v>8.4093339917190799E-2</v>
      </c>
      <c r="BS53" s="58">
        <f t="shared" si="15"/>
        <v>8.1060869565217405E-3</v>
      </c>
      <c r="BT53" s="58">
        <f t="shared" si="16"/>
        <v>2.5148291304347835E-2</v>
      </c>
      <c r="BU53" s="58">
        <f t="shared" si="17"/>
        <v>-1.7799171842650119E-4</v>
      </c>
      <c r="BV53" s="8">
        <f t="shared" si="18"/>
        <v>1.0354572735483495E-2</v>
      </c>
      <c r="BW53" s="8"/>
    </row>
    <row r="54" spans="1:75" x14ac:dyDescent="0.25">
      <c r="A54" s="7">
        <f t="shared" si="2"/>
        <v>40482</v>
      </c>
      <c r="B54" s="231">
        <v>40574</v>
      </c>
      <c r="C54" s="226">
        <v>132611447306</v>
      </c>
      <c r="D54" s="227">
        <v>32370210.529999997</v>
      </c>
      <c r="E54" s="228">
        <v>197317</v>
      </c>
      <c r="F54" s="227">
        <v>4277788622.7741938</v>
      </c>
      <c r="G54" s="227">
        <v>21679.777326708769</v>
      </c>
      <c r="H54" s="227">
        <v>32370210.529999997</v>
      </c>
      <c r="I54" s="229">
        <v>8.9095829081683092E-2</v>
      </c>
      <c r="J54" s="229">
        <v>7.9280952380952393E-3</v>
      </c>
      <c r="K54" s="230">
        <v>1.0084047619047607E-3</v>
      </c>
      <c r="L54" s="230">
        <v>0</v>
      </c>
      <c r="M54" s="230">
        <v>1.0084047619047607E-3</v>
      </c>
      <c r="N54" s="239">
        <v>22.176702036094685</v>
      </c>
      <c r="O54" s="239">
        <v>9.984135184592569</v>
      </c>
      <c r="P54" s="237">
        <v>8.4093339917190799E-2</v>
      </c>
      <c r="S54" s="21">
        <f t="shared" si="3"/>
        <v>40574</v>
      </c>
      <c r="T54" s="14">
        <f t="shared" si="0"/>
        <v>8.9095829081683092E-2</v>
      </c>
      <c r="U54" s="14">
        <f t="shared" si="0"/>
        <v>7.9280952380952393E-3</v>
      </c>
      <c r="V54" s="14">
        <f>++VLOOKUP(B54,'cds bmps'!K:O,5,FALSE)/10000</f>
        <v>3.0082433333333342E-2</v>
      </c>
      <c r="W54" s="83">
        <v>1.0354572735483495E-2</v>
      </c>
      <c r="X54" s="81">
        <v>0</v>
      </c>
      <c r="Z54" s="83">
        <f t="shared" si="4"/>
        <v>8.8357808820255471E-2</v>
      </c>
      <c r="AA54" s="14">
        <f t="shared" si="5"/>
        <v>7.3802026142762156E-4</v>
      </c>
      <c r="AC54" s="21">
        <f t="shared" si="6"/>
        <v>40602</v>
      </c>
      <c r="AD54" s="14">
        <f t="shared" si="7"/>
        <v>-2.212339270290381E-3</v>
      </c>
      <c r="AE54" s="14">
        <f t="shared" si="8"/>
        <v>7.3802026142762156E-4</v>
      </c>
      <c r="AF54" s="15">
        <f t="shared" si="9"/>
        <v>1.0084047619047607E-3</v>
      </c>
      <c r="AG54" s="15"/>
      <c r="AK54" s="10" t="s">
        <v>33</v>
      </c>
      <c r="AL54" s="10">
        <v>6.7714319668368564E-2</v>
      </c>
      <c r="AY54" s="29">
        <f t="shared" si="19"/>
        <v>40574</v>
      </c>
      <c r="AZ54" s="60">
        <f t="shared" si="24"/>
        <v>8.9095829081683092E-2</v>
      </c>
      <c r="BA54" s="60">
        <f t="shared" si="25"/>
        <v>7.9280952380952393E-3</v>
      </c>
      <c r="BB54" s="60">
        <f t="shared" si="26"/>
        <v>0</v>
      </c>
      <c r="BC54" s="60">
        <f t="shared" si="27"/>
        <v>-1.7799171842650119E-4</v>
      </c>
      <c r="BD54" s="60">
        <f t="shared" si="28"/>
        <v>-1.7799171842650119E-4</v>
      </c>
      <c r="BE54" s="60">
        <f t="shared" si="29"/>
        <v>3.0082433333333342E-2</v>
      </c>
      <c r="BF54" s="61">
        <f t="shared" si="30"/>
        <v>1.0354572735483495E-2</v>
      </c>
      <c r="BJ54" s="52">
        <f t="shared" si="22"/>
        <v>40574</v>
      </c>
      <c r="BK54" s="58">
        <f t="shared" si="23"/>
        <v>9.984135184592569</v>
      </c>
      <c r="BL54" s="87">
        <f t="shared" si="12"/>
        <v>197317</v>
      </c>
      <c r="BP54" s="21">
        <f t="shared" si="13"/>
        <v>40602</v>
      </c>
      <c r="BQ54" s="58">
        <f t="shared" si="14"/>
        <v>8.6883489811392711E-2</v>
      </c>
      <c r="BR54" s="58">
        <f t="shared" si="15"/>
        <v>8.9095829081683092E-2</v>
      </c>
      <c r="BS54" s="58">
        <f t="shared" si="15"/>
        <v>7.9280952380952393E-3</v>
      </c>
      <c r="BT54" s="58">
        <f t="shared" si="16"/>
        <v>3.0082433333333342E-2</v>
      </c>
      <c r="BU54" s="58">
        <f t="shared" si="17"/>
        <v>1.0084047619047607E-3</v>
      </c>
      <c r="BV54" s="8">
        <f t="shared" si="18"/>
        <v>1.0354572735483495E-2</v>
      </c>
      <c r="BW54" s="8"/>
    </row>
    <row r="55" spans="1:75" x14ac:dyDescent="0.25">
      <c r="A55" s="7">
        <f t="shared" si="2"/>
        <v>40512</v>
      </c>
      <c r="B55" s="231">
        <v>40602</v>
      </c>
      <c r="C55" s="226">
        <v>119192785449</v>
      </c>
      <c r="D55" s="227">
        <v>28372288.109999206</v>
      </c>
      <c r="E55" s="228">
        <v>192303</v>
      </c>
      <c r="F55" s="227">
        <v>4256885194.6071429</v>
      </c>
      <c r="G55" s="227">
        <v>22136.343138729728</v>
      </c>
      <c r="H55" s="227">
        <v>28372288.109999206</v>
      </c>
      <c r="I55" s="229">
        <v>8.6883489811392711E-2</v>
      </c>
      <c r="J55" s="229">
        <v>8.9365E-3</v>
      </c>
      <c r="K55" s="230">
        <v>9.4804347826087793E-5</v>
      </c>
      <c r="L55" s="230">
        <v>0</v>
      </c>
      <c r="M55" s="230">
        <v>9.4804347826087793E-5</v>
      </c>
      <c r="N55" s="239">
        <v>22.171803554814048</v>
      </c>
      <c r="O55" s="239">
        <v>10.004976022734841</v>
      </c>
      <c r="P55" s="237">
        <v>8.9095829081683092E-2</v>
      </c>
      <c r="Q55" s="39"/>
      <c r="S55" s="21">
        <f t="shared" si="3"/>
        <v>40602</v>
      </c>
      <c r="T55" s="14">
        <f t="shared" si="0"/>
        <v>8.6883489811392711E-2</v>
      </c>
      <c r="U55" s="14">
        <f t="shared" si="0"/>
        <v>8.9365E-3</v>
      </c>
      <c r="V55" s="14">
        <f>++VLOOKUP(B55,'cds bmps'!K:O,5,FALSE)/10000</f>
        <v>2.7448114999999995E-2</v>
      </c>
      <c r="W55" s="83">
        <v>1.0354572735483495E-2</v>
      </c>
      <c r="X55" s="81">
        <v>0</v>
      </c>
      <c r="Z55" s="83">
        <f t="shared" si="4"/>
        <v>8.8062018839924608E-2</v>
      </c>
      <c r="AA55" s="14">
        <f t="shared" si="5"/>
        <v>-1.1785290285318967E-3</v>
      </c>
      <c r="AC55" s="21">
        <f t="shared" si="6"/>
        <v>40633</v>
      </c>
      <c r="AD55" s="14">
        <f t="shared" si="7"/>
        <v>-7.3600813596358394E-4</v>
      </c>
      <c r="AE55" s="14">
        <f t="shared" si="8"/>
        <v>-1.1785290285318967E-3</v>
      </c>
      <c r="AF55" s="15">
        <f t="shared" si="9"/>
        <v>9.4804347826087793E-5</v>
      </c>
      <c r="AG55" s="15"/>
      <c r="AK55" s="10" t="s">
        <v>34</v>
      </c>
      <c r="AL55" s="10">
        <v>5.4727306681355579E-2</v>
      </c>
      <c r="AY55" s="29">
        <f t="shared" si="19"/>
        <v>40602</v>
      </c>
      <c r="AZ55" s="60">
        <f t="shared" si="24"/>
        <v>8.6883489811392711E-2</v>
      </c>
      <c r="BA55" s="60">
        <f t="shared" si="25"/>
        <v>8.9365E-3</v>
      </c>
      <c r="BB55" s="60">
        <f t="shared" si="26"/>
        <v>1.0084047619047607E-3</v>
      </c>
      <c r="BC55" s="60">
        <f t="shared" si="27"/>
        <v>0</v>
      </c>
      <c r="BD55" s="60">
        <f t="shared" si="28"/>
        <v>1.0084047619047607E-3</v>
      </c>
      <c r="BE55" s="60">
        <f t="shared" si="29"/>
        <v>2.7448114999999995E-2</v>
      </c>
      <c r="BF55" s="61">
        <f t="shared" si="30"/>
        <v>1.0354572735483495E-2</v>
      </c>
      <c r="BJ55" s="52">
        <f t="shared" si="22"/>
        <v>40602</v>
      </c>
      <c r="BK55" s="58">
        <f t="shared" si="23"/>
        <v>10.004976022734841</v>
      </c>
      <c r="BL55" s="87">
        <f t="shared" si="12"/>
        <v>192303</v>
      </c>
      <c r="BP55" s="21">
        <f t="shared" si="13"/>
        <v>40633</v>
      </c>
      <c r="BQ55" s="58">
        <f t="shared" si="14"/>
        <v>8.6147481675429127E-2</v>
      </c>
      <c r="BR55" s="58">
        <f t="shared" si="15"/>
        <v>8.6883489811392711E-2</v>
      </c>
      <c r="BS55" s="58">
        <f t="shared" si="15"/>
        <v>8.9365E-3</v>
      </c>
      <c r="BT55" s="58">
        <f t="shared" si="16"/>
        <v>2.7448114999999995E-2</v>
      </c>
      <c r="BU55" s="58">
        <f t="shared" si="17"/>
        <v>9.4804347826087793E-5</v>
      </c>
      <c r="BV55" s="8">
        <f t="shared" si="18"/>
        <v>1.0354572735483495E-2</v>
      </c>
      <c r="BW55" s="8"/>
    </row>
    <row r="56" spans="1:75" x14ac:dyDescent="0.25">
      <c r="A56" s="7">
        <f t="shared" si="2"/>
        <v>40543</v>
      </c>
      <c r="B56" s="231">
        <v>40633</v>
      </c>
      <c r="C56" s="226">
        <v>131410699015</v>
      </c>
      <c r="D56" s="227">
        <v>31015618.590000123</v>
      </c>
      <c r="E56" s="228">
        <v>188129</v>
      </c>
      <c r="F56" s="227">
        <v>4239054806.9354839</v>
      </c>
      <c r="G56" s="227">
        <v>22532.702597342697</v>
      </c>
      <c r="H56" s="227">
        <v>31015618.590000123</v>
      </c>
      <c r="I56" s="229">
        <v>8.6147481675429127E-2</v>
      </c>
      <c r="J56" s="229">
        <v>9.0313043478260878E-3</v>
      </c>
      <c r="K56" s="230">
        <v>2.3006004140786723E-3</v>
      </c>
      <c r="L56" s="230">
        <v>0</v>
      </c>
      <c r="M56" s="230">
        <v>2.3006004140786723E-3</v>
      </c>
      <c r="N56" s="239">
        <v>22.167606158446702</v>
      </c>
      <c r="O56" s="239">
        <v>10.022722981728995</v>
      </c>
      <c r="P56" s="237">
        <v>8.6883489811392711E-2</v>
      </c>
      <c r="Q56" s="39"/>
      <c r="S56" s="21">
        <f t="shared" si="3"/>
        <v>40633</v>
      </c>
      <c r="T56" s="14">
        <f t="shared" si="0"/>
        <v>8.6147481675429127E-2</v>
      </c>
      <c r="U56" s="14">
        <f t="shared" si="0"/>
        <v>9.0313043478260878E-3</v>
      </c>
      <c r="V56" s="14">
        <f>++VLOOKUP(B56,'cds bmps'!K:O,5,FALSE)/10000</f>
        <v>2.5201408695652187E-2</v>
      </c>
      <c r="W56" s="83">
        <v>9.9464918852908736E-3</v>
      </c>
      <c r="X56" s="81">
        <v>0</v>
      </c>
      <c r="Z56" s="83">
        <f t="shared" si="4"/>
        <v>8.6922894056390032E-2</v>
      </c>
      <c r="AA56" s="14">
        <f t="shared" si="5"/>
        <v>-7.7541238096090481E-4</v>
      </c>
      <c r="AC56" s="21">
        <f t="shared" si="6"/>
        <v>40663</v>
      </c>
      <c r="AD56" s="14">
        <f t="shared" si="7"/>
        <v>3.9886155675194906E-3</v>
      </c>
      <c r="AE56" s="14">
        <f t="shared" si="8"/>
        <v>-7.7541238096090481E-4</v>
      </c>
      <c r="AF56" s="15">
        <f t="shared" si="9"/>
        <v>2.3006004140786723E-3</v>
      </c>
      <c r="AG56" s="15"/>
      <c r="AK56" s="10" t="s">
        <v>35</v>
      </c>
      <c r="AL56" s="10">
        <v>2.8137115916173163E-3</v>
      </c>
      <c r="AY56" s="29">
        <f t="shared" si="19"/>
        <v>40633</v>
      </c>
      <c r="AZ56" s="60">
        <f t="shared" si="24"/>
        <v>8.6147481675429127E-2</v>
      </c>
      <c r="BA56" s="60">
        <f t="shared" si="25"/>
        <v>9.0313043478260878E-3</v>
      </c>
      <c r="BB56" s="60">
        <f t="shared" si="26"/>
        <v>9.4804347826087793E-5</v>
      </c>
      <c r="BC56" s="60">
        <f t="shared" si="27"/>
        <v>0</v>
      </c>
      <c r="BD56" s="60">
        <f t="shared" si="28"/>
        <v>9.4804347826087793E-5</v>
      </c>
      <c r="BE56" s="60">
        <f t="shared" si="29"/>
        <v>2.5201408695652187E-2</v>
      </c>
      <c r="BF56" s="61">
        <f t="shared" si="30"/>
        <v>9.9464918852908736E-3</v>
      </c>
      <c r="BJ56" s="52">
        <f t="shared" si="22"/>
        <v>40633</v>
      </c>
      <c r="BK56" s="58">
        <f t="shared" si="23"/>
        <v>10.022722981728995</v>
      </c>
      <c r="BL56" s="87">
        <f t="shared" si="12"/>
        <v>188129</v>
      </c>
      <c r="BP56" s="21">
        <f t="shared" si="13"/>
        <v>40663</v>
      </c>
      <c r="BQ56" s="58">
        <f t="shared" si="14"/>
        <v>9.0136097242948618E-2</v>
      </c>
      <c r="BR56" s="58">
        <f t="shared" si="15"/>
        <v>8.6147481675429127E-2</v>
      </c>
      <c r="BS56" s="58">
        <f t="shared" si="15"/>
        <v>9.0313043478260878E-3</v>
      </c>
      <c r="BT56" s="58">
        <f t="shared" si="16"/>
        <v>2.5201408695652187E-2</v>
      </c>
      <c r="BU56" s="58">
        <f t="shared" si="17"/>
        <v>2.3006004140786723E-3</v>
      </c>
      <c r="BV56" s="8">
        <f t="shared" si="18"/>
        <v>9.9464918852908736E-3</v>
      </c>
      <c r="BW56" s="8"/>
    </row>
    <row r="57" spans="1:75" ht="15.75" thickBot="1" x14ac:dyDescent="0.3">
      <c r="A57" s="7">
        <f t="shared" si="2"/>
        <v>40574</v>
      </c>
      <c r="B57" s="231">
        <v>40663</v>
      </c>
      <c r="C57" s="226">
        <v>127643278980</v>
      </c>
      <c r="D57" s="227">
        <v>31521279.470000271</v>
      </c>
      <c r="E57" s="228">
        <v>198836</v>
      </c>
      <c r="F57" s="227">
        <v>4254775966</v>
      </c>
      <c r="G57" s="227">
        <v>21398.418626405681</v>
      </c>
      <c r="H57" s="227">
        <v>31521279.470000271</v>
      </c>
      <c r="I57" s="229">
        <v>9.0136097242948618E-2</v>
      </c>
      <c r="J57" s="229">
        <v>1.133190476190476E-2</v>
      </c>
      <c r="K57" s="230">
        <v>1.1017316017316019E-3</v>
      </c>
      <c r="L57" s="230">
        <v>0</v>
      </c>
      <c r="M57" s="230">
        <v>1.1017316017316019E-3</v>
      </c>
      <c r="N57" s="239">
        <v>22.171307945646692</v>
      </c>
      <c r="O57" s="239">
        <v>9.9710723023171504</v>
      </c>
      <c r="P57" s="237">
        <v>8.6147481675429127E-2</v>
      </c>
      <c r="Q57" s="39"/>
      <c r="S57" s="21">
        <f t="shared" si="3"/>
        <v>40663</v>
      </c>
      <c r="T57" s="14">
        <f t="shared" si="0"/>
        <v>9.0136097242948618E-2</v>
      </c>
      <c r="U57" s="14">
        <f t="shared" si="0"/>
        <v>1.133190476190476E-2</v>
      </c>
      <c r="V57" s="14">
        <f>++VLOOKUP(B57,'cds bmps'!K:O,5,FALSE)/10000</f>
        <v>1.8967290476190477E-2</v>
      </c>
      <c r="W57" s="83">
        <v>9.9464918852908736E-3</v>
      </c>
      <c r="X57" s="81">
        <v>0</v>
      </c>
      <c r="Z57" s="83">
        <f t="shared" si="4"/>
        <v>8.619142974685412E-2</v>
      </c>
      <c r="AA57" s="14">
        <f t="shared" si="5"/>
        <v>3.9446674960944977E-3</v>
      </c>
      <c r="AC57" s="21">
        <f t="shared" si="6"/>
        <v>40694</v>
      </c>
      <c r="AD57" s="14">
        <f t="shared" si="7"/>
        <v>-1.5032583383961379E-3</v>
      </c>
      <c r="AE57" s="14">
        <f t="shared" si="8"/>
        <v>3.9446674960944977E-3</v>
      </c>
      <c r="AF57" s="15">
        <f t="shared" si="9"/>
        <v>1.1017316017316019E-3</v>
      </c>
      <c r="AG57" s="15"/>
      <c r="AK57" s="11" t="s">
        <v>36</v>
      </c>
      <c r="AL57" s="11">
        <v>78</v>
      </c>
      <c r="AY57" s="29">
        <f t="shared" si="19"/>
        <v>40663</v>
      </c>
      <c r="AZ57" s="60">
        <f t="shared" si="24"/>
        <v>9.0136097242948618E-2</v>
      </c>
      <c r="BA57" s="60">
        <f t="shared" si="25"/>
        <v>1.133190476190476E-2</v>
      </c>
      <c r="BB57" s="60">
        <f t="shared" si="26"/>
        <v>2.3006004140786723E-3</v>
      </c>
      <c r="BC57" s="60">
        <f t="shared" si="27"/>
        <v>0</v>
      </c>
      <c r="BD57" s="60">
        <f t="shared" si="28"/>
        <v>2.3006004140786723E-3</v>
      </c>
      <c r="BE57" s="60">
        <f t="shared" si="29"/>
        <v>1.8967290476190477E-2</v>
      </c>
      <c r="BF57" s="61">
        <f t="shared" si="30"/>
        <v>9.9464918852908736E-3</v>
      </c>
      <c r="BJ57" s="52">
        <f t="shared" si="22"/>
        <v>40663</v>
      </c>
      <c r="BK57" s="58">
        <f t="shared" si="23"/>
        <v>9.9710723023171504</v>
      </c>
      <c r="BL57" s="87">
        <f t="shared" si="12"/>
        <v>198836</v>
      </c>
      <c r="BP57" s="21">
        <f t="shared" si="13"/>
        <v>40694</v>
      </c>
      <c r="BQ57" s="58">
        <f t="shared" si="14"/>
        <v>8.863283890455248E-2</v>
      </c>
      <c r="BR57" s="58">
        <f t="shared" si="15"/>
        <v>9.0136097242948618E-2</v>
      </c>
      <c r="BS57" s="58">
        <f t="shared" si="15"/>
        <v>1.133190476190476E-2</v>
      </c>
      <c r="BT57" s="58">
        <f t="shared" si="16"/>
        <v>1.8967290476190477E-2</v>
      </c>
      <c r="BU57" s="58">
        <f t="shared" si="17"/>
        <v>1.1017316017316019E-3</v>
      </c>
      <c r="BV57" s="8">
        <f t="shared" si="18"/>
        <v>9.9464918852908736E-3</v>
      </c>
      <c r="BW57" s="8"/>
    </row>
    <row r="58" spans="1:75" x14ac:dyDescent="0.25">
      <c r="A58" s="7">
        <f t="shared" si="2"/>
        <v>40602</v>
      </c>
      <c r="B58" s="231">
        <v>40694</v>
      </c>
      <c r="C58" s="226">
        <v>129348780505</v>
      </c>
      <c r="D58" s="227">
        <v>31409724.999999955</v>
      </c>
      <c r="E58" s="228">
        <v>190900</v>
      </c>
      <c r="F58" s="227">
        <v>4172541306.6129031</v>
      </c>
      <c r="G58" s="227">
        <v>21857.209568427988</v>
      </c>
      <c r="H58" s="227">
        <v>31409724.999999955</v>
      </c>
      <c r="I58" s="229">
        <v>8.863283890455248E-2</v>
      </c>
      <c r="J58" s="229">
        <v>1.2433636363636362E-2</v>
      </c>
      <c r="K58" s="230">
        <v>3.563636363636373E-4</v>
      </c>
      <c r="L58" s="230">
        <v>0</v>
      </c>
      <c r="M58" s="230">
        <v>3.563636363636373E-4</v>
      </c>
      <c r="N58" s="239">
        <v>22.151791113178742</v>
      </c>
      <c r="O58" s="239">
        <v>9.9922861034649006</v>
      </c>
      <c r="P58" s="237">
        <v>9.0136097242948618E-2</v>
      </c>
      <c r="Q58" s="39"/>
      <c r="S58" s="21">
        <f t="shared" si="3"/>
        <v>40694</v>
      </c>
      <c r="T58" s="14">
        <f t="shared" si="0"/>
        <v>8.863283890455248E-2</v>
      </c>
      <c r="U58" s="14">
        <f t="shared" si="0"/>
        <v>1.2433636363636362E-2</v>
      </c>
      <c r="V58" s="14">
        <f>++VLOOKUP(B58,'cds bmps'!K:O,5,FALSE)/10000</f>
        <v>1.9334027272727271E-2</v>
      </c>
      <c r="W58" s="83">
        <v>9.9464918852908736E-3</v>
      </c>
      <c r="X58" s="81">
        <v>0</v>
      </c>
      <c r="Z58" s="83">
        <f t="shared" si="4"/>
        <v>8.6688343528121992E-2</v>
      </c>
      <c r="AA58" s="14">
        <f t="shared" si="5"/>
        <v>1.9444953764304884E-3</v>
      </c>
      <c r="AC58" s="21">
        <f t="shared" si="6"/>
        <v>40724</v>
      </c>
      <c r="AD58" s="14">
        <f t="shared" si="7"/>
        <v>-4.7234593560741001E-4</v>
      </c>
      <c r="AE58" s="14">
        <f t="shared" si="8"/>
        <v>1.9444953764304884E-3</v>
      </c>
      <c r="AF58" s="15">
        <f t="shared" si="9"/>
        <v>3.563636363636373E-4</v>
      </c>
      <c r="AG58" s="15"/>
      <c r="AY58" s="29">
        <f t="shared" si="19"/>
        <v>40694</v>
      </c>
      <c r="AZ58" s="60">
        <f t="shared" si="24"/>
        <v>8.863283890455248E-2</v>
      </c>
      <c r="BA58" s="60">
        <f t="shared" si="25"/>
        <v>1.2433636363636362E-2</v>
      </c>
      <c r="BB58" s="60">
        <f t="shared" si="26"/>
        <v>1.1017316017316019E-3</v>
      </c>
      <c r="BC58" s="60">
        <f t="shared" si="27"/>
        <v>0</v>
      </c>
      <c r="BD58" s="60">
        <f t="shared" si="28"/>
        <v>1.1017316017316019E-3</v>
      </c>
      <c r="BE58" s="60">
        <f t="shared" si="29"/>
        <v>1.9334027272727271E-2</v>
      </c>
      <c r="BF58" s="61">
        <f t="shared" si="30"/>
        <v>9.9464918852908736E-3</v>
      </c>
      <c r="BJ58" s="52">
        <f t="shared" si="22"/>
        <v>40694</v>
      </c>
      <c r="BK58" s="58">
        <f t="shared" si="23"/>
        <v>9.9922861034649006</v>
      </c>
      <c r="BL58" s="87">
        <f t="shared" si="12"/>
        <v>190900</v>
      </c>
      <c r="BP58" s="21">
        <f t="shared" si="13"/>
        <v>40724</v>
      </c>
      <c r="BQ58" s="58">
        <f t="shared" si="14"/>
        <v>8.816049296894507E-2</v>
      </c>
      <c r="BR58" s="58">
        <f t="shared" si="15"/>
        <v>8.863283890455248E-2</v>
      </c>
      <c r="BS58" s="58">
        <f t="shared" si="15"/>
        <v>1.2433636363636362E-2</v>
      </c>
      <c r="BT58" s="58">
        <f t="shared" si="16"/>
        <v>1.9334027272727271E-2</v>
      </c>
      <c r="BU58" s="58">
        <f t="shared" si="17"/>
        <v>3.563636363636373E-4</v>
      </c>
      <c r="BV58" s="8">
        <f t="shared" si="18"/>
        <v>9.9464918852908736E-3</v>
      </c>
      <c r="BW58" s="8"/>
    </row>
    <row r="59" spans="1:75" ht="15.75" thickBot="1" x14ac:dyDescent="0.3">
      <c r="A59" s="7">
        <f t="shared" si="2"/>
        <v>40633</v>
      </c>
      <c r="B59" s="231">
        <v>40724</v>
      </c>
      <c r="C59" s="226">
        <v>123907343224</v>
      </c>
      <c r="D59" s="227">
        <v>29928034.140000317</v>
      </c>
      <c r="E59" s="228">
        <v>185069</v>
      </c>
      <c r="F59" s="227">
        <v>4130244774.1333332</v>
      </c>
      <c r="G59" s="227">
        <v>22317.323669190049</v>
      </c>
      <c r="H59" s="227">
        <v>29928034.140000317</v>
      </c>
      <c r="I59" s="229">
        <v>8.816049296894507E-2</v>
      </c>
      <c r="J59" s="229">
        <v>1.2789999999999999E-2</v>
      </c>
      <c r="K59" s="230">
        <v>1.428095238095237E-3</v>
      </c>
      <c r="L59" s="230">
        <v>0</v>
      </c>
      <c r="M59" s="230">
        <v>1.428095238095237E-3</v>
      </c>
      <c r="N59" s="239">
        <v>22.141602509507745</v>
      </c>
      <c r="O59" s="239">
        <v>10.013118502011441</v>
      </c>
      <c r="P59" s="237">
        <v>8.863283890455248E-2</v>
      </c>
      <c r="Q59" s="39"/>
      <c r="S59" s="21">
        <f t="shared" si="3"/>
        <v>40724</v>
      </c>
      <c r="T59" s="14">
        <f t="shared" si="0"/>
        <v>8.816049296894507E-2</v>
      </c>
      <c r="U59" s="14">
        <f t="shared" si="0"/>
        <v>1.2789999999999999E-2</v>
      </c>
      <c r="V59" s="14">
        <f>++VLOOKUP(B59,'cds bmps'!K:O,5,FALSE)/10000</f>
        <v>2.5238986363636366E-2</v>
      </c>
      <c r="W59" s="83">
        <v>1.0069237304987617E-2</v>
      </c>
      <c r="X59" s="81">
        <v>0</v>
      </c>
      <c r="Z59" s="83">
        <f t="shared" si="4"/>
        <v>8.8493770227557694E-2</v>
      </c>
      <c r="AA59" s="14">
        <f t="shared" si="5"/>
        <v>-3.3327725861262425E-4</v>
      </c>
      <c r="AC59" s="21">
        <f t="shared" si="6"/>
        <v>40755</v>
      </c>
      <c r="AD59" s="14">
        <f t="shared" si="7"/>
        <v>5.0332868144037646E-3</v>
      </c>
      <c r="AE59" s="14">
        <f t="shared" si="8"/>
        <v>-3.3327725861262425E-4</v>
      </c>
      <c r="AF59" s="15">
        <f t="shared" si="9"/>
        <v>1.428095238095237E-3</v>
      </c>
      <c r="AG59" s="15"/>
      <c r="AK59" s="59" t="s">
        <v>37</v>
      </c>
      <c r="AY59" s="29">
        <f t="shared" si="19"/>
        <v>40724</v>
      </c>
      <c r="AZ59" s="60">
        <f t="shared" si="24"/>
        <v>8.816049296894507E-2</v>
      </c>
      <c r="BA59" s="60">
        <f t="shared" si="25"/>
        <v>1.2789999999999999E-2</v>
      </c>
      <c r="BB59" s="60">
        <f t="shared" si="26"/>
        <v>3.563636363636373E-4</v>
      </c>
      <c r="BC59" s="60">
        <f t="shared" si="27"/>
        <v>0</v>
      </c>
      <c r="BD59" s="60">
        <f t="shared" si="28"/>
        <v>3.563636363636373E-4</v>
      </c>
      <c r="BE59" s="60">
        <f t="shared" si="29"/>
        <v>2.5238986363636366E-2</v>
      </c>
      <c r="BF59" s="61">
        <f t="shared" si="30"/>
        <v>1.0069237304987617E-2</v>
      </c>
      <c r="BJ59" s="52">
        <f t="shared" si="22"/>
        <v>40724</v>
      </c>
      <c r="BK59" s="58">
        <f t="shared" si="23"/>
        <v>10.013118502011441</v>
      </c>
      <c r="BL59" s="87">
        <f t="shared" si="12"/>
        <v>185069</v>
      </c>
      <c r="BP59" s="21">
        <f t="shared" si="13"/>
        <v>40755</v>
      </c>
      <c r="BQ59" s="58">
        <f t="shared" si="14"/>
        <v>9.3193779783348835E-2</v>
      </c>
      <c r="BR59" s="58">
        <f t="shared" si="15"/>
        <v>8.816049296894507E-2</v>
      </c>
      <c r="BS59" s="58">
        <f t="shared" si="15"/>
        <v>1.2789999999999999E-2</v>
      </c>
      <c r="BT59" s="58">
        <f t="shared" si="16"/>
        <v>2.5238986363636366E-2</v>
      </c>
      <c r="BU59" s="58">
        <f t="shared" si="17"/>
        <v>1.428095238095237E-3</v>
      </c>
      <c r="BV59" s="8">
        <f t="shared" si="18"/>
        <v>1.0069237304987617E-2</v>
      </c>
      <c r="BW59" s="8"/>
    </row>
    <row r="60" spans="1:75" x14ac:dyDescent="0.25">
      <c r="A60" s="7">
        <f t="shared" si="2"/>
        <v>40663</v>
      </c>
      <c r="B60" s="231">
        <v>40755</v>
      </c>
      <c r="C60" s="226">
        <v>130828048411</v>
      </c>
      <c r="D60" s="227">
        <v>33403726.940000094</v>
      </c>
      <c r="E60" s="228">
        <v>204534</v>
      </c>
      <c r="F60" s="227">
        <v>4220259626.1612902</v>
      </c>
      <c r="G60" s="227">
        <v>20633.535872575172</v>
      </c>
      <c r="H60" s="227">
        <v>33403726.940000094</v>
      </c>
      <c r="I60" s="229">
        <v>9.3193779783348835E-2</v>
      </c>
      <c r="J60" s="229">
        <v>1.4218095238095236E-2</v>
      </c>
      <c r="K60" s="230">
        <v>0</v>
      </c>
      <c r="L60" s="230">
        <v>-4.8374741200827957E-4</v>
      </c>
      <c r="M60" s="230">
        <v>-4.8374741200827957E-4</v>
      </c>
      <c r="N60" s="239">
        <v>22.163162485888918</v>
      </c>
      <c r="O60" s="239">
        <v>9.9346729860747445</v>
      </c>
      <c r="P60" s="237">
        <v>8.816049296894507E-2</v>
      </c>
      <c r="Q60" s="39"/>
      <c r="S60" s="21">
        <f t="shared" si="3"/>
        <v>40755</v>
      </c>
      <c r="T60" s="14">
        <f t="shared" si="0"/>
        <v>9.3193779783348835E-2</v>
      </c>
      <c r="U60" s="14">
        <f t="shared" si="0"/>
        <v>1.4218095238095236E-2</v>
      </c>
      <c r="V60" s="14">
        <f>++VLOOKUP(B60,'cds bmps'!K:O,5,FALSE)/10000</f>
        <v>3.1207614285714287E-2</v>
      </c>
      <c r="W60" s="83">
        <v>1.0069237304987617E-2</v>
      </c>
      <c r="X60" s="81">
        <v>0</v>
      </c>
      <c r="Z60" s="83">
        <f t="shared" si="4"/>
        <v>9.0526203336789526E-2</v>
      </c>
      <c r="AA60" s="14">
        <f t="shared" si="5"/>
        <v>2.6675764465593083E-3</v>
      </c>
      <c r="AC60" s="21">
        <f t="shared" si="6"/>
        <v>40786</v>
      </c>
      <c r="AD60" s="14">
        <f t="shared" si="7"/>
        <v>-4.1906092687971075E-4</v>
      </c>
      <c r="AE60" s="14">
        <f t="shared" si="8"/>
        <v>2.6675764465593083E-3</v>
      </c>
      <c r="AF60" s="15">
        <f t="shared" si="9"/>
        <v>-4.8374741200827957E-4</v>
      </c>
      <c r="AG60" s="15"/>
      <c r="AK60" s="12"/>
      <c r="AL60" s="12" t="s">
        <v>42</v>
      </c>
      <c r="AM60" s="12" t="s">
        <v>43</v>
      </c>
      <c r="AN60" s="12" t="s">
        <v>44</v>
      </c>
      <c r="AO60" s="12" t="s">
        <v>45</v>
      </c>
      <c r="AP60" s="12" t="s">
        <v>46</v>
      </c>
      <c r="AY60" s="29">
        <f t="shared" si="19"/>
        <v>40755</v>
      </c>
      <c r="AZ60" s="60">
        <f t="shared" si="24"/>
        <v>9.3193779783348835E-2</v>
      </c>
      <c r="BA60" s="60">
        <f t="shared" si="25"/>
        <v>1.4218095238095236E-2</v>
      </c>
      <c r="BB60" s="60">
        <f t="shared" si="26"/>
        <v>1.428095238095237E-3</v>
      </c>
      <c r="BC60" s="60">
        <f t="shared" si="27"/>
        <v>0</v>
      </c>
      <c r="BD60" s="60">
        <f t="shared" si="28"/>
        <v>1.428095238095237E-3</v>
      </c>
      <c r="BE60" s="60">
        <f t="shared" si="29"/>
        <v>3.1207614285714287E-2</v>
      </c>
      <c r="BF60" s="61">
        <f t="shared" si="30"/>
        <v>1.0069237304987617E-2</v>
      </c>
      <c r="BJ60" s="52">
        <f t="shared" si="22"/>
        <v>40755</v>
      </c>
      <c r="BK60" s="58">
        <f t="shared" si="23"/>
        <v>9.9346729860747445</v>
      </c>
      <c r="BL60" s="87">
        <f t="shared" si="12"/>
        <v>204534</v>
      </c>
      <c r="BP60" s="21">
        <f t="shared" si="13"/>
        <v>40786</v>
      </c>
      <c r="BQ60" s="58">
        <f t="shared" si="14"/>
        <v>9.2774718856469124E-2</v>
      </c>
      <c r="BR60" s="58">
        <f t="shared" si="15"/>
        <v>9.3193779783348835E-2</v>
      </c>
      <c r="BS60" s="58">
        <f t="shared" si="15"/>
        <v>1.4218095238095236E-2</v>
      </c>
      <c r="BT60" s="58">
        <f t="shared" si="16"/>
        <v>3.1207614285714287E-2</v>
      </c>
      <c r="BU60" s="58">
        <f t="shared" si="17"/>
        <v>-4.8374741200827957E-4</v>
      </c>
      <c r="BV60" s="8">
        <f t="shared" si="18"/>
        <v>1.0069237304987617E-2</v>
      </c>
      <c r="BW60" s="8"/>
    </row>
    <row r="61" spans="1:75" x14ac:dyDescent="0.25">
      <c r="A61" s="7">
        <f t="shared" si="2"/>
        <v>40694</v>
      </c>
      <c r="B61" s="231">
        <v>40786</v>
      </c>
      <c r="C61" s="226">
        <v>126699340609</v>
      </c>
      <c r="D61" s="227">
        <v>32204097.819999989</v>
      </c>
      <c r="E61" s="228">
        <v>189453</v>
      </c>
      <c r="F61" s="227">
        <v>4087075503.516129</v>
      </c>
      <c r="G61" s="227">
        <v>21573.031324476935</v>
      </c>
      <c r="H61" s="227">
        <v>32204097.819999989</v>
      </c>
      <c r="I61" s="229">
        <v>9.2774718856469124E-2</v>
      </c>
      <c r="J61" s="229">
        <v>1.3734347826086957E-2</v>
      </c>
      <c r="K61" s="230">
        <v>0</v>
      </c>
      <c r="L61" s="230">
        <v>-2.6252964426877121E-4</v>
      </c>
      <c r="M61" s="230">
        <v>-2.6252964426877121E-4</v>
      </c>
      <c r="N61" s="239">
        <v>22.131095515425962</v>
      </c>
      <c r="O61" s="239">
        <v>9.979199263791843</v>
      </c>
      <c r="P61" s="237">
        <v>9.3193779783348835E-2</v>
      </c>
      <c r="Q61" s="39"/>
      <c r="S61" s="21">
        <f t="shared" si="3"/>
        <v>40786</v>
      </c>
      <c r="T61" s="14">
        <f t="shared" si="0"/>
        <v>9.2774718856469124E-2</v>
      </c>
      <c r="U61" s="14">
        <f t="shared" si="0"/>
        <v>1.3734347826086957E-2</v>
      </c>
      <c r="V61" s="14">
        <f>++VLOOKUP(B61,'cds bmps'!K:O,5,FALSE)/10000</f>
        <v>3.9801630434782603E-2</v>
      </c>
      <c r="W61" s="83">
        <v>1.0069237304987617E-2</v>
      </c>
      <c r="X61" s="81">
        <v>0</v>
      </c>
      <c r="Z61" s="83">
        <f t="shared" si="4"/>
        <v>9.2520696158220617E-2</v>
      </c>
      <c r="AA61" s="14">
        <f t="shared" si="5"/>
        <v>2.5402269824850721E-4</v>
      </c>
      <c r="AC61" s="21">
        <f t="shared" si="6"/>
        <v>40816</v>
      </c>
      <c r="AD61" s="14">
        <f t="shared" si="7"/>
        <v>-1.3562031775616185E-3</v>
      </c>
      <c r="AE61" s="14">
        <f t="shared" si="8"/>
        <v>2.5402269824850721E-4</v>
      </c>
      <c r="AF61" s="15">
        <f t="shared" si="9"/>
        <v>-2.6252964426877121E-4</v>
      </c>
      <c r="AG61" s="15"/>
      <c r="AK61" s="10" t="s">
        <v>38</v>
      </c>
      <c r="AL61" s="10">
        <v>1</v>
      </c>
      <c r="AM61" s="10">
        <v>4.4277326551899572E-5</v>
      </c>
      <c r="AN61" s="10">
        <v>4.4277326551899572E-5</v>
      </c>
      <c r="AO61" s="10">
        <v>5.5927091067296688</v>
      </c>
      <c r="AP61" s="10">
        <v>2.0588141580891634E-2</v>
      </c>
      <c r="AY61" s="29">
        <f t="shared" si="19"/>
        <v>40786</v>
      </c>
      <c r="AZ61" s="60">
        <f t="shared" si="24"/>
        <v>9.2774718856469124E-2</v>
      </c>
      <c r="BA61" s="60">
        <f t="shared" si="25"/>
        <v>1.3734347826086957E-2</v>
      </c>
      <c r="BB61" s="60">
        <f t="shared" si="26"/>
        <v>0</v>
      </c>
      <c r="BC61" s="60">
        <f t="shared" si="27"/>
        <v>-4.8374741200827957E-4</v>
      </c>
      <c r="BD61" s="60">
        <f t="shared" si="28"/>
        <v>-4.8374741200827957E-4</v>
      </c>
      <c r="BE61" s="60">
        <f t="shared" si="29"/>
        <v>3.9801630434782603E-2</v>
      </c>
      <c r="BF61" s="61">
        <f t="shared" si="30"/>
        <v>1.0069237304987617E-2</v>
      </c>
      <c r="BJ61" s="52">
        <f t="shared" si="22"/>
        <v>40786</v>
      </c>
      <c r="BK61" s="58">
        <f t="shared" si="23"/>
        <v>9.979199263791843</v>
      </c>
      <c r="BL61" s="87">
        <f t="shared" si="12"/>
        <v>189453</v>
      </c>
      <c r="BP61" s="21">
        <f t="shared" si="13"/>
        <v>40816</v>
      </c>
      <c r="BQ61" s="58">
        <f t="shared" si="14"/>
        <v>9.1418515678907505E-2</v>
      </c>
      <c r="BR61" s="58">
        <f t="shared" si="15"/>
        <v>9.2774718856469124E-2</v>
      </c>
      <c r="BS61" s="58">
        <f t="shared" si="15"/>
        <v>1.3734347826086957E-2</v>
      </c>
      <c r="BT61" s="58">
        <f t="shared" si="16"/>
        <v>3.9801630434782603E-2</v>
      </c>
      <c r="BU61" s="58">
        <f t="shared" si="17"/>
        <v>-2.6252964426877121E-4</v>
      </c>
      <c r="BV61" s="8">
        <f t="shared" si="18"/>
        <v>1.0069237304987617E-2</v>
      </c>
      <c r="BW61" s="8"/>
    </row>
    <row r="62" spans="1:75" x14ac:dyDescent="0.25">
      <c r="A62" s="7">
        <f t="shared" si="2"/>
        <v>40724</v>
      </c>
      <c r="B62" s="231">
        <v>40816</v>
      </c>
      <c r="C62" s="226">
        <v>123994259313</v>
      </c>
      <c r="D62" s="227">
        <v>31055811.340000037</v>
      </c>
      <c r="E62" s="228">
        <v>184009</v>
      </c>
      <c r="F62" s="227">
        <v>4133141977.0999999</v>
      </c>
      <c r="G62" s="227">
        <v>22461.629469754196</v>
      </c>
      <c r="H62" s="227">
        <v>31055811.340000037</v>
      </c>
      <c r="I62" s="229">
        <v>9.1418515678907505E-2</v>
      </c>
      <c r="J62" s="229">
        <v>1.3471818181818185E-2</v>
      </c>
      <c r="K62" s="230">
        <v>1.6294372294371751E-4</v>
      </c>
      <c r="L62" s="230">
        <v>0</v>
      </c>
      <c r="M62" s="230">
        <v>1.6294372294371751E-4</v>
      </c>
      <c r="N62" s="239">
        <v>22.142303723954704</v>
      </c>
      <c r="O62" s="239">
        <v>10.019563775516305</v>
      </c>
      <c r="P62" s="237">
        <v>9.2774718856469124E-2</v>
      </c>
      <c r="Q62" s="39"/>
      <c r="S62" s="21">
        <f t="shared" si="3"/>
        <v>40816</v>
      </c>
      <c r="T62" s="14">
        <f t="shared" si="0"/>
        <v>9.1418515678907505E-2</v>
      </c>
      <c r="U62" s="14">
        <f t="shared" si="0"/>
        <v>1.3471818181818185E-2</v>
      </c>
      <c r="V62" s="14">
        <f>++VLOOKUP(B62,'cds bmps'!K:O,5,FALSE)/10000</f>
        <v>5.1177609090909085E-2</v>
      </c>
      <c r="W62" s="83">
        <v>9.241172979922857E-3</v>
      </c>
      <c r="X62" s="81">
        <v>0</v>
      </c>
      <c r="Z62" s="83">
        <f t="shared" si="4"/>
        <v>9.4069577036859059E-2</v>
      </c>
      <c r="AA62" s="14">
        <f t="shared" si="5"/>
        <v>-2.6510613579515535E-3</v>
      </c>
      <c r="AC62" s="21">
        <f t="shared" si="6"/>
        <v>40847</v>
      </c>
      <c r="AD62" s="14">
        <f t="shared" si="7"/>
        <v>3.4775257180260227E-3</v>
      </c>
      <c r="AE62" s="14">
        <f t="shared" si="8"/>
        <v>-2.6510613579515535E-3</v>
      </c>
      <c r="AF62" s="15">
        <f t="shared" si="9"/>
        <v>1.6294372294371751E-4</v>
      </c>
      <c r="AG62" s="15"/>
      <c r="AK62" s="10" t="s">
        <v>39</v>
      </c>
      <c r="AL62" s="10">
        <v>77</v>
      </c>
      <c r="AM62" s="10">
        <v>6.0960691490172714E-4</v>
      </c>
      <c r="AN62" s="10">
        <v>7.9169729208016504E-6</v>
      </c>
      <c r="AO62" s="10"/>
      <c r="AP62" s="10"/>
      <c r="AY62" s="29">
        <f t="shared" si="19"/>
        <v>40816</v>
      </c>
      <c r="AZ62" s="60">
        <f t="shared" si="24"/>
        <v>9.1418515678907505E-2</v>
      </c>
      <c r="BA62" s="60">
        <f t="shared" si="25"/>
        <v>1.3471818181818185E-2</v>
      </c>
      <c r="BB62" s="60">
        <f t="shared" si="26"/>
        <v>0</v>
      </c>
      <c r="BC62" s="60">
        <f t="shared" si="27"/>
        <v>-2.6252964426877121E-4</v>
      </c>
      <c r="BD62" s="60">
        <f t="shared" si="28"/>
        <v>-2.6252964426877121E-4</v>
      </c>
      <c r="BE62" s="60">
        <f t="shared" si="29"/>
        <v>5.1177609090909085E-2</v>
      </c>
      <c r="BF62" s="61">
        <f t="shared" si="30"/>
        <v>9.241172979922857E-3</v>
      </c>
      <c r="BJ62" s="52">
        <f t="shared" si="22"/>
        <v>40816</v>
      </c>
      <c r="BK62" s="58">
        <f t="shared" si="23"/>
        <v>10.019563775516305</v>
      </c>
      <c r="BL62" s="87">
        <f t="shared" si="12"/>
        <v>184009</v>
      </c>
      <c r="BP62" s="21">
        <f t="shared" si="13"/>
        <v>40847</v>
      </c>
      <c r="BQ62" s="58">
        <f t="shared" si="14"/>
        <v>9.4896041396933528E-2</v>
      </c>
      <c r="BR62" s="58">
        <f t="shared" si="15"/>
        <v>9.1418515678907505E-2</v>
      </c>
      <c r="BS62" s="58">
        <f t="shared" si="15"/>
        <v>1.3471818181818185E-2</v>
      </c>
      <c r="BT62" s="58">
        <f t="shared" si="16"/>
        <v>5.1177609090909085E-2</v>
      </c>
      <c r="BU62" s="58">
        <f t="shared" si="17"/>
        <v>1.6294372294371751E-4</v>
      </c>
      <c r="BV62" s="8">
        <f t="shared" si="18"/>
        <v>9.241172979922857E-3</v>
      </c>
      <c r="BW62" s="8"/>
    </row>
    <row r="63" spans="1:75" ht="15.75" thickBot="1" x14ac:dyDescent="0.3">
      <c r="A63" s="7">
        <f t="shared" si="2"/>
        <v>40755</v>
      </c>
      <c r="B63" s="231">
        <v>40847</v>
      </c>
      <c r="C63" s="226">
        <v>132413763161</v>
      </c>
      <c r="D63" s="227">
        <v>34426142.330000021</v>
      </c>
      <c r="E63" s="228">
        <v>202258</v>
      </c>
      <c r="F63" s="227">
        <v>4271411714.8709679</v>
      </c>
      <c r="G63" s="227">
        <v>21118.629250120972</v>
      </c>
      <c r="H63" s="227">
        <v>34426142.330000021</v>
      </c>
      <c r="I63" s="229">
        <v>9.4896041396933528E-2</v>
      </c>
      <c r="J63" s="229">
        <v>1.3634761904761903E-2</v>
      </c>
      <c r="K63" s="230">
        <v>0</v>
      </c>
      <c r="L63" s="230">
        <v>-1.3688528138528101E-3</v>
      </c>
      <c r="M63" s="230">
        <v>-1.3688528138528101E-3</v>
      </c>
      <c r="N63" s="239">
        <v>22.175210221928673</v>
      </c>
      <c r="O63" s="239">
        <v>9.9579108327840338</v>
      </c>
      <c r="P63" s="237">
        <v>9.1418515678907505E-2</v>
      </c>
      <c r="Q63" s="39"/>
      <c r="S63" s="21">
        <f t="shared" si="3"/>
        <v>40847</v>
      </c>
      <c r="T63" s="14">
        <f t="shared" si="0"/>
        <v>9.4896041396933528E-2</v>
      </c>
      <c r="U63" s="14">
        <f t="shared" si="0"/>
        <v>1.3634761904761903E-2</v>
      </c>
      <c r="V63" s="14">
        <f>++VLOOKUP(B63,'cds bmps'!K:O,5,FALSE)/10000</f>
        <v>4.6526819047619059E-2</v>
      </c>
      <c r="W63" s="83">
        <v>9.241172979922857E-3</v>
      </c>
      <c r="X63" s="81">
        <v>0</v>
      </c>
      <c r="Z63" s="83">
        <f t="shared" si="4"/>
        <v>9.2953959102966652E-2</v>
      </c>
      <c r="AA63" s="14">
        <f t="shared" si="5"/>
        <v>1.9420822939668764E-3</v>
      </c>
      <c r="AC63" s="21">
        <f t="shared" si="6"/>
        <v>40877</v>
      </c>
      <c r="AD63" s="14">
        <f t="shared" si="7"/>
        <v>-1.126336470120351E-3</v>
      </c>
      <c r="AE63" s="14">
        <f t="shared" si="8"/>
        <v>1.9420822939668764E-3</v>
      </c>
      <c r="AF63" s="15">
        <f t="shared" si="9"/>
        <v>-1.3688528138528101E-3</v>
      </c>
      <c r="AG63" s="15"/>
      <c r="AK63" s="11" t="s">
        <v>40</v>
      </c>
      <c r="AL63" s="11">
        <v>78</v>
      </c>
      <c r="AM63" s="11">
        <v>6.5388424145362671E-4</v>
      </c>
      <c r="AN63" s="11"/>
      <c r="AO63" s="11"/>
      <c r="AP63" s="11"/>
      <c r="AY63" s="29">
        <f t="shared" si="19"/>
        <v>40847</v>
      </c>
      <c r="AZ63" s="60">
        <f t="shared" si="24"/>
        <v>9.4896041396933528E-2</v>
      </c>
      <c r="BA63" s="60">
        <f t="shared" si="25"/>
        <v>1.3634761904761903E-2</v>
      </c>
      <c r="BB63" s="60">
        <f t="shared" si="26"/>
        <v>1.6294372294371751E-4</v>
      </c>
      <c r="BC63" s="60">
        <f t="shared" si="27"/>
        <v>0</v>
      </c>
      <c r="BD63" s="60">
        <f t="shared" si="28"/>
        <v>1.6294372294371751E-4</v>
      </c>
      <c r="BE63" s="60">
        <f t="shared" si="29"/>
        <v>4.6526819047619059E-2</v>
      </c>
      <c r="BF63" s="61">
        <f t="shared" si="30"/>
        <v>9.241172979922857E-3</v>
      </c>
      <c r="BJ63" s="52">
        <f t="shared" si="22"/>
        <v>40847</v>
      </c>
      <c r="BK63" s="58">
        <f t="shared" si="23"/>
        <v>9.9579108327840338</v>
      </c>
      <c r="BL63" s="87">
        <f t="shared" si="12"/>
        <v>202258</v>
      </c>
      <c r="BP63" s="21">
        <f t="shared" si="13"/>
        <v>40877</v>
      </c>
      <c r="BQ63" s="58">
        <f t="shared" si="14"/>
        <v>9.3769704926813177E-2</v>
      </c>
      <c r="BR63" s="58">
        <f t="shared" si="15"/>
        <v>9.4896041396933528E-2</v>
      </c>
      <c r="BS63" s="58">
        <f t="shared" si="15"/>
        <v>1.3634761904761903E-2</v>
      </c>
      <c r="BT63" s="58">
        <f t="shared" si="16"/>
        <v>4.6526819047619059E-2</v>
      </c>
      <c r="BU63" s="58">
        <f t="shared" si="17"/>
        <v>-1.3688528138528101E-3</v>
      </c>
      <c r="BV63" s="8">
        <f t="shared" si="18"/>
        <v>9.241172979922857E-3</v>
      </c>
      <c r="BW63" s="8"/>
    </row>
    <row r="64" spans="1:75" ht="15.75" thickBot="1" x14ac:dyDescent="0.3">
      <c r="A64" s="7">
        <f t="shared" si="2"/>
        <v>40786</v>
      </c>
      <c r="B64" s="231">
        <v>40877</v>
      </c>
      <c r="C64" s="226">
        <v>125537366796</v>
      </c>
      <c r="D64" s="227">
        <v>32250963.950000092</v>
      </c>
      <c r="E64" s="228">
        <v>187426</v>
      </c>
      <c r="F64" s="227">
        <v>4184578893.1999998</v>
      </c>
      <c r="G64" s="227">
        <v>22326.565648309199</v>
      </c>
      <c r="H64" s="227">
        <v>32250963.950000092</v>
      </c>
      <c r="I64" s="229">
        <v>9.3769704926813177E-2</v>
      </c>
      <c r="J64" s="229">
        <v>1.2265909090909093E-2</v>
      </c>
      <c r="K64" s="230">
        <v>0</v>
      </c>
      <c r="L64" s="230">
        <v>-8.5181818181818275E-4</v>
      </c>
      <c r="M64" s="230">
        <v>-8.5181818181818275E-4</v>
      </c>
      <c r="N64" s="239">
        <v>22.15467191293375</v>
      </c>
      <c r="O64" s="239">
        <v>10.013532533109199</v>
      </c>
      <c r="P64" s="237">
        <v>9.4896041396933528E-2</v>
      </c>
      <c r="Q64" s="39"/>
      <c r="S64" s="21">
        <f t="shared" si="3"/>
        <v>40877</v>
      </c>
      <c r="T64" s="14">
        <f t="shared" si="0"/>
        <v>9.3769704926813177E-2</v>
      </c>
      <c r="U64" s="14">
        <f t="shared" si="0"/>
        <v>1.2265909090909093E-2</v>
      </c>
      <c r="V64" s="14">
        <f>++VLOOKUP(B64,'cds bmps'!K:O,5,FALSE)/10000</f>
        <v>5.7075304545454536E-2</v>
      </c>
      <c r="W64" s="83">
        <v>9.241172979922857E-3</v>
      </c>
      <c r="X64" s="81">
        <v>0</v>
      </c>
      <c r="Z64" s="83">
        <f t="shared" si="4"/>
        <v>9.5117661281833715E-2</v>
      </c>
      <c r="AA64" s="14">
        <f t="shared" si="5"/>
        <v>-1.3479563550205381E-3</v>
      </c>
      <c r="AC64" s="21">
        <f t="shared" si="6"/>
        <v>40908</v>
      </c>
      <c r="AD64" s="14">
        <f t="shared" si="7"/>
        <v>-6.7601111193006658E-4</v>
      </c>
      <c r="AE64" s="14">
        <f t="shared" si="8"/>
        <v>-1.3479563550205381E-3</v>
      </c>
      <c r="AF64" s="15">
        <f t="shared" si="9"/>
        <v>-8.5181818181818275E-4</v>
      </c>
      <c r="AG64" s="15"/>
      <c r="AY64" s="29">
        <f t="shared" si="19"/>
        <v>40877</v>
      </c>
      <c r="AZ64" s="60">
        <f t="shared" si="24"/>
        <v>9.3769704926813177E-2</v>
      </c>
      <c r="BA64" s="60">
        <f t="shared" si="25"/>
        <v>1.2265909090909093E-2</v>
      </c>
      <c r="BB64" s="60">
        <f t="shared" si="26"/>
        <v>0</v>
      </c>
      <c r="BC64" s="60">
        <f t="shared" si="27"/>
        <v>-1.3688528138528101E-3</v>
      </c>
      <c r="BD64" s="60">
        <f t="shared" si="28"/>
        <v>-1.3688528138528101E-3</v>
      </c>
      <c r="BE64" s="60">
        <f t="shared" si="29"/>
        <v>5.7075304545454536E-2</v>
      </c>
      <c r="BF64" s="61">
        <f t="shared" si="30"/>
        <v>9.241172979922857E-3</v>
      </c>
      <c r="BJ64" s="52">
        <f t="shared" si="22"/>
        <v>40877</v>
      </c>
      <c r="BK64" s="58">
        <f t="shared" si="23"/>
        <v>10.013532533109199</v>
      </c>
      <c r="BL64" s="87">
        <f t="shared" si="12"/>
        <v>187426</v>
      </c>
      <c r="BP64" s="21">
        <f t="shared" si="13"/>
        <v>40908</v>
      </c>
      <c r="BQ64" s="58">
        <f t="shared" si="14"/>
        <v>9.3093693814883111E-2</v>
      </c>
      <c r="BR64" s="58">
        <f t="shared" si="15"/>
        <v>9.3769704926813177E-2</v>
      </c>
      <c r="BS64" s="58">
        <f t="shared" si="15"/>
        <v>1.2265909090909093E-2</v>
      </c>
      <c r="BT64" s="58">
        <f t="shared" si="16"/>
        <v>5.7075304545454536E-2</v>
      </c>
      <c r="BU64" s="58">
        <f t="shared" si="17"/>
        <v>-8.5181818181818275E-4</v>
      </c>
      <c r="BV64" s="8">
        <f t="shared" si="18"/>
        <v>9.241172979922857E-3</v>
      </c>
      <c r="BW64" s="8"/>
    </row>
    <row r="65" spans="1:75" x14ac:dyDescent="0.25">
      <c r="A65" s="7">
        <f t="shared" si="2"/>
        <v>40816</v>
      </c>
      <c r="B65" s="231">
        <v>40908</v>
      </c>
      <c r="C65" s="226">
        <v>128992288862</v>
      </c>
      <c r="D65" s="227">
        <v>32899640.11999996</v>
      </c>
      <c r="E65" s="228">
        <v>186677</v>
      </c>
      <c r="F65" s="227">
        <v>4161041576.1935482</v>
      </c>
      <c r="G65" s="227">
        <v>22290.060244130495</v>
      </c>
      <c r="H65" s="227">
        <v>32899640.11999996</v>
      </c>
      <c r="I65" s="229">
        <v>9.3093693814883111E-2</v>
      </c>
      <c r="J65" s="229">
        <v>1.141409090909091E-2</v>
      </c>
      <c r="K65" s="230">
        <v>0</v>
      </c>
      <c r="L65" s="230">
        <v>-3.0522727272727264E-3</v>
      </c>
      <c r="M65" s="230">
        <v>-3.0522727272727264E-3</v>
      </c>
      <c r="N65" s="239">
        <v>22.149031258772698</v>
      </c>
      <c r="O65" s="239">
        <v>10.011896129118769</v>
      </c>
      <c r="P65" s="237">
        <v>9.3769704926813177E-2</v>
      </c>
      <c r="Q65" s="39"/>
      <c r="S65" s="21">
        <f t="shared" si="3"/>
        <v>40908</v>
      </c>
      <c r="T65" s="14">
        <f t="shared" si="0"/>
        <v>9.3093693814883111E-2</v>
      </c>
      <c r="U65" s="14">
        <f t="shared" si="0"/>
        <v>1.141409090909091E-2</v>
      </c>
      <c r="V65" s="14">
        <f>++VLOOKUP(B65,'cds bmps'!K:O,5,FALSE)/10000</f>
        <v>5.8233609090909078E-2</v>
      </c>
      <c r="W65" s="83">
        <v>1.0894012690833699E-2</v>
      </c>
      <c r="X65" s="81">
        <v>0</v>
      </c>
      <c r="Z65" s="83">
        <f t="shared" si="4"/>
        <v>9.7552717832100108E-2</v>
      </c>
      <c r="AA65" s="14">
        <f t="shared" si="5"/>
        <v>-4.4590240172169976E-3</v>
      </c>
      <c r="AC65" s="21">
        <f t="shared" si="6"/>
        <v>40939</v>
      </c>
      <c r="AD65" s="14">
        <f t="shared" si="7"/>
        <v>3.6234044440510704E-3</v>
      </c>
      <c r="AE65" s="14">
        <f t="shared" si="8"/>
        <v>-4.4590240172169976E-3</v>
      </c>
      <c r="AF65" s="15">
        <f t="shared" si="9"/>
        <v>-3.0522727272727264E-3</v>
      </c>
      <c r="AG65" s="15"/>
      <c r="AK65" s="12"/>
      <c r="AL65" s="12" t="s">
        <v>47</v>
      </c>
      <c r="AM65" s="12" t="s">
        <v>35</v>
      </c>
      <c r="AN65" s="12" t="s">
        <v>48</v>
      </c>
      <c r="AO65" s="12" t="s">
        <v>49</v>
      </c>
      <c r="AP65" s="12" t="s">
        <v>50</v>
      </c>
      <c r="AQ65" s="12" t="s">
        <v>51</v>
      </c>
      <c r="AR65" s="12" t="s">
        <v>119</v>
      </c>
      <c r="AS65" s="12" t="s">
        <v>120</v>
      </c>
      <c r="AY65" s="29">
        <f t="shared" si="19"/>
        <v>40908</v>
      </c>
      <c r="AZ65" s="60">
        <f t="shared" si="24"/>
        <v>9.3093693814883111E-2</v>
      </c>
      <c r="BA65" s="60">
        <f t="shared" si="25"/>
        <v>1.141409090909091E-2</v>
      </c>
      <c r="BB65" s="60">
        <f t="shared" si="26"/>
        <v>0</v>
      </c>
      <c r="BC65" s="60">
        <f t="shared" si="27"/>
        <v>-8.5181818181818275E-4</v>
      </c>
      <c r="BD65" s="60">
        <f t="shared" si="28"/>
        <v>-8.5181818181818275E-4</v>
      </c>
      <c r="BE65" s="60">
        <f t="shared" si="29"/>
        <v>5.8233609090909078E-2</v>
      </c>
      <c r="BF65" s="61">
        <f t="shared" si="30"/>
        <v>1.0894012690833699E-2</v>
      </c>
      <c r="BJ65" s="52">
        <f t="shared" si="22"/>
        <v>40908</v>
      </c>
      <c r="BK65" s="58">
        <f t="shared" si="23"/>
        <v>10.011896129118769</v>
      </c>
      <c r="BL65" s="87">
        <f t="shared" si="12"/>
        <v>186677</v>
      </c>
      <c r="BP65" s="21">
        <f t="shared" si="13"/>
        <v>40939</v>
      </c>
      <c r="BQ65" s="58">
        <f t="shared" si="14"/>
        <v>9.6717098258934181E-2</v>
      </c>
      <c r="BR65" s="58">
        <f t="shared" si="15"/>
        <v>9.3093693814883111E-2</v>
      </c>
      <c r="BS65" s="58">
        <f t="shared" si="15"/>
        <v>1.141409090909091E-2</v>
      </c>
      <c r="BT65" s="58">
        <f t="shared" si="16"/>
        <v>5.8233609090909078E-2</v>
      </c>
      <c r="BU65" s="58">
        <f t="shared" si="17"/>
        <v>-3.0522727272727264E-3</v>
      </c>
      <c r="BV65" s="8">
        <f t="shared" si="18"/>
        <v>1.0894012690833699E-2</v>
      </c>
      <c r="BW65" s="8"/>
    </row>
    <row r="66" spans="1:75" x14ac:dyDescent="0.25">
      <c r="A66" s="7">
        <f t="shared" si="2"/>
        <v>40847</v>
      </c>
      <c r="B66" s="231">
        <v>40939</v>
      </c>
      <c r="C66" s="226">
        <v>132300141374</v>
      </c>
      <c r="D66" s="227">
        <v>34960890.090000108</v>
      </c>
      <c r="E66" s="228">
        <v>197152</v>
      </c>
      <c r="F66" s="227">
        <v>4267746495.9354839</v>
      </c>
      <c r="G66" s="227">
        <v>21646.985553965893</v>
      </c>
      <c r="H66" s="227">
        <v>34960890.090000108</v>
      </c>
      <c r="I66" s="229">
        <v>9.6717098258934181E-2</v>
      </c>
      <c r="J66" s="229">
        <v>8.3618181818181838E-3</v>
      </c>
      <c r="K66" s="230">
        <v>0</v>
      </c>
      <c r="L66" s="230">
        <v>-2.1018181818181839E-3</v>
      </c>
      <c r="M66" s="230">
        <v>-2.1018181818181839E-3</v>
      </c>
      <c r="N66" s="239">
        <v>22.174351772168151</v>
      </c>
      <c r="O66" s="239">
        <v>9.9826214883538515</v>
      </c>
      <c r="P66" s="237">
        <v>9.3093693814883111E-2</v>
      </c>
      <c r="Q66" s="39"/>
      <c r="S66" s="21">
        <f t="shared" si="3"/>
        <v>40939</v>
      </c>
      <c r="T66" s="14">
        <f t="shared" si="0"/>
        <v>9.6717098258934181E-2</v>
      </c>
      <c r="U66" s="14">
        <f t="shared" si="0"/>
        <v>8.3618181818181838E-3</v>
      </c>
      <c r="V66" s="14">
        <f>++VLOOKUP(B66,'cds bmps'!K:O,5,FALSE)/10000</f>
        <v>5.0580804545454543E-2</v>
      </c>
      <c r="W66" s="83">
        <v>1.0894012690833699E-2</v>
      </c>
      <c r="X66" s="81">
        <v>0</v>
      </c>
      <c r="Z66" s="83">
        <f t="shared" si="4"/>
        <v>9.4498725513766618E-2</v>
      </c>
      <c r="AA66" s="14">
        <f t="shared" si="5"/>
        <v>2.2183727451675628E-3</v>
      </c>
      <c r="AC66" s="21">
        <f t="shared" si="6"/>
        <v>40968</v>
      </c>
      <c r="AD66" s="14">
        <f t="shared" si="7"/>
        <v>-2.7545246127408246E-3</v>
      </c>
      <c r="AE66" s="14">
        <f t="shared" si="8"/>
        <v>2.2183727451675628E-3</v>
      </c>
      <c r="AF66" s="15">
        <f t="shared" si="9"/>
        <v>-2.1018181818181839E-3</v>
      </c>
      <c r="AG66" s="15"/>
      <c r="AK66" s="10" t="s">
        <v>41</v>
      </c>
      <c r="AL66" s="10">
        <v>0</v>
      </c>
      <c r="AM66" s="10" t="e">
        <v>#N/A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Y66" s="29">
        <f t="shared" si="19"/>
        <v>40939</v>
      </c>
      <c r="AZ66" s="60">
        <f t="shared" si="24"/>
        <v>9.6717098258934181E-2</v>
      </c>
      <c r="BA66" s="60">
        <f t="shared" si="25"/>
        <v>8.3618181818181838E-3</v>
      </c>
      <c r="BB66" s="60">
        <f t="shared" si="26"/>
        <v>0</v>
      </c>
      <c r="BC66" s="60">
        <f t="shared" si="27"/>
        <v>-3.0522727272727264E-3</v>
      </c>
      <c r="BD66" s="60">
        <f t="shared" si="28"/>
        <v>-3.0522727272727264E-3</v>
      </c>
      <c r="BE66" s="60">
        <f t="shared" si="29"/>
        <v>5.0580804545454543E-2</v>
      </c>
      <c r="BF66" s="61">
        <f t="shared" si="30"/>
        <v>1.0894012690833699E-2</v>
      </c>
      <c r="BJ66" s="52">
        <f t="shared" si="22"/>
        <v>40939</v>
      </c>
      <c r="BK66" s="58">
        <f t="shared" si="23"/>
        <v>9.9826214883538515</v>
      </c>
      <c r="BL66" s="87">
        <f t="shared" si="12"/>
        <v>197152</v>
      </c>
      <c r="BP66" s="21">
        <f t="shared" si="13"/>
        <v>40968</v>
      </c>
      <c r="BQ66" s="58">
        <f t="shared" si="14"/>
        <v>9.3962573646193356E-2</v>
      </c>
      <c r="BR66" s="58">
        <f t="shared" si="15"/>
        <v>9.6717098258934181E-2</v>
      </c>
      <c r="BS66" s="58">
        <f t="shared" si="15"/>
        <v>8.3618181818181838E-3</v>
      </c>
      <c r="BT66" s="58">
        <f t="shared" si="16"/>
        <v>5.0580804545454543E-2</v>
      </c>
      <c r="BU66" s="58">
        <f t="shared" si="17"/>
        <v>-2.1018181818181839E-3</v>
      </c>
      <c r="BV66" s="8">
        <f t="shared" si="18"/>
        <v>1.0894012690833699E-2</v>
      </c>
      <c r="BW66" s="8"/>
    </row>
    <row r="67" spans="1:75" ht="15.75" thickBot="1" x14ac:dyDescent="0.3">
      <c r="A67" s="7">
        <f t="shared" si="2"/>
        <v>40877</v>
      </c>
      <c r="B67" s="231">
        <v>40968</v>
      </c>
      <c r="C67" s="226">
        <v>124048446078</v>
      </c>
      <c r="D67" s="227">
        <v>31846752.049999785</v>
      </c>
      <c r="E67" s="228">
        <v>189584</v>
      </c>
      <c r="F67" s="227">
        <v>4277532623.3793101</v>
      </c>
      <c r="G67" s="227">
        <v>22562.73010053227</v>
      </c>
      <c r="H67" s="227">
        <v>31846752.049999785</v>
      </c>
      <c r="I67" s="229">
        <v>9.3962573646193356E-2</v>
      </c>
      <c r="J67" s="229">
        <v>6.2599999999999999E-3</v>
      </c>
      <c r="K67" s="230">
        <v>0</v>
      </c>
      <c r="L67" s="230">
        <v>-1.5859090909090892E-3</v>
      </c>
      <c r="M67" s="230">
        <v>-1.5859090909090892E-3</v>
      </c>
      <c r="N67" s="239">
        <v>22.176642190441296</v>
      </c>
      <c r="O67" s="239">
        <v>10.024054713384775</v>
      </c>
      <c r="P67" s="237">
        <v>9.6717098258934181E-2</v>
      </c>
      <c r="Q67" s="39"/>
      <c r="S67" s="21">
        <f t="shared" si="3"/>
        <v>40968</v>
      </c>
      <c r="T67" s="14">
        <f t="shared" si="0"/>
        <v>9.3962573646193356E-2</v>
      </c>
      <c r="U67" s="14">
        <f t="shared" si="0"/>
        <v>6.2599999999999999E-3</v>
      </c>
      <c r="V67" s="14">
        <f>++VLOOKUP(B67,'cds bmps'!K:O,5,FALSE)/10000</f>
        <v>3.966067142857143E-2</v>
      </c>
      <c r="W67" s="83">
        <v>1.0894012690833699E-2</v>
      </c>
      <c r="X67" s="81">
        <v>0</v>
      </c>
      <c r="Z67" s="83">
        <f t="shared" si="4"/>
        <v>9.0967699362995605E-2</v>
      </c>
      <c r="AA67" s="14">
        <f t="shared" si="5"/>
        <v>2.9948742831977515E-3</v>
      </c>
      <c r="AC67" s="21">
        <f t="shared" si="6"/>
        <v>40999</v>
      </c>
      <c r="AD67" s="14">
        <f t="shared" si="7"/>
        <v>-8.4868336511231823E-4</v>
      </c>
      <c r="AE67" s="14">
        <f t="shared" si="8"/>
        <v>2.9948742831977515E-3</v>
      </c>
      <c r="AF67" s="15">
        <f t="shared" si="9"/>
        <v>-1.5859090909090892E-3</v>
      </c>
      <c r="AG67" s="15"/>
      <c r="AK67" s="11" t="s">
        <v>87</v>
      </c>
      <c r="AL67" s="11">
        <v>-0.18873320561033693</v>
      </c>
      <c r="AM67" s="11">
        <v>7.9806304504264347E-2</v>
      </c>
      <c r="AN67" s="11">
        <v>-2.3648909291402189</v>
      </c>
      <c r="AO67" s="11">
        <v>2.0554302334720945E-2</v>
      </c>
      <c r="AP67" s="11">
        <v>-0.34764785768270556</v>
      </c>
      <c r="AQ67" s="11">
        <v>-2.9818553537968279E-2</v>
      </c>
      <c r="AR67" s="11">
        <v>-0.39951742606685736</v>
      </c>
      <c r="AS67" s="11">
        <v>2.2051014846183464E-2</v>
      </c>
      <c r="AY67" s="29">
        <f t="shared" si="19"/>
        <v>40968</v>
      </c>
      <c r="AZ67" s="60">
        <f t="shared" si="24"/>
        <v>9.3962573646193356E-2</v>
      </c>
      <c r="BA67" s="60">
        <f t="shared" si="25"/>
        <v>6.2599999999999999E-3</v>
      </c>
      <c r="BB67" s="60">
        <f t="shared" si="26"/>
        <v>0</v>
      </c>
      <c r="BC67" s="60">
        <f t="shared" si="27"/>
        <v>-2.1018181818181839E-3</v>
      </c>
      <c r="BD67" s="60">
        <f t="shared" si="28"/>
        <v>-2.1018181818181839E-3</v>
      </c>
      <c r="BE67" s="60">
        <f t="shared" si="29"/>
        <v>3.966067142857143E-2</v>
      </c>
      <c r="BF67" s="61">
        <f t="shared" si="30"/>
        <v>1.0894012690833699E-2</v>
      </c>
      <c r="BJ67" s="52">
        <f t="shared" si="22"/>
        <v>40968</v>
      </c>
      <c r="BK67" s="58">
        <f t="shared" si="23"/>
        <v>10.024054713384775</v>
      </c>
      <c r="BL67" s="87">
        <f t="shared" si="12"/>
        <v>189584</v>
      </c>
      <c r="BP67" s="21">
        <f t="shared" si="13"/>
        <v>40999</v>
      </c>
      <c r="BQ67" s="58">
        <f t="shared" si="14"/>
        <v>9.3113890281081038E-2</v>
      </c>
      <c r="BR67" s="58">
        <f t="shared" si="15"/>
        <v>9.3962573646193356E-2</v>
      </c>
      <c r="BS67" s="58">
        <f t="shared" si="15"/>
        <v>6.2599999999999999E-3</v>
      </c>
      <c r="BT67" s="58">
        <f t="shared" si="16"/>
        <v>3.966067142857143E-2</v>
      </c>
      <c r="BU67" s="58">
        <f t="shared" si="17"/>
        <v>-1.5859090909090892E-3</v>
      </c>
      <c r="BV67" s="8">
        <f t="shared" si="18"/>
        <v>1.0894012690833699E-2</v>
      </c>
      <c r="BW67" s="8"/>
    </row>
    <row r="68" spans="1:75" x14ac:dyDescent="0.25">
      <c r="A68" s="7">
        <f t="shared" si="2"/>
        <v>40908</v>
      </c>
      <c r="B68" s="231">
        <v>40999</v>
      </c>
      <c r="C68" s="226">
        <v>131065157960</v>
      </c>
      <c r="D68" s="227">
        <v>33344226.059999987</v>
      </c>
      <c r="E68" s="228">
        <v>186458</v>
      </c>
      <c r="F68" s="227">
        <v>4227908321.2903228</v>
      </c>
      <c r="G68" s="227">
        <v>22674.856113925511</v>
      </c>
      <c r="H68" s="227">
        <v>33344226.059999987</v>
      </c>
      <c r="I68" s="229">
        <v>9.3113890281081038E-2</v>
      </c>
      <c r="J68" s="229">
        <v>4.6740909090909107E-3</v>
      </c>
      <c r="K68" s="230">
        <v>0</v>
      </c>
      <c r="L68" s="230">
        <v>-5.8566985645933101E-4</v>
      </c>
      <c r="M68" s="230">
        <v>-5.8566985645933101E-4</v>
      </c>
      <c r="N68" s="239">
        <v>22.164973221013138</v>
      </c>
      <c r="O68" s="239">
        <v>10.029011929381088</v>
      </c>
      <c r="P68" s="237">
        <v>9.3962573646193356E-2</v>
      </c>
      <c r="Q68" s="39"/>
      <c r="S68" s="21">
        <f t="shared" si="3"/>
        <v>40999</v>
      </c>
      <c r="T68" s="14">
        <f t="shared" si="0"/>
        <v>9.3113890281081038E-2</v>
      </c>
      <c r="U68" s="14">
        <f t="shared" si="0"/>
        <v>4.6740909090909107E-3</v>
      </c>
      <c r="V68" s="14">
        <f>++VLOOKUP(B68,'cds bmps'!K:O,5,FALSE)/10000</f>
        <v>3.9108477272727274E-2</v>
      </c>
      <c r="W68" s="83">
        <v>1.105086629744279E-2</v>
      </c>
      <c r="X68" s="81">
        <v>0</v>
      </c>
      <c r="Z68" s="83">
        <f t="shared" si="4"/>
        <v>9.047923280355287E-2</v>
      </c>
      <c r="AA68" s="14">
        <f t="shared" si="5"/>
        <v>2.6346574775281684E-3</v>
      </c>
      <c r="AC68" s="21">
        <f t="shared" si="6"/>
        <v>41029</v>
      </c>
      <c r="AD68" s="14">
        <f t="shared" si="7"/>
        <v>8.8654799232094905E-3</v>
      </c>
      <c r="AE68" s="14">
        <f t="shared" si="8"/>
        <v>2.6346574775281684E-3</v>
      </c>
      <c r="AF68" s="15">
        <f t="shared" si="9"/>
        <v>-5.8566985645933101E-4</v>
      </c>
      <c r="AG68" s="15"/>
      <c r="AY68" s="29">
        <f t="shared" si="19"/>
        <v>40999</v>
      </c>
      <c r="AZ68" s="60">
        <f t="shared" si="24"/>
        <v>9.3113890281081038E-2</v>
      </c>
      <c r="BA68" s="60">
        <f t="shared" si="25"/>
        <v>4.6740909090909107E-3</v>
      </c>
      <c r="BB68" s="60">
        <f t="shared" si="26"/>
        <v>0</v>
      </c>
      <c r="BC68" s="60">
        <f t="shared" si="27"/>
        <v>-1.5859090909090892E-3</v>
      </c>
      <c r="BD68" s="60">
        <f t="shared" si="28"/>
        <v>-1.5859090909090892E-3</v>
      </c>
      <c r="BE68" s="60">
        <f t="shared" si="29"/>
        <v>3.9108477272727274E-2</v>
      </c>
      <c r="BF68" s="61">
        <f t="shared" si="30"/>
        <v>1.105086629744279E-2</v>
      </c>
      <c r="BJ68" s="52">
        <f t="shared" si="22"/>
        <v>40999</v>
      </c>
      <c r="BK68" s="58">
        <f t="shared" si="23"/>
        <v>10.029011929381088</v>
      </c>
      <c r="BL68" s="87">
        <f t="shared" si="12"/>
        <v>186458</v>
      </c>
      <c r="BP68" s="21">
        <f t="shared" si="13"/>
        <v>41029</v>
      </c>
      <c r="BQ68" s="58">
        <f t="shared" si="14"/>
        <v>0.10197937020429053</v>
      </c>
      <c r="BR68" s="58">
        <f t="shared" si="15"/>
        <v>9.3113890281081038E-2</v>
      </c>
      <c r="BS68" s="58">
        <f t="shared" si="15"/>
        <v>4.6740909090909107E-3</v>
      </c>
      <c r="BT68" s="58">
        <f t="shared" si="16"/>
        <v>3.9108477272727274E-2</v>
      </c>
      <c r="BU68" s="58">
        <f t="shared" si="17"/>
        <v>-5.8566985645933101E-4</v>
      </c>
      <c r="BV68" s="8">
        <f t="shared" si="18"/>
        <v>1.105086629744279E-2</v>
      </c>
      <c r="BW68" s="8"/>
    </row>
    <row r="69" spans="1:75" x14ac:dyDescent="0.25">
      <c r="A69" s="7">
        <f t="shared" si="2"/>
        <v>40939</v>
      </c>
      <c r="B69" s="231">
        <v>41029</v>
      </c>
      <c r="C69" s="226">
        <v>128181337483</v>
      </c>
      <c r="D69" s="227">
        <v>35715442.809999891</v>
      </c>
      <c r="E69" s="228">
        <v>198595</v>
      </c>
      <c r="F69" s="227">
        <v>4272711249.4333334</v>
      </c>
      <c r="G69" s="227">
        <v>21514.696993546331</v>
      </c>
      <c r="H69" s="227">
        <v>35715442.809999891</v>
      </c>
      <c r="I69" s="229">
        <v>0.10197937020429053</v>
      </c>
      <c r="J69" s="229">
        <v>4.0884210526315797E-3</v>
      </c>
      <c r="K69" s="230">
        <v>0</v>
      </c>
      <c r="L69" s="230">
        <v>-1.5023923444976162E-4</v>
      </c>
      <c r="M69" s="230">
        <v>-1.5023923444976162E-4</v>
      </c>
      <c r="N69" s="239">
        <v>22.175514415718443</v>
      </c>
      <c r="O69" s="239">
        <v>9.9764915616757968</v>
      </c>
      <c r="P69" s="237">
        <v>9.3113890281081038E-2</v>
      </c>
      <c r="Q69" s="39"/>
      <c r="S69" s="21">
        <f t="shared" si="3"/>
        <v>41029</v>
      </c>
      <c r="T69" s="14">
        <f t="shared" si="0"/>
        <v>0.10197937020429053</v>
      </c>
      <c r="U69" s="14">
        <f t="shared" si="0"/>
        <v>4.0884210526315797E-3</v>
      </c>
      <c r="V69" s="14">
        <f>++VLOOKUP(B69,'cds bmps'!K:O,5,FALSE)/10000</f>
        <v>4.9430652380952379E-2</v>
      </c>
      <c r="W69" s="83">
        <v>1.105086629744279E-2</v>
      </c>
      <c r="X69" s="81">
        <v>0</v>
      </c>
      <c r="Z69" s="83">
        <f t="shared" si="4"/>
        <v>9.2873090708050374E-2</v>
      </c>
      <c r="AA69" s="14">
        <f t="shared" si="5"/>
        <v>9.106279496240155E-3</v>
      </c>
      <c r="AC69" s="21">
        <f t="shared" si="6"/>
        <v>41060</v>
      </c>
      <c r="AD69" s="14">
        <f t="shared" si="7"/>
        <v>-1.1904327471932707E-3</v>
      </c>
      <c r="AE69" s="14">
        <f t="shared" si="8"/>
        <v>9.106279496240155E-3</v>
      </c>
      <c r="AF69" s="15">
        <f t="shared" si="9"/>
        <v>-1.5023923444976162E-4</v>
      </c>
      <c r="AG69" s="15"/>
      <c r="AY69" s="29">
        <f t="shared" si="19"/>
        <v>41029</v>
      </c>
      <c r="AZ69" s="60">
        <f t="shared" si="24"/>
        <v>0.10197937020429053</v>
      </c>
      <c r="BA69" s="60">
        <f t="shared" si="25"/>
        <v>4.0884210526315797E-3</v>
      </c>
      <c r="BB69" s="60">
        <f t="shared" si="26"/>
        <v>0</v>
      </c>
      <c r="BC69" s="60">
        <f t="shared" si="27"/>
        <v>-5.8566985645933101E-4</v>
      </c>
      <c r="BD69" s="60">
        <f t="shared" si="28"/>
        <v>-5.8566985645933101E-4</v>
      </c>
      <c r="BE69" s="60">
        <f t="shared" si="29"/>
        <v>4.9430652380952379E-2</v>
      </c>
      <c r="BF69" s="61">
        <f t="shared" si="30"/>
        <v>1.105086629744279E-2</v>
      </c>
      <c r="BJ69" s="52">
        <f t="shared" si="22"/>
        <v>41029</v>
      </c>
      <c r="BK69" s="58">
        <f t="shared" si="23"/>
        <v>9.9764915616757968</v>
      </c>
      <c r="BL69" s="87">
        <f t="shared" si="12"/>
        <v>198595</v>
      </c>
      <c r="BP69" s="21">
        <f t="shared" si="13"/>
        <v>41060</v>
      </c>
      <c r="BQ69" s="58">
        <f t="shared" si="14"/>
        <v>0.10078893745709726</v>
      </c>
      <c r="BR69" s="58">
        <f t="shared" si="15"/>
        <v>0.10197937020429053</v>
      </c>
      <c r="BS69" s="58">
        <f t="shared" si="15"/>
        <v>4.0884210526315797E-3</v>
      </c>
      <c r="BT69" s="58">
        <f t="shared" si="16"/>
        <v>4.9430652380952379E-2</v>
      </c>
      <c r="BU69" s="58">
        <f t="shared" si="17"/>
        <v>-1.5023923444976162E-4</v>
      </c>
      <c r="BV69" s="8">
        <f t="shared" si="18"/>
        <v>1.105086629744279E-2</v>
      </c>
      <c r="BW69" s="8"/>
    </row>
    <row r="70" spans="1:75" x14ac:dyDescent="0.25">
      <c r="A70" s="7">
        <f t="shared" si="2"/>
        <v>40968</v>
      </c>
      <c r="B70" s="231">
        <v>41060</v>
      </c>
      <c r="C70" s="226">
        <v>130510072622</v>
      </c>
      <c r="D70" s="227">
        <v>35939812.969999947</v>
      </c>
      <c r="E70" s="228">
        <v>189221</v>
      </c>
      <c r="F70" s="227">
        <v>4210002342.6451612</v>
      </c>
      <c r="G70" s="227">
        <v>22249.128493376324</v>
      </c>
      <c r="H70" s="227">
        <v>35939812.969999947</v>
      </c>
      <c r="I70" s="229">
        <v>0.10078893745709726</v>
      </c>
      <c r="J70" s="229">
        <v>3.9381818181818181E-3</v>
      </c>
      <c r="K70" s="230">
        <v>0</v>
      </c>
      <c r="L70" s="230">
        <v>-1.3865800865800817E-4</v>
      </c>
      <c r="M70" s="230">
        <v>-1.3865800865800817E-4</v>
      </c>
      <c r="N70" s="239">
        <v>22.160729041088327</v>
      </c>
      <c r="O70" s="239">
        <v>10.010058117990248</v>
      </c>
      <c r="P70" s="237">
        <v>0.10197937020429053</v>
      </c>
      <c r="Q70" s="39"/>
      <c r="S70" s="21">
        <f t="shared" si="3"/>
        <v>41060</v>
      </c>
      <c r="T70" s="14">
        <f t="shared" si="0"/>
        <v>0.10078893745709726</v>
      </c>
      <c r="U70" s="14">
        <f t="shared" si="0"/>
        <v>3.9381818181818181E-3</v>
      </c>
      <c r="V70" s="14">
        <f>++VLOOKUP(B70,'cds bmps'!K:O,5,FALSE)/10000</f>
        <v>6.027465652173912E-2</v>
      </c>
      <c r="W70" s="83">
        <v>1.105086629744279E-2</v>
      </c>
      <c r="X70" s="81">
        <v>0</v>
      </c>
      <c r="Z70" s="83">
        <f t="shared" si="4"/>
        <v>9.5558591833502834E-2</v>
      </c>
      <c r="AA70" s="14">
        <f t="shared" si="5"/>
        <v>5.2303456235944235E-3</v>
      </c>
      <c r="AC70" s="21">
        <f t="shared" si="6"/>
        <v>41090</v>
      </c>
      <c r="AD70" s="14">
        <f t="shared" si="7"/>
        <v>-2.5043200769184759E-3</v>
      </c>
      <c r="AE70" s="14">
        <f t="shared" si="8"/>
        <v>5.2303456235944235E-3</v>
      </c>
      <c r="AF70" s="15">
        <f t="shared" si="9"/>
        <v>-1.3865800865800817E-4</v>
      </c>
      <c r="AG70" s="15"/>
      <c r="AY70" s="29">
        <f t="shared" si="19"/>
        <v>41060</v>
      </c>
      <c r="AZ70" s="60">
        <f t="shared" si="24"/>
        <v>0.10078893745709726</v>
      </c>
      <c r="BA70" s="60">
        <f t="shared" si="25"/>
        <v>3.9381818181818181E-3</v>
      </c>
      <c r="BB70" s="60">
        <f t="shared" si="26"/>
        <v>0</v>
      </c>
      <c r="BC70" s="60">
        <f t="shared" si="27"/>
        <v>-1.5023923444976162E-4</v>
      </c>
      <c r="BD70" s="60">
        <f t="shared" si="28"/>
        <v>-1.5023923444976162E-4</v>
      </c>
      <c r="BE70" s="60">
        <f t="shared" si="29"/>
        <v>6.027465652173912E-2</v>
      </c>
      <c r="BF70" s="61">
        <f t="shared" si="30"/>
        <v>1.105086629744279E-2</v>
      </c>
      <c r="BJ70" s="52">
        <f t="shared" si="22"/>
        <v>41060</v>
      </c>
      <c r="BK70" s="58">
        <f t="shared" si="23"/>
        <v>10.010058117990248</v>
      </c>
      <c r="BL70" s="87">
        <f t="shared" si="12"/>
        <v>189221</v>
      </c>
      <c r="BP70" s="21">
        <f t="shared" si="13"/>
        <v>41090</v>
      </c>
      <c r="BQ70" s="58">
        <f t="shared" si="14"/>
        <v>9.8284617380178782E-2</v>
      </c>
      <c r="BR70" s="58">
        <f t="shared" si="15"/>
        <v>0.10078893745709726</v>
      </c>
      <c r="BS70" s="58">
        <f t="shared" si="15"/>
        <v>3.9381818181818181E-3</v>
      </c>
      <c r="BT70" s="58">
        <f t="shared" si="16"/>
        <v>6.027465652173912E-2</v>
      </c>
      <c r="BU70" s="58">
        <f t="shared" si="17"/>
        <v>-1.3865800865800817E-4</v>
      </c>
      <c r="BV70" s="8">
        <f t="shared" si="18"/>
        <v>1.105086629744279E-2</v>
      </c>
      <c r="BW70" s="8"/>
    </row>
    <row r="71" spans="1:75" x14ac:dyDescent="0.25">
      <c r="A71" s="7">
        <f t="shared" si="2"/>
        <v>40999</v>
      </c>
      <c r="B71" s="231">
        <v>41090</v>
      </c>
      <c r="C71" s="226">
        <v>123582845594</v>
      </c>
      <c r="D71" s="227">
        <v>33186592.06000001</v>
      </c>
      <c r="E71" s="228">
        <v>183146</v>
      </c>
      <c r="F71" s="227">
        <v>4119428186.4666667</v>
      </c>
      <c r="G71" s="227">
        <v>22492.591628900806</v>
      </c>
      <c r="H71" s="227">
        <v>33186592.06000001</v>
      </c>
      <c r="I71" s="229">
        <v>9.8284617380178782E-2</v>
      </c>
      <c r="J71" s="229">
        <v>3.7995238095238099E-3</v>
      </c>
      <c r="K71" s="230">
        <v>0</v>
      </c>
      <c r="L71" s="230">
        <v>-1.6054329004329014E-3</v>
      </c>
      <c r="M71" s="230">
        <v>-1.6054329004329014E-3</v>
      </c>
      <c r="N71" s="239">
        <v>22.138980200983109</v>
      </c>
      <c r="O71" s="239">
        <v>10.020941273036485</v>
      </c>
      <c r="P71" s="237">
        <v>0.10078893745709726</v>
      </c>
      <c r="Q71" s="39"/>
      <c r="S71" s="21">
        <f t="shared" si="3"/>
        <v>41090</v>
      </c>
      <c r="T71" s="14">
        <f t="shared" si="0"/>
        <v>9.8284617380178782E-2</v>
      </c>
      <c r="U71" s="14">
        <f t="shared" si="0"/>
        <v>3.7995238095238099E-3</v>
      </c>
      <c r="V71" s="14">
        <f>++VLOOKUP(B71,'cds bmps'!K:O,5,FALSE)/10000</f>
        <v>6.7248971428571419E-2</v>
      </c>
      <c r="W71" s="83">
        <v>1.263936126905753E-2</v>
      </c>
      <c r="X71" s="81">
        <v>0</v>
      </c>
      <c r="Z71" s="83">
        <f t="shared" si="4"/>
        <v>9.9629632086351186E-2</v>
      </c>
      <c r="AA71" s="14">
        <f t="shared" si="5"/>
        <v>-1.3450147061724038E-3</v>
      </c>
      <c r="AC71" s="21">
        <f t="shared" si="6"/>
        <v>41121</v>
      </c>
      <c r="AD71" s="14">
        <f t="shared" si="7"/>
        <v>3.1894650133571789E-3</v>
      </c>
      <c r="AE71" s="14">
        <f t="shared" si="8"/>
        <v>-1.3450147061724038E-3</v>
      </c>
      <c r="AF71" s="15">
        <f t="shared" si="9"/>
        <v>-1.6054329004329014E-3</v>
      </c>
      <c r="AG71" s="15"/>
      <c r="AT71" s="63"/>
      <c r="AU71" s="63"/>
      <c r="AV71" s="63"/>
      <c r="AW71" s="64"/>
      <c r="AY71" s="29">
        <f t="shared" si="19"/>
        <v>41090</v>
      </c>
      <c r="AZ71" s="60">
        <f t="shared" si="24"/>
        <v>9.8284617380178782E-2</v>
      </c>
      <c r="BA71" s="60">
        <f t="shared" si="25"/>
        <v>3.7995238095238099E-3</v>
      </c>
      <c r="BB71" s="60">
        <f t="shared" si="26"/>
        <v>0</v>
      </c>
      <c r="BC71" s="60">
        <f t="shared" si="27"/>
        <v>-1.3865800865800817E-4</v>
      </c>
      <c r="BD71" s="60">
        <f t="shared" si="28"/>
        <v>-1.3865800865800817E-4</v>
      </c>
      <c r="BE71" s="60">
        <f t="shared" si="29"/>
        <v>6.7248971428571419E-2</v>
      </c>
      <c r="BF71" s="61">
        <f t="shared" si="30"/>
        <v>1.263936126905753E-2</v>
      </c>
      <c r="BJ71" s="52">
        <f t="shared" si="22"/>
        <v>41090</v>
      </c>
      <c r="BK71" s="58">
        <f t="shared" si="23"/>
        <v>10.020941273036485</v>
      </c>
      <c r="BL71" s="87">
        <f t="shared" si="12"/>
        <v>183146</v>
      </c>
      <c r="BP71" s="21">
        <f t="shared" si="13"/>
        <v>41121</v>
      </c>
      <c r="BQ71" s="58">
        <f t="shared" si="14"/>
        <v>0.10147408239353596</v>
      </c>
      <c r="BR71" s="58">
        <f t="shared" si="15"/>
        <v>9.8284617380178782E-2</v>
      </c>
      <c r="BS71" s="58">
        <f t="shared" si="15"/>
        <v>3.7995238095238099E-3</v>
      </c>
      <c r="BT71" s="58">
        <f t="shared" si="16"/>
        <v>6.7248971428571419E-2</v>
      </c>
      <c r="BU71" s="58">
        <f t="shared" si="17"/>
        <v>-1.6054329004329014E-3</v>
      </c>
      <c r="BV71" s="8">
        <f t="shared" si="18"/>
        <v>1.263936126905753E-2</v>
      </c>
      <c r="BW71" s="8"/>
    </row>
    <row r="72" spans="1:75" x14ac:dyDescent="0.25">
      <c r="A72" s="7">
        <f t="shared" si="2"/>
        <v>41029</v>
      </c>
      <c r="B72" s="231">
        <v>41121</v>
      </c>
      <c r="C72" s="226">
        <v>131016507345</v>
      </c>
      <c r="D72" s="227">
        <v>36324535.139999561</v>
      </c>
      <c r="E72" s="228">
        <v>205599</v>
      </c>
      <c r="F72" s="227">
        <v>4226338946.6129031</v>
      </c>
      <c r="G72" s="227">
        <v>20556.223262821819</v>
      </c>
      <c r="H72" s="227">
        <v>36324535.139999561</v>
      </c>
      <c r="I72" s="229">
        <v>0.10147408239353596</v>
      </c>
      <c r="J72" s="229">
        <v>2.1940909090909086E-3</v>
      </c>
      <c r="K72" s="230">
        <v>0</v>
      </c>
      <c r="L72" s="230">
        <v>-8.7843873517786525E-4</v>
      </c>
      <c r="M72" s="230">
        <v>-8.7843873517786525E-4</v>
      </c>
      <c r="N72" s="239">
        <v>22.164601957990964</v>
      </c>
      <c r="O72" s="239">
        <v>9.9309190092528752</v>
      </c>
      <c r="P72" s="237">
        <v>9.8284617380178782E-2</v>
      </c>
      <c r="Q72" s="39"/>
      <c r="S72" s="21">
        <f t="shared" si="3"/>
        <v>41121</v>
      </c>
      <c r="T72" s="14">
        <f t="shared" si="0"/>
        <v>0.10147408239353596</v>
      </c>
      <c r="U72" s="14">
        <f t="shared" si="0"/>
        <v>2.1940909090909086E-3</v>
      </c>
      <c r="V72" s="14">
        <f>++VLOOKUP(B72,'cds bmps'!K:O,5,FALSE)/10000</f>
        <v>7.6015000000000013E-2</v>
      </c>
      <c r="W72" s="83">
        <v>1.263936126905753E-2</v>
      </c>
      <c r="X72" s="81">
        <v>0</v>
      </c>
      <c r="Z72" s="83">
        <f t="shared" si="4"/>
        <v>0.10125604903887166</v>
      </c>
      <c r="AA72" s="14">
        <f t="shared" si="5"/>
        <v>2.1803335466430429E-4</v>
      </c>
      <c r="AC72" s="21">
        <f t="shared" si="6"/>
        <v>41152</v>
      </c>
      <c r="AD72" s="14">
        <f t="shared" si="7"/>
        <v>-3.4647819776185418E-3</v>
      </c>
      <c r="AE72" s="14">
        <f t="shared" si="8"/>
        <v>2.1803335466430429E-4</v>
      </c>
      <c r="AF72" s="15">
        <f t="shared" si="9"/>
        <v>-8.7843873517786525E-4</v>
      </c>
      <c r="AG72" s="15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29">
        <f t="shared" si="19"/>
        <v>41121</v>
      </c>
      <c r="AZ72" s="60">
        <f t="shared" si="24"/>
        <v>0.10147408239353596</v>
      </c>
      <c r="BA72" s="60">
        <f t="shared" si="25"/>
        <v>2.1940909090909086E-3</v>
      </c>
      <c r="BB72" s="60">
        <f t="shared" si="26"/>
        <v>0</v>
      </c>
      <c r="BC72" s="60">
        <f t="shared" si="27"/>
        <v>-1.6054329004329014E-3</v>
      </c>
      <c r="BD72" s="60">
        <f t="shared" si="28"/>
        <v>-1.6054329004329014E-3</v>
      </c>
      <c r="BE72" s="60">
        <f t="shared" si="29"/>
        <v>7.6015000000000013E-2</v>
      </c>
      <c r="BF72" s="61">
        <f t="shared" si="30"/>
        <v>1.263936126905753E-2</v>
      </c>
      <c r="BJ72" s="52">
        <f t="shared" si="22"/>
        <v>41121</v>
      </c>
      <c r="BK72" s="58">
        <f t="shared" si="23"/>
        <v>9.9309190092528752</v>
      </c>
      <c r="BL72" s="87">
        <f t="shared" si="12"/>
        <v>205599</v>
      </c>
      <c r="BP72" s="21">
        <f t="shared" si="13"/>
        <v>41152</v>
      </c>
      <c r="BQ72" s="58">
        <f t="shared" si="14"/>
        <v>9.8009300415917419E-2</v>
      </c>
      <c r="BR72" s="58">
        <f t="shared" si="15"/>
        <v>0.10147408239353596</v>
      </c>
      <c r="BS72" s="58">
        <f t="shared" si="15"/>
        <v>2.1940909090909086E-3</v>
      </c>
      <c r="BT72" s="58">
        <f t="shared" si="16"/>
        <v>7.6015000000000013E-2</v>
      </c>
      <c r="BU72" s="58">
        <f t="shared" si="17"/>
        <v>-8.7843873517786525E-4</v>
      </c>
      <c r="BV72" s="8">
        <f t="shared" si="18"/>
        <v>1.263936126905753E-2</v>
      </c>
      <c r="BW72" s="8"/>
    </row>
    <row r="73" spans="1:75" x14ac:dyDescent="0.25">
      <c r="A73" s="7">
        <f t="shared" si="2"/>
        <v>41060</v>
      </c>
      <c r="B73" s="231">
        <v>41152</v>
      </c>
      <c r="C73" s="226">
        <v>126768660715</v>
      </c>
      <c r="D73" s="227">
        <v>33946742.489999846</v>
      </c>
      <c r="E73" s="228">
        <v>185722</v>
      </c>
      <c r="F73" s="227">
        <v>4089311635.967742</v>
      </c>
      <c r="G73" s="227">
        <v>22018.455734741936</v>
      </c>
      <c r="H73" s="227">
        <v>33946742.489999846</v>
      </c>
      <c r="I73" s="229">
        <v>9.8009300415917419E-2</v>
      </c>
      <c r="J73" s="229">
        <v>1.3156521739130433E-3</v>
      </c>
      <c r="K73" s="230">
        <v>0</v>
      </c>
      <c r="L73" s="230">
        <v>-1.281521739130429E-4</v>
      </c>
      <c r="M73" s="230">
        <v>-1.281521739130429E-4</v>
      </c>
      <c r="N73" s="239">
        <v>22.131642488672021</v>
      </c>
      <c r="O73" s="239">
        <v>9.9996362776967285</v>
      </c>
      <c r="P73" s="237">
        <v>0.10147408239353596</v>
      </c>
      <c r="Q73" s="39"/>
      <c r="S73" s="21">
        <f t="shared" si="3"/>
        <v>41152</v>
      </c>
      <c r="T73" s="14">
        <f t="shared" si="0"/>
        <v>9.8009300415917419E-2</v>
      </c>
      <c r="U73" s="14">
        <f t="shared" si="0"/>
        <v>1.3156521739130433E-3</v>
      </c>
      <c r="V73" s="14">
        <f>++VLOOKUP(B73,'cds bmps'!K:O,5,FALSE)/10000</f>
        <v>7.7146952173913055E-2</v>
      </c>
      <c r="W73" s="83">
        <v>1.263936126905753E-2</v>
      </c>
      <c r="X73" s="81">
        <v>0</v>
      </c>
      <c r="Z73" s="83">
        <f t="shared" si="4"/>
        <v>0.10121982819933557</v>
      </c>
      <c r="AA73" s="14">
        <f t="shared" si="5"/>
        <v>-3.2105277834181545E-3</v>
      </c>
      <c r="AC73" s="21">
        <f t="shared" si="6"/>
        <v>41182</v>
      </c>
      <c r="AD73" s="14">
        <f t="shared" si="7"/>
        <v>-1.8554697911912638E-3</v>
      </c>
      <c r="AE73" s="14">
        <f t="shared" si="8"/>
        <v>-3.2105277834181545E-3</v>
      </c>
      <c r="AF73" s="15">
        <f t="shared" si="9"/>
        <v>-1.281521739130429E-4</v>
      </c>
      <c r="AG73" s="15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29">
        <f t="shared" si="19"/>
        <v>41152</v>
      </c>
      <c r="AZ73" s="60">
        <f t="shared" si="24"/>
        <v>9.8009300415917419E-2</v>
      </c>
      <c r="BA73" s="60">
        <f t="shared" si="25"/>
        <v>1.3156521739130433E-3</v>
      </c>
      <c r="BB73" s="60">
        <f t="shared" si="26"/>
        <v>0</v>
      </c>
      <c r="BC73" s="60">
        <f t="shared" si="27"/>
        <v>-8.7843873517786525E-4</v>
      </c>
      <c r="BD73" s="60">
        <f t="shared" si="28"/>
        <v>-8.7843873517786525E-4</v>
      </c>
      <c r="BE73" s="60">
        <f t="shared" si="29"/>
        <v>7.7146952173913055E-2</v>
      </c>
      <c r="BF73" s="61">
        <f t="shared" si="30"/>
        <v>1.263936126905753E-2</v>
      </c>
      <c r="BJ73" s="52">
        <f t="shared" si="22"/>
        <v>41152</v>
      </c>
      <c r="BK73" s="58">
        <f t="shared" si="23"/>
        <v>9.9996362776967285</v>
      </c>
      <c r="BL73" s="87">
        <f t="shared" si="12"/>
        <v>185722</v>
      </c>
      <c r="BP73" s="21">
        <f t="shared" si="13"/>
        <v>41182</v>
      </c>
      <c r="BQ73" s="58">
        <f t="shared" si="14"/>
        <v>9.6153830624726155E-2</v>
      </c>
      <c r="BR73" s="58">
        <f t="shared" si="15"/>
        <v>9.8009300415917419E-2</v>
      </c>
      <c r="BS73" s="58">
        <f t="shared" si="15"/>
        <v>1.3156521739130433E-3</v>
      </c>
      <c r="BT73" s="58">
        <f t="shared" si="16"/>
        <v>7.7146952173913055E-2</v>
      </c>
      <c r="BU73" s="58">
        <f t="shared" si="17"/>
        <v>-1.281521739130429E-4</v>
      </c>
      <c r="BV73" s="8">
        <f t="shared" si="18"/>
        <v>1.263936126905753E-2</v>
      </c>
      <c r="BW73" s="8"/>
    </row>
    <row r="74" spans="1:75" x14ac:dyDescent="0.25">
      <c r="A74" s="7">
        <f t="shared" si="2"/>
        <v>41090</v>
      </c>
      <c r="B74" s="231">
        <v>41182</v>
      </c>
      <c r="C74" s="226">
        <v>123380759129</v>
      </c>
      <c r="D74" s="227">
        <v>32414023.540000003</v>
      </c>
      <c r="E74" s="228">
        <v>180442</v>
      </c>
      <c r="F74" s="227">
        <v>4112691970.9666667</v>
      </c>
      <c r="G74" s="227">
        <v>22792.320917340014</v>
      </c>
      <c r="H74" s="227">
        <v>32414023.540000003</v>
      </c>
      <c r="I74" s="229">
        <v>9.6153830624726155E-2</v>
      </c>
      <c r="J74" s="229">
        <v>1.1875000000000004E-3</v>
      </c>
      <c r="K74" s="230">
        <v>0</v>
      </c>
      <c r="L74" s="230">
        <v>-7.5326086956522187E-5</v>
      </c>
      <c r="M74" s="230">
        <v>-7.5326086956522187E-5</v>
      </c>
      <c r="N74" s="239">
        <v>22.137343631818744</v>
      </c>
      <c r="O74" s="239">
        <v>10.034178956340991</v>
      </c>
      <c r="P74" s="237">
        <v>9.8009300415917419E-2</v>
      </c>
      <c r="Q74" s="39"/>
      <c r="S74" s="21">
        <f t="shared" si="3"/>
        <v>41182</v>
      </c>
      <c r="T74" s="14">
        <f t="shared" si="0"/>
        <v>9.6153830624726155E-2</v>
      </c>
      <c r="U74" s="14">
        <f t="shared" si="0"/>
        <v>1.1875000000000004E-3</v>
      </c>
      <c r="V74" s="14">
        <f>++VLOOKUP(B74,'cds bmps'!K:O,5,FALSE)/10000</f>
        <v>6.2481250000000009E-2</v>
      </c>
      <c r="W74" s="83">
        <v>1.330484607167136E-2</v>
      </c>
      <c r="X74" s="81">
        <v>0</v>
      </c>
      <c r="Z74" s="83">
        <f t="shared" si="4"/>
        <v>9.845471941120415E-2</v>
      </c>
      <c r="AA74" s="14">
        <f t="shared" si="5"/>
        <v>-2.3008887864779948E-3</v>
      </c>
      <c r="AC74" s="21">
        <f t="shared" si="6"/>
        <v>41213</v>
      </c>
      <c r="AD74" s="14">
        <f t="shared" si="7"/>
        <v>-2.24432886242526E-3</v>
      </c>
      <c r="AE74" s="14">
        <f t="shared" si="8"/>
        <v>-2.3008887864779948E-3</v>
      </c>
      <c r="AF74" s="15">
        <f t="shared" si="9"/>
        <v>-7.5326086956522187E-5</v>
      </c>
      <c r="AG74" s="15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29">
        <f t="shared" si="19"/>
        <v>41182</v>
      </c>
      <c r="AZ74" s="60">
        <f t="shared" si="24"/>
        <v>9.6153830624726155E-2</v>
      </c>
      <c r="BA74" s="60">
        <f t="shared" si="25"/>
        <v>1.1875000000000004E-3</v>
      </c>
      <c r="BB74" s="60">
        <f t="shared" si="26"/>
        <v>0</v>
      </c>
      <c r="BC74" s="60">
        <f t="shared" si="27"/>
        <v>-1.281521739130429E-4</v>
      </c>
      <c r="BD74" s="60">
        <f t="shared" si="28"/>
        <v>-1.281521739130429E-4</v>
      </c>
      <c r="BE74" s="60">
        <f t="shared" si="29"/>
        <v>6.2481250000000009E-2</v>
      </c>
      <c r="BF74" s="61">
        <f t="shared" si="30"/>
        <v>1.330484607167136E-2</v>
      </c>
      <c r="BJ74" s="52">
        <f t="shared" si="22"/>
        <v>41182</v>
      </c>
      <c r="BK74" s="58">
        <f t="shared" si="23"/>
        <v>10.034178956340991</v>
      </c>
      <c r="BL74" s="87">
        <f t="shared" si="12"/>
        <v>180442</v>
      </c>
      <c r="BP74" s="21">
        <f t="shared" si="13"/>
        <v>41213</v>
      </c>
      <c r="BQ74" s="58">
        <f t="shared" si="14"/>
        <v>9.3909501762300895E-2</v>
      </c>
      <c r="BR74" s="58">
        <f t="shared" si="15"/>
        <v>9.6153830624726155E-2</v>
      </c>
      <c r="BS74" s="58">
        <f t="shared" si="15"/>
        <v>1.1875000000000004E-3</v>
      </c>
      <c r="BT74" s="58">
        <f t="shared" si="16"/>
        <v>6.2481250000000009E-2</v>
      </c>
      <c r="BU74" s="58">
        <f t="shared" si="17"/>
        <v>-7.5326086956522187E-5</v>
      </c>
      <c r="BV74" s="8">
        <f t="shared" si="18"/>
        <v>1.330484607167136E-2</v>
      </c>
      <c r="BW74" s="8"/>
    </row>
    <row r="75" spans="1:75" x14ac:dyDescent="0.25">
      <c r="A75" s="7">
        <f t="shared" si="2"/>
        <v>41121</v>
      </c>
      <c r="B75" s="231">
        <v>41213</v>
      </c>
      <c r="C75" s="226">
        <v>129926834301</v>
      </c>
      <c r="D75" s="227">
        <v>33337060.859999828</v>
      </c>
      <c r="E75" s="228">
        <v>200043</v>
      </c>
      <c r="F75" s="227">
        <v>4191188203.2580647</v>
      </c>
      <c r="G75" s="227">
        <v>20951.436457451971</v>
      </c>
      <c r="H75" s="227">
        <v>33337060.859999828</v>
      </c>
      <c r="I75" s="229">
        <v>9.3909501762300895E-2</v>
      </c>
      <c r="J75" s="229">
        <v>1.1121739130434782E-3</v>
      </c>
      <c r="K75" s="230">
        <v>0</v>
      </c>
      <c r="L75" s="230">
        <v>-2.7173913043477974E-5</v>
      </c>
      <c r="M75" s="230">
        <v>-2.7173913043477974E-5</v>
      </c>
      <c r="N75" s="239">
        <v>22.156250111408891</v>
      </c>
      <c r="O75" s="239">
        <v>9.9499624889879055</v>
      </c>
      <c r="P75" s="237">
        <v>9.6153830624726155E-2</v>
      </c>
      <c r="Q75" s="39"/>
      <c r="S75" s="21">
        <f t="shared" si="3"/>
        <v>41213</v>
      </c>
      <c r="T75" s="14">
        <f t="shared" si="0"/>
        <v>9.3909501762300895E-2</v>
      </c>
      <c r="U75" s="14">
        <f t="shared" si="0"/>
        <v>1.1121739130434782E-3</v>
      </c>
      <c r="V75" s="14">
        <f>++VLOOKUP(B75,'cds bmps'!K:O,5,FALSE)/10000</f>
        <v>5.596838260869564E-2</v>
      </c>
      <c r="W75" s="83">
        <v>1.330484607167136E-2</v>
      </c>
      <c r="X75" s="81">
        <v>0</v>
      </c>
      <c r="Z75" s="83">
        <f t="shared" si="4"/>
        <v>9.6781073678636365E-2</v>
      </c>
      <c r="AA75" s="14">
        <f t="shared" si="5"/>
        <v>-2.8715719163354692E-3</v>
      </c>
      <c r="AC75" s="21">
        <f t="shared" si="6"/>
        <v>41243</v>
      </c>
      <c r="AD75" s="14">
        <f t="shared" si="7"/>
        <v>6.0965675390019236E-4</v>
      </c>
      <c r="AE75" s="14">
        <f t="shared" si="8"/>
        <v>-2.8715719163354692E-3</v>
      </c>
      <c r="AF75" s="15">
        <f t="shared" si="9"/>
        <v>-2.7173913043477974E-5</v>
      </c>
      <c r="AG75" s="15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29">
        <f t="shared" si="19"/>
        <v>41213</v>
      </c>
      <c r="AZ75" s="60">
        <f t="shared" si="24"/>
        <v>9.3909501762300895E-2</v>
      </c>
      <c r="BA75" s="60">
        <f t="shared" si="25"/>
        <v>1.1121739130434782E-3</v>
      </c>
      <c r="BB75" s="60">
        <f t="shared" si="26"/>
        <v>0</v>
      </c>
      <c r="BC75" s="60">
        <f t="shared" si="27"/>
        <v>-7.5326086956522187E-5</v>
      </c>
      <c r="BD75" s="60">
        <f t="shared" si="28"/>
        <v>-7.5326086956522187E-5</v>
      </c>
      <c r="BE75" s="60">
        <f t="shared" si="29"/>
        <v>5.596838260869564E-2</v>
      </c>
      <c r="BF75" s="61">
        <f t="shared" si="30"/>
        <v>1.330484607167136E-2</v>
      </c>
      <c r="BJ75" s="52">
        <f t="shared" si="22"/>
        <v>41213</v>
      </c>
      <c r="BK75" s="58">
        <f t="shared" si="23"/>
        <v>9.9499624889879055</v>
      </c>
      <c r="BL75" s="87">
        <f t="shared" si="12"/>
        <v>200043</v>
      </c>
      <c r="BP75" s="21">
        <f t="shared" si="13"/>
        <v>41243</v>
      </c>
      <c r="BQ75" s="58">
        <f t="shared" si="14"/>
        <v>9.4519158516201088E-2</v>
      </c>
      <c r="BR75" s="58">
        <f t="shared" si="15"/>
        <v>9.3909501762300895E-2</v>
      </c>
      <c r="BS75" s="58">
        <f t="shared" si="15"/>
        <v>1.1121739130434782E-3</v>
      </c>
      <c r="BT75" s="58">
        <f t="shared" si="16"/>
        <v>5.596838260869564E-2</v>
      </c>
      <c r="BU75" s="58">
        <f t="shared" si="17"/>
        <v>-2.7173913043477974E-5</v>
      </c>
      <c r="BV75" s="8">
        <f t="shared" si="18"/>
        <v>1.330484607167136E-2</v>
      </c>
      <c r="BW75" s="8"/>
    </row>
    <row r="76" spans="1:75" x14ac:dyDescent="0.25">
      <c r="A76" s="7">
        <f t="shared" si="2"/>
        <v>41152</v>
      </c>
      <c r="B76" s="231">
        <v>41243</v>
      </c>
      <c r="C76" s="226">
        <v>122489819690</v>
      </c>
      <c r="D76" s="227">
        <v>31632881.649999995</v>
      </c>
      <c r="E76" s="228">
        <v>178705</v>
      </c>
      <c r="F76" s="227">
        <v>4082993989.6666665</v>
      </c>
      <c r="G76" s="227">
        <v>22847.676280275686</v>
      </c>
      <c r="H76" s="227">
        <v>31632881.649999995</v>
      </c>
      <c r="I76" s="229">
        <v>9.4519158516201088E-2</v>
      </c>
      <c r="J76" s="229">
        <v>1.0850000000000002E-3</v>
      </c>
      <c r="K76" s="230">
        <v>2.0238095238095518E-5</v>
      </c>
      <c r="L76" s="230">
        <v>0</v>
      </c>
      <c r="M76" s="230">
        <v>2.0238095238095518E-5</v>
      </c>
      <c r="N76" s="239">
        <v>22.130096377244232</v>
      </c>
      <c r="O76" s="239">
        <v>10.036604696633637</v>
      </c>
      <c r="P76" s="237">
        <v>9.3909501762300895E-2</v>
      </c>
      <c r="Q76" s="39"/>
      <c r="S76" s="21">
        <f t="shared" si="3"/>
        <v>41243</v>
      </c>
      <c r="T76" s="14">
        <f t="shared" si="0"/>
        <v>9.4519158516201088E-2</v>
      </c>
      <c r="U76" s="14">
        <f t="shared" si="0"/>
        <v>1.0850000000000002E-3</v>
      </c>
      <c r="V76" s="14">
        <f>++VLOOKUP(B76,'cds bmps'!K:O,5,FALSE)/10000</f>
        <v>5.4576740909090912E-2</v>
      </c>
      <c r="W76" s="83">
        <v>1.330484607167136E-2</v>
      </c>
      <c r="X76" s="81">
        <v>0</v>
      </c>
      <c r="Z76" s="83">
        <f t="shared" si="4"/>
        <v>9.6419391456910697E-2</v>
      </c>
      <c r="AA76" s="14">
        <f t="shared" si="5"/>
        <v>-1.9002329407096091E-3</v>
      </c>
      <c r="AC76" s="21">
        <f t="shared" si="6"/>
        <v>41274</v>
      </c>
      <c r="AD76" s="14">
        <f t="shared" si="7"/>
        <v>-6.1251260086536696E-4</v>
      </c>
      <c r="AE76" s="14">
        <f t="shared" si="8"/>
        <v>-1.9002329407096091E-3</v>
      </c>
      <c r="AF76" s="15">
        <f t="shared" si="9"/>
        <v>2.0238095238095518E-5</v>
      </c>
      <c r="AG76" s="15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29">
        <f t="shared" si="19"/>
        <v>41243</v>
      </c>
      <c r="AZ76" s="60">
        <f t="shared" si="24"/>
        <v>9.4519158516201088E-2</v>
      </c>
      <c r="BA76" s="60">
        <f t="shared" si="25"/>
        <v>1.0850000000000002E-3</v>
      </c>
      <c r="BB76" s="60">
        <f t="shared" si="26"/>
        <v>0</v>
      </c>
      <c r="BC76" s="60">
        <f t="shared" si="27"/>
        <v>-2.7173913043477974E-5</v>
      </c>
      <c r="BD76" s="60">
        <f t="shared" si="28"/>
        <v>-2.7173913043477974E-5</v>
      </c>
      <c r="BE76" s="60">
        <f t="shared" si="29"/>
        <v>5.4576740909090912E-2</v>
      </c>
      <c r="BF76" s="61">
        <f t="shared" si="30"/>
        <v>1.330484607167136E-2</v>
      </c>
      <c r="BJ76" s="52">
        <f t="shared" si="22"/>
        <v>41243</v>
      </c>
      <c r="BK76" s="58">
        <f t="shared" si="23"/>
        <v>10.036604696633637</v>
      </c>
      <c r="BL76" s="87">
        <f t="shared" si="12"/>
        <v>178705</v>
      </c>
      <c r="BP76" s="21">
        <f t="shared" si="13"/>
        <v>41274</v>
      </c>
      <c r="BQ76" s="58">
        <f t="shared" si="14"/>
        <v>9.3906645915335721E-2</v>
      </c>
      <c r="BR76" s="58">
        <f t="shared" si="15"/>
        <v>9.4519158516201088E-2</v>
      </c>
      <c r="BS76" s="58">
        <f t="shared" si="15"/>
        <v>1.0850000000000002E-3</v>
      </c>
      <c r="BT76" s="58">
        <f t="shared" si="16"/>
        <v>5.4576740909090912E-2</v>
      </c>
      <c r="BU76" s="58">
        <f t="shared" si="17"/>
        <v>2.0238095238095518E-5</v>
      </c>
      <c r="BV76" s="8">
        <f t="shared" si="18"/>
        <v>1.330484607167136E-2</v>
      </c>
      <c r="BW76" s="8"/>
    </row>
    <row r="77" spans="1:75" x14ac:dyDescent="0.25">
      <c r="A77" s="7">
        <f t="shared" si="2"/>
        <v>41182</v>
      </c>
      <c r="B77" s="231">
        <v>41274</v>
      </c>
      <c r="C77" s="226">
        <v>125951970182</v>
      </c>
      <c r="D77" s="227">
        <v>32316194.169999991</v>
      </c>
      <c r="E77" s="228">
        <v>175631</v>
      </c>
      <c r="F77" s="227">
        <v>4062966780.0645161</v>
      </c>
      <c r="G77" s="227">
        <v>23133.540092947806</v>
      </c>
      <c r="H77" s="227">
        <v>32316194.169999991</v>
      </c>
      <c r="I77" s="229">
        <v>9.3906645915335721E-2</v>
      </c>
      <c r="J77" s="229">
        <v>1.1052380952380958E-3</v>
      </c>
      <c r="K77" s="230">
        <v>1.8674948240165416E-5</v>
      </c>
      <c r="L77" s="230">
        <v>0</v>
      </c>
      <c r="M77" s="230">
        <v>1.8674948240165416E-5</v>
      </c>
      <c r="N77" s="239">
        <v>22.125179277709989</v>
      </c>
      <c r="O77" s="239">
        <v>10.049038795522341</v>
      </c>
      <c r="P77" s="237">
        <v>9.4519158516201088E-2</v>
      </c>
      <c r="Q77" s="39"/>
      <c r="S77" s="21">
        <f t="shared" si="3"/>
        <v>41274</v>
      </c>
      <c r="T77" s="14">
        <f t="shared" si="0"/>
        <v>9.3906645915335721E-2</v>
      </c>
      <c r="U77" s="14">
        <f t="shared" si="0"/>
        <v>1.1052380952380958E-3</v>
      </c>
      <c r="V77" s="14">
        <f>++VLOOKUP(B77,'cds bmps'!K:O,5,FALSE)/10000</f>
        <v>4.8697709523809515E-2</v>
      </c>
      <c r="W77" s="83">
        <v>1.6856376422823172E-2</v>
      </c>
      <c r="X77" s="81">
        <v>0</v>
      </c>
      <c r="Z77" s="83">
        <f t="shared" si="4"/>
        <v>0.10021584488782347</v>
      </c>
      <c r="AA77" s="14">
        <f t="shared" si="5"/>
        <v>-6.3091989724877451E-3</v>
      </c>
      <c r="AC77" s="21">
        <f t="shared" si="6"/>
        <v>41305</v>
      </c>
      <c r="AD77" s="14">
        <f t="shared" si="7"/>
        <v>6.7784654929071847E-3</v>
      </c>
      <c r="AE77" s="14">
        <f t="shared" si="8"/>
        <v>-6.3091989724877451E-3</v>
      </c>
      <c r="AF77" s="15">
        <f t="shared" si="9"/>
        <v>1.8674948240165416E-5</v>
      </c>
      <c r="AG77" s="15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29">
        <f t="shared" si="19"/>
        <v>41274</v>
      </c>
      <c r="AZ77" s="60">
        <f t="shared" si="24"/>
        <v>9.3906645915335721E-2</v>
      </c>
      <c r="BA77" s="60">
        <f t="shared" si="25"/>
        <v>1.1052380952380958E-3</v>
      </c>
      <c r="BB77" s="60">
        <f t="shared" si="26"/>
        <v>2.0238095238095518E-5</v>
      </c>
      <c r="BC77" s="60">
        <f t="shared" si="27"/>
        <v>0</v>
      </c>
      <c r="BD77" s="60">
        <f t="shared" si="28"/>
        <v>2.0238095238095518E-5</v>
      </c>
      <c r="BE77" s="60">
        <f t="shared" si="29"/>
        <v>4.8697709523809515E-2</v>
      </c>
      <c r="BF77" s="61">
        <f t="shared" si="30"/>
        <v>1.6856376422823172E-2</v>
      </c>
      <c r="BJ77" s="52">
        <f t="shared" si="22"/>
        <v>41274</v>
      </c>
      <c r="BK77" s="58">
        <f t="shared" si="23"/>
        <v>10.049038795522341</v>
      </c>
      <c r="BL77" s="87">
        <f t="shared" si="12"/>
        <v>175631</v>
      </c>
      <c r="BP77" s="21">
        <f t="shared" si="13"/>
        <v>41305</v>
      </c>
      <c r="BQ77" s="58">
        <f t="shared" si="14"/>
        <v>0.10068511140824291</v>
      </c>
      <c r="BR77" s="58">
        <f t="shared" si="15"/>
        <v>9.3906645915335721E-2</v>
      </c>
      <c r="BS77" s="58">
        <f t="shared" si="15"/>
        <v>1.1052380952380958E-3</v>
      </c>
      <c r="BT77" s="58">
        <f t="shared" si="16"/>
        <v>4.8697709523809515E-2</v>
      </c>
      <c r="BU77" s="58">
        <f t="shared" si="17"/>
        <v>1.8674948240165416E-5</v>
      </c>
      <c r="BV77" s="8">
        <f t="shared" si="18"/>
        <v>1.6856376422823172E-2</v>
      </c>
      <c r="BW77" s="8"/>
    </row>
    <row r="78" spans="1:75" x14ac:dyDescent="0.25">
      <c r="A78" s="7">
        <f t="shared" si="2"/>
        <v>41213</v>
      </c>
      <c r="B78" s="231">
        <v>41305</v>
      </c>
      <c r="C78" s="226">
        <v>131285743410</v>
      </c>
      <c r="D78" s="227">
        <v>36215122.469999567</v>
      </c>
      <c r="E78" s="228">
        <v>190626</v>
      </c>
      <c r="F78" s="227">
        <v>4235023980.967742</v>
      </c>
      <c r="G78" s="227">
        <v>22216.402699357601</v>
      </c>
      <c r="H78" s="227">
        <v>36215122.469999567</v>
      </c>
      <c r="I78" s="229">
        <v>0.10068511140824291</v>
      </c>
      <c r="J78" s="229">
        <v>1.1239130434782612E-3</v>
      </c>
      <c r="K78" s="230">
        <v>7.8586956521738832E-5</v>
      </c>
      <c r="L78" s="230">
        <v>0</v>
      </c>
      <c r="M78" s="230">
        <v>7.8586956521738832E-5</v>
      </c>
      <c r="N78" s="239">
        <v>22.166654827600571</v>
      </c>
      <c r="O78" s="239">
        <v>10.008586155368876</v>
      </c>
      <c r="P78" s="237">
        <v>9.3906645915335721E-2</v>
      </c>
      <c r="Q78" s="39"/>
      <c r="S78" s="21">
        <f t="shared" si="3"/>
        <v>41305</v>
      </c>
      <c r="T78" s="14">
        <f t="shared" ref="T78:U80" si="31">+I78</f>
        <v>0.10068511140824291</v>
      </c>
      <c r="U78" s="14">
        <f t="shared" si="31"/>
        <v>1.1239130434782612E-3</v>
      </c>
      <c r="V78" s="14">
        <f>++VLOOKUP(B78,'cds bmps'!K:O,5,FALSE)/10000</f>
        <v>4.3495743478260879E-2</v>
      </c>
      <c r="W78" s="83">
        <v>1.6856376422823172E-2</v>
      </c>
      <c r="X78" s="81">
        <v>0</v>
      </c>
      <c r="Z78" s="83">
        <f t="shared" si="4"/>
        <v>9.8907994743391195E-2</v>
      </c>
      <c r="AA78" s="14">
        <f t="shared" si="5"/>
        <v>1.7771166648517106E-3</v>
      </c>
      <c r="AC78" s="21">
        <f t="shared" si="6"/>
        <v>41333</v>
      </c>
      <c r="AD78" s="14">
        <f t="shared" si="7"/>
        <v>-9.8463347778476873E-4</v>
      </c>
      <c r="AE78" s="14">
        <f t="shared" si="8"/>
        <v>1.7771166648517106E-3</v>
      </c>
      <c r="AF78" s="15">
        <f t="shared" si="9"/>
        <v>7.8586956521738832E-5</v>
      </c>
      <c r="AG78" s="15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29">
        <f t="shared" si="19"/>
        <v>41305</v>
      </c>
      <c r="AZ78" s="60">
        <f t="shared" si="24"/>
        <v>0.10068511140824291</v>
      </c>
      <c r="BA78" s="60">
        <f t="shared" si="25"/>
        <v>1.1239130434782612E-3</v>
      </c>
      <c r="BB78" s="60">
        <f t="shared" si="26"/>
        <v>1.8674948240165416E-5</v>
      </c>
      <c r="BC78" s="60">
        <f t="shared" si="27"/>
        <v>0</v>
      </c>
      <c r="BD78" s="60">
        <f t="shared" si="28"/>
        <v>1.8674948240165416E-5</v>
      </c>
      <c r="BE78" s="60">
        <f t="shared" si="29"/>
        <v>4.3495743478260879E-2</v>
      </c>
      <c r="BF78" s="61">
        <f t="shared" si="30"/>
        <v>1.6856376422823172E-2</v>
      </c>
      <c r="BJ78" s="52">
        <f t="shared" si="22"/>
        <v>41305</v>
      </c>
      <c r="BK78" s="58">
        <f t="shared" si="23"/>
        <v>10.008586155368876</v>
      </c>
      <c r="BL78" s="87">
        <f t="shared" si="12"/>
        <v>190626</v>
      </c>
      <c r="BP78" s="21">
        <f t="shared" si="13"/>
        <v>41333</v>
      </c>
      <c r="BQ78" s="58">
        <f t="shared" si="14"/>
        <v>9.9700477930458137E-2</v>
      </c>
      <c r="BR78" s="58">
        <f t="shared" si="15"/>
        <v>0.10068511140824291</v>
      </c>
      <c r="BS78" s="58">
        <f t="shared" si="15"/>
        <v>1.1239130434782612E-3</v>
      </c>
      <c r="BT78" s="58">
        <f t="shared" si="16"/>
        <v>4.3495743478260879E-2</v>
      </c>
      <c r="BU78" s="58">
        <f t="shared" si="17"/>
        <v>7.8586956521738832E-5</v>
      </c>
      <c r="BV78" s="8">
        <f t="shared" si="18"/>
        <v>1.6856376422823172E-2</v>
      </c>
      <c r="BW78" s="8"/>
    </row>
    <row r="79" spans="1:75" x14ac:dyDescent="0.25">
      <c r="A79" s="7">
        <f t="shared" si="2"/>
        <v>41243</v>
      </c>
      <c r="B79" s="231">
        <v>41333</v>
      </c>
      <c r="C79" s="226">
        <v>117508849528</v>
      </c>
      <c r="D79" s="227">
        <v>32097776.5999997</v>
      </c>
      <c r="E79" s="228">
        <v>181489</v>
      </c>
      <c r="F79" s="227">
        <v>4196744626</v>
      </c>
      <c r="G79" s="227">
        <v>23123.961375069564</v>
      </c>
      <c r="H79" s="227">
        <v>32097776.5999997</v>
      </c>
      <c r="I79" s="229">
        <v>9.9700477930458137E-2</v>
      </c>
      <c r="J79" s="229">
        <v>1.2025E-3</v>
      </c>
      <c r="K79" s="230">
        <v>0</v>
      </c>
      <c r="L79" s="230">
        <v>-2.3000000000000451E-5</v>
      </c>
      <c r="M79" s="230">
        <v>-2.3000000000000451E-5</v>
      </c>
      <c r="N79" s="239">
        <v>22.157574972651293</v>
      </c>
      <c r="O79" s="239">
        <v>10.048624647861478</v>
      </c>
      <c r="P79" s="237">
        <v>0.10068511140824291</v>
      </c>
      <c r="Q79" s="39"/>
      <c r="S79" s="21">
        <f t="shared" si="3"/>
        <v>41333</v>
      </c>
      <c r="T79" s="14">
        <f t="shared" si="31"/>
        <v>9.9700477930458137E-2</v>
      </c>
      <c r="U79" s="14">
        <f t="shared" si="31"/>
        <v>1.2025E-3</v>
      </c>
      <c r="V79" s="14">
        <f>++VLOOKUP(B79,'cds bmps'!K:O,5,FALSE)/10000</f>
        <v>5.650091500000002E-2</v>
      </c>
      <c r="W79" s="83">
        <v>1.6856376422823172E-2</v>
      </c>
      <c r="X79" s="81">
        <v>0</v>
      </c>
      <c r="Z79" s="83">
        <f t="shared" si="4"/>
        <v>0.1022236483328182</v>
      </c>
      <c r="AA79" s="14">
        <f t="shared" si="5"/>
        <v>-2.5231704023600671E-3</v>
      </c>
      <c r="AC79" s="21">
        <f t="shared" si="6"/>
        <v>41364</v>
      </c>
      <c r="AD79" s="14">
        <f t="shared" si="7"/>
        <v>-4.4436322212311474E-4</v>
      </c>
      <c r="AE79" s="14">
        <f t="shared" si="8"/>
        <v>-2.5231704023600671E-3</v>
      </c>
      <c r="AF79" s="15">
        <f t="shared" si="9"/>
        <v>-2.3000000000000451E-5</v>
      </c>
      <c r="AG79" s="15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29">
        <f t="shared" si="19"/>
        <v>41333</v>
      </c>
      <c r="AZ79" s="60">
        <f t="shared" si="24"/>
        <v>9.9700477930458137E-2</v>
      </c>
      <c r="BA79" s="60">
        <f t="shared" si="25"/>
        <v>1.2025E-3</v>
      </c>
      <c r="BB79" s="60">
        <f t="shared" si="26"/>
        <v>7.8586956521738832E-5</v>
      </c>
      <c r="BC79" s="60">
        <f t="shared" si="27"/>
        <v>0</v>
      </c>
      <c r="BD79" s="60">
        <f t="shared" si="28"/>
        <v>7.8586956521738832E-5</v>
      </c>
      <c r="BE79" s="60">
        <f t="shared" si="29"/>
        <v>5.650091500000002E-2</v>
      </c>
      <c r="BF79" s="61">
        <f t="shared" si="30"/>
        <v>1.6856376422823172E-2</v>
      </c>
      <c r="BJ79" s="52">
        <f t="shared" si="22"/>
        <v>41333</v>
      </c>
      <c r="BK79" s="58">
        <f t="shared" si="23"/>
        <v>10.048624647861478</v>
      </c>
      <c r="BL79" s="87">
        <f t="shared" si="12"/>
        <v>181489</v>
      </c>
      <c r="BP79" s="21">
        <f t="shared" si="13"/>
        <v>41364</v>
      </c>
      <c r="BQ79" s="58">
        <f t="shared" si="14"/>
        <v>9.9256114708335022E-2</v>
      </c>
      <c r="BR79" s="58">
        <f t="shared" si="15"/>
        <v>9.9700477930458137E-2</v>
      </c>
      <c r="BS79" s="58">
        <f t="shared" si="15"/>
        <v>1.2025E-3</v>
      </c>
      <c r="BT79" s="58">
        <f t="shared" si="16"/>
        <v>5.650091500000002E-2</v>
      </c>
      <c r="BU79" s="58">
        <f t="shared" si="17"/>
        <v>-2.3000000000000451E-5</v>
      </c>
      <c r="BV79" s="8">
        <f t="shared" si="18"/>
        <v>1.6856376422823172E-2</v>
      </c>
      <c r="BW79" s="8"/>
    </row>
    <row r="80" spans="1:75" x14ac:dyDescent="0.25">
      <c r="A80" s="7">
        <f t="shared" si="2"/>
        <v>41274</v>
      </c>
      <c r="B80" s="231">
        <v>41364</v>
      </c>
      <c r="C80" s="226">
        <v>128808338562</v>
      </c>
      <c r="D80" s="227">
        <v>35027438.979999796</v>
      </c>
      <c r="E80" s="228">
        <v>213336</v>
      </c>
      <c r="F80" s="227">
        <v>4155107695.5483871</v>
      </c>
      <c r="G80" s="227">
        <v>19476.823862584781</v>
      </c>
      <c r="H80" s="227">
        <v>35027438.979999796</v>
      </c>
      <c r="I80" s="229">
        <v>9.9256114708335022E-2</v>
      </c>
      <c r="J80" s="229">
        <v>1.1794999999999996E-3</v>
      </c>
      <c r="K80" s="230">
        <v>0</v>
      </c>
      <c r="L80" s="230">
        <v>-4.5238095238071298E-7</v>
      </c>
      <c r="M80" s="230">
        <v>-4.5238095238071298E-7</v>
      </c>
      <c r="N80" s="239">
        <v>22.14760418442415</v>
      </c>
      <c r="O80" s="239">
        <v>9.8769805178345269</v>
      </c>
      <c r="P80" s="237">
        <v>9.9700477930458137E-2</v>
      </c>
      <c r="Q80" s="39"/>
      <c r="S80" s="21">
        <f t="shared" si="3"/>
        <v>41364</v>
      </c>
      <c r="T80" s="14">
        <f t="shared" si="31"/>
        <v>9.9256114708335022E-2</v>
      </c>
      <c r="U80" s="14">
        <f t="shared" si="31"/>
        <v>1.1794999999999996E-3</v>
      </c>
      <c r="V80" s="14">
        <f>++VLOOKUP(B80,'cds bmps'!K:O,5,FALSE)/10000</f>
        <v>5.8889761904761903E-2</v>
      </c>
      <c r="W80" s="83">
        <v>1.4325699745547074E-2</v>
      </c>
      <c r="X80" s="81">
        <v>0</v>
      </c>
      <c r="Z80" s="83">
        <f t="shared" si="4"/>
        <v>9.9060305476219496E-2</v>
      </c>
      <c r="AA80" s="14">
        <f t="shared" si="5"/>
        <v>1.9580923211552637E-4</v>
      </c>
      <c r="AC80" s="21">
        <f t="shared" ref="AC80" si="32">+S81</f>
        <v>41394</v>
      </c>
      <c r="AD80" s="14">
        <f t="shared" ref="AD80" si="33">+I81-I80</f>
        <v>1.1417030575809756E-3</v>
      </c>
      <c r="AE80" s="14">
        <f t="shared" ref="AE80" si="34">+AA80</f>
        <v>1.9580923211552637E-4</v>
      </c>
      <c r="AF80" s="15">
        <f t="shared" ref="AF80" si="35">+M80</f>
        <v>-4.5238095238071298E-7</v>
      </c>
      <c r="AG80" s="15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29">
        <f t="shared" si="19"/>
        <v>41364</v>
      </c>
      <c r="AZ80" s="60">
        <f t="shared" si="24"/>
        <v>9.9256114708335022E-2</v>
      </c>
      <c r="BA80" s="60">
        <f t="shared" si="25"/>
        <v>1.1794999999999996E-3</v>
      </c>
      <c r="BB80" s="60">
        <f t="shared" si="26"/>
        <v>0</v>
      </c>
      <c r="BC80" s="60">
        <f t="shared" si="27"/>
        <v>-2.3000000000000451E-5</v>
      </c>
      <c r="BD80" s="60">
        <f t="shared" si="28"/>
        <v>-2.3000000000000451E-5</v>
      </c>
      <c r="BE80" s="60">
        <f t="shared" si="29"/>
        <v>5.8889761904761903E-2</v>
      </c>
      <c r="BF80" s="61">
        <f t="shared" si="30"/>
        <v>1.4325699745547074E-2</v>
      </c>
      <c r="BJ80" s="52">
        <f t="shared" si="22"/>
        <v>41364</v>
      </c>
      <c r="BK80" s="58">
        <f t="shared" si="23"/>
        <v>9.8769805178345269</v>
      </c>
      <c r="BL80" s="87">
        <f t="shared" si="12"/>
        <v>213336</v>
      </c>
      <c r="BP80" s="21">
        <f t="shared" si="13"/>
        <v>41394</v>
      </c>
      <c r="BQ80" s="58">
        <f t="shared" si="14"/>
        <v>0.100397817765916</v>
      </c>
      <c r="BR80" s="58">
        <f t="shared" si="15"/>
        <v>9.9256114708335022E-2</v>
      </c>
      <c r="BS80" s="58">
        <f t="shared" si="15"/>
        <v>1.1794999999999996E-3</v>
      </c>
      <c r="BT80" s="58">
        <f t="shared" si="16"/>
        <v>5.8889761904761903E-2</v>
      </c>
      <c r="BU80" s="58">
        <f t="shared" si="17"/>
        <v>-4.5238095238071298E-7</v>
      </c>
      <c r="BV80" s="8">
        <f t="shared" si="18"/>
        <v>1.4325699745547074E-2</v>
      </c>
      <c r="BW80" s="8"/>
    </row>
    <row r="81" spans="1:107" s="42" customFormat="1" x14ac:dyDescent="0.25">
      <c r="A81" s="7">
        <f t="shared" si="2"/>
        <v>41305</v>
      </c>
      <c r="B81" s="231">
        <v>41394</v>
      </c>
      <c r="C81" s="226">
        <v>126544845060</v>
      </c>
      <c r="D81" s="227">
        <v>34807743.269999877</v>
      </c>
      <c r="E81" s="228">
        <v>191221</v>
      </c>
      <c r="F81" s="227">
        <v>4218161502</v>
      </c>
      <c r="G81" s="227">
        <v>22059.09132365169</v>
      </c>
      <c r="H81" s="227">
        <v>34807743.269999877</v>
      </c>
      <c r="I81" s="229">
        <v>0.100397817765916</v>
      </c>
      <c r="J81" s="229">
        <v>1.1790476190476188E-3</v>
      </c>
      <c r="K81" s="230">
        <v>0</v>
      </c>
      <c r="L81" s="230">
        <v>-5.5865800865800321E-5</v>
      </c>
      <c r="M81" s="230">
        <v>-5.5865800865800321E-5</v>
      </c>
      <c r="N81" s="239">
        <v>22.162665207032443</v>
      </c>
      <c r="O81" s="239">
        <v>10.001480100828186</v>
      </c>
      <c r="P81" s="237">
        <v>9.9256114708335022E-2</v>
      </c>
      <c r="Q81" s="41"/>
      <c r="S81" s="21">
        <f t="shared" ref="S81:S83" si="36">+B81</f>
        <v>41394</v>
      </c>
      <c r="T81" s="14">
        <f t="shared" ref="T81:T83" si="37">+I81</f>
        <v>0.100397817765916</v>
      </c>
      <c r="U81" s="14">
        <f t="shared" ref="U81:U83" si="38">+J81</f>
        <v>1.1790476190476188E-3</v>
      </c>
      <c r="V81" s="14">
        <f>++VLOOKUP(B81,'cds bmps'!K:O,5,FALSE)/10000</f>
        <v>6.6684945454545452E-2</v>
      </c>
      <c r="W81" s="83">
        <v>1.4325699745547074E-2</v>
      </c>
      <c r="X81" s="81">
        <v>0</v>
      </c>
      <c r="Y81" s="8"/>
      <c r="Z81" s="83">
        <f t="shared" si="4"/>
        <v>0.10103022993947626</v>
      </c>
      <c r="AA81" s="14">
        <f t="shared" ref="AA81:AA83" si="39">+T81-Z81</f>
        <v>-6.3241217356026225E-4</v>
      </c>
      <c r="AC81" s="21">
        <f t="shared" ref="AC81:AC82" si="40">+S82</f>
        <v>41425</v>
      </c>
      <c r="AD81" s="14">
        <f t="shared" ref="AD81:AD82" si="41">+I82-I81</f>
        <v>-2.0031735669966133E-4</v>
      </c>
      <c r="AE81" s="14">
        <f t="shared" ref="AE81:AE82" si="42">+AA81</f>
        <v>-6.3241217356026225E-4</v>
      </c>
      <c r="AF81" s="15">
        <f t="shared" ref="AF81:AF82" si="43">+M81</f>
        <v>-5.5865800865800321E-5</v>
      </c>
      <c r="AH81"/>
      <c r="AI81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29">
        <f t="shared" si="19"/>
        <v>41394</v>
      </c>
      <c r="AZ81" s="60">
        <f t="shared" si="24"/>
        <v>0.100397817765916</v>
      </c>
      <c r="BA81" s="60">
        <f t="shared" si="25"/>
        <v>1.1790476190476188E-3</v>
      </c>
      <c r="BB81" s="60">
        <f t="shared" si="26"/>
        <v>0</v>
      </c>
      <c r="BC81" s="60">
        <f t="shared" si="27"/>
        <v>-4.5238095238071298E-7</v>
      </c>
      <c r="BD81" s="60">
        <f t="shared" si="28"/>
        <v>-4.5238095238071298E-7</v>
      </c>
      <c r="BE81" s="60">
        <f t="shared" si="29"/>
        <v>6.6684945454545452E-2</v>
      </c>
      <c r="BF81" s="61">
        <f t="shared" si="30"/>
        <v>1.4325699745547074E-2</v>
      </c>
      <c r="BG81"/>
      <c r="BH81"/>
      <c r="BI81"/>
      <c r="BJ81" s="52">
        <f t="shared" si="22"/>
        <v>41394</v>
      </c>
      <c r="BK81" s="58">
        <f t="shared" si="23"/>
        <v>10.001480100828186</v>
      </c>
      <c r="BL81" s="87">
        <f t="shared" si="12"/>
        <v>191221</v>
      </c>
      <c r="BM81"/>
      <c r="BN81"/>
      <c r="BO81"/>
      <c r="BP81" s="21">
        <f t="shared" si="13"/>
        <v>41425</v>
      </c>
      <c r="BQ81" s="58">
        <f t="shared" si="14"/>
        <v>0.10019750040921634</v>
      </c>
      <c r="BR81" s="58">
        <f t="shared" si="15"/>
        <v>0.100397817765916</v>
      </c>
      <c r="BS81" s="58">
        <f t="shared" si="15"/>
        <v>1.1790476190476188E-3</v>
      </c>
      <c r="BT81" s="58">
        <f t="shared" si="16"/>
        <v>6.6684945454545452E-2</v>
      </c>
      <c r="BU81" s="58">
        <f t="shared" si="17"/>
        <v>-5.5865800865800321E-5</v>
      </c>
      <c r="BV81" s="8">
        <f t="shared" si="18"/>
        <v>1.4325699745547074E-2</v>
      </c>
      <c r="BW81" s="8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42" customFormat="1" x14ac:dyDescent="0.25">
      <c r="A82" s="7">
        <f t="shared" si="2"/>
        <v>41333</v>
      </c>
      <c r="B82" s="231">
        <v>41425</v>
      </c>
      <c r="C82" s="226">
        <v>127520591729</v>
      </c>
      <c r="D82" s="227">
        <v>35006149.429999962</v>
      </c>
      <c r="E82" s="228">
        <v>180742</v>
      </c>
      <c r="F82" s="227">
        <v>4113567475.1290321</v>
      </c>
      <c r="G82" s="227">
        <v>22759.333608840403</v>
      </c>
      <c r="H82" s="227">
        <v>35006149.429999962</v>
      </c>
      <c r="I82" s="229">
        <v>0.10019750040921634</v>
      </c>
      <c r="J82" s="229">
        <v>1.1231818181818185E-3</v>
      </c>
      <c r="K82" s="230">
        <v>8.2318181818181665E-5</v>
      </c>
      <c r="L82" s="230">
        <v>0</v>
      </c>
      <c r="M82" s="230">
        <v>8.2318181818181665E-5</v>
      </c>
      <c r="N82" s="239">
        <v>22.13755648777628</v>
      </c>
      <c r="O82" s="239">
        <v>10.032730608762437</v>
      </c>
      <c r="P82" s="237">
        <v>0.100397817765916</v>
      </c>
      <c r="Q82" s="41"/>
      <c r="S82" s="21">
        <f t="shared" si="36"/>
        <v>41425</v>
      </c>
      <c r="T82" s="14">
        <f t="shared" si="37"/>
        <v>0.10019750040921634</v>
      </c>
      <c r="U82" s="14">
        <f t="shared" si="38"/>
        <v>1.1231818181818185E-3</v>
      </c>
      <c r="V82" s="14">
        <f>++VLOOKUP(B82,'cds bmps'!K:O,5,FALSE)/10000</f>
        <v>5.7309269565217404E-2</v>
      </c>
      <c r="W82" s="83">
        <v>1.4325699745547074E-2</v>
      </c>
      <c r="X82" s="81">
        <v>0</v>
      </c>
      <c r="Y82" s="8"/>
      <c r="Z82" s="83">
        <f t="shared" si="4"/>
        <v>9.8640201603990355E-2</v>
      </c>
      <c r="AA82" s="14">
        <f t="shared" si="39"/>
        <v>1.5572988052259817E-3</v>
      </c>
      <c r="AC82" s="21">
        <f t="shared" si="40"/>
        <v>41455</v>
      </c>
      <c r="AD82" s="14">
        <f t="shared" si="41"/>
        <v>-9.6439659556207813E-4</v>
      </c>
      <c r="AE82" s="14">
        <f t="shared" si="42"/>
        <v>1.5572988052259817E-3</v>
      </c>
      <c r="AF82" s="15">
        <f t="shared" si="43"/>
        <v>8.2318181818181665E-5</v>
      </c>
      <c r="AH82"/>
      <c r="AI82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29">
        <f t="shared" si="19"/>
        <v>41425</v>
      </c>
      <c r="AZ82" s="60">
        <f t="shared" si="24"/>
        <v>0.10019750040921634</v>
      </c>
      <c r="BA82" s="60">
        <f t="shared" si="25"/>
        <v>1.1231818181818185E-3</v>
      </c>
      <c r="BB82" s="60">
        <f t="shared" si="26"/>
        <v>0</v>
      </c>
      <c r="BC82" s="60">
        <f t="shared" si="27"/>
        <v>-5.5865800865800321E-5</v>
      </c>
      <c r="BD82" s="60">
        <f t="shared" si="28"/>
        <v>-5.5865800865800321E-5</v>
      </c>
      <c r="BE82" s="60">
        <f t="shared" si="29"/>
        <v>5.7309269565217404E-2</v>
      </c>
      <c r="BF82" s="61">
        <f t="shared" si="30"/>
        <v>1.4325699745547074E-2</v>
      </c>
      <c r="BG82"/>
      <c r="BH82"/>
      <c r="BI82"/>
      <c r="BJ82" s="52">
        <f t="shared" si="22"/>
        <v>41425</v>
      </c>
      <c r="BK82" s="58">
        <f t="shared" si="23"/>
        <v>10.032730608762437</v>
      </c>
      <c r="BL82" s="87">
        <f t="shared" si="12"/>
        <v>180742</v>
      </c>
      <c r="BM82"/>
      <c r="BN82"/>
      <c r="BO82"/>
      <c r="BP82" s="21">
        <f t="shared" si="13"/>
        <v>41455</v>
      </c>
      <c r="BQ82" s="58">
        <f t="shared" si="14"/>
        <v>9.9233103813654258E-2</v>
      </c>
      <c r="BR82" s="58">
        <f t="shared" si="15"/>
        <v>0.10019750040921634</v>
      </c>
      <c r="BS82" s="58">
        <f t="shared" si="15"/>
        <v>1.1231818181818185E-3</v>
      </c>
      <c r="BT82" s="58">
        <f t="shared" si="16"/>
        <v>5.7309269565217404E-2</v>
      </c>
      <c r="BU82" s="58">
        <f t="shared" si="17"/>
        <v>8.2318181818181665E-5</v>
      </c>
      <c r="BV82" s="8">
        <f t="shared" si="18"/>
        <v>1.4325699745547074E-2</v>
      </c>
      <c r="BW82" s="8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42" customFormat="1" x14ac:dyDescent="0.25">
      <c r="A83" s="7">
        <f t="shared" si="2"/>
        <v>41364</v>
      </c>
      <c r="B83" s="231">
        <v>41455</v>
      </c>
      <c r="C83" s="226">
        <v>121153592761</v>
      </c>
      <c r="D83" s="227">
        <v>32938211.08999864</v>
      </c>
      <c r="E83" s="228">
        <v>193555</v>
      </c>
      <c r="F83" s="227">
        <v>4038453092.0333333</v>
      </c>
      <c r="G83" s="227">
        <v>20864.628100712114</v>
      </c>
      <c r="H83" s="227">
        <v>32938211.08999864</v>
      </c>
      <c r="I83" s="229">
        <v>9.9233103813654258E-2</v>
      </c>
      <c r="J83" s="229">
        <v>1.2055000000000002E-3</v>
      </c>
      <c r="K83" s="230">
        <v>4.4499999999999835E-5</v>
      </c>
      <c r="L83" s="230">
        <v>0</v>
      </c>
      <c r="M83" s="230">
        <v>4.4499999999999835E-5</v>
      </c>
      <c r="N83" s="239">
        <v>22.119127557583756</v>
      </c>
      <c r="O83" s="239">
        <v>9.9458105687935756</v>
      </c>
      <c r="P83" s="237">
        <v>0.10019750040921634</v>
      </c>
      <c r="Q83" s="41"/>
      <c r="S83" s="21">
        <f t="shared" si="36"/>
        <v>41455</v>
      </c>
      <c r="T83" s="14">
        <f t="shared" si="37"/>
        <v>9.9233103813654258E-2</v>
      </c>
      <c r="U83" s="14">
        <f t="shared" si="38"/>
        <v>1.2055000000000002E-3</v>
      </c>
      <c r="V83" s="14">
        <f>++VLOOKUP(B83,'cds bmps'!K:O,5,FALSE)/10000</f>
        <v>6.382926500000001E-2</v>
      </c>
      <c r="W83" s="83">
        <v>1.4450759131610195E-2</v>
      </c>
      <c r="X83" s="81">
        <v>0</v>
      </c>
      <c r="Y83" s="8"/>
      <c r="Z83" s="83">
        <f t="shared" si="4"/>
        <v>0.10050395641686512</v>
      </c>
      <c r="AA83" s="14">
        <f t="shared" si="39"/>
        <v>-1.2708526032108591E-3</v>
      </c>
      <c r="AC83" s="21">
        <f t="shared" ref="AC83:AC96" si="44">+S84</f>
        <v>41486</v>
      </c>
      <c r="AD83" s="14">
        <f t="shared" ref="AD83:AD96" si="45">+I84-I83</f>
        <v>1.5747203183497233E-3</v>
      </c>
      <c r="AE83" s="14">
        <f t="shared" ref="AE83:AE96" si="46">+AA83</f>
        <v>-1.2708526032108591E-3</v>
      </c>
      <c r="AF83" s="15">
        <f t="shared" ref="AF83:AF96" si="47">+M83</f>
        <v>4.4499999999999835E-5</v>
      </c>
      <c r="AH83"/>
      <c r="AI8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29">
        <f t="shared" si="19"/>
        <v>41455</v>
      </c>
      <c r="AZ83" s="60">
        <f t="shared" si="24"/>
        <v>9.9233103813654258E-2</v>
      </c>
      <c r="BA83" s="60">
        <f t="shared" si="25"/>
        <v>1.2055000000000002E-3</v>
      </c>
      <c r="BB83" s="60">
        <f t="shared" si="26"/>
        <v>8.2318181818181665E-5</v>
      </c>
      <c r="BC83" s="60">
        <f t="shared" si="27"/>
        <v>0</v>
      </c>
      <c r="BD83" s="60">
        <f t="shared" si="28"/>
        <v>8.2318181818181665E-5</v>
      </c>
      <c r="BE83" s="60">
        <f t="shared" si="29"/>
        <v>6.382926500000001E-2</v>
      </c>
      <c r="BF83" s="61">
        <f t="shared" si="30"/>
        <v>1.4450759131610195E-2</v>
      </c>
      <c r="BG83"/>
      <c r="BH83"/>
      <c r="BI83"/>
      <c r="BJ83" s="52">
        <f t="shared" si="22"/>
        <v>41455</v>
      </c>
      <c r="BK83" s="58">
        <f t="shared" si="23"/>
        <v>9.9458105687935756</v>
      </c>
      <c r="BL83" s="87">
        <f t="shared" si="12"/>
        <v>193555</v>
      </c>
      <c r="BM83"/>
      <c r="BN83"/>
      <c r="BO83"/>
      <c r="BP83" s="21">
        <f t="shared" ref="BP83:BP84" si="48">+B84</f>
        <v>41486</v>
      </c>
      <c r="BQ83" s="58">
        <f t="shared" ref="BQ83:BQ84" si="49">+I84</f>
        <v>0.10080782413200398</v>
      </c>
      <c r="BR83" s="58">
        <f t="shared" ref="BR83:BR84" si="50">+I83</f>
        <v>9.9233103813654258E-2</v>
      </c>
      <c r="BS83" s="58">
        <f t="shared" ref="BS83:BS84" si="51">+J83</f>
        <v>1.2055000000000002E-3</v>
      </c>
      <c r="BT83" s="58">
        <f t="shared" ref="BT83:BT84" si="52">+V83</f>
        <v>6.382926500000001E-2</v>
      </c>
      <c r="BU83" s="58">
        <f t="shared" ref="BU83:BU84" si="53">+M83</f>
        <v>4.4499999999999835E-5</v>
      </c>
      <c r="BV83" s="8">
        <f t="shared" ref="BV83:BV84" si="54">+W83</f>
        <v>1.4450759131610195E-2</v>
      </c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42" customFormat="1" x14ac:dyDescent="0.25">
      <c r="A84" s="7">
        <f t="shared" si="2"/>
        <v>41394</v>
      </c>
      <c r="B84" s="231">
        <v>41486</v>
      </c>
      <c r="C84" s="226">
        <v>127481849353</v>
      </c>
      <c r="D84" s="227">
        <v>35208679.039999589</v>
      </c>
      <c r="E84" s="228">
        <v>195180</v>
      </c>
      <c r="F84" s="227">
        <v>4112317721.0645161</v>
      </c>
      <c r="G84" s="227">
        <v>21069.360185800368</v>
      </c>
      <c r="H84" s="227">
        <v>35208679.039999589</v>
      </c>
      <c r="I84" s="229">
        <v>0.10080782413200398</v>
      </c>
      <c r="J84" s="229">
        <v>1.25E-3</v>
      </c>
      <c r="K84" s="230">
        <v>2.8181818181818039E-5</v>
      </c>
      <c r="L84" s="230">
        <v>0</v>
      </c>
      <c r="M84" s="230">
        <v>2.8181818181818039E-5</v>
      </c>
      <c r="N84" s="239">
        <v>22.137252628910197</v>
      </c>
      <c r="O84" s="239">
        <v>9.9555751402147425</v>
      </c>
      <c r="P84" s="237">
        <v>9.9233103813654258E-2</v>
      </c>
      <c r="S84" s="21">
        <f t="shared" ref="S84:S97" si="55">+B84</f>
        <v>41486</v>
      </c>
      <c r="T84" s="14">
        <f t="shared" ref="T84:T97" si="56">+I84</f>
        <v>0.10080782413200398</v>
      </c>
      <c r="U84" s="14">
        <f t="shared" ref="U84:U97" si="57">+J84</f>
        <v>1.25E-3</v>
      </c>
      <c r="V84" s="14">
        <f>++VLOOKUP(B84,'cds bmps'!K:O,5,FALSE)/10000</f>
        <v>6.9793669565217389E-2</v>
      </c>
      <c r="W84" s="79">
        <v>1.4450759131610195E-2</v>
      </c>
      <c r="X84" s="8">
        <v>0</v>
      </c>
      <c r="Z84" s="83">
        <f t="shared" ref="Z84:Z97" si="58">+$AL$32+$AL$33*U84+V84*$AL$34+W84*$AL$35</f>
        <v>0.10202767801612293</v>
      </c>
      <c r="AA84" s="14">
        <f t="shared" ref="AA84:AA97" si="59">+T84-Z84</f>
        <v>-1.2198538841189516E-3</v>
      </c>
      <c r="AC84" s="21">
        <f t="shared" si="44"/>
        <v>41517</v>
      </c>
      <c r="AD84" s="14">
        <f t="shared" si="45"/>
        <v>-1.606340556004629E-3</v>
      </c>
      <c r="AE84" s="14">
        <f t="shared" si="46"/>
        <v>-1.2198538841189516E-3</v>
      </c>
      <c r="AF84" s="15">
        <f t="shared" si="47"/>
        <v>2.8181818181818039E-5</v>
      </c>
      <c r="AH84"/>
      <c r="AI84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29">
        <f t="shared" ref="AY84:AY91" si="60">+S84</f>
        <v>41486</v>
      </c>
      <c r="AZ84" s="60">
        <f t="shared" ref="AZ84:AZ91" si="61">+T84</f>
        <v>0.10080782413200398</v>
      </c>
      <c r="BA84" s="60">
        <f t="shared" ref="BA84:BA91" si="62">+U84</f>
        <v>1.25E-3</v>
      </c>
      <c r="BB84" s="60">
        <f t="shared" ref="BB84:BB91" si="63">+K83</f>
        <v>4.4499999999999835E-5</v>
      </c>
      <c r="BC84" s="60">
        <f t="shared" ref="BC84:BC91" si="64">+L83</f>
        <v>0</v>
      </c>
      <c r="BD84" s="60">
        <f t="shared" ref="BD84:BD91" si="65">+M83</f>
        <v>4.4499999999999835E-5</v>
      </c>
      <c r="BE84" s="60">
        <f t="shared" ref="BE84:BE91" si="66">+V84</f>
        <v>6.9793669565217389E-2</v>
      </c>
      <c r="BF84" s="61">
        <f t="shared" ref="BF84:BF91" si="67">+W84</f>
        <v>1.4450759131610195E-2</v>
      </c>
      <c r="BG84"/>
      <c r="BH84"/>
      <c r="BI84"/>
      <c r="BJ84" s="52">
        <f t="shared" ref="BJ84:BJ85" si="68">+S84</f>
        <v>41486</v>
      </c>
      <c r="BK84" s="58">
        <f t="shared" ref="BK84:BK85" si="69">+O84</f>
        <v>9.9555751402147425</v>
      </c>
      <c r="BL84" s="87">
        <f t="shared" ref="BL84:BL85" si="70">+E84</f>
        <v>195180</v>
      </c>
      <c r="BM84"/>
      <c r="BN84"/>
      <c r="BO84"/>
      <c r="BP84" s="21">
        <f t="shared" si="48"/>
        <v>41517</v>
      </c>
      <c r="BQ84" s="58">
        <f t="shared" si="49"/>
        <v>9.9201483575999352E-2</v>
      </c>
      <c r="BR84" s="58">
        <f t="shared" si="50"/>
        <v>0.10080782413200398</v>
      </c>
      <c r="BS84" s="58">
        <f t="shared" si="51"/>
        <v>1.25E-3</v>
      </c>
      <c r="BT84" s="58">
        <f t="shared" si="52"/>
        <v>6.9793669565217389E-2</v>
      </c>
      <c r="BU84" s="58">
        <f t="shared" si="53"/>
        <v>2.8181818181818039E-5</v>
      </c>
      <c r="BV84" s="8">
        <f t="shared" si="54"/>
        <v>1.4450759131610195E-2</v>
      </c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x14ac:dyDescent="0.25">
      <c r="A85" s="7">
        <f t="shared" ref="A85:A97" si="71">+EOMONTH(B85,-3)</f>
        <v>41425</v>
      </c>
      <c r="B85" s="231">
        <v>41517</v>
      </c>
      <c r="C85" s="226">
        <v>124319681620</v>
      </c>
      <c r="D85" s="227">
        <v>33788210.559999719</v>
      </c>
      <c r="E85" s="228">
        <v>175333</v>
      </c>
      <c r="F85" s="227">
        <v>4010312310.3225808</v>
      </c>
      <c r="G85" s="227">
        <v>22872.547154971289</v>
      </c>
      <c r="H85" s="227">
        <v>33788210.559999719</v>
      </c>
      <c r="I85" s="229">
        <v>9.9201483575999352E-2</v>
      </c>
      <c r="J85" s="229">
        <v>1.2781818181818181E-3</v>
      </c>
      <c r="K85" s="230">
        <v>3.2467532467535341E-6</v>
      </c>
      <c r="L85" s="230">
        <v>0</v>
      </c>
      <c r="M85" s="230">
        <v>3.2467532467535341E-6</v>
      </c>
      <c r="N85" s="239">
        <v>22.112134958105639</v>
      </c>
      <c r="O85" s="239">
        <v>10.037692656196391</v>
      </c>
      <c r="P85" s="237">
        <v>0.10080782413200398</v>
      </c>
      <c r="Q85" s="8"/>
      <c r="S85" s="21">
        <f t="shared" si="55"/>
        <v>41517</v>
      </c>
      <c r="T85" s="14">
        <f t="shared" si="56"/>
        <v>9.9201483575999352E-2</v>
      </c>
      <c r="U85" s="14">
        <f t="shared" si="57"/>
        <v>1.2781818181818181E-3</v>
      </c>
      <c r="V85" s="14">
        <f>++VLOOKUP(B85,'cds bmps'!K:O,5,FALSE)/10000</f>
        <v>6.8958627272727266E-2</v>
      </c>
      <c r="W85" s="79">
        <v>1.4450759131610195E-2</v>
      </c>
      <c r="X85" s="8">
        <v>0</v>
      </c>
      <c r="Z85" s="83">
        <f t="shared" si="58"/>
        <v>0.10182697628052555</v>
      </c>
      <c r="AA85" s="14">
        <f t="shared" si="59"/>
        <v>-2.6254927045261944E-3</v>
      </c>
      <c r="AC85" s="21">
        <f t="shared" si="44"/>
        <v>41547</v>
      </c>
      <c r="AD85" s="14">
        <f t="shared" si="45"/>
        <v>1.3898150352365385E-3</v>
      </c>
      <c r="AE85" s="14">
        <f t="shared" si="46"/>
        <v>-2.6254927045261944E-3</v>
      </c>
      <c r="AF85" s="15">
        <f t="shared" si="47"/>
        <v>3.2467532467535341E-6</v>
      </c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29">
        <f t="shared" si="60"/>
        <v>41517</v>
      </c>
      <c r="AZ85" s="60">
        <f t="shared" si="61"/>
        <v>9.9201483575999352E-2</v>
      </c>
      <c r="BA85" s="60">
        <f t="shared" si="62"/>
        <v>1.2781818181818181E-3</v>
      </c>
      <c r="BB85" s="60">
        <f t="shared" si="63"/>
        <v>2.8181818181818039E-5</v>
      </c>
      <c r="BC85" s="60">
        <f t="shared" si="64"/>
        <v>0</v>
      </c>
      <c r="BD85" s="60">
        <f t="shared" si="65"/>
        <v>2.8181818181818039E-5</v>
      </c>
      <c r="BE85" s="60">
        <f t="shared" si="66"/>
        <v>6.8958627272727266E-2</v>
      </c>
      <c r="BF85" s="61">
        <f t="shared" si="67"/>
        <v>1.4450759131610195E-2</v>
      </c>
      <c r="BJ85" s="52">
        <f t="shared" si="68"/>
        <v>41517</v>
      </c>
      <c r="BK85" s="58">
        <f t="shared" si="69"/>
        <v>10.037692656196391</v>
      </c>
      <c r="BL85" s="87">
        <f t="shared" si="70"/>
        <v>175333</v>
      </c>
    </row>
    <row r="86" spans="1:107" x14ac:dyDescent="0.25">
      <c r="A86" s="7">
        <f t="shared" si="71"/>
        <v>41455</v>
      </c>
      <c r="B86" s="231">
        <v>41547</v>
      </c>
      <c r="C86" s="226">
        <v>118729190321</v>
      </c>
      <c r="D86" s="227">
        <v>32720886.129999913</v>
      </c>
      <c r="E86" s="228">
        <v>169011</v>
      </c>
      <c r="F86" s="227">
        <v>3957639677.3666668</v>
      </c>
      <c r="G86" s="227">
        <v>23416.462108186253</v>
      </c>
      <c r="H86" s="227">
        <v>32720886.129999913</v>
      </c>
      <c r="I86" s="229">
        <v>0.10059129861123589</v>
      </c>
      <c r="J86" s="229">
        <v>1.2814285714285716E-3</v>
      </c>
      <c r="K86" s="230">
        <v>1.1801242236024728E-6</v>
      </c>
      <c r="L86" s="230">
        <v>0</v>
      </c>
      <c r="M86" s="230">
        <v>1.1801242236024728E-6</v>
      </c>
      <c r="N86" s="239">
        <v>22.098913643440682</v>
      </c>
      <c r="O86" s="239">
        <v>10.061194562896258</v>
      </c>
      <c r="P86" s="237">
        <v>9.9201483575999352E-2</v>
      </c>
      <c r="Q86" s="8"/>
      <c r="S86" s="21">
        <f t="shared" si="55"/>
        <v>41547</v>
      </c>
      <c r="T86" s="14">
        <f t="shared" si="56"/>
        <v>0.10059129861123589</v>
      </c>
      <c r="U86" s="14">
        <f t="shared" si="57"/>
        <v>1.2814285714285716E-3</v>
      </c>
      <c r="V86" s="14">
        <f>++VLOOKUP(B86,'cds bmps'!K:O,5,FALSE)/10000</f>
        <v>6.4340461904761906E-2</v>
      </c>
      <c r="W86" s="79">
        <v>1.5241380386770514E-2</v>
      </c>
      <c r="X86" s="8">
        <v>0</v>
      </c>
      <c r="Z86" s="83">
        <f t="shared" si="58"/>
        <v>0.101835266332506</v>
      </c>
      <c r="AA86" s="14">
        <f t="shared" si="59"/>
        <v>-1.2439677212701117E-3</v>
      </c>
      <c r="AC86" s="21">
        <f t="shared" si="44"/>
        <v>41578</v>
      </c>
      <c r="AD86" s="14">
        <f t="shared" si="45"/>
        <v>1.3370750991392177E-3</v>
      </c>
      <c r="AE86" s="14">
        <f t="shared" si="46"/>
        <v>-1.2439677212701117E-3</v>
      </c>
      <c r="AF86" s="15">
        <f t="shared" si="47"/>
        <v>1.1801242236024728E-6</v>
      </c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29">
        <f t="shared" si="60"/>
        <v>41547</v>
      </c>
      <c r="AZ86" s="60">
        <f t="shared" si="61"/>
        <v>0.10059129861123589</v>
      </c>
      <c r="BA86" s="60">
        <f t="shared" si="62"/>
        <v>1.2814285714285716E-3</v>
      </c>
      <c r="BB86" s="60">
        <f t="shared" si="63"/>
        <v>3.2467532467535341E-6</v>
      </c>
      <c r="BC86" s="60">
        <f t="shared" si="64"/>
        <v>0</v>
      </c>
      <c r="BD86" s="60">
        <f t="shared" si="65"/>
        <v>3.2467532467535341E-6</v>
      </c>
      <c r="BE86" s="60">
        <f t="shared" si="66"/>
        <v>6.4340461904761906E-2</v>
      </c>
      <c r="BF86" s="61">
        <f t="shared" si="67"/>
        <v>1.5241380386770514E-2</v>
      </c>
      <c r="BJ86" s="52">
        <f t="shared" ref="BJ86:BJ97" si="72">+S86</f>
        <v>41547</v>
      </c>
      <c r="BK86" s="58">
        <f t="shared" ref="BK86:BK97" si="73">+O86</f>
        <v>10.061194562896258</v>
      </c>
      <c r="BL86" s="87">
        <f t="shared" ref="BL86:BL97" si="74">+E86</f>
        <v>169011</v>
      </c>
    </row>
    <row r="87" spans="1:107" x14ac:dyDescent="0.25">
      <c r="A87" s="7">
        <f t="shared" si="71"/>
        <v>41486</v>
      </c>
      <c r="B87" s="231">
        <v>41578</v>
      </c>
      <c r="C87" s="226">
        <v>126362130659</v>
      </c>
      <c r="D87" s="227">
        <v>35287360.20999945</v>
      </c>
      <c r="E87" s="228">
        <v>193870</v>
      </c>
      <c r="F87" s="227">
        <v>4076197763.1935482</v>
      </c>
      <c r="G87" s="227">
        <v>21025.417873799703</v>
      </c>
      <c r="H87" s="227">
        <v>35287360.20999945</v>
      </c>
      <c r="I87" s="229">
        <v>0.10192837371037511</v>
      </c>
      <c r="J87" s="229">
        <v>1.2826086956521741E-3</v>
      </c>
      <c r="K87" s="230">
        <v>3.7867494824016202E-5</v>
      </c>
      <c r="L87" s="230">
        <v>0</v>
      </c>
      <c r="M87" s="230">
        <v>3.7867494824016202E-5</v>
      </c>
      <c r="N87" s="239">
        <v>22.128430470068437</v>
      </c>
      <c r="O87" s="239">
        <v>9.9534873597351847</v>
      </c>
      <c r="P87" s="237">
        <v>0.10059129861123589</v>
      </c>
      <c r="S87" s="21">
        <f t="shared" si="55"/>
        <v>41578</v>
      </c>
      <c r="T87" s="14">
        <f t="shared" si="56"/>
        <v>0.10192837371037511</v>
      </c>
      <c r="U87" s="14">
        <f t="shared" si="57"/>
        <v>1.2826086956521741E-3</v>
      </c>
      <c r="V87" s="14">
        <f>++VLOOKUP(B87,'cds bmps'!K:O,5,FALSE)/10000</f>
        <v>4.7221191304347827E-2</v>
      </c>
      <c r="W87" s="79">
        <v>1.5241380386770514E-2</v>
      </c>
      <c r="X87" s="8">
        <v>0</v>
      </c>
      <c r="Z87" s="83">
        <f t="shared" si="58"/>
        <v>9.7509115967381765E-2</v>
      </c>
      <c r="AA87" s="14">
        <f t="shared" si="59"/>
        <v>4.4192577429933433E-3</v>
      </c>
      <c r="AC87" s="21">
        <f t="shared" si="44"/>
        <v>41608</v>
      </c>
      <c r="AD87" s="14">
        <f t="shared" si="45"/>
        <v>-5.9862820371686665E-4</v>
      </c>
      <c r="AE87" s="14">
        <f t="shared" si="46"/>
        <v>4.4192577429933433E-3</v>
      </c>
      <c r="AF87" s="15">
        <f t="shared" si="47"/>
        <v>3.7867494824016202E-5</v>
      </c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29">
        <f t="shared" si="60"/>
        <v>41578</v>
      </c>
      <c r="AZ87" s="60">
        <f t="shared" si="61"/>
        <v>0.10192837371037511</v>
      </c>
      <c r="BA87" s="60">
        <f t="shared" si="62"/>
        <v>1.2826086956521741E-3</v>
      </c>
      <c r="BB87" s="60">
        <f t="shared" si="63"/>
        <v>1.1801242236024728E-6</v>
      </c>
      <c r="BC87" s="60">
        <f t="shared" si="64"/>
        <v>0</v>
      </c>
      <c r="BD87" s="60">
        <f t="shared" si="65"/>
        <v>1.1801242236024728E-6</v>
      </c>
      <c r="BE87" s="60">
        <f t="shared" si="66"/>
        <v>4.7221191304347827E-2</v>
      </c>
      <c r="BF87" s="61">
        <f t="shared" si="67"/>
        <v>1.5241380386770514E-2</v>
      </c>
      <c r="BJ87" s="52">
        <f t="shared" si="72"/>
        <v>41578</v>
      </c>
      <c r="BK87" s="58">
        <f t="shared" si="73"/>
        <v>9.9534873597351847</v>
      </c>
      <c r="BL87" s="87">
        <f t="shared" si="74"/>
        <v>193870</v>
      </c>
    </row>
    <row r="88" spans="1:107" x14ac:dyDescent="0.25">
      <c r="A88" s="7">
        <f t="shared" si="71"/>
        <v>41517</v>
      </c>
      <c r="B88" s="231">
        <v>41608</v>
      </c>
      <c r="C88" s="226">
        <v>119946686115</v>
      </c>
      <c r="D88" s="227">
        <v>33299088.159999914</v>
      </c>
      <c r="E88" s="228">
        <v>187283</v>
      </c>
      <c r="F88" s="227">
        <v>3998222870.5</v>
      </c>
      <c r="G88" s="227">
        <v>21348.562712579358</v>
      </c>
      <c r="H88" s="227">
        <v>33299088.159999914</v>
      </c>
      <c r="I88" s="229">
        <v>0.10132974550665824</v>
      </c>
      <c r="J88" s="229">
        <v>1.3204761904761903E-3</v>
      </c>
      <c r="K88" s="230">
        <v>8.3906926406926495E-4</v>
      </c>
      <c r="L88" s="230">
        <v>0</v>
      </c>
      <c r="M88" s="230">
        <v>8.3906926406926495E-4</v>
      </c>
      <c r="N88" s="239">
        <v>22.109115816968647</v>
      </c>
      <c r="O88" s="239">
        <v>9.9687396961367671</v>
      </c>
      <c r="P88" s="237">
        <v>0.10192837371037511</v>
      </c>
      <c r="S88" s="21">
        <f t="shared" si="55"/>
        <v>41608</v>
      </c>
      <c r="T88" s="14">
        <f t="shared" si="56"/>
        <v>0.10132974550665824</v>
      </c>
      <c r="U88" s="14">
        <f t="shared" si="57"/>
        <v>1.3204761904761903E-3</v>
      </c>
      <c r="V88" s="14">
        <f>++VLOOKUP(B88,'cds bmps'!K:O,5,FALSE)/10000</f>
        <v>3.7903714285714298E-2</v>
      </c>
      <c r="W88" s="79">
        <v>1.5241380386770514E-2</v>
      </c>
      <c r="X88" s="8">
        <v>0</v>
      </c>
      <c r="Z88" s="83">
        <f t="shared" si="58"/>
        <v>9.5168187286988004E-2</v>
      </c>
      <c r="AA88" s="14">
        <f t="shared" si="59"/>
        <v>6.1615582196702379E-3</v>
      </c>
      <c r="AC88" s="21">
        <f t="shared" si="44"/>
        <v>41639</v>
      </c>
      <c r="AD88" s="14">
        <f t="shared" si="45"/>
        <v>-9.3171488761023546E-4</v>
      </c>
      <c r="AE88" s="14">
        <f t="shared" si="46"/>
        <v>6.1615582196702379E-3</v>
      </c>
      <c r="AF88" s="15">
        <f t="shared" si="47"/>
        <v>8.3906926406926495E-4</v>
      </c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29">
        <f t="shared" si="60"/>
        <v>41608</v>
      </c>
      <c r="AZ88" s="60">
        <f t="shared" si="61"/>
        <v>0.10132974550665824</v>
      </c>
      <c r="BA88" s="60">
        <f t="shared" si="62"/>
        <v>1.3204761904761903E-3</v>
      </c>
      <c r="BB88" s="60">
        <f t="shared" si="63"/>
        <v>3.7867494824016202E-5</v>
      </c>
      <c r="BC88" s="60">
        <f t="shared" si="64"/>
        <v>0</v>
      </c>
      <c r="BD88" s="60">
        <f t="shared" si="65"/>
        <v>3.7867494824016202E-5</v>
      </c>
      <c r="BE88" s="60">
        <f t="shared" si="66"/>
        <v>3.7903714285714298E-2</v>
      </c>
      <c r="BF88" s="61">
        <f t="shared" si="67"/>
        <v>1.5241380386770514E-2</v>
      </c>
      <c r="BJ88" s="52">
        <f t="shared" si="72"/>
        <v>41608</v>
      </c>
      <c r="BK88" s="58">
        <f t="shared" si="73"/>
        <v>9.9687396961367671</v>
      </c>
      <c r="BL88" s="87">
        <f t="shared" si="74"/>
        <v>187283</v>
      </c>
    </row>
    <row r="89" spans="1:107" x14ac:dyDescent="0.25">
      <c r="A89" s="7">
        <f t="shared" si="71"/>
        <v>41547</v>
      </c>
      <c r="B89" s="231">
        <v>41639</v>
      </c>
      <c r="C89" s="226">
        <v>120418431664</v>
      </c>
      <c r="D89" s="227">
        <v>33122666.82000003</v>
      </c>
      <c r="E89" s="228">
        <v>162823</v>
      </c>
      <c r="F89" s="227">
        <v>3884465537.5483871</v>
      </c>
      <c r="G89" s="227">
        <v>23856.982966462889</v>
      </c>
      <c r="H89" s="227">
        <v>33122666.82000003</v>
      </c>
      <c r="I89" s="229">
        <v>0.10039803061904801</v>
      </c>
      <c r="J89" s="229">
        <v>2.1595454545454552E-3</v>
      </c>
      <c r="K89" s="230">
        <v>7.8715415019762515E-5</v>
      </c>
      <c r="L89" s="230">
        <v>0</v>
      </c>
      <c r="M89" s="230">
        <v>7.8715415019762515E-5</v>
      </c>
      <c r="N89" s="239">
        <v>22.08025124052968</v>
      </c>
      <c r="O89" s="239">
        <v>10.07983224031657</v>
      </c>
      <c r="P89" s="237">
        <v>0.10132974550665824</v>
      </c>
      <c r="S89" s="21">
        <f t="shared" si="55"/>
        <v>41639</v>
      </c>
      <c r="T89" s="14">
        <f t="shared" si="56"/>
        <v>0.10039803061904801</v>
      </c>
      <c r="U89" s="14">
        <f t="shared" si="57"/>
        <v>2.1595454545454552E-3</v>
      </c>
      <c r="V89" s="14">
        <f>++VLOOKUP(B89,'cds bmps'!K:O,5,FALSE)/10000</f>
        <v>3.5344265000000007E-2</v>
      </c>
      <c r="W89" s="79">
        <v>2.0881226053639845E-2</v>
      </c>
      <c r="X89" s="8">
        <v>0</v>
      </c>
      <c r="Z89" s="83">
        <f t="shared" si="58"/>
        <v>0.10320566789722524</v>
      </c>
      <c r="AA89" s="14">
        <f t="shared" si="59"/>
        <v>-2.807637278177233E-3</v>
      </c>
      <c r="AC89" s="21">
        <f t="shared" si="44"/>
        <v>41670</v>
      </c>
      <c r="AD89" s="14">
        <f t="shared" si="45"/>
        <v>1.4932263081920832E-3</v>
      </c>
      <c r="AE89" s="14">
        <f t="shared" si="46"/>
        <v>-2.807637278177233E-3</v>
      </c>
      <c r="AF89" s="15">
        <f t="shared" si="47"/>
        <v>7.8715415019762515E-5</v>
      </c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29">
        <f t="shared" si="60"/>
        <v>41639</v>
      </c>
      <c r="AZ89" s="60">
        <f t="shared" si="61"/>
        <v>0.10039803061904801</v>
      </c>
      <c r="BA89" s="60">
        <f t="shared" si="62"/>
        <v>2.1595454545454552E-3</v>
      </c>
      <c r="BB89" s="60">
        <f t="shared" si="63"/>
        <v>8.3906926406926495E-4</v>
      </c>
      <c r="BC89" s="60">
        <f t="shared" si="64"/>
        <v>0</v>
      </c>
      <c r="BD89" s="60">
        <f t="shared" si="65"/>
        <v>8.3906926406926495E-4</v>
      </c>
      <c r="BE89" s="60">
        <f t="shared" si="66"/>
        <v>3.5344265000000007E-2</v>
      </c>
      <c r="BF89" s="61">
        <f t="shared" si="67"/>
        <v>2.0881226053639845E-2</v>
      </c>
      <c r="BJ89" s="52">
        <f t="shared" si="72"/>
        <v>41639</v>
      </c>
      <c r="BK89" s="58">
        <f t="shared" si="73"/>
        <v>10.07983224031657</v>
      </c>
      <c r="BL89" s="87">
        <f t="shared" si="74"/>
        <v>162823</v>
      </c>
    </row>
    <row r="90" spans="1:107" x14ac:dyDescent="0.25">
      <c r="A90" s="7">
        <f t="shared" si="71"/>
        <v>41578</v>
      </c>
      <c r="B90" s="231">
        <v>41670</v>
      </c>
      <c r="C90" s="226">
        <v>124911014388</v>
      </c>
      <c r="D90" s="227">
        <v>34869425.369999707</v>
      </c>
      <c r="E90" s="228">
        <v>173133</v>
      </c>
      <c r="F90" s="227">
        <v>4029387560.9032259</v>
      </c>
      <c r="G90" s="227">
        <v>23273.365337071649</v>
      </c>
      <c r="H90" s="227">
        <v>34869425.369999707</v>
      </c>
      <c r="I90" s="229">
        <v>0.10189125692724009</v>
      </c>
      <c r="J90" s="229">
        <v>2.2382608695652177E-3</v>
      </c>
      <c r="K90" s="230">
        <v>7.3913043478280108E-7</v>
      </c>
      <c r="L90" s="230">
        <v>0</v>
      </c>
      <c r="M90" s="230">
        <v>7.3913043478280108E-7</v>
      </c>
      <c r="N90" s="239">
        <v>22.116880231357193</v>
      </c>
      <c r="O90" s="239">
        <v>10.055064867114792</v>
      </c>
      <c r="P90" s="237">
        <v>0.10039803061904801</v>
      </c>
      <c r="S90" s="21">
        <f t="shared" si="55"/>
        <v>41670</v>
      </c>
      <c r="T90" s="14">
        <f t="shared" si="56"/>
        <v>0.10189125692724009</v>
      </c>
      <c r="U90" s="14">
        <f t="shared" si="57"/>
        <v>2.2382608695652177E-3</v>
      </c>
      <c r="V90" s="14">
        <f>++VLOOKUP(B90,'cds bmps'!K:O,5,FALSE)/10000</f>
        <v>3.672470869565217E-2</v>
      </c>
      <c r="W90" s="79">
        <v>2.0881226053639845E-2</v>
      </c>
      <c r="X90" s="8">
        <v>0</v>
      </c>
      <c r="Z90" s="83">
        <f t="shared" si="58"/>
        <v>0.1035834307180727</v>
      </c>
      <c r="AA90" s="14">
        <f t="shared" si="59"/>
        <v>-1.6921737908326129E-3</v>
      </c>
      <c r="AC90" s="21">
        <f t="shared" si="44"/>
        <v>41698</v>
      </c>
      <c r="AD90" s="14">
        <f t="shared" si="45"/>
        <v>-7.5035269655478187E-4</v>
      </c>
      <c r="AE90" s="14">
        <f t="shared" si="46"/>
        <v>-1.6921737908326129E-3</v>
      </c>
      <c r="AF90" s="15">
        <f t="shared" si="47"/>
        <v>7.3913043478280108E-7</v>
      </c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29">
        <f t="shared" si="60"/>
        <v>41670</v>
      </c>
      <c r="AZ90" s="60">
        <f t="shared" si="61"/>
        <v>0.10189125692724009</v>
      </c>
      <c r="BA90" s="60">
        <f t="shared" si="62"/>
        <v>2.2382608695652177E-3</v>
      </c>
      <c r="BB90" s="60">
        <f t="shared" si="63"/>
        <v>7.8715415019762515E-5</v>
      </c>
      <c r="BC90" s="60">
        <f t="shared" si="64"/>
        <v>0</v>
      </c>
      <c r="BD90" s="60">
        <f t="shared" si="65"/>
        <v>7.8715415019762515E-5</v>
      </c>
      <c r="BE90" s="60">
        <f t="shared" si="66"/>
        <v>3.672470869565217E-2</v>
      </c>
      <c r="BF90" s="61">
        <f t="shared" si="67"/>
        <v>2.0881226053639845E-2</v>
      </c>
      <c r="BJ90" s="52">
        <f t="shared" si="72"/>
        <v>41670</v>
      </c>
      <c r="BK90" s="58">
        <f t="shared" si="73"/>
        <v>10.055064867114792</v>
      </c>
      <c r="BL90" s="87">
        <f t="shared" si="74"/>
        <v>173133</v>
      </c>
    </row>
    <row r="91" spans="1:107" x14ac:dyDescent="0.25">
      <c r="A91" s="7">
        <f t="shared" si="71"/>
        <v>41608</v>
      </c>
      <c r="B91" s="231">
        <v>41698</v>
      </c>
      <c r="C91" s="226">
        <v>110900975776</v>
      </c>
      <c r="D91" s="227">
        <v>30730479.369999912</v>
      </c>
      <c r="E91" s="228">
        <v>161710</v>
      </c>
      <c r="F91" s="227">
        <v>3960749134.8571429</v>
      </c>
      <c r="G91" s="227">
        <v>24492.914073694534</v>
      </c>
      <c r="H91" s="227">
        <v>30730479.369999912</v>
      </c>
      <c r="I91" s="229">
        <v>0.10114090423068531</v>
      </c>
      <c r="J91" s="229">
        <v>2.2390000000000005E-3</v>
      </c>
      <c r="K91" s="230">
        <v>7.9095238095237917E-5</v>
      </c>
      <c r="L91" s="230">
        <v>0</v>
      </c>
      <c r="M91" s="230">
        <v>7.9095238095237917E-5</v>
      </c>
      <c r="N91" s="239">
        <v>22.099699019790354</v>
      </c>
      <c r="O91" s="239">
        <v>10.106139133218363</v>
      </c>
      <c r="P91" s="237">
        <v>0.10189125692724009</v>
      </c>
      <c r="S91" s="21">
        <f t="shared" si="55"/>
        <v>41698</v>
      </c>
      <c r="T91" s="14">
        <f t="shared" si="56"/>
        <v>0.10114090423068531</v>
      </c>
      <c r="U91" s="14">
        <f t="shared" si="57"/>
        <v>2.2390000000000005E-3</v>
      </c>
      <c r="V91" s="14">
        <f>++VLOOKUP(B91,'cds bmps'!K:O,5,FALSE)/10000</f>
        <v>3.2807865000000005E-2</v>
      </c>
      <c r="W91" s="79">
        <v>2.0881226053639845E-2</v>
      </c>
      <c r="X91" s="8">
        <v>0</v>
      </c>
      <c r="Z91" s="83">
        <f t="shared" si="58"/>
        <v>0.1025937911134629</v>
      </c>
      <c r="AA91" s="14">
        <f t="shared" si="59"/>
        <v>-1.4528868827775876E-3</v>
      </c>
      <c r="AC91" s="21">
        <f t="shared" si="44"/>
        <v>41729</v>
      </c>
      <c r="AD91" s="14">
        <f t="shared" si="45"/>
        <v>-8.7866449537502E-4</v>
      </c>
      <c r="AE91" s="14">
        <f t="shared" si="46"/>
        <v>-1.4528868827775876E-3</v>
      </c>
      <c r="AF91" s="15">
        <f t="shared" si="47"/>
        <v>7.9095238095237917E-5</v>
      </c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29">
        <f t="shared" si="60"/>
        <v>41698</v>
      </c>
      <c r="AZ91" s="60">
        <f t="shared" si="61"/>
        <v>0.10114090423068531</v>
      </c>
      <c r="BA91" s="60">
        <f t="shared" si="62"/>
        <v>2.2390000000000005E-3</v>
      </c>
      <c r="BB91" s="60">
        <f t="shared" si="63"/>
        <v>7.3913043478280108E-7</v>
      </c>
      <c r="BC91" s="60">
        <f t="shared" si="64"/>
        <v>0</v>
      </c>
      <c r="BD91" s="60">
        <f t="shared" si="65"/>
        <v>7.3913043478280108E-7</v>
      </c>
      <c r="BE91" s="60">
        <f t="shared" si="66"/>
        <v>3.2807865000000005E-2</v>
      </c>
      <c r="BF91" s="61">
        <f t="shared" si="67"/>
        <v>2.0881226053639845E-2</v>
      </c>
      <c r="BJ91" s="52">
        <f t="shared" si="72"/>
        <v>41698</v>
      </c>
      <c r="BK91" s="58">
        <f t="shared" si="73"/>
        <v>10.106139133218363</v>
      </c>
      <c r="BL91" s="87">
        <f t="shared" si="74"/>
        <v>161710</v>
      </c>
    </row>
    <row r="92" spans="1:107" x14ac:dyDescent="0.25">
      <c r="A92" s="7">
        <f t="shared" si="71"/>
        <v>41639</v>
      </c>
      <c r="B92" s="231">
        <v>41729</v>
      </c>
      <c r="C92" s="226">
        <v>121761285002</v>
      </c>
      <c r="D92" s="227">
        <v>33446737.389999907</v>
      </c>
      <c r="E92" s="228">
        <v>162188</v>
      </c>
      <c r="F92" s="227">
        <v>3927783387.1612902</v>
      </c>
      <c r="G92" s="227">
        <v>24217.472236918205</v>
      </c>
      <c r="H92" s="227">
        <v>33446737.389999907</v>
      </c>
      <c r="I92" s="229">
        <v>0.10026223973531029</v>
      </c>
      <c r="J92" s="229">
        <v>2.3180952380952385E-3</v>
      </c>
      <c r="K92" s="230">
        <v>2.0740476190476151E-4</v>
      </c>
      <c r="L92" s="230">
        <v>0</v>
      </c>
      <c r="M92" s="230">
        <v>2.0740476190476151E-4</v>
      </c>
      <c r="N92" s="239">
        <v>22.091341080083343</v>
      </c>
      <c r="O92" s="239">
        <v>10.09482964489411</v>
      </c>
      <c r="P92" s="237">
        <v>0.10114090423068531</v>
      </c>
      <c r="S92" s="21">
        <f t="shared" si="55"/>
        <v>41729</v>
      </c>
      <c r="T92" s="14">
        <f t="shared" si="56"/>
        <v>0.10026223973531029</v>
      </c>
      <c r="U92" s="14">
        <f t="shared" si="57"/>
        <v>2.3180952380952385E-3</v>
      </c>
      <c r="V92" s="14">
        <f>++VLOOKUP(B92,'cds bmps'!K:O,5,FALSE)/10000</f>
        <v>2.6218933333333343E-2</v>
      </c>
      <c r="W92" s="79">
        <v>1.6090501988031324E-2</v>
      </c>
      <c r="X92" s="8">
        <v>0</v>
      </c>
      <c r="Z92" s="83">
        <f t="shared" si="58"/>
        <v>9.3842243115837484E-2</v>
      </c>
      <c r="AA92" s="14">
        <f t="shared" si="59"/>
        <v>6.4199966194728036E-3</v>
      </c>
      <c r="AC92" s="21">
        <f t="shared" si="44"/>
        <v>41759</v>
      </c>
      <c r="AD92" s="14">
        <f t="shared" si="45"/>
        <v>1.0696586187989993E-3</v>
      </c>
      <c r="AE92" s="14">
        <f t="shared" si="46"/>
        <v>6.4199966194728036E-3</v>
      </c>
      <c r="AF92" s="15">
        <f t="shared" si="47"/>
        <v>2.0740476190476151E-4</v>
      </c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29">
        <f t="shared" ref="AY92:AY96" si="75">+S92</f>
        <v>41729</v>
      </c>
      <c r="AZ92" s="60">
        <f t="shared" ref="AZ92:AZ96" si="76">+T92</f>
        <v>0.10026223973531029</v>
      </c>
      <c r="BA92" s="60">
        <f t="shared" ref="BA92:BA96" si="77">+U92</f>
        <v>2.3180952380952385E-3</v>
      </c>
      <c r="BB92" s="60">
        <f t="shared" ref="BB92:BB96" si="78">+K91</f>
        <v>7.9095238095237917E-5</v>
      </c>
      <c r="BC92" s="60">
        <f t="shared" ref="BC92:BC96" si="79">+L91</f>
        <v>0</v>
      </c>
      <c r="BD92" s="60">
        <f t="shared" ref="BD92:BD96" si="80">+M91</f>
        <v>7.9095238095237917E-5</v>
      </c>
      <c r="BE92" s="60">
        <f t="shared" ref="BE92:BE96" si="81">+V92</f>
        <v>2.6218933333333343E-2</v>
      </c>
      <c r="BF92" s="61">
        <f t="shared" ref="BF92:BF96" si="82">+W92</f>
        <v>1.6090501988031324E-2</v>
      </c>
      <c r="BJ92" s="52">
        <f t="shared" si="72"/>
        <v>41729</v>
      </c>
      <c r="BK92" s="58">
        <f t="shared" si="73"/>
        <v>10.09482964489411</v>
      </c>
      <c r="BL92" s="87">
        <f t="shared" si="74"/>
        <v>162188</v>
      </c>
    </row>
    <row r="93" spans="1:107" x14ac:dyDescent="0.25">
      <c r="A93" s="7">
        <f t="shared" si="71"/>
        <v>41670</v>
      </c>
      <c r="B93" s="231">
        <v>41759</v>
      </c>
      <c r="C93" s="226">
        <v>118550387282</v>
      </c>
      <c r="D93" s="227">
        <v>32912152.859999765</v>
      </c>
      <c r="E93" s="228">
        <v>171736</v>
      </c>
      <c r="F93" s="227">
        <v>3951679576.0666666</v>
      </c>
      <c r="G93" s="227">
        <v>23010.199236424898</v>
      </c>
      <c r="H93" s="227">
        <v>32912152.859999765</v>
      </c>
      <c r="I93" s="229">
        <v>0.10133189835410929</v>
      </c>
      <c r="J93" s="229">
        <v>2.5255E-3</v>
      </c>
      <c r="K93" s="230">
        <v>6.6880952380951944E-5</v>
      </c>
      <c r="L93" s="230">
        <v>0</v>
      </c>
      <c r="M93" s="230">
        <v>6.6880952380951944E-5</v>
      </c>
      <c r="N93" s="239">
        <v>22.097406534614461</v>
      </c>
      <c r="O93" s="239">
        <v>10.043692841680535</v>
      </c>
      <c r="P93" s="237">
        <v>0.10026223973531029</v>
      </c>
      <c r="S93" s="21">
        <f t="shared" si="55"/>
        <v>41759</v>
      </c>
      <c r="T93" s="14">
        <f t="shared" si="56"/>
        <v>0.10133189835410929</v>
      </c>
      <c r="U93" s="14">
        <f t="shared" si="57"/>
        <v>2.5255E-3</v>
      </c>
      <c r="V93" s="14">
        <f>++VLOOKUP(B93,'cds bmps'!K:O,5,FALSE)/10000</f>
        <v>2.0012786363636362E-2</v>
      </c>
      <c r="W93" s="79">
        <v>1.6090501988031324E-2</v>
      </c>
      <c r="X93" s="8">
        <v>0</v>
      </c>
      <c r="Z93" s="83">
        <f t="shared" si="58"/>
        <v>9.2349849944452736E-2</v>
      </c>
      <c r="AA93" s="14">
        <f t="shared" si="59"/>
        <v>8.9820484096565512E-3</v>
      </c>
      <c r="AC93" s="21">
        <f t="shared" si="44"/>
        <v>41790</v>
      </c>
      <c r="AD93" s="14">
        <f t="shared" si="45"/>
        <v>-4.6495684381976654E-4</v>
      </c>
      <c r="AE93" s="14">
        <f t="shared" si="46"/>
        <v>8.9820484096565512E-3</v>
      </c>
      <c r="AF93" s="15">
        <f t="shared" si="47"/>
        <v>6.6880952380951944E-5</v>
      </c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29">
        <f t="shared" si="75"/>
        <v>41759</v>
      </c>
      <c r="AZ93" s="60">
        <f t="shared" si="76"/>
        <v>0.10133189835410929</v>
      </c>
      <c r="BA93" s="60">
        <f t="shared" si="77"/>
        <v>2.5255E-3</v>
      </c>
      <c r="BB93" s="60">
        <f t="shared" si="78"/>
        <v>2.0740476190476151E-4</v>
      </c>
      <c r="BC93" s="60">
        <f t="shared" si="79"/>
        <v>0</v>
      </c>
      <c r="BD93" s="60">
        <f t="shared" si="80"/>
        <v>2.0740476190476151E-4</v>
      </c>
      <c r="BE93" s="60">
        <f t="shared" si="81"/>
        <v>2.0012786363636362E-2</v>
      </c>
      <c r="BF93" s="61">
        <f t="shared" si="82"/>
        <v>1.6090501988031324E-2</v>
      </c>
      <c r="BJ93" s="52">
        <f t="shared" si="72"/>
        <v>41759</v>
      </c>
      <c r="BK93" s="58">
        <f t="shared" si="73"/>
        <v>10.043692841680535</v>
      </c>
      <c r="BL93" s="87">
        <f t="shared" si="74"/>
        <v>171736</v>
      </c>
    </row>
    <row r="94" spans="1:107" x14ac:dyDescent="0.25">
      <c r="A94" s="7">
        <f t="shared" si="71"/>
        <v>41698</v>
      </c>
      <c r="B94" s="231">
        <v>41790</v>
      </c>
      <c r="C94" s="226">
        <v>119626879748</v>
      </c>
      <c r="D94" s="227">
        <v>33058623.239999875</v>
      </c>
      <c r="E94" s="228">
        <v>164320</v>
      </c>
      <c r="F94" s="227">
        <v>3858931604.7741938</v>
      </c>
      <c r="G94" s="227">
        <v>23484.24783820712</v>
      </c>
      <c r="H94" s="227">
        <v>33058623.239999875</v>
      </c>
      <c r="I94" s="229">
        <v>0.10086694151028952</v>
      </c>
      <c r="J94" s="229">
        <v>2.5923809523809519E-3</v>
      </c>
      <c r="K94" s="230">
        <v>0</v>
      </c>
      <c r="L94" s="230">
        <v>-1.0633333333333326E-3</v>
      </c>
      <c r="M94" s="230">
        <v>-1.0633333333333326E-3</v>
      </c>
      <c r="N94" s="239">
        <v>22.073656195782817</v>
      </c>
      <c r="O94" s="239">
        <v>10.064085170620432</v>
      </c>
      <c r="P94" s="237">
        <v>0.10133189835410929</v>
      </c>
      <c r="S94" s="21">
        <f t="shared" si="55"/>
        <v>41790</v>
      </c>
      <c r="T94" s="14">
        <f t="shared" si="56"/>
        <v>0.10086694151028952</v>
      </c>
      <c r="U94" s="14">
        <f t="shared" si="57"/>
        <v>2.5923809523809519E-3</v>
      </c>
      <c r="V94" s="14">
        <f>++VLOOKUP(B94,'cds bmps'!K:O,5,FALSE)/10000</f>
        <v>1.8005336363636364E-2</v>
      </c>
      <c r="W94" s="79">
        <v>1.6090501988031324E-2</v>
      </c>
      <c r="X94" s="8">
        <v>0</v>
      </c>
      <c r="Z94" s="83">
        <f t="shared" si="58"/>
        <v>9.1867042345176883E-2</v>
      </c>
      <c r="AA94" s="14">
        <f t="shared" si="59"/>
        <v>8.9998991651126375E-3</v>
      </c>
      <c r="AC94" s="21">
        <f t="shared" si="44"/>
        <v>41820</v>
      </c>
      <c r="AD94" s="14">
        <f t="shared" si="45"/>
        <v>-1.413025262832851E-3</v>
      </c>
      <c r="AE94" s="14">
        <f t="shared" si="46"/>
        <v>8.9998991651126375E-3</v>
      </c>
      <c r="AF94" s="15">
        <f t="shared" si="47"/>
        <v>-1.0633333333333326E-3</v>
      </c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29">
        <f t="shared" si="75"/>
        <v>41790</v>
      </c>
      <c r="AZ94" s="60">
        <f t="shared" si="76"/>
        <v>0.10086694151028952</v>
      </c>
      <c r="BA94" s="60">
        <f t="shared" si="77"/>
        <v>2.5923809523809519E-3</v>
      </c>
      <c r="BB94" s="60">
        <f t="shared" si="78"/>
        <v>6.6880952380951944E-5</v>
      </c>
      <c r="BC94" s="60">
        <f t="shared" si="79"/>
        <v>0</v>
      </c>
      <c r="BD94" s="60">
        <f t="shared" si="80"/>
        <v>6.6880952380951944E-5</v>
      </c>
      <c r="BE94" s="60">
        <f t="shared" si="81"/>
        <v>1.8005336363636364E-2</v>
      </c>
      <c r="BF94" s="61">
        <f t="shared" si="82"/>
        <v>1.6090501988031324E-2</v>
      </c>
      <c r="BJ94" s="52">
        <f t="shared" si="72"/>
        <v>41790</v>
      </c>
      <c r="BK94" s="58">
        <f t="shared" si="73"/>
        <v>10.064085170620432</v>
      </c>
      <c r="BL94" s="87">
        <f t="shared" si="74"/>
        <v>164320</v>
      </c>
    </row>
    <row r="95" spans="1:107" x14ac:dyDescent="0.25">
      <c r="A95" s="7">
        <f t="shared" si="71"/>
        <v>41729</v>
      </c>
      <c r="B95" s="231">
        <v>41820</v>
      </c>
      <c r="C95" s="226">
        <v>113075249561</v>
      </c>
      <c r="D95" s="227">
        <v>30810346.299999882</v>
      </c>
      <c r="E95" s="228">
        <v>158875</v>
      </c>
      <c r="F95" s="227">
        <v>3769174985.3666668</v>
      </c>
      <c r="G95" s="227">
        <v>23724.154117178077</v>
      </c>
      <c r="H95" s="227">
        <v>30810346.299999882</v>
      </c>
      <c r="I95" s="229">
        <v>9.945391624745667E-2</v>
      </c>
      <c r="J95" s="229">
        <v>1.5290476190476193E-3</v>
      </c>
      <c r="K95" s="230">
        <v>0</v>
      </c>
      <c r="L95" s="230">
        <v>-5.7078674948240191E-4</v>
      </c>
      <c r="M95" s="230">
        <v>-5.7078674948240191E-4</v>
      </c>
      <c r="N95" s="239">
        <v>22.050121977685304</v>
      </c>
      <c r="O95" s="239">
        <v>10.074248969193548</v>
      </c>
      <c r="P95" s="237">
        <v>0.10086694151028952</v>
      </c>
      <c r="S95" s="21">
        <f t="shared" si="55"/>
        <v>41820</v>
      </c>
      <c r="T95" s="14">
        <f t="shared" si="56"/>
        <v>9.945391624745667E-2</v>
      </c>
      <c r="U95" s="14">
        <f t="shared" si="57"/>
        <v>1.5290476190476193E-3</v>
      </c>
      <c r="V95" s="14">
        <f>++VLOOKUP(B95,'cds bmps'!K:O,5,FALSE)/10000</f>
        <v>1.6739757142857137E-2</v>
      </c>
      <c r="W95" s="79">
        <v>1.6434169343041833E-2</v>
      </c>
      <c r="X95" s="8">
        <v>0</v>
      </c>
      <c r="Z95" s="83">
        <f t="shared" si="58"/>
        <v>9.1667476645753712E-2</v>
      </c>
      <c r="AA95" s="14">
        <f t="shared" si="59"/>
        <v>7.7864396017029575E-3</v>
      </c>
      <c r="AC95" s="21">
        <f t="shared" si="44"/>
        <v>41851</v>
      </c>
      <c r="AD95" s="14">
        <f t="shared" si="45"/>
        <v>1.2150316994071764E-3</v>
      </c>
      <c r="AE95" s="14">
        <f t="shared" si="46"/>
        <v>7.7864396017029575E-3</v>
      </c>
      <c r="AF95" s="15">
        <f t="shared" si="47"/>
        <v>-5.7078674948240191E-4</v>
      </c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29">
        <f t="shared" si="75"/>
        <v>41820</v>
      </c>
      <c r="AZ95" s="60">
        <f t="shared" si="76"/>
        <v>9.945391624745667E-2</v>
      </c>
      <c r="BA95" s="60">
        <f t="shared" si="77"/>
        <v>1.5290476190476193E-3</v>
      </c>
      <c r="BB95" s="60">
        <f t="shared" si="78"/>
        <v>0</v>
      </c>
      <c r="BC95" s="60">
        <f t="shared" si="79"/>
        <v>-1.0633333333333326E-3</v>
      </c>
      <c r="BD95" s="60">
        <f t="shared" si="80"/>
        <v>-1.0633333333333326E-3</v>
      </c>
      <c r="BE95" s="60">
        <f t="shared" si="81"/>
        <v>1.6739757142857137E-2</v>
      </c>
      <c r="BF95" s="61">
        <f t="shared" si="82"/>
        <v>1.6434169343041833E-2</v>
      </c>
      <c r="BJ95" s="52">
        <f t="shared" si="72"/>
        <v>41820</v>
      </c>
      <c r="BK95" s="58">
        <f t="shared" si="73"/>
        <v>10.074248969193548</v>
      </c>
      <c r="BL95" s="87">
        <f t="shared" si="74"/>
        <v>158875</v>
      </c>
    </row>
    <row r="96" spans="1:107" x14ac:dyDescent="0.25">
      <c r="A96" s="7">
        <f t="shared" si="71"/>
        <v>41759</v>
      </c>
      <c r="B96" s="231">
        <v>41851</v>
      </c>
      <c r="C96" s="226">
        <v>119328792209</v>
      </c>
      <c r="D96" s="227">
        <v>32911517.72999987</v>
      </c>
      <c r="E96" s="228">
        <v>176519</v>
      </c>
      <c r="F96" s="227">
        <v>3849315877.7096772</v>
      </c>
      <c r="G96" s="227">
        <v>21806.807639459079</v>
      </c>
      <c r="H96" s="227">
        <v>32911517.72999987</v>
      </c>
      <c r="I96" s="229">
        <v>0.10066894794686385</v>
      </c>
      <c r="J96" s="229">
        <v>9.5826086956521742E-4</v>
      </c>
      <c r="K96" s="230">
        <v>0</v>
      </c>
      <c r="L96" s="230">
        <v>-1.0826086956521735E-4</v>
      </c>
      <c r="M96" s="230">
        <v>-1.0826086956521735E-4</v>
      </c>
      <c r="N96" s="239">
        <v>22.071161275355255</v>
      </c>
      <c r="O96" s="239">
        <v>9.9899774770682619</v>
      </c>
      <c r="P96" s="237">
        <v>9.945391624745667E-2</v>
      </c>
      <c r="S96" s="21">
        <f t="shared" si="55"/>
        <v>41851</v>
      </c>
      <c r="T96" s="14">
        <f t="shared" si="56"/>
        <v>0.10066894794686385</v>
      </c>
      <c r="U96" s="14">
        <f t="shared" si="57"/>
        <v>9.5826086956521742E-4</v>
      </c>
      <c r="V96" s="14">
        <f>++VLOOKUP(B96,'cds bmps'!K:O,5,FALSE)/10000</f>
        <v>2.1330356521739129E-2</v>
      </c>
      <c r="W96" s="79">
        <v>1.6434169343041833E-2</v>
      </c>
      <c r="X96" s="8">
        <v>0</v>
      </c>
      <c r="Z96" s="83">
        <f t="shared" si="58"/>
        <v>9.2618243984462986E-2</v>
      </c>
      <c r="AA96" s="14">
        <f t="shared" si="59"/>
        <v>8.0507039624008597E-3</v>
      </c>
      <c r="AC96" s="21">
        <f t="shared" si="44"/>
        <v>41882</v>
      </c>
      <c r="AD96" s="14">
        <f t="shared" si="45"/>
        <v>-1.3311092572150934E-3</v>
      </c>
      <c r="AE96" s="14">
        <f t="shared" si="46"/>
        <v>8.0507039624008597E-3</v>
      </c>
      <c r="AF96" s="15">
        <f t="shared" si="47"/>
        <v>-1.0826086956521735E-4</v>
      </c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29">
        <f t="shared" si="75"/>
        <v>41851</v>
      </c>
      <c r="AZ96" s="60">
        <f t="shared" si="76"/>
        <v>0.10066894794686385</v>
      </c>
      <c r="BA96" s="60">
        <f t="shared" si="77"/>
        <v>9.5826086956521742E-4</v>
      </c>
      <c r="BB96" s="60">
        <f t="shared" si="78"/>
        <v>0</v>
      </c>
      <c r="BC96" s="60">
        <f t="shared" si="79"/>
        <v>-5.7078674948240191E-4</v>
      </c>
      <c r="BD96" s="60">
        <f t="shared" si="80"/>
        <v>-5.7078674948240191E-4</v>
      </c>
      <c r="BE96" s="60">
        <f t="shared" si="81"/>
        <v>2.1330356521739129E-2</v>
      </c>
      <c r="BF96" s="61">
        <f t="shared" si="82"/>
        <v>1.6434169343041833E-2</v>
      </c>
      <c r="BJ96" s="52">
        <f t="shared" si="72"/>
        <v>41851</v>
      </c>
      <c r="BK96" s="58">
        <f t="shared" si="73"/>
        <v>9.9899774770682619</v>
      </c>
      <c r="BL96" s="87">
        <f t="shared" si="74"/>
        <v>176519</v>
      </c>
    </row>
    <row r="97" spans="1:64" x14ac:dyDescent="0.25">
      <c r="A97" s="7">
        <f t="shared" si="71"/>
        <v>41790</v>
      </c>
      <c r="B97" s="232">
        <v>41882</v>
      </c>
      <c r="C97" s="233">
        <v>114617365457</v>
      </c>
      <c r="D97" s="234">
        <v>31194085.919999957</v>
      </c>
      <c r="E97" s="235">
        <v>165946</v>
      </c>
      <c r="F97" s="227">
        <v>3697334369.5806451</v>
      </c>
      <c r="G97" s="227">
        <v>22280.346435470845</v>
      </c>
      <c r="H97" s="227">
        <v>31194085.919999957</v>
      </c>
      <c r="I97" s="229">
        <v>9.9337838689648753E-2</v>
      </c>
      <c r="J97" s="229">
        <v>8.5000000000000006E-4</v>
      </c>
      <c r="K97" s="230">
        <v>0</v>
      </c>
      <c r="L97" s="230">
        <v>-8.5000000000000006E-4</v>
      </c>
      <c r="M97" s="230">
        <v>-8.5000000000000006E-4</v>
      </c>
      <c r="N97" s="239">
        <v>22.030877956300632</v>
      </c>
      <c r="O97" s="239">
        <v>10.011460243088683</v>
      </c>
      <c r="P97" s="237">
        <v>0.10066894794686385</v>
      </c>
      <c r="S97" s="21">
        <f t="shared" si="55"/>
        <v>41882</v>
      </c>
      <c r="T97" s="14">
        <f t="shared" si="56"/>
        <v>9.9337838689648753E-2</v>
      </c>
      <c r="U97" s="14">
        <f t="shared" si="57"/>
        <v>8.5000000000000006E-4</v>
      </c>
      <c r="V97" s="14">
        <f>++VLOOKUP(B97,'cds bmps'!K:O,5,FALSE)/10000</f>
        <v>2.3160223809523806E-2</v>
      </c>
      <c r="W97" s="79">
        <v>1.6434169343041833E-2</v>
      </c>
      <c r="X97" s="8">
        <v>0</v>
      </c>
      <c r="Z97" s="83">
        <f t="shared" si="58"/>
        <v>9.3040988410127104E-2</v>
      </c>
      <c r="AA97" s="14">
        <f t="shared" si="59"/>
        <v>6.2968502795216486E-3</v>
      </c>
      <c r="AC97" s="21"/>
      <c r="AD97" s="14"/>
      <c r="AE97" s="14"/>
      <c r="AF97" s="15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29">
        <f t="shared" ref="AY97" si="83">+S97</f>
        <v>41882</v>
      </c>
      <c r="AZ97" s="60">
        <f t="shared" ref="AZ97" si="84">+T97</f>
        <v>9.9337838689648753E-2</v>
      </c>
      <c r="BA97" s="60">
        <f t="shared" ref="BA97" si="85">+U97</f>
        <v>8.5000000000000006E-4</v>
      </c>
      <c r="BB97" s="60">
        <f t="shared" ref="BB97" si="86">+K96</f>
        <v>0</v>
      </c>
      <c r="BC97" s="60">
        <f t="shared" ref="BC97" si="87">+L96</f>
        <v>-1.0826086956521735E-4</v>
      </c>
      <c r="BD97" s="60">
        <f t="shared" ref="BD97" si="88">+M96</f>
        <v>-1.0826086956521735E-4</v>
      </c>
      <c r="BE97" s="60">
        <f t="shared" ref="BE97" si="89">+V97</f>
        <v>2.3160223809523806E-2</v>
      </c>
      <c r="BF97" s="61">
        <f t="shared" ref="BF97" si="90">+W97</f>
        <v>1.6434169343041833E-2</v>
      </c>
      <c r="BJ97" s="52">
        <f t="shared" si="72"/>
        <v>41882</v>
      </c>
      <c r="BK97" s="58">
        <f t="shared" si="73"/>
        <v>10.011460243088683</v>
      </c>
      <c r="BL97" s="87">
        <f t="shared" si="74"/>
        <v>165946</v>
      </c>
    </row>
    <row r="98" spans="1:64" x14ac:dyDescent="0.25"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</row>
    <row r="99" spans="1:64" x14ac:dyDescent="0.25"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</row>
    <row r="100" spans="1:64" x14ac:dyDescent="0.25">
      <c r="B100" s="113">
        <v>39507</v>
      </c>
      <c r="C100" s="114">
        <v>73367140664</v>
      </c>
      <c r="D100" s="115">
        <v>18983919.860000014</v>
      </c>
      <c r="E100" s="116">
        <v>99143</v>
      </c>
      <c r="F100" s="115">
        <v>2529901402.2068968</v>
      </c>
      <c r="G100" s="115">
        <v>25517.700717215506</v>
      </c>
      <c r="H100" s="115">
        <v>18983919.860000014</v>
      </c>
      <c r="I100" s="117">
        <v>9.4703359104320747E-2</v>
      </c>
      <c r="J100" s="117">
        <v>4.1820952380952389E-2</v>
      </c>
      <c r="K100" s="118">
        <v>1.2253634085213003E-3</v>
      </c>
      <c r="L100" s="118">
        <v>0</v>
      </c>
      <c r="M100" s="118">
        <v>1.2253634085213003E-3</v>
      </c>
      <c r="N100" s="119"/>
      <c r="O100" s="131"/>
      <c r="P100" s="131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</row>
    <row r="101" spans="1:64" x14ac:dyDescent="0.25">
      <c r="B101" s="120">
        <v>39538</v>
      </c>
      <c r="C101" s="121">
        <v>77886394046</v>
      </c>
      <c r="D101" s="122">
        <v>20389106.460000001</v>
      </c>
      <c r="E101" s="123">
        <v>97155</v>
      </c>
      <c r="F101" s="122">
        <v>2512464324.0645161</v>
      </c>
      <c r="G101" s="122">
        <v>25860.370789609551</v>
      </c>
      <c r="H101" s="122">
        <v>20389106.460000001</v>
      </c>
      <c r="I101" s="124">
        <v>9.5811509259918617E-2</v>
      </c>
      <c r="J101" s="124">
        <v>4.3046315789473689E-2</v>
      </c>
      <c r="K101" s="125">
        <v>6.4459330143539634E-4</v>
      </c>
      <c r="L101" s="125">
        <v>0</v>
      </c>
      <c r="M101" s="125">
        <v>6.4459330143539634E-4</v>
      </c>
      <c r="N101" s="119"/>
      <c r="O101" s="132"/>
      <c r="P101" s="132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</row>
    <row r="102" spans="1:64" x14ac:dyDescent="0.25">
      <c r="B102" s="120">
        <v>39568</v>
      </c>
      <c r="C102" s="121">
        <v>77780965310</v>
      </c>
      <c r="D102" s="122">
        <v>20714110.169999879</v>
      </c>
      <c r="E102" s="123">
        <v>104393</v>
      </c>
      <c r="F102" s="122">
        <v>2592698843.6666665</v>
      </c>
      <c r="G102" s="122">
        <v>24835.945357128032</v>
      </c>
      <c r="H102" s="122">
        <v>20714110.169999879</v>
      </c>
      <c r="I102" s="124">
        <v>9.7470689544723987E-2</v>
      </c>
      <c r="J102" s="124">
        <v>4.3690909090909086E-2</v>
      </c>
      <c r="K102" s="125">
        <v>1.8290043290044439E-4</v>
      </c>
      <c r="L102" s="125">
        <v>0</v>
      </c>
      <c r="M102" s="125">
        <v>1.8290043290044439E-4</v>
      </c>
      <c r="N102" s="119"/>
      <c r="O102" s="132"/>
      <c r="P102" s="132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</row>
    <row r="103" spans="1:64" x14ac:dyDescent="0.25">
      <c r="B103" s="120">
        <v>39599</v>
      </c>
      <c r="C103" s="121">
        <v>79854799906</v>
      </c>
      <c r="D103" s="122">
        <v>21221232.559999913</v>
      </c>
      <c r="E103" s="123">
        <v>100035</v>
      </c>
      <c r="F103" s="122">
        <v>2575961287.2903228</v>
      </c>
      <c r="G103" s="122">
        <v>25750.600162846233</v>
      </c>
      <c r="H103" s="122">
        <v>21221232.559999913</v>
      </c>
      <c r="I103" s="124">
        <v>9.7263672642129886E-2</v>
      </c>
      <c r="J103" s="124">
        <v>4.387380952380953E-2</v>
      </c>
      <c r="K103" s="125">
        <v>8.4999999999999659E-4</v>
      </c>
      <c r="L103" s="125">
        <v>0</v>
      </c>
      <c r="M103" s="125">
        <v>8.4999999999999659E-4</v>
      </c>
      <c r="N103" s="119"/>
      <c r="O103" s="132"/>
      <c r="P103" s="132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</row>
    <row r="104" spans="1:64" x14ac:dyDescent="0.25">
      <c r="B104" s="120">
        <v>39629</v>
      </c>
      <c r="C104" s="121">
        <v>76180222389</v>
      </c>
      <c r="D104" s="122">
        <v>20123598.089999918</v>
      </c>
      <c r="E104" s="123">
        <v>98193</v>
      </c>
      <c r="F104" s="122">
        <v>2539340746.3000002</v>
      </c>
      <c r="G104" s="122">
        <v>25860.710501766931</v>
      </c>
      <c r="H104" s="122">
        <v>20123598.089999918</v>
      </c>
      <c r="I104" s="124">
        <v>9.6681745864835772E-2</v>
      </c>
      <c r="J104" s="124">
        <v>4.4723809523809527E-2</v>
      </c>
      <c r="K104" s="125">
        <v>0</v>
      </c>
      <c r="L104" s="125">
        <v>-8.1573498964745972E-6</v>
      </c>
      <c r="M104" s="125">
        <v>-8.1573498964745972E-6</v>
      </c>
      <c r="N104" s="119"/>
      <c r="O104" s="132"/>
      <c r="P104" s="132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</row>
    <row r="105" spans="1:64" x14ac:dyDescent="0.25">
      <c r="B105" s="120">
        <v>39660</v>
      </c>
      <c r="C105" s="121">
        <v>80409965873</v>
      </c>
      <c r="D105" s="122">
        <v>21530462.839999687</v>
      </c>
      <c r="E105" s="123">
        <v>108912</v>
      </c>
      <c r="F105" s="122">
        <v>2593869866.8709679</v>
      </c>
      <c r="G105" s="122">
        <v>23816.199012698031</v>
      </c>
      <c r="H105" s="122">
        <v>21530462.839999687</v>
      </c>
      <c r="I105" s="124">
        <v>9.799966103562141E-2</v>
      </c>
      <c r="J105" s="124">
        <v>4.4715652173913052E-2</v>
      </c>
      <c r="K105" s="125">
        <v>1.5910973084884428E-4</v>
      </c>
      <c r="L105" s="125">
        <v>0</v>
      </c>
      <c r="M105" s="125">
        <v>1.5910973084884428E-4</v>
      </c>
      <c r="N105" s="119"/>
      <c r="O105" s="132"/>
      <c r="P105" s="132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</row>
    <row r="106" spans="1:64" x14ac:dyDescent="0.25">
      <c r="B106" s="120">
        <v>39691</v>
      </c>
      <c r="C106" s="121">
        <v>76096440061</v>
      </c>
      <c r="D106" s="122">
        <v>20247034.470000081</v>
      </c>
      <c r="E106" s="123">
        <v>98411</v>
      </c>
      <c r="F106" s="122">
        <v>2454723872.9354839</v>
      </c>
      <c r="G106" s="122">
        <v>24943.59241279414</v>
      </c>
      <c r="H106" s="122">
        <v>20247034.470000081</v>
      </c>
      <c r="I106" s="124">
        <v>9.7381882911733261E-2</v>
      </c>
      <c r="J106" s="124">
        <v>4.4874761904761896E-2</v>
      </c>
      <c r="K106" s="125">
        <v>1.724329004329013E-3</v>
      </c>
      <c r="L106" s="125">
        <v>0</v>
      </c>
      <c r="M106" s="125">
        <v>1.724329004329013E-3</v>
      </c>
      <c r="N106" s="119"/>
      <c r="O106" s="132"/>
      <c r="P106" s="132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</row>
    <row r="107" spans="1:64" x14ac:dyDescent="0.25">
      <c r="B107" s="120">
        <v>39721</v>
      </c>
      <c r="C107" s="121">
        <v>119975420425</v>
      </c>
      <c r="D107" s="122">
        <v>31046589.480000082</v>
      </c>
      <c r="E107" s="123">
        <v>192778</v>
      </c>
      <c r="F107" s="122">
        <v>3999180680.8333335</v>
      </c>
      <c r="G107" s="122">
        <v>20745.005554748641</v>
      </c>
      <c r="H107" s="122">
        <v>31046589.480000082</v>
      </c>
      <c r="I107" s="124">
        <v>9.4711497650332405E-2</v>
      </c>
      <c r="J107" s="124">
        <v>4.6599090909090909E-2</v>
      </c>
      <c r="K107" s="125">
        <v>1.7135177865612652E-3</v>
      </c>
      <c r="L107" s="125">
        <v>0</v>
      </c>
      <c r="M107" s="125">
        <v>1.7135177865612652E-3</v>
      </c>
      <c r="N107" s="119"/>
      <c r="O107" s="132"/>
      <c r="P107" s="132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</row>
    <row r="108" spans="1:64" x14ac:dyDescent="0.25">
      <c r="B108" s="120">
        <v>39752</v>
      </c>
      <c r="C108" s="121">
        <v>130580134381</v>
      </c>
      <c r="D108" s="122">
        <v>34629226.679999538</v>
      </c>
      <c r="E108" s="123">
        <v>213214</v>
      </c>
      <c r="F108" s="122">
        <v>4212262399.3870969</v>
      </c>
      <c r="G108" s="122">
        <v>19756.031026982735</v>
      </c>
      <c r="H108" s="122">
        <v>34629226.679999538</v>
      </c>
      <c r="I108" s="124">
        <v>9.7061448320304375E-2</v>
      </c>
      <c r="J108" s="124">
        <v>4.8312608695652175E-2</v>
      </c>
      <c r="K108" s="125">
        <v>0</v>
      </c>
      <c r="L108" s="125">
        <v>-9.8801086956521733E-3</v>
      </c>
      <c r="M108" s="125">
        <v>-9.8801086956521733E-3</v>
      </c>
      <c r="N108" s="119"/>
      <c r="O108" s="132"/>
      <c r="P108" s="132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</row>
    <row r="109" spans="1:64" x14ac:dyDescent="0.25">
      <c r="B109" s="126">
        <v>39782</v>
      </c>
      <c r="C109" s="121">
        <v>123073638785</v>
      </c>
      <c r="D109" s="122">
        <v>32113996.589999724</v>
      </c>
      <c r="E109" s="123">
        <v>193230</v>
      </c>
      <c r="F109" s="122">
        <v>4102454626.1666665</v>
      </c>
      <c r="G109" s="122">
        <v>21230.940465593678</v>
      </c>
      <c r="H109" s="122">
        <v>32113996.589999724</v>
      </c>
      <c r="I109" s="124">
        <v>9.5501545806025365E-2</v>
      </c>
      <c r="J109" s="124">
        <v>3.8432500000000001E-2</v>
      </c>
      <c r="K109" s="125">
        <v>0</v>
      </c>
      <c r="L109" s="125">
        <v>-8.503928571428572E-3</v>
      </c>
      <c r="M109" s="125">
        <v>-8.503928571428572E-3</v>
      </c>
      <c r="N109" s="119"/>
      <c r="O109" s="132"/>
      <c r="P109" s="132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</row>
    <row r="110" spans="1:64" x14ac:dyDescent="0.25">
      <c r="B110" s="126"/>
      <c r="C110" s="121"/>
      <c r="D110" s="122"/>
      <c r="E110" s="123"/>
      <c r="F110" s="122"/>
      <c r="G110" s="122"/>
      <c r="H110" s="122"/>
      <c r="I110" s="124"/>
      <c r="J110" s="124"/>
      <c r="K110" s="125"/>
      <c r="L110" s="125"/>
      <c r="M110" s="125"/>
      <c r="N110" s="119"/>
      <c r="O110" s="132"/>
      <c r="P110" s="132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</row>
    <row r="111" spans="1:64" x14ac:dyDescent="0.25">
      <c r="B111" s="126"/>
      <c r="C111" s="121"/>
      <c r="D111" s="122"/>
      <c r="E111" s="123"/>
      <c r="F111" s="122"/>
      <c r="G111" s="122"/>
      <c r="H111" s="122"/>
      <c r="I111" s="124"/>
      <c r="J111" s="124"/>
      <c r="K111" s="125"/>
      <c r="L111" s="125"/>
      <c r="M111" s="125"/>
      <c r="N111" s="119"/>
      <c r="O111" s="132"/>
      <c r="P111" s="132"/>
    </row>
    <row r="112" spans="1:64" x14ac:dyDescent="0.25">
      <c r="B112" s="126"/>
      <c r="C112" s="121"/>
      <c r="D112" s="122"/>
      <c r="E112" s="123"/>
      <c r="F112" s="122"/>
      <c r="G112" s="122"/>
      <c r="H112" s="122"/>
      <c r="I112" s="124"/>
      <c r="J112" s="124"/>
      <c r="K112" s="125"/>
      <c r="L112" s="125"/>
      <c r="M112" s="125"/>
      <c r="N112" s="119"/>
      <c r="O112" s="132"/>
      <c r="P112" s="132"/>
    </row>
    <row r="113" spans="2:49" ht="15.75" thickBot="1" x14ac:dyDescent="0.3">
      <c r="B113" s="126"/>
      <c r="C113" s="121"/>
      <c r="D113" s="122"/>
      <c r="E113" s="123"/>
      <c r="F113" s="122"/>
      <c r="G113" s="122"/>
      <c r="H113" s="122"/>
      <c r="I113" s="124"/>
      <c r="J113" s="124"/>
      <c r="K113" s="125"/>
      <c r="L113" s="125"/>
      <c r="M113" s="125"/>
      <c r="N113" s="119"/>
      <c r="O113" s="132"/>
      <c r="P113" s="132"/>
      <c r="AK113" s="316"/>
      <c r="AL113" s="316"/>
      <c r="AM113" s="316"/>
      <c r="AN113" s="316"/>
      <c r="AO113" s="316"/>
      <c r="AP113" s="316"/>
      <c r="AQ113" s="316"/>
      <c r="AR113" s="316"/>
      <c r="AS113" s="316"/>
      <c r="AT113" s="316"/>
      <c r="AU113" s="316"/>
      <c r="AV113" s="316"/>
      <c r="AW113" s="316"/>
    </row>
    <row r="114" spans="2:49" x14ac:dyDescent="0.25">
      <c r="B114" s="126"/>
      <c r="C114" s="121"/>
      <c r="D114" s="122"/>
      <c r="E114" s="123"/>
      <c r="F114" s="122"/>
      <c r="G114" s="122"/>
      <c r="H114" s="122"/>
      <c r="I114" s="124"/>
      <c r="J114" s="124"/>
      <c r="K114" s="125"/>
      <c r="L114" s="125"/>
      <c r="M114" s="125"/>
      <c r="N114" s="119"/>
      <c r="O114" s="132"/>
      <c r="P114" s="132"/>
      <c r="AK114" s="59" t="s">
        <v>30</v>
      </c>
    </row>
    <row r="115" spans="2:49" ht="15.75" thickBot="1" x14ac:dyDescent="0.3">
      <c r="B115" s="126"/>
      <c r="C115" s="121"/>
      <c r="D115" s="122"/>
      <c r="E115" s="123"/>
      <c r="F115" s="122"/>
      <c r="G115" s="122"/>
      <c r="H115" s="122"/>
      <c r="I115" s="124"/>
      <c r="J115" s="124"/>
      <c r="K115" s="125"/>
      <c r="L115" s="125"/>
      <c r="M115" s="125"/>
      <c r="N115" s="119"/>
      <c r="O115" s="132"/>
      <c r="P115" s="132"/>
    </row>
    <row r="116" spans="2:49" x14ac:dyDescent="0.25">
      <c r="B116" s="126"/>
      <c r="C116" s="121"/>
      <c r="D116" s="122"/>
      <c r="E116" s="123"/>
      <c r="F116" s="122"/>
      <c r="G116" s="122"/>
      <c r="H116" s="122"/>
      <c r="I116" s="124"/>
      <c r="J116" s="124"/>
      <c r="K116" s="125"/>
      <c r="L116" s="125"/>
      <c r="M116" s="125"/>
      <c r="N116" s="119"/>
      <c r="O116" s="132"/>
      <c r="P116" s="132"/>
      <c r="AK116" s="13" t="s">
        <v>31</v>
      </c>
      <c r="AL116" s="13"/>
    </row>
    <row r="117" spans="2:49" x14ac:dyDescent="0.25">
      <c r="B117" s="126"/>
      <c r="C117" s="121"/>
      <c r="D117" s="122"/>
      <c r="E117" s="123"/>
      <c r="F117" s="122"/>
      <c r="G117" s="122"/>
      <c r="H117" s="122"/>
      <c r="I117" s="124"/>
      <c r="J117" s="124"/>
      <c r="K117" s="125"/>
      <c r="L117" s="125"/>
      <c r="M117" s="125"/>
      <c r="N117" s="119"/>
      <c r="O117" s="132"/>
      <c r="P117" s="132"/>
      <c r="AK117" s="10" t="s">
        <v>32</v>
      </c>
      <c r="AL117" s="10">
        <v>0.30064897840138877</v>
      </c>
    </row>
    <row r="118" spans="2:49" x14ac:dyDescent="0.25">
      <c r="B118" s="126"/>
      <c r="C118" s="121"/>
      <c r="D118" s="122"/>
      <c r="E118" s="123"/>
      <c r="F118" s="122"/>
      <c r="G118" s="122"/>
      <c r="H118" s="122"/>
      <c r="I118" s="124"/>
      <c r="J118" s="124"/>
      <c r="K118" s="125"/>
      <c r="L118" s="125"/>
      <c r="M118" s="125"/>
      <c r="N118" s="119"/>
      <c r="O118" s="132"/>
      <c r="P118" s="132"/>
      <c r="AK118" s="10" t="s">
        <v>33</v>
      </c>
      <c r="AL118" s="10">
        <v>9.0389808213798731E-2</v>
      </c>
    </row>
    <row r="119" spans="2:49" x14ac:dyDescent="0.25">
      <c r="B119" s="126"/>
      <c r="C119" s="121"/>
      <c r="D119" s="122"/>
      <c r="E119" s="123"/>
      <c r="F119" s="122"/>
      <c r="G119" s="122"/>
      <c r="H119" s="122"/>
      <c r="I119" s="124"/>
      <c r="J119" s="124"/>
      <c r="K119" s="125"/>
      <c r="L119" s="125"/>
      <c r="M119" s="125"/>
      <c r="N119" s="119"/>
      <c r="O119" s="132"/>
      <c r="P119" s="132"/>
      <c r="AK119" s="10" t="s">
        <v>34</v>
      </c>
      <c r="AL119" s="10">
        <v>7.7402795226785739E-2</v>
      </c>
    </row>
    <row r="120" spans="2:49" x14ac:dyDescent="0.25">
      <c r="B120" s="126"/>
      <c r="C120" s="121"/>
      <c r="D120" s="122"/>
      <c r="E120" s="123"/>
      <c r="F120" s="122"/>
      <c r="G120" s="122"/>
      <c r="H120" s="122"/>
      <c r="I120" s="124"/>
      <c r="J120" s="124"/>
      <c r="K120" s="125"/>
      <c r="L120" s="125"/>
      <c r="M120" s="125"/>
      <c r="N120" s="119"/>
      <c r="O120" s="132"/>
      <c r="P120" s="132"/>
      <c r="AK120" s="10" t="s">
        <v>35</v>
      </c>
      <c r="AL120" s="10">
        <v>2.7792827493741865E-3</v>
      </c>
    </row>
    <row r="121" spans="2:49" ht="15.75" thickBot="1" x14ac:dyDescent="0.3">
      <c r="B121" s="126"/>
      <c r="C121" s="121"/>
      <c r="D121" s="122"/>
      <c r="E121" s="123"/>
      <c r="F121" s="122"/>
      <c r="G121" s="122"/>
      <c r="H121" s="122"/>
      <c r="I121" s="124"/>
      <c r="J121" s="124"/>
      <c r="K121" s="125"/>
      <c r="L121" s="125"/>
      <c r="M121" s="125"/>
      <c r="N121" s="119"/>
      <c r="O121" s="132"/>
      <c r="P121" s="132"/>
      <c r="AK121" s="11" t="s">
        <v>36</v>
      </c>
      <c r="AL121" s="11">
        <v>78</v>
      </c>
    </row>
    <row r="122" spans="2:49" x14ac:dyDescent="0.25">
      <c r="B122" s="126"/>
      <c r="C122" s="121"/>
      <c r="D122" s="122"/>
      <c r="E122" s="123"/>
      <c r="F122" s="122"/>
      <c r="G122" s="122"/>
      <c r="H122" s="122"/>
      <c r="I122" s="124"/>
      <c r="J122" s="124"/>
      <c r="K122" s="125"/>
      <c r="L122" s="125"/>
      <c r="M122" s="125"/>
      <c r="N122" s="119"/>
      <c r="O122" s="132"/>
      <c r="P122" s="132"/>
    </row>
    <row r="123" spans="2:49" ht="15.75" thickBot="1" x14ac:dyDescent="0.3">
      <c r="B123" s="126"/>
      <c r="C123" s="121"/>
      <c r="D123" s="122"/>
      <c r="E123" s="123"/>
      <c r="F123" s="122"/>
      <c r="G123" s="122"/>
      <c r="H123" s="122"/>
      <c r="I123" s="124"/>
      <c r="J123" s="124"/>
      <c r="K123" s="125"/>
      <c r="L123" s="125"/>
      <c r="M123" s="125"/>
      <c r="N123" s="119"/>
      <c r="O123" s="132"/>
      <c r="P123" s="132"/>
      <c r="AK123" s="59" t="s">
        <v>37</v>
      </c>
    </row>
    <row r="124" spans="2:49" x14ac:dyDescent="0.25">
      <c r="B124" s="126"/>
      <c r="C124" s="121"/>
      <c r="D124" s="122"/>
      <c r="E124" s="123"/>
      <c r="F124" s="122"/>
      <c r="G124" s="122"/>
      <c r="H124" s="122"/>
      <c r="I124" s="124"/>
      <c r="J124" s="124"/>
      <c r="K124" s="125"/>
      <c r="L124" s="125"/>
      <c r="M124" s="125"/>
      <c r="N124" s="119"/>
      <c r="O124" s="132"/>
      <c r="P124" s="132"/>
      <c r="AK124" s="12"/>
      <c r="AL124" s="12" t="s">
        <v>42</v>
      </c>
      <c r="AM124" s="12" t="s">
        <v>43</v>
      </c>
      <c r="AN124" s="12" t="s">
        <v>44</v>
      </c>
      <c r="AO124" s="12" t="s">
        <v>45</v>
      </c>
      <c r="AP124" s="12" t="s">
        <v>46</v>
      </c>
    </row>
    <row r="125" spans="2:49" x14ac:dyDescent="0.25">
      <c r="B125" s="126"/>
      <c r="C125" s="121"/>
      <c r="D125" s="122"/>
      <c r="E125" s="123"/>
      <c r="F125" s="122"/>
      <c r="G125" s="122"/>
      <c r="H125" s="122"/>
      <c r="I125" s="124"/>
      <c r="J125" s="124"/>
      <c r="K125" s="125"/>
      <c r="L125" s="125"/>
      <c r="M125" s="125"/>
      <c r="N125" s="119"/>
      <c r="O125" s="132"/>
      <c r="P125" s="132"/>
      <c r="AK125" s="10" t="s">
        <v>38</v>
      </c>
      <c r="AL125" s="10">
        <v>1</v>
      </c>
      <c r="AM125" s="10">
        <v>5.9104471179018581E-5</v>
      </c>
      <c r="AN125" s="10">
        <v>5.9104471179018581E-5</v>
      </c>
      <c r="AO125" s="10">
        <v>7.6516460515851543</v>
      </c>
      <c r="AP125" s="10">
        <v>7.117444705087587E-3</v>
      </c>
    </row>
    <row r="126" spans="2:49" x14ac:dyDescent="0.25">
      <c r="B126" s="126"/>
      <c r="C126" s="121"/>
      <c r="D126" s="122"/>
      <c r="E126" s="123"/>
      <c r="F126" s="122"/>
      <c r="G126" s="122"/>
      <c r="H126" s="122"/>
      <c r="I126" s="124"/>
      <c r="J126" s="124"/>
      <c r="K126" s="125"/>
      <c r="L126" s="125"/>
      <c r="M126" s="125"/>
      <c r="N126" s="119"/>
      <c r="O126" s="132"/>
      <c r="P126" s="132"/>
      <c r="AK126" s="10" t="s">
        <v>39</v>
      </c>
      <c r="AL126" s="10">
        <v>77</v>
      </c>
      <c r="AM126" s="10">
        <v>5.9477977027460813E-4</v>
      </c>
      <c r="AN126" s="10">
        <v>7.7244126009689372E-6</v>
      </c>
      <c r="AO126" s="10"/>
      <c r="AP126" s="10"/>
    </row>
    <row r="127" spans="2:49" ht="15.75" thickBot="1" x14ac:dyDescent="0.3">
      <c r="B127" s="126"/>
      <c r="C127" s="121"/>
      <c r="D127" s="122"/>
      <c r="E127" s="123"/>
      <c r="F127" s="122"/>
      <c r="G127" s="122"/>
      <c r="H127" s="122"/>
      <c r="I127" s="124"/>
      <c r="J127" s="124"/>
      <c r="K127" s="125"/>
      <c r="L127" s="125"/>
      <c r="M127" s="125"/>
      <c r="N127" s="119"/>
      <c r="O127" s="132"/>
      <c r="P127" s="132"/>
      <c r="AK127" s="11" t="s">
        <v>40</v>
      </c>
      <c r="AL127" s="11">
        <v>78</v>
      </c>
      <c r="AM127" s="11">
        <v>6.5388424145362671E-4</v>
      </c>
      <c r="AN127" s="11"/>
      <c r="AO127" s="11"/>
      <c r="AP127" s="11"/>
    </row>
    <row r="128" spans="2:49" ht="15.75" thickBot="1" x14ac:dyDescent="0.3">
      <c r="B128" s="126"/>
      <c r="C128" s="121"/>
      <c r="D128" s="122"/>
      <c r="E128" s="123"/>
      <c r="F128" s="122"/>
      <c r="G128" s="122"/>
      <c r="H128" s="122"/>
      <c r="I128" s="124"/>
      <c r="J128" s="124"/>
      <c r="K128" s="125"/>
      <c r="L128" s="125"/>
      <c r="M128" s="125"/>
      <c r="N128" s="119"/>
      <c r="O128" s="132"/>
      <c r="P128" s="132"/>
    </row>
    <row r="129" spans="2:45" x14ac:dyDescent="0.25">
      <c r="B129" s="126"/>
      <c r="C129" s="121"/>
      <c r="D129" s="122"/>
      <c r="E129" s="123"/>
      <c r="F129" s="122"/>
      <c r="G129" s="122"/>
      <c r="H129" s="122"/>
      <c r="I129" s="124"/>
      <c r="J129" s="124"/>
      <c r="K129" s="125"/>
      <c r="L129" s="125"/>
      <c r="M129" s="125"/>
      <c r="N129" s="119"/>
      <c r="O129" s="132"/>
      <c r="P129" s="132"/>
      <c r="AK129" s="12"/>
      <c r="AL129" s="12" t="s">
        <v>47</v>
      </c>
      <c r="AM129" s="12" t="s">
        <v>35</v>
      </c>
      <c r="AN129" s="12" t="s">
        <v>48</v>
      </c>
      <c r="AO129" s="12" t="s">
        <v>49</v>
      </c>
      <c r="AP129" s="12" t="s">
        <v>50</v>
      </c>
      <c r="AQ129" s="12" t="s">
        <v>51</v>
      </c>
      <c r="AR129" s="12" t="s">
        <v>119</v>
      </c>
      <c r="AS129" s="12" t="s">
        <v>120</v>
      </c>
    </row>
    <row r="130" spans="2:45" x14ac:dyDescent="0.25">
      <c r="B130" s="126"/>
      <c r="C130" s="121"/>
      <c r="D130" s="122"/>
      <c r="E130" s="123"/>
      <c r="F130" s="122"/>
      <c r="G130" s="122"/>
      <c r="H130" s="122"/>
      <c r="I130" s="124"/>
      <c r="J130" s="124"/>
      <c r="K130" s="125"/>
      <c r="L130" s="125"/>
      <c r="M130" s="125"/>
      <c r="N130" s="119"/>
      <c r="O130" s="132"/>
      <c r="P130" s="132"/>
      <c r="AK130" s="10" t="s">
        <v>41</v>
      </c>
      <c r="AL130" s="10">
        <v>0</v>
      </c>
      <c r="AM130" s="10" t="e">
        <v>#N/A</v>
      </c>
      <c r="AN130" s="10" t="e">
        <v>#N/A</v>
      </c>
      <c r="AO130" s="10" t="e">
        <v>#N/A</v>
      </c>
      <c r="AP130" s="10" t="e">
        <v>#N/A</v>
      </c>
      <c r="AQ130" s="10" t="e">
        <v>#N/A</v>
      </c>
      <c r="AR130" s="10" t="e">
        <v>#N/A</v>
      </c>
      <c r="AS130" s="10" t="e">
        <v>#N/A</v>
      </c>
    </row>
    <row r="131" spans="2:45" ht="15.75" thickBot="1" x14ac:dyDescent="0.3">
      <c r="B131" s="126"/>
      <c r="C131" s="121"/>
      <c r="D131" s="122"/>
      <c r="E131" s="123"/>
      <c r="F131" s="122"/>
      <c r="G131" s="122"/>
      <c r="H131" s="122"/>
      <c r="I131" s="124"/>
      <c r="J131" s="124"/>
      <c r="K131" s="125"/>
      <c r="L131" s="125"/>
      <c r="M131" s="125"/>
      <c r="N131" s="119"/>
      <c r="O131" s="132"/>
      <c r="P131" s="132"/>
      <c r="AK131" s="11" t="s">
        <v>87</v>
      </c>
      <c r="AL131" s="11">
        <v>-0.21665441973928001</v>
      </c>
      <c r="AM131" s="11">
        <v>7.8323144822933219E-2</v>
      </c>
      <c r="AN131" s="11">
        <v>-2.7661608867860861</v>
      </c>
      <c r="AO131" s="11">
        <v>7.0977166314297449E-3</v>
      </c>
      <c r="AP131" s="11">
        <v>-0.37261572362455264</v>
      </c>
      <c r="AQ131" s="11">
        <v>-6.0693115854007357E-2</v>
      </c>
      <c r="AR131" s="11">
        <v>-0.42352132239510942</v>
      </c>
      <c r="AS131" s="11">
        <v>-9.7875170834506309E-3</v>
      </c>
    </row>
    <row r="132" spans="2:45" x14ac:dyDescent="0.25">
      <c r="B132" s="126"/>
      <c r="C132" s="121"/>
      <c r="D132" s="122"/>
      <c r="E132" s="123"/>
      <c r="F132" s="122"/>
      <c r="G132" s="122"/>
      <c r="H132" s="122"/>
      <c r="I132" s="124"/>
      <c r="J132" s="124"/>
      <c r="K132" s="125"/>
      <c r="L132" s="125"/>
      <c r="M132" s="125"/>
      <c r="N132" s="119"/>
      <c r="O132" s="132"/>
      <c r="P132" s="132"/>
    </row>
    <row r="133" spans="2:45" x14ac:dyDescent="0.25">
      <c r="B133" s="126"/>
      <c r="C133" s="121"/>
      <c r="D133" s="122"/>
      <c r="E133" s="123"/>
      <c r="F133" s="122"/>
      <c r="G133" s="122"/>
      <c r="H133" s="122"/>
      <c r="I133" s="124"/>
      <c r="J133" s="124"/>
      <c r="K133" s="125"/>
      <c r="L133" s="125"/>
      <c r="M133" s="125"/>
      <c r="N133" s="119"/>
      <c r="O133" s="132"/>
      <c r="P133" s="132"/>
    </row>
    <row r="134" spans="2:45" x14ac:dyDescent="0.25">
      <c r="B134" s="126"/>
      <c r="C134" s="121"/>
      <c r="D134" s="122"/>
      <c r="E134" s="123"/>
      <c r="F134" s="122"/>
      <c r="G134" s="122"/>
      <c r="H134" s="122"/>
      <c r="I134" s="124"/>
      <c r="J134" s="124"/>
      <c r="K134" s="125"/>
      <c r="L134" s="125"/>
      <c r="M134" s="125"/>
      <c r="N134" s="119"/>
      <c r="O134" s="132"/>
      <c r="P134" s="132"/>
    </row>
    <row r="135" spans="2:45" x14ac:dyDescent="0.25">
      <c r="B135" s="126"/>
      <c r="C135" s="121"/>
      <c r="D135" s="122"/>
      <c r="E135" s="123"/>
      <c r="F135" s="122"/>
      <c r="G135" s="122"/>
      <c r="H135" s="122"/>
      <c r="I135" s="124"/>
      <c r="J135" s="124"/>
      <c r="K135" s="125"/>
      <c r="L135" s="125"/>
      <c r="M135" s="125"/>
      <c r="N135" s="119"/>
      <c r="O135" s="132"/>
      <c r="P135" s="132"/>
    </row>
    <row r="136" spans="2:45" x14ac:dyDescent="0.25">
      <c r="B136" s="126"/>
      <c r="C136" s="121"/>
      <c r="D136" s="122"/>
      <c r="E136" s="123"/>
      <c r="F136" s="122"/>
      <c r="G136" s="122"/>
      <c r="H136" s="122"/>
      <c r="I136" s="124"/>
      <c r="J136" s="124"/>
      <c r="K136" s="125"/>
      <c r="L136" s="125"/>
      <c r="M136" s="125"/>
      <c r="N136" s="119"/>
      <c r="O136" s="132"/>
      <c r="P136" s="132"/>
    </row>
    <row r="137" spans="2:45" x14ac:dyDescent="0.25">
      <c r="B137" s="126"/>
      <c r="C137" s="121"/>
      <c r="D137" s="122"/>
      <c r="E137" s="123"/>
      <c r="F137" s="122"/>
      <c r="G137" s="122"/>
      <c r="H137" s="122"/>
      <c r="I137" s="124"/>
      <c r="J137" s="124"/>
      <c r="K137" s="125"/>
      <c r="L137" s="125"/>
      <c r="M137" s="125"/>
      <c r="N137" s="119"/>
      <c r="O137" s="132"/>
      <c r="P137" s="132"/>
    </row>
    <row r="138" spans="2:45" x14ac:dyDescent="0.25">
      <c r="B138" s="126"/>
      <c r="C138" s="121"/>
      <c r="D138" s="122"/>
      <c r="E138" s="123"/>
      <c r="F138" s="122"/>
      <c r="G138" s="122"/>
      <c r="H138" s="122"/>
      <c r="I138" s="124"/>
      <c r="J138" s="124"/>
      <c r="K138" s="125"/>
      <c r="L138" s="125"/>
      <c r="M138" s="125"/>
      <c r="N138" s="119"/>
      <c r="O138" s="132"/>
      <c r="P138" s="132"/>
    </row>
    <row r="139" spans="2:45" x14ac:dyDescent="0.25">
      <c r="B139" s="126"/>
      <c r="C139" s="121"/>
      <c r="D139" s="122"/>
      <c r="E139" s="123"/>
      <c r="F139" s="122"/>
      <c r="G139" s="122"/>
      <c r="H139" s="122"/>
      <c r="I139" s="124"/>
      <c r="J139" s="124"/>
      <c r="K139" s="125"/>
      <c r="L139" s="125"/>
      <c r="M139" s="125"/>
      <c r="N139" s="119"/>
      <c r="O139" s="132"/>
      <c r="P139" s="132"/>
    </row>
    <row r="140" spans="2:45" x14ac:dyDescent="0.25">
      <c r="B140" s="126"/>
      <c r="C140" s="121"/>
      <c r="D140" s="122"/>
      <c r="E140" s="123"/>
      <c r="F140" s="122"/>
      <c r="G140" s="122"/>
      <c r="H140" s="122"/>
      <c r="I140" s="124"/>
      <c r="J140" s="124"/>
      <c r="K140" s="125"/>
      <c r="L140" s="125"/>
      <c r="M140" s="125"/>
      <c r="N140" s="119"/>
      <c r="O140" s="132"/>
      <c r="P140" s="132"/>
    </row>
    <row r="141" spans="2:45" x14ac:dyDescent="0.25">
      <c r="B141" s="126"/>
      <c r="C141" s="121"/>
      <c r="D141" s="122"/>
      <c r="E141" s="123"/>
      <c r="F141" s="122"/>
      <c r="G141" s="122"/>
      <c r="H141" s="122"/>
      <c r="I141" s="124"/>
      <c r="J141" s="124"/>
      <c r="K141" s="125"/>
      <c r="L141" s="125"/>
      <c r="M141" s="125"/>
      <c r="N141" s="119"/>
      <c r="O141" s="132"/>
      <c r="P141" s="132"/>
    </row>
    <row r="142" spans="2:45" x14ac:dyDescent="0.25">
      <c r="B142" s="126"/>
      <c r="C142" s="121"/>
      <c r="D142" s="122"/>
      <c r="E142" s="123"/>
      <c r="F142" s="122"/>
      <c r="G142" s="122"/>
      <c r="H142" s="122"/>
      <c r="I142" s="124"/>
      <c r="J142" s="124"/>
      <c r="K142" s="125"/>
      <c r="L142" s="125"/>
      <c r="M142" s="125"/>
      <c r="N142" s="119"/>
      <c r="O142" s="132"/>
      <c r="P142" s="132"/>
    </row>
    <row r="143" spans="2:45" x14ac:dyDescent="0.25">
      <c r="B143" s="126"/>
      <c r="C143" s="121"/>
      <c r="D143" s="122"/>
      <c r="E143" s="123"/>
      <c r="F143" s="122"/>
      <c r="G143" s="122"/>
      <c r="H143" s="122"/>
      <c r="I143" s="124"/>
      <c r="J143" s="124"/>
      <c r="K143" s="125"/>
      <c r="L143" s="125"/>
      <c r="M143" s="125"/>
      <c r="N143" s="119"/>
      <c r="O143" s="132"/>
      <c r="P143" s="132"/>
    </row>
    <row r="144" spans="2:45" x14ac:dyDescent="0.25">
      <c r="B144" s="126"/>
      <c r="C144" s="121"/>
      <c r="D144" s="122"/>
      <c r="E144" s="123"/>
      <c r="F144" s="122"/>
      <c r="G144" s="122"/>
      <c r="H144" s="122"/>
      <c r="I144" s="124"/>
      <c r="J144" s="124"/>
      <c r="K144" s="125"/>
      <c r="L144" s="125"/>
      <c r="M144" s="125"/>
      <c r="N144" s="119"/>
      <c r="O144" s="132"/>
      <c r="P144" s="132"/>
    </row>
    <row r="145" spans="2:16" x14ac:dyDescent="0.25">
      <c r="B145" s="126"/>
      <c r="C145" s="121"/>
      <c r="D145" s="122"/>
      <c r="E145" s="123"/>
      <c r="F145" s="122"/>
      <c r="G145" s="122"/>
      <c r="H145" s="122"/>
      <c r="I145" s="124"/>
      <c r="J145" s="124"/>
      <c r="K145" s="125"/>
      <c r="L145" s="125"/>
      <c r="M145" s="125"/>
      <c r="N145" s="119"/>
      <c r="O145" s="132"/>
      <c r="P145" s="132"/>
    </row>
    <row r="146" spans="2:16" x14ac:dyDescent="0.25">
      <c r="B146" s="126"/>
      <c r="C146" s="121"/>
      <c r="D146" s="122"/>
      <c r="E146" s="123"/>
      <c r="F146" s="122"/>
      <c r="G146" s="122"/>
      <c r="H146" s="122"/>
      <c r="I146" s="124"/>
      <c r="J146" s="124"/>
      <c r="K146" s="125"/>
      <c r="L146" s="125"/>
      <c r="M146" s="125"/>
      <c r="N146" s="119"/>
      <c r="O146" s="132"/>
      <c r="P146" s="132"/>
    </row>
    <row r="147" spans="2:16" x14ac:dyDescent="0.25">
      <c r="B147" s="126"/>
      <c r="C147" s="121"/>
      <c r="D147" s="122"/>
      <c r="E147" s="123"/>
      <c r="F147" s="122"/>
      <c r="G147" s="122"/>
      <c r="H147" s="122"/>
      <c r="I147" s="124"/>
      <c r="J147" s="124"/>
      <c r="K147" s="125"/>
      <c r="L147" s="125"/>
      <c r="M147" s="125"/>
      <c r="N147" s="119"/>
      <c r="O147" s="132"/>
      <c r="P147" s="132"/>
    </row>
    <row r="148" spans="2:16" x14ac:dyDescent="0.25">
      <c r="B148" s="126"/>
      <c r="C148" s="121"/>
      <c r="D148" s="122"/>
      <c r="E148" s="123"/>
      <c r="F148" s="122"/>
      <c r="G148" s="122"/>
      <c r="H148" s="122"/>
      <c r="I148" s="124"/>
      <c r="J148" s="124"/>
      <c r="K148" s="125"/>
      <c r="L148" s="125"/>
      <c r="M148" s="125"/>
      <c r="N148" s="119"/>
      <c r="O148" s="132"/>
      <c r="P148" s="132"/>
    </row>
    <row r="149" spans="2:16" x14ac:dyDescent="0.25">
      <c r="B149" s="126"/>
      <c r="C149" s="121"/>
      <c r="D149" s="122"/>
      <c r="E149" s="123"/>
      <c r="F149" s="122"/>
      <c r="G149" s="122"/>
      <c r="H149" s="122"/>
      <c r="I149" s="124"/>
      <c r="J149" s="124"/>
      <c r="K149" s="125"/>
      <c r="L149" s="125"/>
      <c r="M149" s="125"/>
      <c r="N149" s="119"/>
      <c r="O149" s="132"/>
      <c r="P149" s="132"/>
    </row>
    <row r="150" spans="2:16" x14ac:dyDescent="0.25">
      <c r="B150" s="126"/>
      <c r="C150" s="121"/>
      <c r="D150" s="122"/>
      <c r="E150" s="123"/>
      <c r="F150" s="122"/>
      <c r="G150" s="122"/>
      <c r="H150" s="122"/>
      <c r="I150" s="124"/>
      <c r="J150" s="124"/>
      <c r="K150" s="125"/>
      <c r="L150" s="125"/>
      <c r="M150" s="125"/>
      <c r="N150" s="119"/>
      <c r="O150" s="132"/>
      <c r="P150" s="132"/>
    </row>
    <row r="151" spans="2:16" x14ac:dyDescent="0.25">
      <c r="B151" s="126"/>
      <c r="C151" s="121"/>
      <c r="D151" s="122"/>
      <c r="E151" s="123"/>
      <c r="F151" s="122"/>
      <c r="G151" s="122"/>
      <c r="H151" s="122"/>
      <c r="I151" s="124"/>
      <c r="J151" s="124"/>
      <c r="K151" s="125"/>
      <c r="L151" s="125"/>
      <c r="M151" s="125"/>
      <c r="N151" s="119"/>
      <c r="O151" s="132"/>
      <c r="P151" s="132"/>
    </row>
    <row r="152" spans="2:16" x14ac:dyDescent="0.25">
      <c r="B152" s="126"/>
      <c r="C152" s="121"/>
      <c r="D152" s="122"/>
      <c r="E152" s="123"/>
      <c r="F152" s="122"/>
      <c r="G152" s="122"/>
      <c r="H152" s="122"/>
      <c r="I152" s="124"/>
      <c r="J152" s="124"/>
      <c r="K152" s="125"/>
      <c r="L152" s="125"/>
      <c r="M152" s="125"/>
      <c r="N152" s="119"/>
      <c r="O152" s="132"/>
      <c r="P152" s="132"/>
    </row>
    <row r="153" spans="2:16" x14ac:dyDescent="0.25">
      <c r="B153" s="126"/>
      <c r="C153" s="121"/>
      <c r="D153" s="122"/>
      <c r="E153" s="123"/>
      <c r="F153" s="122"/>
      <c r="G153" s="122"/>
      <c r="H153" s="122"/>
      <c r="I153" s="124"/>
      <c r="J153" s="124"/>
      <c r="K153" s="125"/>
      <c r="L153" s="125"/>
      <c r="M153" s="125"/>
      <c r="N153" s="119"/>
      <c r="O153" s="132"/>
      <c r="P153" s="132"/>
    </row>
    <row r="154" spans="2:16" x14ac:dyDescent="0.25">
      <c r="B154" s="126"/>
      <c r="C154" s="121"/>
      <c r="D154" s="122"/>
      <c r="E154" s="123"/>
      <c r="F154" s="122"/>
      <c r="G154" s="122"/>
      <c r="H154" s="122"/>
      <c r="I154" s="124"/>
      <c r="J154" s="124"/>
      <c r="K154" s="125"/>
      <c r="L154" s="125"/>
      <c r="M154" s="125"/>
      <c r="N154" s="119"/>
      <c r="O154" s="132"/>
      <c r="P154" s="132"/>
    </row>
    <row r="155" spans="2:16" x14ac:dyDescent="0.25">
      <c r="B155" s="126"/>
      <c r="C155" s="121"/>
      <c r="D155" s="122"/>
      <c r="E155" s="123"/>
      <c r="F155" s="122"/>
      <c r="G155" s="122"/>
      <c r="H155" s="122"/>
      <c r="I155" s="124"/>
      <c r="J155" s="124"/>
      <c r="K155" s="125"/>
      <c r="L155" s="125"/>
      <c r="M155" s="125"/>
      <c r="N155" s="119"/>
      <c r="O155" s="132"/>
      <c r="P155" s="132"/>
    </row>
    <row r="156" spans="2:16" x14ac:dyDescent="0.25">
      <c r="B156" s="126"/>
      <c r="C156" s="121"/>
      <c r="D156" s="122"/>
      <c r="E156" s="123"/>
      <c r="F156" s="122"/>
      <c r="G156" s="122"/>
      <c r="H156" s="122"/>
      <c r="I156" s="124"/>
      <c r="J156" s="124"/>
      <c r="K156" s="125"/>
      <c r="L156" s="125"/>
      <c r="M156" s="125"/>
      <c r="N156" s="119"/>
      <c r="O156" s="132"/>
      <c r="P156" s="132"/>
    </row>
    <row r="157" spans="2:16" x14ac:dyDescent="0.25">
      <c r="B157" s="126"/>
      <c r="C157" s="121"/>
      <c r="D157" s="122"/>
      <c r="E157" s="123"/>
      <c r="F157" s="122"/>
      <c r="G157" s="122"/>
      <c r="H157" s="122"/>
      <c r="I157" s="124"/>
      <c r="J157" s="124"/>
      <c r="K157" s="125"/>
      <c r="L157" s="125"/>
      <c r="M157" s="125"/>
      <c r="N157" s="119"/>
      <c r="O157" s="132"/>
      <c r="P157" s="132"/>
    </row>
    <row r="158" spans="2:16" x14ac:dyDescent="0.25">
      <c r="B158" s="126"/>
      <c r="C158" s="121"/>
      <c r="D158" s="122"/>
      <c r="E158" s="123"/>
      <c r="F158" s="122"/>
      <c r="G158" s="122"/>
      <c r="H158" s="122"/>
      <c r="I158" s="124"/>
      <c r="J158" s="124"/>
      <c r="K158" s="125"/>
      <c r="L158" s="125"/>
      <c r="M158" s="125"/>
      <c r="N158" s="119"/>
      <c r="O158" s="132"/>
      <c r="P158" s="132"/>
    </row>
    <row r="159" spans="2:16" x14ac:dyDescent="0.25">
      <c r="B159" s="126"/>
      <c r="C159" s="121"/>
      <c r="D159" s="122"/>
      <c r="E159" s="123"/>
      <c r="F159" s="122"/>
      <c r="G159" s="122"/>
      <c r="H159" s="122"/>
      <c r="I159" s="124"/>
      <c r="J159" s="124"/>
      <c r="K159" s="125"/>
      <c r="L159" s="125"/>
      <c r="M159" s="125"/>
      <c r="N159" s="119"/>
      <c r="O159" s="132"/>
      <c r="P159" s="132"/>
    </row>
    <row r="160" spans="2:16" x14ac:dyDescent="0.25">
      <c r="B160" s="126"/>
      <c r="C160" s="121"/>
      <c r="D160" s="122"/>
      <c r="E160" s="123"/>
      <c r="F160" s="122"/>
      <c r="G160" s="122"/>
      <c r="H160" s="122"/>
      <c r="I160" s="124"/>
      <c r="J160" s="124"/>
      <c r="K160" s="125"/>
      <c r="L160" s="125"/>
      <c r="M160" s="125"/>
      <c r="N160" s="119"/>
      <c r="O160" s="132"/>
      <c r="P160" s="132"/>
    </row>
    <row r="161" spans="2:16" x14ac:dyDescent="0.25">
      <c r="B161" s="126"/>
      <c r="C161" s="121"/>
      <c r="D161" s="122"/>
      <c r="E161" s="123"/>
      <c r="F161" s="122"/>
      <c r="G161" s="122"/>
      <c r="H161" s="122"/>
      <c r="I161" s="124"/>
      <c r="J161" s="124"/>
      <c r="K161" s="125"/>
      <c r="L161" s="125"/>
      <c r="M161" s="125"/>
      <c r="N161" s="119"/>
      <c r="O161" s="132"/>
      <c r="P161" s="132"/>
    </row>
    <row r="162" spans="2:16" x14ac:dyDescent="0.25">
      <c r="B162" s="126"/>
      <c r="C162" s="121"/>
      <c r="D162" s="122"/>
      <c r="E162" s="123"/>
      <c r="F162" s="122"/>
      <c r="G162" s="122"/>
      <c r="H162" s="122"/>
      <c r="I162" s="124"/>
      <c r="J162" s="124"/>
      <c r="K162" s="125"/>
      <c r="L162" s="125"/>
      <c r="M162" s="125"/>
      <c r="N162" s="119"/>
      <c r="O162" s="132"/>
      <c r="P162" s="132"/>
    </row>
    <row r="163" spans="2:16" x14ac:dyDescent="0.25">
      <c r="B163" s="126"/>
      <c r="C163" s="121"/>
      <c r="D163" s="122"/>
      <c r="E163" s="123"/>
      <c r="F163" s="122"/>
      <c r="G163" s="122"/>
      <c r="H163" s="122"/>
      <c r="I163" s="124"/>
      <c r="J163" s="124"/>
      <c r="K163" s="125"/>
      <c r="L163" s="125"/>
      <c r="M163" s="125"/>
      <c r="N163" s="119"/>
      <c r="O163" s="132"/>
      <c r="P163" s="132"/>
    </row>
    <row r="164" spans="2:16" x14ac:dyDescent="0.25">
      <c r="B164" s="126"/>
      <c r="C164" s="121"/>
      <c r="D164" s="122"/>
      <c r="E164" s="123"/>
      <c r="F164" s="122"/>
      <c r="G164" s="122"/>
      <c r="H164" s="122"/>
      <c r="I164" s="124"/>
      <c r="J164" s="124"/>
      <c r="K164" s="125"/>
      <c r="L164" s="125"/>
      <c r="M164" s="125"/>
      <c r="N164" s="119"/>
      <c r="O164" s="132"/>
      <c r="P164" s="132"/>
    </row>
    <row r="165" spans="2:16" x14ac:dyDescent="0.25">
      <c r="B165" s="126"/>
      <c r="C165" s="121"/>
      <c r="D165" s="122"/>
      <c r="E165" s="123"/>
      <c r="F165" s="122"/>
      <c r="G165" s="122"/>
      <c r="H165" s="122"/>
      <c r="I165" s="124"/>
      <c r="J165" s="124"/>
      <c r="K165" s="125"/>
      <c r="L165" s="125"/>
      <c r="M165" s="125"/>
      <c r="N165" s="119"/>
      <c r="O165" s="132"/>
      <c r="P165" s="132"/>
    </row>
    <row r="166" spans="2:16" x14ac:dyDescent="0.25">
      <c r="B166" s="126"/>
      <c r="C166" s="121"/>
      <c r="D166" s="122"/>
      <c r="E166" s="123"/>
      <c r="F166" s="122"/>
      <c r="G166" s="122"/>
      <c r="H166" s="122"/>
      <c r="I166" s="124"/>
      <c r="J166" s="124"/>
      <c r="K166" s="125"/>
      <c r="L166" s="125"/>
      <c r="M166" s="125"/>
      <c r="N166" s="119"/>
      <c r="O166" s="132"/>
      <c r="P166" s="132"/>
    </row>
    <row r="167" spans="2:16" x14ac:dyDescent="0.25">
      <c r="B167" s="126"/>
      <c r="C167" s="121"/>
      <c r="D167" s="122"/>
      <c r="E167" s="123"/>
      <c r="F167" s="122"/>
      <c r="G167" s="122"/>
      <c r="H167" s="122"/>
      <c r="I167" s="124"/>
      <c r="J167" s="124"/>
      <c r="K167" s="125"/>
      <c r="L167" s="125"/>
      <c r="M167" s="125"/>
      <c r="N167" s="119"/>
      <c r="O167" s="132"/>
      <c r="P167" s="132"/>
    </row>
    <row r="168" spans="2:16" x14ac:dyDescent="0.25">
      <c r="B168" s="126"/>
      <c r="C168" s="121"/>
      <c r="D168" s="122"/>
      <c r="E168" s="123"/>
      <c r="F168" s="122"/>
      <c r="G168" s="122"/>
      <c r="H168" s="122"/>
      <c r="I168" s="124"/>
      <c r="J168" s="124"/>
      <c r="K168" s="125"/>
      <c r="L168" s="125"/>
      <c r="M168" s="125"/>
      <c r="N168" s="119"/>
      <c r="O168" s="132"/>
      <c r="P168" s="132"/>
    </row>
    <row r="169" spans="2:16" x14ac:dyDescent="0.25">
      <c r="B169" s="126"/>
      <c r="C169" s="121"/>
      <c r="D169" s="122"/>
      <c r="E169" s="123"/>
      <c r="F169" s="122"/>
      <c r="G169" s="122"/>
      <c r="H169" s="122"/>
      <c r="I169" s="124"/>
      <c r="J169" s="124"/>
      <c r="K169" s="125"/>
      <c r="L169" s="125"/>
      <c r="M169" s="125"/>
      <c r="N169" s="119"/>
      <c r="O169" s="132"/>
      <c r="P169" s="132"/>
    </row>
    <row r="170" spans="2:16" x14ac:dyDescent="0.25">
      <c r="B170" s="126"/>
      <c r="C170" s="121"/>
      <c r="D170" s="122"/>
      <c r="E170" s="123"/>
      <c r="F170" s="122"/>
      <c r="G170" s="122"/>
      <c r="H170" s="122"/>
      <c r="I170" s="124"/>
      <c r="J170" s="124"/>
      <c r="K170" s="125"/>
      <c r="L170" s="125"/>
      <c r="M170" s="125"/>
      <c r="N170" s="119"/>
      <c r="O170" s="132"/>
      <c r="P170" s="132"/>
    </row>
    <row r="171" spans="2:16" x14ac:dyDescent="0.25">
      <c r="B171" s="126"/>
      <c r="C171" s="121"/>
      <c r="D171" s="122"/>
      <c r="E171" s="123"/>
      <c r="F171" s="122"/>
      <c r="G171" s="122"/>
      <c r="H171" s="122"/>
      <c r="I171" s="124"/>
      <c r="J171" s="124"/>
      <c r="K171" s="125"/>
      <c r="L171" s="125"/>
      <c r="M171" s="125"/>
      <c r="N171" s="119"/>
      <c r="O171" s="132"/>
      <c r="P171" s="132"/>
    </row>
    <row r="172" spans="2:16" x14ac:dyDescent="0.25">
      <c r="B172" s="126"/>
      <c r="C172" s="121"/>
      <c r="D172" s="122"/>
      <c r="E172" s="123"/>
      <c r="F172" s="122"/>
      <c r="G172" s="122"/>
      <c r="H172" s="122"/>
      <c r="I172" s="124"/>
      <c r="J172" s="124"/>
      <c r="K172" s="125"/>
      <c r="L172" s="125"/>
      <c r="M172" s="125"/>
      <c r="N172" s="119"/>
      <c r="O172" s="132"/>
      <c r="P172" s="132"/>
    </row>
    <row r="173" spans="2:16" x14ac:dyDescent="0.25">
      <c r="B173" s="126"/>
      <c r="C173" s="121"/>
      <c r="D173" s="122"/>
      <c r="E173" s="123"/>
      <c r="F173" s="122"/>
      <c r="G173" s="122"/>
      <c r="H173" s="122"/>
      <c r="I173" s="124"/>
      <c r="J173" s="124"/>
      <c r="K173" s="125"/>
      <c r="L173" s="125"/>
      <c r="M173" s="125"/>
      <c r="N173" s="119"/>
      <c r="O173" s="132"/>
      <c r="P173" s="132"/>
    </row>
    <row r="174" spans="2:16" x14ac:dyDescent="0.25">
      <c r="B174" s="126"/>
      <c r="C174" s="121"/>
      <c r="D174" s="122"/>
      <c r="E174" s="123"/>
      <c r="F174" s="122"/>
      <c r="G174" s="122"/>
      <c r="H174" s="122"/>
      <c r="I174" s="124"/>
      <c r="J174" s="124"/>
      <c r="K174" s="125"/>
      <c r="L174" s="125"/>
      <c r="M174" s="125"/>
      <c r="N174" s="119"/>
      <c r="O174" s="132"/>
      <c r="P174" s="132"/>
    </row>
    <row r="175" spans="2:16" x14ac:dyDescent="0.25">
      <c r="B175" s="126"/>
      <c r="C175" s="121"/>
      <c r="D175" s="122"/>
      <c r="E175" s="123"/>
      <c r="F175" s="122"/>
      <c r="G175" s="122"/>
      <c r="H175" s="122"/>
      <c r="I175" s="124"/>
      <c r="J175" s="124"/>
      <c r="K175" s="125"/>
      <c r="L175" s="125"/>
      <c r="M175" s="125"/>
      <c r="N175" s="119"/>
      <c r="O175" s="132"/>
      <c r="P175" s="132"/>
    </row>
    <row r="176" spans="2:16" x14ac:dyDescent="0.25">
      <c r="B176" s="126"/>
      <c r="C176" s="121"/>
      <c r="D176" s="122"/>
      <c r="E176" s="123"/>
      <c r="F176" s="122"/>
      <c r="G176" s="122"/>
      <c r="H176" s="122"/>
      <c r="I176" s="124"/>
      <c r="J176" s="124"/>
      <c r="K176" s="125"/>
      <c r="L176" s="125"/>
      <c r="M176" s="125"/>
      <c r="N176" s="119"/>
      <c r="O176" s="132"/>
      <c r="P176" s="132"/>
    </row>
    <row r="177" spans="2:19" x14ac:dyDescent="0.25">
      <c r="B177" s="126"/>
      <c r="C177" s="121"/>
      <c r="D177" s="122"/>
      <c r="E177" s="123"/>
      <c r="F177" s="122"/>
      <c r="G177" s="122"/>
      <c r="H177" s="122"/>
      <c r="I177" s="124"/>
      <c r="J177" s="124"/>
      <c r="K177" s="125"/>
      <c r="L177" s="125"/>
      <c r="M177" s="125"/>
      <c r="N177" s="119"/>
      <c r="O177" s="132"/>
      <c r="P177" s="132"/>
    </row>
    <row r="178" spans="2:19" x14ac:dyDescent="0.25">
      <c r="B178" s="127"/>
      <c r="C178" s="128"/>
      <c r="D178" s="129"/>
      <c r="E178" s="130"/>
      <c r="F178" s="122"/>
      <c r="G178" s="122"/>
      <c r="H178" s="122"/>
      <c r="I178" s="124"/>
      <c r="J178" s="124"/>
      <c r="K178" s="125"/>
      <c r="L178" s="125"/>
      <c r="M178" s="125"/>
      <c r="N178" s="119"/>
      <c r="O178" s="132"/>
      <c r="P178" s="132"/>
    </row>
    <row r="179" spans="2:19" x14ac:dyDescent="0.25">
      <c r="B179" s="67"/>
      <c r="C179" s="67"/>
      <c r="D179" s="67"/>
      <c r="E179" s="67"/>
      <c r="F179" s="90"/>
      <c r="G179" s="67"/>
      <c r="H179" s="67"/>
      <c r="I179" s="67"/>
      <c r="J179" s="72"/>
      <c r="K179" s="67"/>
      <c r="L179" s="67"/>
      <c r="M179" s="67"/>
    </row>
    <row r="180" spans="2:19" x14ac:dyDescent="0.25">
      <c r="B180" s="67"/>
      <c r="C180" s="67"/>
      <c r="D180" s="67"/>
      <c r="E180" s="67"/>
      <c r="F180" s="67"/>
      <c r="G180" s="67"/>
      <c r="H180" s="67"/>
      <c r="I180" s="67"/>
      <c r="J180" s="72"/>
      <c r="K180" s="67"/>
      <c r="L180" s="67"/>
      <c r="M180" s="67"/>
    </row>
    <row r="181" spans="2:19" x14ac:dyDescent="0.25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pans="2:19" x14ac:dyDescent="0.25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pans="2:19" x14ac:dyDescent="0.25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</row>
    <row r="184" spans="2:19" x14ac:dyDescent="0.25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</row>
    <row r="185" spans="2:19" x14ac:dyDescent="0.25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</row>
    <row r="186" spans="2:19" x14ac:dyDescent="0.25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</row>
    <row r="187" spans="2:19" x14ac:dyDescent="0.25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</row>
    <row r="188" spans="2:19" x14ac:dyDescent="0.25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</row>
    <row r="189" spans="2:19" x14ac:dyDescent="0.25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</row>
    <row r="190" spans="2:19" x14ac:dyDescent="0.25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</row>
    <row r="191" spans="2:19" x14ac:dyDescent="0.25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</row>
    <row r="192" spans="2:19" x14ac:dyDescent="0.25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</row>
    <row r="193" spans="2:19" x14ac:dyDescent="0.25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</row>
    <row r="194" spans="2:19" x14ac:dyDescent="0.25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</row>
    <row r="195" spans="2:19" x14ac:dyDescent="0.25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</row>
    <row r="196" spans="2:19" x14ac:dyDescent="0.25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</row>
    <row r="197" spans="2:19" x14ac:dyDescent="0.25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</row>
    <row r="198" spans="2:19" x14ac:dyDescent="0.25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</row>
    <row r="199" spans="2:19" x14ac:dyDescent="0.25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</row>
    <row r="200" spans="2:19" x14ac:dyDescent="0.25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</row>
    <row r="201" spans="2:19" x14ac:dyDescent="0.25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</row>
    <row r="202" spans="2:19" x14ac:dyDescent="0.25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</row>
    <row r="203" spans="2:19" x14ac:dyDescent="0.25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</row>
    <row r="204" spans="2:19" x14ac:dyDescent="0.25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</row>
    <row r="205" spans="2:19" x14ac:dyDescent="0.25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2:19" x14ac:dyDescent="0.25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2:19" x14ac:dyDescent="0.25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2:19" x14ac:dyDescent="0.25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2:19" x14ac:dyDescent="0.25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  <row r="210" spans="2:19" x14ac:dyDescent="0.25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</row>
    <row r="211" spans="2:19" x14ac:dyDescent="0.25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</row>
    <row r="212" spans="2:19" x14ac:dyDescent="0.25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</row>
    <row r="213" spans="2:19" x14ac:dyDescent="0.25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</row>
    <row r="214" spans="2:19" x14ac:dyDescent="0.25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2:19" x14ac:dyDescent="0.25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</row>
    <row r="216" spans="2:19" x14ac:dyDescent="0.25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</row>
    <row r="217" spans="2:19" x14ac:dyDescent="0.25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</row>
    <row r="218" spans="2:19" x14ac:dyDescent="0.25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</row>
    <row r="219" spans="2:19" x14ac:dyDescent="0.25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</row>
    <row r="220" spans="2:19" x14ac:dyDescent="0.25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</row>
    <row r="221" spans="2:19" x14ac:dyDescent="0.25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</row>
    <row r="222" spans="2:19" x14ac:dyDescent="0.25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</row>
    <row r="223" spans="2:19" x14ac:dyDescent="0.25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</row>
    <row r="224" spans="2:19" x14ac:dyDescent="0.25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</row>
    <row r="225" spans="2:19" x14ac:dyDescent="0.25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</row>
    <row r="226" spans="2:19" x14ac:dyDescent="0.25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</row>
    <row r="227" spans="2:19" x14ac:dyDescent="0.25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</row>
    <row r="228" spans="2:19" x14ac:dyDescent="0.25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2:19" x14ac:dyDescent="0.25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</row>
    <row r="230" spans="2:19" x14ac:dyDescent="0.25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</row>
    <row r="231" spans="2:19" x14ac:dyDescent="0.25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</row>
    <row r="232" spans="2:19" x14ac:dyDescent="0.25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</row>
    <row r="233" spans="2:19" x14ac:dyDescent="0.25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2:19" x14ac:dyDescent="0.25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</row>
    <row r="235" spans="2:19" x14ac:dyDescent="0.25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</row>
    <row r="236" spans="2:19" x14ac:dyDescent="0.25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</row>
    <row r="237" spans="2:19" x14ac:dyDescent="0.25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</row>
    <row r="238" spans="2:19" x14ac:dyDescent="0.25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</row>
    <row r="239" spans="2:19" x14ac:dyDescent="0.25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</row>
    <row r="240" spans="2:19" x14ac:dyDescent="0.25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</row>
    <row r="241" spans="2:19" x14ac:dyDescent="0.25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2:19" x14ac:dyDescent="0.25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</row>
    <row r="243" spans="2:19" x14ac:dyDescent="0.25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</row>
    <row r="244" spans="2:19" x14ac:dyDescent="0.25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</row>
    <row r="245" spans="2:19" x14ac:dyDescent="0.25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</row>
    <row r="246" spans="2:19" x14ac:dyDescent="0.25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2:19" x14ac:dyDescent="0.25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</row>
    <row r="248" spans="2:19" x14ac:dyDescent="0.25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</row>
    <row r="249" spans="2:19" x14ac:dyDescent="0.25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</row>
    <row r="250" spans="2:19" x14ac:dyDescent="0.25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</row>
    <row r="251" spans="2:19" x14ac:dyDescent="0.25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</row>
    <row r="252" spans="2:19" x14ac:dyDescent="0.25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</row>
    <row r="253" spans="2:19" x14ac:dyDescent="0.25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</row>
    <row r="254" spans="2:19" x14ac:dyDescent="0.25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</row>
    <row r="255" spans="2:19" x14ac:dyDescent="0.25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</row>
    <row r="256" spans="2:19" x14ac:dyDescent="0.25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</row>
    <row r="257" spans="2:19" x14ac:dyDescent="0.25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</row>
    <row r="258" spans="2:19" x14ac:dyDescent="0.25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</row>
    <row r="259" spans="2:19" x14ac:dyDescent="0.25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</row>
    <row r="260" spans="2:19" x14ac:dyDescent="0.25">
      <c r="B260" s="67"/>
    </row>
    <row r="261" spans="2:19" x14ac:dyDescent="0.25">
      <c r="B261" s="67"/>
    </row>
    <row r="262" spans="2:19" x14ac:dyDescent="0.25">
      <c r="B262" s="67"/>
    </row>
    <row r="263" spans="2:19" x14ac:dyDescent="0.25">
      <c r="B263" s="67"/>
    </row>
  </sheetData>
  <mergeCells count="7">
    <mergeCell ref="AK113:AW113"/>
    <mergeCell ref="BP17:BW17"/>
    <mergeCell ref="T15:X15"/>
    <mergeCell ref="I15:J15"/>
    <mergeCell ref="AY17:BF17"/>
    <mergeCell ref="BJ17:BL17"/>
    <mergeCell ref="AD15:AF15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6">
    <tabColor theme="6" tint="-0.499984740745262"/>
  </sheetPr>
  <dimension ref="A2:BX220"/>
  <sheetViews>
    <sheetView showGridLines="0" topLeftCell="BH33" zoomScale="85" zoomScaleNormal="85" workbookViewId="0">
      <selection activeCell="BQ33" sqref="BQ1:BY1048576"/>
    </sheetView>
  </sheetViews>
  <sheetFormatPr defaultRowHeight="15" x14ac:dyDescent="0.25"/>
  <cols>
    <col min="1" max="1" width="9.140625" style="83"/>
    <col min="2" max="2" width="21.85546875" style="8" bestFit="1" customWidth="1"/>
    <col min="3" max="3" width="27.42578125" style="8" bestFit="1" customWidth="1"/>
    <col min="4" max="4" width="18.140625" style="8" bestFit="1" customWidth="1"/>
    <col min="5" max="5" width="24.85546875" style="8" customWidth="1"/>
    <col min="6" max="6" width="13.7109375" style="8" bestFit="1" customWidth="1"/>
    <col min="7" max="7" width="20.85546875" style="8" bestFit="1" customWidth="1"/>
    <col min="8" max="8" width="28.7109375" style="8" bestFit="1" customWidth="1"/>
    <col min="9" max="9" width="18.42578125" style="8" bestFit="1" customWidth="1"/>
    <col min="10" max="11" width="10.85546875" style="16" customWidth="1"/>
    <col min="12" max="12" width="9.42578125" style="8" bestFit="1" customWidth="1"/>
    <col min="13" max="13" width="9.28515625" style="8" bestFit="1" customWidth="1"/>
    <col min="14" max="14" width="8.140625" style="8" bestFit="1" customWidth="1"/>
    <col min="15" max="15" width="13.5703125" style="8" bestFit="1" customWidth="1"/>
    <col min="16" max="16" width="13.28515625" style="8" bestFit="1" customWidth="1"/>
    <col min="17" max="17" width="6.140625" style="8" bestFit="1" customWidth="1"/>
    <col min="18" max="18" width="9.140625" style="16"/>
    <col min="19" max="19" width="9.140625" style="8"/>
    <col min="20" max="20" width="9.85546875" style="8" bestFit="1" customWidth="1"/>
    <col min="21" max="21" width="13.140625" style="8" bestFit="1" customWidth="1"/>
    <col min="22" max="22" width="8.42578125" style="8" bestFit="1" customWidth="1"/>
    <col min="23" max="23" width="10" style="8" bestFit="1" customWidth="1"/>
    <col min="24" max="24" width="9.28515625" style="8" bestFit="1" customWidth="1"/>
    <col min="25" max="25" width="9.5703125" style="8" bestFit="1" customWidth="1"/>
    <col min="26" max="29" width="9.140625" style="8"/>
    <col min="30" max="30" width="10" style="8" bestFit="1" customWidth="1"/>
    <col min="31" max="34" width="9.140625" style="8"/>
    <col min="35" max="35" width="9.140625" customWidth="1"/>
    <col min="38" max="38" width="26" customWidth="1"/>
    <col min="48" max="51" width="9.140625" style="8"/>
    <col min="52" max="52" width="10" style="8" hidden="1" customWidth="1"/>
    <col min="53" max="55" width="19.140625" style="8" hidden="1" customWidth="1"/>
    <col min="56" max="57" width="20" style="8" hidden="1" customWidth="1"/>
    <col min="58" max="59" width="19.140625" style="8" hidden="1" customWidth="1"/>
    <col min="60" max="62" width="9.140625" style="8"/>
    <col min="63" max="63" width="10" style="8" bestFit="1" customWidth="1"/>
    <col min="64" max="64" width="9.140625" style="8"/>
    <col min="65" max="65" width="9.140625" style="55"/>
    <col min="66" max="68" width="9.140625" style="8"/>
    <col min="69" max="69" width="9.85546875" style="8" hidden="1" customWidth="1"/>
    <col min="70" max="72" width="0" style="8" hidden="1" customWidth="1"/>
    <col min="73" max="73" width="9.7109375" style="8" hidden="1" customWidth="1"/>
    <col min="74" max="77" width="0" style="8" hidden="1" customWidth="1"/>
    <col min="78" max="16384" width="9.140625" style="8"/>
  </cols>
  <sheetData>
    <row r="2" spans="3:38" x14ac:dyDescent="0.25">
      <c r="C2" s="9" t="s">
        <v>15</v>
      </c>
      <c r="D2" s="71" t="s">
        <v>56</v>
      </c>
    </row>
    <row r="3" spans="3:38" x14ac:dyDescent="0.25">
      <c r="C3" s="9" t="s">
        <v>16</v>
      </c>
      <c r="D3" s="9" t="s">
        <v>57</v>
      </c>
    </row>
    <row r="4" spans="3:38" x14ac:dyDescent="0.25">
      <c r="C4" s="9" t="s">
        <v>17</v>
      </c>
      <c r="D4" s="9" t="s">
        <v>57</v>
      </c>
    </row>
    <row r="5" spans="3:38" x14ac:dyDescent="0.25">
      <c r="C5" s="9" t="s">
        <v>19</v>
      </c>
      <c r="D5" s="9" t="s">
        <v>18</v>
      </c>
    </row>
    <row r="6" spans="3:38" x14ac:dyDescent="0.25">
      <c r="C6" s="9" t="s">
        <v>20</v>
      </c>
      <c r="D6" s="9" t="s">
        <v>18</v>
      </c>
    </row>
    <row r="7" spans="3:38" x14ac:dyDescent="0.25">
      <c r="C7" s="9" t="s">
        <v>21</v>
      </c>
      <c r="D7" s="9" t="s">
        <v>18</v>
      </c>
    </row>
    <row r="8" spans="3:38" x14ac:dyDescent="0.25">
      <c r="C8" s="9" t="s">
        <v>22</v>
      </c>
      <c r="D8" s="9" t="s">
        <v>23</v>
      </c>
    </row>
    <row r="9" spans="3:38" x14ac:dyDescent="0.25">
      <c r="C9" s="9" t="s">
        <v>24</v>
      </c>
      <c r="D9" s="9" t="s">
        <v>25</v>
      </c>
      <c r="E9" s="8" t="s">
        <v>111</v>
      </c>
    </row>
    <row r="10" spans="3:38" x14ac:dyDescent="0.25">
      <c r="C10" s="9" t="s">
        <v>26</v>
      </c>
      <c r="D10" s="9" t="s">
        <v>25</v>
      </c>
      <c r="E10" s="8" t="s">
        <v>111</v>
      </c>
    </row>
    <row r="11" spans="3:38" x14ac:dyDescent="0.25">
      <c r="C11" s="9" t="s">
        <v>27</v>
      </c>
      <c r="D11" s="9" t="s">
        <v>25</v>
      </c>
      <c r="E11" s="8" t="s">
        <v>111</v>
      </c>
    </row>
    <row r="12" spans="3:38" x14ac:dyDescent="0.25">
      <c r="C12" s="9" t="s">
        <v>28</v>
      </c>
      <c r="D12" s="9" t="s">
        <v>18</v>
      </c>
      <c r="E12" s="8" t="s">
        <v>112</v>
      </c>
      <c r="J12" s="16">
        <f>+CORREL(J19:J80,K19:K80)</f>
        <v>0.47457431323894644</v>
      </c>
    </row>
    <row r="13" spans="3:38" x14ac:dyDescent="0.25">
      <c r="C13" s="9" t="s">
        <v>29</v>
      </c>
      <c r="D13" s="9" t="s">
        <v>18</v>
      </c>
    </row>
    <row r="15" spans="3:38" ht="15.75" thickBot="1" x14ac:dyDescent="0.3">
      <c r="J15" s="313" t="s">
        <v>52</v>
      </c>
      <c r="K15" s="313"/>
      <c r="U15" s="315" t="s">
        <v>52</v>
      </c>
      <c r="V15" s="315"/>
      <c r="W15" s="315"/>
      <c r="X15" s="315"/>
      <c r="Y15" s="315"/>
      <c r="AE15" s="313" t="s">
        <v>113</v>
      </c>
      <c r="AF15" s="313"/>
      <c r="AG15" s="313"/>
    </row>
    <row r="16" spans="3:38" ht="15.75" thickBot="1" x14ac:dyDescent="0.3">
      <c r="J16" s="20" t="s">
        <v>53</v>
      </c>
      <c r="K16" s="20" t="s">
        <v>54</v>
      </c>
      <c r="U16" s="68" t="s">
        <v>53</v>
      </c>
      <c r="V16" s="68" t="s">
        <v>54</v>
      </c>
      <c r="W16" s="68" t="s">
        <v>54</v>
      </c>
      <c r="X16" s="68" t="s">
        <v>54</v>
      </c>
      <c r="Y16" s="68" t="s">
        <v>54</v>
      </c>
      <c r="AB16" s="69">
        <f>+SUM(AB19:AB83)</f>
        <v>-5.8230912168434068E-2</v>
      </c>
      <c r="AE16" s="20" t="s">
        <v>53</v>
      </c>
      <c r="AF16" s="20" t="s">
        <v>54</v>
      </c>
      <c r="AG16" s="20" t="s">
        <v>54</v>
      </c>
      <c r="AL16" s="59"/>
    </row>
    <row r="17" spans="2:76" ht="15.75" thickBot="1" x14ac:dyDescent="0.3">
      <c r="AZ17" s="312" t="s">
        <v>98</v>
      </c>
      <c r="BA17" s="312"/>
      <c r="BB17" s="312"/>
      <c r="BC17" s="312"/>
      <c r="BD17" s="312"/>
      <c r="BE17" s="312"/>
      <c r="BF17" s="312"/>
      <c r="BG17" s="312"/>
      <c r="BK17" s="314" t="s">
        <v>101</v>
      </c>
      <c r="BL17" s="314"/>
      <c r="BM17" s="314"/>
      <c r="BQ17" s="312" t="s">
        <v>103</v>
      </c>
      <c r="BR17" s="312"/>
      <c r="BS17" s="312"/>
      <c r="BT17" s="312"/>
      <c r="BU17" s="312"/>
      <c r="BV17" s="312"/>
      <c r="BW17" s="312"/>
      <c r="BX17" s="312"/>
    </row>
    <row r="18" spans="2:76" x14ac:dyDescent="0.25">
      <c r="B18" s="1" t="s">
        <v>80</v>
      </c>
      <c r="C18" s="1" t="s">
        <v>79</v>
      </c>
      <c r="D18" s="2" t="s">
        <v>1</v>
      </c>
      <c r="E18" s="3" t="s">
        <v>2</v>
      </c>
      <c r="F18" s="4" t="s">
        <v>3</v>
      </c>
      <c r="G18" s="5" t="s">
        <v>4</v>
      </c>
      <c r="H18" s="5" t="s">
        <v>5</v>
      </c>
      <c r="I18" s="5" t="s">
        <v>6</v>
      </c>
      <c r="J18" s="18" t="s">
        <v>7</v>
      </c>
      <c r="K18" s="19" t="s">
        <v>8</v>
      </c>
      <c r="L18" s="5" t="s">
        <v>9</v>
      </c>
      <c r="M18" s="5" t="s">
        <v>10</v>
      </c>
      <c r="N18" s="5" t="s">
        <v>11</v>
      </c>
      <c r="O18" s="5" t="s">
        <v>12</v>
      </c>
      <c r="P18" s="5" t="s">
        <v>13</v>
      </c>
      <c r="Q18" s="6" t="s">
        <v>14</v>
      </c>
      <c r="U18" s="24" t="str">
        <f>+J18</f>
        <v>Tasso Medio</v>
      </c>
      <c r="V18" s="24" t="str">
        <f>+K18</f>
        <v>Euribor</v>
      </c>
      <c r="W18" s="24" t="s">
        <v>89</v>
      </c>
      <c r="X18" s="24" t="s">
        <v>129</v>
      </c>
      <c r="Y18" s="24" t="s">
        <v>55</v>
      </c>
      <c r="AA18" s="24" t="s">
        <v>86</v>
      </c>
      <c r="AB18" s="24" t="s">
        <v>87</v>
      </c>
      <c r="AC18" s="24"/>
      <c r="AD18" s="24"/>
      <c r="AE18" s="24" t="s">
        <v>88</v>
      </c>
      <c r="AF18" s="24" t="s">
        <v>87</v>
      </c>
      <c r="AG18" s="24" t="s">
        <v>82</v>
      </c>
      <c r="AL18" s="13"/>
      <c r="AM18" s="13"/>
      <c r="AZ18" s="50" t="s">
        <v>0</v>
      </c>
      <c r="BA18" s="50" t="s">
        <v>91</v>
      </c>
      <c r="BB18" s="50" t="s">
        <v>92</v>
      </c>
      <c r="BC18" s="50" t="s">
        <v>93</v>
      </c>
      <c r="BD18" s="50" t="s">
        <v>94</v>
      </c>
      <c r="BE18" s="50" t="s">
        <v>95</v>
      </c>
      <c r="BF18" s="50" t="s">
        <v>96</v>
      </c>
      <c r="BG18" s="50" t="s">
        <v>97</v>
      </c>
      <c r="BK18" s="56" t="s">
        <v>0</v>
      </c>
      <c r="BL18" s="56" t="s">
        <v>99</v>
      </c>
      <c r="BM18" s="51" t="s">
        <v>100</v>
      </c>
      <c r="BQ18" s="56" t="s">
        <v>104</v>
      </c>
      <c r="BR18" s="56" t="s">
        <v>105</v>
      </c>
      <c r="BS18" s="56" t="s">
        <v>106</v>
      </c>
      <c r="BT18" s="56" t="s">
        <v>107</v>
      </c>
      <c r="BU18" s="56" t="s">
        <v>108</v>
      </c>
      <c r="BV18" s="56" t="s">
        <v>109</v>
      </c>
      <c r="BW18" s="56" t="s">
        <v>110</v>
      </c>
    </row>
    <row r="19" spans="2:76" x14ac:dyDescent="0.25">
      <c r="B19" s="7">
        <f>+EOMONTH(C19,-3)</f>
        <v>39416</v>
      </c>
      <c r="C19" s="240">
        <v>39507</v>
      </c>
      <c r="D19" s="241">
        <v>77242928581</v>
      </c>
      <c r="E19" s="242">
        <v>15282224.87999991</v>
      </c>
      <c r="F19" s="243">
        <v>17811</v>
      </c>
      <c r="G19" s="242">
        <v>2663549261.4137931</v>
      </c>
      <c r="H19" s="242">
        <v>149545.18339306008</v>
      </c>
      <c r="I19" s="242">
        <v>15282224.87999991</v>
      </c>
      <c r="J19" s="244">
        <v>7.2411732812727531E-2</v>
      </c>
      <c r="K19" s="244">
        <v>4.1820952380952389E-2</v>
      </c>
      <c r="L19" s="245">
        <v>1.2253634085213003E-3</v>
      </c>
      <c r="M19" s="245">
        <v>0</v>
      </c>
      <c r="N19" s="245">
        <v>1.2253634085213003E-3</v>
      </c>
      <c r="O19" s="259">
        <v>21.702925379143274</v>
      </c>
      <c r="P19" s="259">
        <v>11.915353856204488</v>
      </c>
      <c r="Q19" s="257"/>
      <c r="T19" s="21">
        <f>+C19</f>
        <v>39507</v>
      </c>
      <c r="U19" s="14">
        <f t="shared" ref="U19:V77" si="0">+J19</f>
        <v>7.2411732812727531E-2</v>
      </c>
      <c r="V19" s="14">
        <f t="shared" si="0"/>
        <v>4.1820952380952389E-2</v>
      </c>
      <c r="W19" s="14">
        <f>++VLOOKUP(C19,'cds bmps'!K:O,5,FALSE)/10000</f>
        <v>8.463942857142857E-3</v>
      </c>
      <c r="X19" s="83">
        <v>1.2717536813922356E-2</v>
      </c>
      <c r="Y19" s="82">
        <v>0</v>
      </c>
      <c r="AA19" s="8">
        <f>+$AM$37+$AM$38*V19+$AM$39*W19+X19*$AM$40</f>
        <v>7.7308533158015599E-2</v>
      </c>
      <c r="AB19" s="14">
        <f>+U19-AA19</f>
        <v>-4.8968003452880687E-3</v>
      </c>
      <c r="AD19" s="21">
        <f>+T20</f>
        <v>39538</v>
      </c>
      <c r="AE19" s="14">
        <f>+J20-J19</f>
        <v>8.6431442871286179E-4</v>
      </c>
      <c r="AF19" s="14">
        <f>+AB19</f>
        <v>-4.8968003452880687E-3</v>
      </c>
      <c r="AG19" s="15">
        <f>+N19</f>
        <v>1.2253634085213003E-3</v>
      </c>
      <c r="AL19" s="10"/>
      <c r="AM19" s="10"/>
      <c r="AZ19" s="21">
        <f t="shared" ref="AZ19:BB20" si="1">+T19</f>
        <v>39507</v>
      </c>
      <c r="BA19" s="60">
        <f t="shared" si="1"/>
        <v>7.2411732812727531E-2</v>
      </c>
      <c r="BB19" s="60">
        <f t="shared" si="1"/>
        <v>4.1820952380952389E-2</v>
      </c>
      <c r="BC19" s="60"/>
      <c r="BD19" s="60"/>
      <c r="BE19" s="60"/>
      <c r="BF19" s="60">
        <f>+W19</f>
        <v>8.463942857142857E-3</v>
      </c>
      <c r="BG19" s="61">
        <f>+X19</f>
        <v>1.2717536813922356E-2</v>
      </c>
      <c r="BK19" s="52">
        <f>+T19</f>
        <v>39507</v>
      </c>
      <c r="BL19" s="58">
        <f>+P19</f>
        <v>11.915353856204488</v>
      </c>
      <c r="BM19" s="53">
        <f>+F19</f>
        <v>17811</v>
      </c>
      <c r="BQ19" s="21">
        <f>+C20</f>
        <v>39538</v>
      </c>
      <c r="BR19" s="58">
        <f>+J20</f>
        <v>7.3276047241440392E-2</v>
      </c>
      <c r="BS19" s="58">
        <f>+J19</f>
        <v>7.2411732812727531E-2</v>
      </c>
      <c r="BT19" s="58">
        <f>+K19</f>
        <v>4.1820952380952389E-2</v>
      </c>
      <c r="BU19" s="58">
        <f>+W19</f>
        <v>8.463942857142857E-3</v>
      </c>
      <c r="BV19" s="58">
        <f>+N19</f>
        <v>1.2253634085213003E-3</v>
      </c>
      <c r="BW19" s="8">
        <f>+X19</f>
        <v>1.2717536813922356E-2</v>
      </c>
    </row>
    <row r="20" spans="2:76" x14ac:dyDescent="0.25">
      <c r="B20" s="7">
        <f t="shared" ref="B20:B83" si="2">+EOMONTH(C20,-3)</f>
        <v>39447</v>
      </c>
      <c r="C20" s="246">
        <v>39538</v>
      </c>
      <c r="D20" s="247">
        <v>81373218978</v>
      </c>
      <c r="E20" s="248">
        <v>16291551.470000004</v>
      </c>
      <c r="F20" s="249">
        <v>17431</v>
      </c>
      <c r="G20" s="248">
        <v>2624942547.6774192</v>
      </c>
      <c r="H20" s="248">
        <v>150590.47373515111</v>
      </c>
      <c r="I20" s="248">
        <v>16291551.470000004</v>
      </c>
      <c r="J20" s="250">
        <v>7.3276047241440392E-2</v>
      </c>
      <c r="K20" s="250">
        <v>4.3046315789473689E-2</v>
      </c>
      <c r="L20" s="251">
        <v>6.4459330143539634E-4</v>
      </c>
      <c r="M20" s="251">
        <v>0</v>
      </c>
      <c r="N20" s="251">
        <v>6.4459330143539634E-4</v>
      </c>
      <c r="O20" s="260">
        <v>21.688324846151406</v>
      </c>
      <c r="P20" s="260">
        <v>11.922319336936539</v>
      </c>
      <c r="Q20" s="258">
        <v>7.2411732812727531E-2</v>
      </c>
      <c r="T20" s="21">
        <f t="shared" ref="T20:T80" si="3">+C20</f>
        <v>39538</v>
      </c>
      <c r="U20" s="14">
        <f t="shared" si="0"/>
        <v>7.3276047241440392E-2</v>
      </c>
      <c r="V20" s="14">
        <f t="shared" si="0"/>
        <v>4.3046315789473689E-2</v>
      </c>
      <c r="W20" s="14">
        <f>++VLOOKUP(C20,'cds bmps'!K:O,5,FALSE)/10000</f>
        <v>1.1663990476190478E-2</v>
      </c>
      <c r="X20" s="83">
        <v>1.2490317583268785E-2</v>
      </c>
      <c r="Y20" s="82">
        <v>0</v>
      </c>
      <c r="AA20" s="83">
        <f t="shared" ref="AA20:AA83" si="4">+$AM$37+$AM$38*V20+$AM$39*W20+X20*$AM$40</f>
        <v>7.850218387734384E-2</v>
      </c>
      <c r="AB20" s="14">
        <f t="shared" ref="AB20:AB80" si="5">+U20-AA20</f>
        <v>-5.2261366359034472E-3</v>
      </c>
      <c r="AD20" s="21">
        <f t="shared" ref="AD20:AD79" si="6">+T21</f>
        <v>39568</v>
      </c>
      <c r="AE20" s="14">
        <f t="shared" ref="AE20:AE79" si="7">+J21-J20</f>
        <v>2.9240935032952553E-3</v>
      </c>
      <c r="AF20" s="14">
        <f t="shared" ref="AF20:AF79" si="8">+AB20</f>
        <v>-5.2261366359034472E-3</v>
      </c>
      <c r="AG20" s="15">
        <f t="shared" ref="AG20:AG79" si="9">+N20</f>
        <v>6.4459330143539634E-4</v>
      </c>
      <c r="AL20" s="10"/>
      <c r="AM20" s="10"/>
      <c r="AZ20" s="21">
        <f t="shared" si="1"/>
        <v>39538</v>
      </c>
      <c r="BA20" s="60">
        <f t="shared" si="1"/>
        <v>7.3276047241440392E-2</v>
      </c>
      <c r="BB20" s="60">
        <f t="shared" si="1"/>
        <v>4.3046315789473689E-2</v>
      </c>
      <c r="BC20" s="60">
        <f>+L19</f>
        <v>1.2253634085213003E-3</v>
      </c>
      <c r="BD20" s="60">
        <f>+M19</f>
        <v>0</v>
      </c>
      <c r="BE20" s="60">
        <f>+N19</f>
        <v>1.2253634085213003E-3</v>
      </c>
      <c r="BF20" s="60">
        <f>+W20</f>
        <v>1.1663990476190478E-2</v>
      </c>
      <c r="BG20" s="61">
        <f>+X20</f>
        <v>1.2490317583268785E-2</v>
      </c>
      <c r="BK20" s="52">
        <f t="shared" ref="BK20:BK83" si="10">+T20</f>
        <v>39538</v>
      </c>
      <c r="BL20" s="58">
        <f t="shared" ref="BL20:BL83" si="11">+P20</f>
        <v>11.922319336936539</v>
      </c>
      <c r="BM20" s="53">
        <f t="shared" ref="BM20:BM83" si="12">+F20</f>
        <v>17431</v>
      </c>
      <c r="BQ20" s="21">
        <f t="shared" ref="BQ20:BQ82" si="13">+C21</f>
        <v>39568</v>
      </c>
      <c r="BR20" s="58">
        <f t="shared" ref="BR20:BR82" si="14">+J21</f>
        <v>7.6200140744735648E-2</v>
      </c>
      <c r="BS20" s="58">
        <f t="shared" ref="BS20:BS82" si="15">+J20</f>
        <v>7.3276047241440392E-2</v>
      </c>
      <c r="BT20" s="58">
        <f t="shared" ref="BT20:BT82" si="16">+K20</f>
        <v>4.3046315789473689E-2</v>
      </c>
      <c r="BU20" s="58">
        <f t="shared" ref="BU20:BU82" si="17">+W20</f>
        <v>1.1663990476190478E-2</v>
      </c>
      <c r="BV20" s="58">
        <f t="shared" ref="BV20:BV82" si="18">+N20</f>
        <v>6.4459330143539634E-4</v>
      </c>
      <c r="BW20" s="8">
        <f t="shared" ref="BW20:BW82" si="19">+X20</f>
        <v>1.2490317583268785E-2</v>
      </c>
    </row>
    <row r="21" spans="2:76" x14ac:dyDescent="0.25">
      <c r="B21" s="7">
        <f t="shared" si="2"/>
        <v>39478</v>
      </c>
      <c r="C21" s="246">
        <v>39568</v>
      </c>
      <c r="D21" s="247">
        <v>81697661741</v>
      </c>
      <c r="E21" s="248">
        <v>17009216.730000012</v>
      </c>
      <c r="F21" s="249">
        <v>19232</v>
      </c>
      <c r="G21" s="248">
        <v>2723255391.3666668</v>
      </c>
      <c r="H21" s="248">
        <v>141600.21793711869</v>
      </c>
      <c r="I21" s="248">
        <v>17009216.730000012</v>
      </c>
      <c r="J21" s="250">
        <v>7.6200140744735648E-2</v>
      </c>
      <c r="K21" s="250">
        <v>4.3690909090909086E-2</v>
      </c>
      <c r="L21" s="251">
        <v>1.8290043290044439E-4</v>
      </c>
      <c r="M21" s="251">
        <v>0</v>
      </c>
      <c r="N21" s="251">
        <v>1.8290043290044439E-4</v>
      </c>
      <c r="O21" s="260">
        <v>21.725093836679452</v>
      </c>
      <c r="P21" s="260">
        <v>11.860762999344518</v>
      </c>
      <c r="Q21" s="258">
        <v>7.3276047241440392E-2</v>
      </c>
      <c r="T21" s="21">
        <f t="shared" si="3"/>
        <v>39568</v>
      </c>
      <c r="U21" s="14">
        <f t="shared" si="0"/>
        <v>7.6200140744735648E-2</v>
      </c>
      <c r="V21" s="14">
        <f t="shared" si="0"/>
        <v>4.3690909090909086E-2</v>
      </c>
      <c r="W21" s="14">
        <f>++VLOOKUP(C21,'cds bmps'!K:O,5,FALSE)/10000</f>
        <v>7.2775499999999998E-3</v>
      </c>
      <c r="X21" s="83">
        <v>1.2490317583268785E-2</v>
      </c>
      <c r="Y21" s="82">
        <v>0</v>
      </c>
      <c r="AA21" s="83">
        <f t="shared" si="4"/>
        <v>7.7564227002488828E-2</v>
      </c>
      <c r="AB21" s="14">
        <f t="shared" si="5"/>
        <v>-1.3640862577531804E-3</v>
      </c>
      <c r="AD21" s="21">
        <f t="shared" si="6"/>
        <v>39599</v>
      </c>
      <c r="AE21" s="14">
        <f t="shared" si="7"/>
        <v>-1.4340219525334763E-3</v>
      </c>
      <c r="AF21" s="14">
        <f t="shared" si="8"/>
        <v>-1.3640862577531804E-3</v>
      </c>
      <c r="AG21" s="15">
        <f t="shared" si="9"/>
        <v>1.8290043290044439E-4</v>
      </c>
      <c r="AL21" s="59" t="s">
        <v>30</v>
      </c>
      <c r="AZ21" s="21">
        <f t="shared" ref="AZ21:AZ83" si="20">+T21</f>
        <v>39568</v>
      </c>
      <c r="BA21" s="60">
        <f t="shared" ref="BA21:BA83" si="21">+U21</f>
        <v>7.6200140744735648E-2</v>
      </c>
      <c r="BB21" s="60">
        <f t="shared" ref="BB21:BB83" si="22">+V21</f>
        <v>4.3690909090909086E-2</v>
      </c>
      <c r="BC21" s="60">
        <f t="shared" ref="BC21:BC83" si="23">+L20</f>
        <v>6.4459330143539634E-4</v>
      </c>
      <c r="BD21" s="60">
        <f t="shared" ref="BD21:BD83" si="24">+M20</f>
        <v>0</v>
      </c>
      <c r="BE21" s="60">
        <f t="shared" ref="BE21:BE83" si="25">+N20</f>
        <v>6.4459330143539634E-4</v>
      </c>
      <c r="BF21" s="60">
        <f t="shared" ref="BF21:BF83" si="26">+W21</f>
        <v>7.2775499999999998E-3</v>
      </c>
      <c r="BG21" s="61">
        <f t="shared" ref="BG21:BG83" si="27">+X21</f>
        <v>1.2490317583268785E-2</v>
      </c>
      <c r="BK21" s="52">
        <f t="shared" si="10"/>
        <v>39568</v>
      </c>
      <c r="BL21" s="58">
        <f t="shared" si="11"/>
        <v>11.860762999344518</v>
      </c>
      <c r="BM21" s="53">
        <f t="shared" si="12"/>
        <v>19232</v>
      </c>
      <c r="BQ21" s="21">
        <f t="shared" si="13"/>
        <v>39599</v>
      </c>
      <c r="BR21" s="58">
        <f t="shared" si="14"/>
        <v>7.4766118792202171E-2</v>
      </c>
      <c r="BS21" s="58">
        <f t="shared" si="15"/>
        <v>7.6200140744735648E-2</v>
      </c>
      <c r="BT21" s="58">
        <f t="shared" si="16"/>
        <v>4.3690909090909086E-2</v>
      </c>
      <c r="BU21" s="58">
        <f t="shared" si="17"/>
        <v>7.2775499999999998E-3</v>
      </c>
      <c r="BV21" s="58">
        <f t="shared" si="18"/>
        <v>1.8290043290044439E-4</v>
      </c>
      <c r="BW21" s="8">
        <f t="shared" si="19"/>
        <v>1.2490317583268785E-2</v>
      </c>
    </row>
    <row r="22" spans="2:76" ht="15.75" thickBot="1" x14ac:dyDescent="0.3">
      <c r="B22" s="7">
        <f t="shared" si="2"/>
        <v>39507</v>
      </c>
      <c r="C22" s="246">
        <v>39599</v>
      </c>
      <c r="D22" s="247">
        <v>84022532614</v>
      </c>
      <c r="E22" s="248">
        <v>17164040.040000014</v>
      </c>
      <c r="F22" s="249">
        <v>17748</v>
      </c>
      <c r="G22" s="248">
        <v>2710404277.8709679</v>
      </c>
      <c r="H22" s="248">
        <v>152716.03999723733</v>
      </c>
      <c r="I22" s="248">
        <v>17164040.040000014</v>
      </c>
      <c r="J22" s="250">
        <v>7.4766118792202171E-2</v>
      </c>
      <c r="K22" s="250">
        <v>4.387380952380953E-2</v>
      </c>
      <c r="L22" s="251">
        <v>8.4999999999999659E-4</v>
      </c>
      <c r="M22" s="251">
        <v>0</v>
      </c>
      <c r="N22" s="251">
        <v>8.4999999999999659E-4</v>
      </c>
      <c r="O22" s="260">
        <v>21.720363640737975</v>
      </c>
      <c r="P22" s="260">
        <v>11.936335528239175</v>
      </c>
      <c r="Q22" s="258">
        <v>7.6200140744735648E-2</v>
      </c>
      <c r="T22" s="21">
        <f t="shared" si="3"/>
        <v>39599</v>
      </c>
      <c r="U22" s="14">
        <f t="shared" si="0"/>
        <v>7.4766118792202171E-2</v>
      </c>
      <c r="V22" s="14">
        <f t="shared" si="0"/>
        <v>4.387380952380953E-2</v>
      </c>
      <c r="W22" s="14">
        <f>++VLOOKUP(C22,'cds bmps'!K:O,5,FALSE)/10000</f>
        <v>5.9521363636363634E-3</v>
      </c>
      <c r="X22" s="83">
        <v>1.2490317583268785E-2</v>
      </c>
      <c r="Y22" s="82">
        <v>0</v>
      </c>
      <c r="AA22" s="83">
        <f t="shared" si="4"/>
        <v>7.7274548425622452E-2</v>
      </c>
      <c r="AB22" s="14">
        <f t="shared" si="5"/>
        <v>-2.508429633420281E-3</v>
      </c>
      <c r="AD22" s="21">
        <f t="shared" si="6"/>
        <v>39629</v>
      </c>
      <c r="AE22" s="14">
        <f t="shared" si="7"/>
        <v>1.0229443690874251E-3</v>
      </c>
      <c r="AF22" s="14">
        <f t="shared" si="8"/>
        <v>-2.508429633420281E-3</v>
      </c>
      <c r="AG22" s="15">
        <f t="shared" si="9"/>
        <v>8.4999999999999659E-4</v>
      </c>
      <c r="AZ22" s="21">
        <f t="shared" si="20"/>
        <v>39599</v>
      </c>
      <c r="BA22" s="60">
        <f t="shared" si="21"/>
        <v>7.4766118792202171E-2</v>
      </c>
      <c r="BB22" s="60">
        <f t="shared" si="22"/>
        <v>4.387380952380953E-2</v>
      </c>
      <c r="BC22" s="60">
        <f t="shared" si="23"/>
        <v>1.8290043290044439E-4</v>
      </c>
      <c r="BD22" s="60">
        <f t="shared" si="24"/>
        <v>0</v>
      </c>
      <c r="BE22" s="60">
        <f t="shared" si="25"/>
        <v>1.8290043290044439E-4</v>
      </c>
      <c r="BF22" s="60">
        <f t="shared" si="26"/>
        <v>5.9521363636363634E-3</v>
      </c>
      <c r="BG22" s="61">
        <f t="shared" si="27"/>
        <v>1.2490317583268785E-2</v>
      </c>
      <c r="BK22" s="52">
        <f t="shared" si="10"/>
        <v>39599</v>
      </c>
      <c r="BL22" s="58">
        <f t="shared" si="11"/>
        <v>11.936335528239175</v>
      </c>
      <c r="BM22" s="53">
        <f t="shared" si="12"/>
        <v>17748</v>
      </c>
      <c r="BQ22" s="21">
        <f t="shared" si="13"/>
        <v>39629</v>
      </c>
      <c r="BR22" s="58">
        <f t="shared" si="14"/>
        <v>7.5789063161289597E-2</v>
      </c>
      <c r="BS22" s="58">
        <f t="shared" si="15"/>
        <v>7.4766118792202171E-2</v>
      </c>
      <c r="BT22" s="58">
        <f t="shared" si="16"/>
        <v>4.387380952380953E-2</v>
      </c>
      <c r="BU22" s="58">
        <f t="shared" si="17"/>
        <v>5.9521363636363634E-3</v>
      </c>
      <c r="BV22" s="58">
        <f t="shared" si="18"/>
        <v>8.4999999999999659E-4</v>
      </c>
      <c r="BW22" s="8">
        <f t="shared" si="19"/>
        <v>1.2490317583268785E-2</v>
      </c>
    </row>
    <row r="23" spans="2:76" x14ac:dyDescent="0.25">
      <c r="B23" s="7">
        <f t="shared" si="2"/>
        <v>39538</v>
      </c>
      <c r="C23" s="246">
        <v>39629</v>
      </c>
      <c r="D23" s="247">
        <v>81190640557</v>
      </c>
      <c r="E23" s="248">
        <v>16812466.080000091</v>
      </c>
      <c r="F23" s="249">
        <v>17592</v>
      </c>
      <c r="G23" s="248">
        <v>2706354685.2333331</v>
      </c>
      <c r="H23" s="248">
        <v>153840.0798791117</v>
      </c>
      <c r="I23" s="248">
        <v>16812466.080000091</v>
      </c>
      <c r="J23" s="250">
        <v>7.5789063161289597E-2</v>
      </c>
      <c r="K23" s="250">
        <v>4.4723809523809527E-2</v>
      </c>
      <c r="L23" s="251">
        <v>0</v>
      </c>
      <c r="M23" s="251">
        <v>-8.1573498964745972E-6</v>
      </c>
      <c r="N23" s="251">
        <v>-8.1573498964745972E-6</v>
      </c>
      <c r="O23" s="260">
        <v>21.718868431732119</v>
      </c>
      <c r="P23" s="260">
        <v>11.943668899497522</v>
      </c>
      <c r="Q23" s="258">
        <v>7.4766118792202171E-2</v>
      </c>
      <c r="T23" s="21">
        <f t="shared" si="3"/>
        <v>39629</v>
      </c>
      <c r="U23" s="14">
        <f t="shared" si="0"/>
        <v>7.5789063161289597E-2</v>
      </c>
      <c r="V23" s="14">
        <f t="shared" si="0"/>
        <v>4.4723809523809527E-2</v>
      </c>
      <c r="W23" s="14">
        <f>++VLOOKUP(C23,'cds bmps'!K:O,5,FALSE)/10000</f>
        <v>7.349804761904763E-3</v>
      </c>
      <c r="X23" s="83">
        <v>9.7824599808455336E-3</v>
      </c>
      <c r="Y23" s="82">
        <v>0</v>
      </c>
      <c r="AA23" s="83">
        <f t="shared" si="4"/>
        <v>7.3537746693529665E-2</v>
      </c>
      <c r="AB23" s="14">
        <f t="shared" si="5"/>
        <v>2.2513164677599312E-3</v>
      </c>
      <c r="AD23" s="21">
        <f t="shared" si="6"/>
        <v>39660</v>
      </c>
      <c r="AE23" s="14">
        <f t="shared" si="7"/>
        <v>2.2789940543242182E-3</v>
      </c>
      <c r="AF23" s="14">
        <f t="shared" si="8"/>
        <v>2.2513164677599312E-3</v>
      </c>
      <c r="AG23" s="15">
        <f t="shared" si="9"/>
        <v>-8.1573498964745972E-6</v>
      </c>
      <c r="AL23" s="13" t="s">
        <v>31</v>
      </c>
      <c r="AM23" s="13"/>
      <c r="AZ23" s="21">
        <f t="shared" si="20"/>
        <v>39629</v>
      </c>
      <c r="BA23" s="60">
        <f t="shared" si="21"/>
        <v>7.5789063161289597E-2</v>
      </c>
      <c r="BB23" s="60">
        <f t="shared" si="22"/>
        <v>4.4723809523809527E-2</v>
      </c>
      <c r="BC23" s="60">
        <f t="shared" si="23"/>
        <v>8.4999999999999659E-4</v>
      </c>
      <c r="BD23" s="60">
        <f t="shared" si="24"/>
        <v>0</v>
      </c>
      <c r="BE23" s="60">
        <f t="shared" si="25"/>
        <v>8.4999999999999659E-4</v>
      </c>
      <c r="BF23" s="60">
        <f t="shared" si="26"/>
        <v>7.349804761904763E-3</v>
      </c>
      <c r="BG23" s="61">
        <f t="shared" si="27"/>
        <v>9.7824599808455336E-3</v>
      </c>
      <c r="BK23" s="52">
        <f t="shared" si="10"/>
        <v>39629</v>
      </c>
      <c r="BL23" s="58">
        <f t="shared" si="11"/>
        <v>11.943668899497522</v>
      </c>
      <c r="BM23" s="53">
        <f t="shared" si="12"/>
        <v>17592</v>
      </c>
      <c r="BQ23" s="21">
        <f t="shared" si="13"/>
        <v>39660</v>
      </c>
      <c r="BR23" s="58">
        <f t="shared" si="14"/>
        <v>7.8068057215613815E-2</v>
      </c>
      <c r="BS23" s="58">
        <f t="shared" si="15"/>
        <v>7.5789063161289597E-2</v>
      </c>
      <c r="BT23" s="58">
        <f t="shared" si="16"/>
        <v>4.4723809523809527E-2</v>
      </c>
      <c r="BU23" s="58">
        <f t="shared" si="17"/>
        <v>7.349804761904763E-3</v>
      </c>
      <c r="BV23" s="58">
        <f t="shared" si="18"/>
        <v>-8.1573498964745972E-6</v>
      </c>
      <c r="BW23" s="8">
        <f t="shared" si="19"/>
        <v>9.7824599808455336E-3</v>
      </c>
    </row>
    <row r="24" spans="2:76" x14ac:dyDescent="0.25">
      <c r="B24" s="7">
        <f t="shared" si="2"/>
        <v>39568</v>
      </c>
      <c r="C24" s="246">
        <v>39660</v>
      </c>
      <c r="D24" s="247">
        <v>84461567288</v>
      </c>
      <c r="E24" s="248">
        <v>18015711.66</v>
      </c>
      <c r="F24" s="249">
        <v>19918</v>
      </c>
      <c r="G24" s="248">
        <v>2724566686.7096772</v>
      </c>
      <c r="H24" s="248">
        <v>136789.1699322059</v>
      </c>
      <c r="I24" s="248">
        <v>18015711.66</v>
      </c>
      <c r="J24" s="250">
        <v>7.8068057215613815E-2</v>
      </c>
      <c r="K24" s="250">
        <v>4.4715652173913052E-2</v>
      </c>
      <c r="L24" s="251">
        <v>1.5910973084884428E-4</v>
      </c>
      <c r="M24" s="251">
        <v>0</v>
      </c>
      <c r="N24" s="251">
        <v>1.5910973084884428E-4</v>
      </c>
      <c r="O24" s="260">
        <v>21.725575238366048</v>
      </c>
      <c r="P24" s="260">
        <v>11.826196113874465</v>
      </c>
      <c r="Q24" s="258">
        <v>7.5789063161289597E-2</v>
      </c>
      <c r="T24" s="21">
        <f t="shared" si="3"/>
        <v>39660</v>
      </c>
      <c r="U24" s="14">
        <f t="shared" si="0"/>
        <v>7.8068057215613815E-2</v>
      </c>
      <c r="V24" s="14">
        <f t="shared" si="0"/>
        <v>4.4715652173913052E-2</v>
      </c>
      <c r="W24" s="14">
        <f>++VLOOKUP(C24,'cds bmps'!K:O,5,FALSE)/10000</f>
        <v>7.5040086956521734E-3</v>
      </c>
      <c r="X24" s="83">
        <v>9.7824599808455336E-3</v>
      </c>
      <c r="Y24" s="82">
        <v>0</v>
      </c>
      <c r="AA24" s="83">
        <f t="shared" si="4"/>
        <v>7.3578373346488701E-2</v>
      </c>
      <c r="AB24" s="14">
        <f t="shared" si="5"/>
        <v>4.4896838691251134E-3</v>
      </c>
      <c r="AD24" s="21">
        <f t="shared" si="6"/>
        <v>39691</v>
      </c>
      <c r="AE24" s="14">
        <f t="shared" si="7"/>
        <v>-1.1878747628205621E-3</v>
      </c>
      <c r="AF24" s="14">
        <f t="shared" si="8"/>
        <v>4.4896838691251134E-3</v>
      </c>
      <c r="AG24" s="15">
        <f t="shared" si="9"/>
        <v>1.5910973084884428E-4</v>
      </c>
      <c r="AL24" s="10" t="s">
        <v>32</v>
      </c>
      <c r="AM24" s="10">
        <v>0.8230861312997344</v>
      </c>
      <c r="AZ24" s="21">
        <f t="shared" si="20"/>
        <v>39660</v>
      </c>
      <c r="BA24" s="60">
        <f t="shared" si="21"/>
        <v>7.8068057215613815E-2</v>
      </c>
      <c r="BB24" s="60">
        <f t="shared" si="22"/>
        <v>4.4715652173913052E-2</v>
      </c>
      <c r="BC24" s="60">
        <f t="shared" si="23"/>
        <v>0</v>
      </c>
      <c r="BD24" s="60">
        <f t="shared" si="24"/>
        <v>-8.1573498964745972E-6</v>
      </c>
      <c r="BE24" s="60">
        <f t="shared" si="25"/>
        <v>-8.1573498964745972E-6</v>
      </c>
      <c r="BF24" s="60">
        <f t="shared" si="26"/>
        <v>7.5040086956521734E-3</v>
      </c>
      <c r="BG24" s="61">
        <f t="shared" si="27"/>
        <v>9.7824599808455336E-3</v>
      </c>
      <c r="BK24" s="52">
        <f t="shared" si="10"/>
        <v>39660</v>
      </c>
      <c r="BL24" s="58">
        <f t="shared" si="11"/>
        <v>11.826196113874465</v>
      </c>
      <c r="BM24" s="53">
        <f t="shared" si="12"/>
        <v>19918</v>
      </c>
      <c r="BQ24" s="21">
        <f t="shared" si="13"/>
        <v>39691</v>
      </c>
      <c r="BR24" s="58">
        <f t="shared" si="14"/>
        <v>7.6880182452793253E-2</v>
      </c>
      <c r="BS24" s="58">
        <f t="shared" si="15"/>
        <v>7.8068057215613815E-2</v>
      </c>
      <c r="BT24" s="58">
        <f t="shared" si="16"/>
        <v>4.4715652173913052E-2</v>
      </c>
      <c r="BU24" s="58">
        <f t="shared" si="17"/>
        <v>7.5040086956521734E-3</v>
      </c>
      <c r="BV24" s="58">
        <f t="shared" si="18"/>
        <v>1.5910973084884428E-4</v>
      </c>
      <c r="BW24" s="8">
        <f t="shared" si="19"/>
        <v>9.7824599808455336E-3</v>
      </c>
    </row>
    <row r="25" spans="2:76" x14ac:dyDescent="0.25">
      <c r="B25" s="7">
        <f t="shared" si="2"/>
        <v>39599</v>
      </c>
      <c r="C25" s="246">
        <v>39691</v>
      </c>
      <c r="D25" s="247">
        <v>80634694694</v>
      </c>
      <c r="E25" s="248">
        <v>16937732.350000001</v>
      </c>
      <c r="F25" s="249">
        <v>17449</v>
      </c>
      <c r="G25" s="248">
        <v>2601119183.6774192</v>
      </c>
      <c r="H25" s="248">
        <v>149069.81395366034</v>
      </c>
      <c r="I25" s="248">
        <v>16937732.350000001</v>
      </c>
      <c r="J25" s="250">
        <v>7.6880182452793253E-2</v>
      </c>
      <c r="K25" s="250">
        <v>4.4874761904761896E-2</v>
      </c>
      <c r="L25" s="251">
        <v>1.724329004329013E-3</v>
      </c>
      <c r="M25" s="251">
        <v>0</v>
      </c>
      <c r="N25" s="251">
        <v>1.724329004329013E-3</v>
      </c>
      <c r="O25" s="260">
        <v>21.679207644615104</v>
      </c>
      <c r="P25" s="260">
        <v>11.912170025216875</v>
      </c>
      <c r="Q25" s="258">
        <v>7.8068057215613815E-2</v>
      </c>
      <c r="T25" s="21">
        <f t="shared" si="3"/>
        <v>39691</v>
      </c>
      <c r="U25" s="14">
        <f t="shared" si="0"/>
        <v>7.6880182452793253E-2</v>
      </c>
      <c r="V25" s="14">
        <f t="shared" si="0"/>
        <v>4.4874761904761896E-2</v>
      </c>
      <c r="W25" s="14">
        <f>++VLOOKUP(C25,'cds bmps'!K:O,5,FALSE)/10000</f>
        <v>6.8807761904761903E-3</v>
      </c>
      <c r="X25" s="83">
        <v>9.7824599808455336E-3</v>
      </c>
      <c r="Y25" s="82">
        <v>0</v>
      </c>
      <c r="AA25" s="83">
        <f t="shared" si="4"/>
        <v>7.3480738761564995E-2</v>
      </c>
      <c r="AB25" s="14">
        <f t="shared" si="5"/>
        <v>3.3994436912282572E-3</v>
      </c>
      <c r="AD25" s="21">
        <f t="shared" si="6"/>
        <v>39721</v>
      </c>
      <c r="AE25" s="14">
        <f t="shared" si="7"/>
        <v>-2.6927705788818979E-3</v>
      </c>
      <c r="AF25" s="14">
        <f t="shared" si="8"/>
        <v>3.3994436912282572E-3</v>
      </c>
      <c r="AG25" s="15">
        <f t="shared" si="9"/>
        <v>1.724329004329013E-3</v>
      </c>
      <c r="AL25" s="10" t="s">
        <v>33</v>
      </c>
      <c r="AM25" s="10">
        <v>0.67747077953796353</v>
      </c>
      <c r="AZ25" s="21">
        <f t="shared" si="20"/>
        <v>39691</v>
      </c>
      <c r="BA25" s="60">
        <f t="shared" si="21"/>
        <v>7.6880182452793253E-2</v>
      </c>
      <c r="BB25" s="60">
        <f t="shared" si="22"/>
        <v>4.4874761904761896E-2</v>
      </c>
      <c r="BC25" s="60">
        <f t="shared" si="23"/>
        <v>1.5910973084884428E-4</v>
      </c>
      <c r="BD25" s="60">
        <f t="shared" si="24"/>
        <v>0</v>
      </c>
      <c r="BE25" s="60">
        <f t="shared" si="25"/>
        <v>1.5910973084884428E-4</v>
      </c>
      <c r="BF25" s="60">
        <f t="shared" si="26"/>
        <v>6.8807761904761903E-3</v>
      </c>
      <c r="BG25" s="61">
        <f t="shared" si="27"/>
        <v>9.7824599808455336E-3</v>
      </c>
      <c r="BK25" s="52">
        <f t="shared" si="10"/>
        <v>39691</v>
      </c>
      <c r="BL25" s="58">
        <f t="shared" si="11"/>
        <v>11.912170025216875</v>
      </c>
      <c r="BM25" s="53">
        <f t="shared" si="12"/>
        <v>17449</v>
      </c>
      <c r="BQ25" s="21">
        <f t="shared" si="13"/>
        <v>39721</v>
      </c>
      <c r="BR25" s="58">
        <f t="shared" si="14"/>
        <v>7.4187411873911355E-2</v>
      </c>
      <c r="BS25" s="58">
        <f t="shared" si="15"/>
        <v>7.6880182452793253E-2</v>
      </c>
      <c r="BT25" s="58">
        <f t="shared" si="16"/>
        <v>4.4874761904761896E-2</v>
      </c>
      <c r="BU25" s="58">
        <f t="shared" si="17"/>
        <v>6.8807761904761903E-3</v>
      </c>
      <c r="BV25" s="58">
        <f t="shared" si="18"/>
        <v>1.724329004329013E-3</v>
      </c>
      <c r="BW25" s="8">
        <f t="shared" si="19"/>
        <v>9.7824599808455336E-3</v>
      </c>
    </row>
    <row r="26" spans="2:76" x14ac:dyDescent="0.25">
      <c r="B26" s="7">
        <f t="shared" si="2"/>
        <v>39629</v>
      </c>
      <c r="C26" s="246">
        <v>39721</v>
      </c>
      <c r="D26" s="247">
        <v>184289042520</v>
      </c>
      <c r="E26" s="248">
        <v>37354992.080000006</v>
      </c>
      <c r="F26" s="249">
        <v>38883</v>
      </c>
      <c r="G26" s="248">
        <v>6142968084</v>
      </c>
      <c r="H26" s="248">
        <v>157985.96003394801</v>
      </c>
      <c r="I26" s="248">
        <v>37354992.080000006</v>
      </c>
      <c r="J26" s="250">
        <v>7.4187411873911355E-2</v>
      </c>
      <c r="K26" s="250">
        <v>4.6599090909090909E-2</v>
      </c>
      <c r="L26" s="251">
        <v>1.7135177865612652E-3</v>
      </c>
      <c r="M26" s="251">
        <v>0</v>
      </c>
      <c r="N26" s="251">
        <v>1.7135177865612652E-3</v>
      </c>
      <c r="O26" s="260">
        <v>22.538573863607624</v>
      </c>
      <c r="P26" s="260">
        <v>11.970261447516139</v>
      </c>
      <c r="Q26" s="258">
        <v>7.6880182452793253E-2</v>
      </c>
      <c r="T26" s="21">
        <f t="shared" si="3"/>
        <v>39721</v>
      </c>
      <c r="U26" s="14">
        <f t="shared" si="0"/>
        <v>7.4187411873911355E-2</v>
      </c>
      <c r="V26" s="14">
        <f t="shared" si="0"/>
        <v>4.6599090909090909E-2</v>
      </c>
      <c r="W26" s="14">
        <f>++VLOOKUP(C26,'cds bmps'!K:O,5,FALSE)/10000</f>
        <v>9.8625818181818196E-3</v>
      </c>
      <c r="X26" s="83">
        <v>7.2109264802009149E-3</v>
      </c>
      <c r="Y26" s="82">
        <v>0</v>
      </c>
      <c r="AA26" s="83">
        <f t="shared" si="4"/>
        <v>7.0898093108004864E-2</v>
      </c>
      <c r="AB26" s="14">
        <f t="shared" si="5"/>
        <v>3.2893187659064904E-3</v>
      </c>
      <c r="AD26" s="21">
        <f t="shared" si="6"/>
        <v>39752</v>
      </c>
      <c r="AE26" s="14">
        <f t="shared" si="7"/>
        <v>1.1472508920090108E-3</v>
      </c>
      <c r="AF26" s="14">
        <f t="shared" si="8"/>
        <v>3.2893187659064904E-3</v>
      </c>
      <c r="AG26" s="15">
        <f t="shared" si="9"/>
        <v>1.7135177865612652E-3</v>
      </c>
      <c r="AL26" s="10" t="s">
        <v>34</v>
      </c>
      <c r="AM26" s="10">
        <v>0.66456961071948206</v>
      </c>
      <c r="AZ26" s="21">
        <f t="shared" si="20"/>
        <v>39721</v>
      </c>
      <c r="BA26" s="60">
        <f t="shared" si="21"/>
        <v>7.4187411873911355E-2</v>
      </c>
      <c r="BB26" s="60">
        <f t="shared" si="22"/>
        <v>4.6599090909090909E-2</v>
      </c>
      <c r="BC26" s="60">
        <f t="shared" si="23"/>
        <v>1.724329004329013E-3</v>
      </c>
      <c r="BD26" s="60">
        <f t="shared" si="24"/>
        <v>0</v>
      </c>
      <c r="BE26" s="60">
        <f t="shared" si="25"/>
        <v>1.724329004329013E-3</v>
      </c>
      <c r="BF26" s="60">
        <f t="shared" si="26"/>
        <v>9.8625818181818196E-3</v>
      </c>
      <c r="BG26" s="61">
        <f t="shared" si="27"/>
        <v>7.2109264802009149E-3</v>
      </c>
      <c r="BK26" s="52">
        <f t="shared" si="10"/>
        <v>39721</v>
      </c>
      <c r="BL26" s="58">
        <f t="shared" si="11"/>
        <v>11.970261447516139</v>
      </c>
      <c r="BM26" s="53">
        <f t="shared" si="12"/>
        <v>38883</v>
      </c>
      <c r="BQ26" s="21">
        <f t="shared" si="13"/>
        <v>39752</v>
      </c>
      <c r="BR26" s="58">
        <f t="shared" si="14"/>
        <v>7.5334662765920365E-2</v>
      </c>
      <c r="BS26" s="58">
        <f t="shared" si="15"/>
        <v>7.4187411873911355E-2</v>
      </c>
      <c r="BT26" s="58">
        <f t="shared" si="16"/>
        <v>4.6599090909090909E-2</v>
      </c>
      <c r="BU26" s="58">
        <f t="shared" si="17"/>
        <v>9.8625818181818196E-3</v>
      </c>
      <c r="BV26" s="58">
        <f t="shared" si="18"/>
        <v>1.7135177865612652E-3</v>
      </c>
      <c r="BW26" s="8">
        <f t="shared" si="19"/>
        <v>7.2109264802009149E-3</v>
      </c>
    </row>
    <row r="27" spans="2:76" x14ac:dyDescent="0.25">
      <c r="B27" s="7">
        <f t="shared" si="2"/>
        <v>39660</v>
      </c>
      <c r="C27" s="246">
        <v>39752</v>
      </c>
      <c r="D27" s="247">
        <v>214820605490</v>
      </c>
      <c r="E27" s="248">
        <v>44217043.359999917</v>
      </c>
      <c r="F27" s="249">
        <v>42851</v>
      </c>
      <c r="G27" s="248">
        <v>6929696951.2903223</v>
      </c>
      <c r="H27" s="248">
        <v>161716.10817227888</v>
      </c>
      <c r="I27" s="248">
        <v>44217043.359999917</v>
      </c>
      <c r="J27" s="250">
        <v>7.5334662765920365E-2</v>
      </c>
      <c r="K27" s="250">
        <v>4.8312608695652175E-2</v>
      </c>
      <c r="L27" s="251">
        <v>0</v>
      </c>
      <c r="M27" s="251">
        <v>-9.8801086956521733E-3</v>
      </c>
      <c r="N27" s="251">
        <v>-9.8801086956521733E-3</v>
      </c>
      <c r="O27" s="260">
        <v>22.659081919219503</v>
      </c>
      <c r="P27" s="260">
        <v>11.993597658243015</v>
      </c>
      <c r="Q27" s="258">
        <v>7.4187411873911355E-2</v>
      </c>
      <c r="T27" s="21">
        <f t="shared" si="3"/>
        <v>39752</v>
      </c>
      <c r="U27" s="14">
        <f t="shared" si="0"/>
        <v>7.5334662765920365E-2</v>
      </c>
      <c r="V27" s="14">
        <f t="shared" si="0"/>
        <v>4.8312608695652175E-2</v>
      </c>
      <c r="W27" s="14">
        <f>++VLOOKUP(C27,'cds bmps'!K:O,5,FALSE)/10000</f>
        <v>7.962300000000002E-3</v>
      </c>
      <c r="X27" s="83">
        <v>7.2109264802009149E-3</v>
      </c>
      <c r="Y27" s="82">
        <v>0</v>
      </c>
      <c r="AA27" s="83">
        <f t="shared" si="4"/>
        <v>7.1248595438860807E-2</v>
      </c>
      <c r="AB27" s="14">
        <f t="shared" si="5"/>
        <v>4.0860673270595588E-3</v>
      </c>
      <c r="AD27" s="21">
        <f t="shared" si="6"/>
        <v>39782</v>
      </c>
      <c r="AE27" s="14">
        <f t="shared" si="7"/>
        <v>-3.3518654568785305E-3</v>
      </c>
      <c r="AF27" s="14">
        <f t="shared" si="8"/>
        <v>4.0860673270595588E-3</v>
      </c>
      <c r="AG27" s="15">
        <f t="shared" si="9"/>
        <v>-9.8801086956521733E-3</v>
      </c>
      <c r="AL27" s="10" t="s">
        <v>35</v>
      </c>
      <c r="AM27" s="10">
        <v>5.50670874130602E-3</v>
      </c>
      <c r="AZ27" s="21">
        <f t="shared" si="20"/>
        <v>39752</v>
      </c>
      <c r="BA27" s="60">
        <f t="shared" si="21"/>
        <v>7.5334662765920365E-2</v>
      </c>
      <c r="BB27" s="60">
        <f t="shared" si="22"/>
        <v>4.8312608695652175E-2</v>
      </c>
      <c r="BC27" s="60">
        <f t="shared" si="23"/>
        <v>1.7135177865612652E-3</v>
      </c>
      <c r="BD27" s="60">
        <f t="shared" si="24"/>
        <v>0</v>
      </c>
      <c r="BE27" s="60">
        <f t="shared" si="25"/>
        <v>1.7135177865612652E-3</v>
      </c>
      <c r="BF27" s="60">
        <f t="shared" si="26"/>
        <v>7.962300000000002E-3</v>
      </c>
      <c r="BG27" s="61">
        <f t="shared" si="27"/>
        <v>7.2109264802009149E-3</v>
      </c>
      <c r="BK27" s="52">
        <f t="shared" si="10"/>
        <v>39752</v>
      </c>
      <c r="BL27" s="58">
        <f t="shared" si="11"/>
        <v>11.993597658243015</v>
      </c>
      <c r="BM27" s="53">
        <f t="shared" si="12"/>
        <v>42851</v>
      </c>
      <c r="BQ27" s="21">
        <f t="shared" si="13"/>
        <v>39782</v>
      </c>
      <c r="BR27" s="58">
        <f t="shared" si="14"/>
        <v>7.1982797309041835E-2</v>
      </c>
      <c r="BS27" s="58">
        <f t="shared" si="15"/>
        <v>7.5334662765920365E-2</v>
      </c>
      <c r="BT27" s="58">
        <f t="shared" si="16"/>
        <v>4.8312608695652175E-2</v>
      </c>
      <c r="BU27" s="58">
        <f t="shared" si="17"/>
        <v>7.962300000000002E-3</v>
      </c>
      <c r="BV27" s="58">
        <f t="shared" si="18"/>
        <v>-9.8801086956521733E-3</v>
      </c>
      <c r="BW27" s="8">
        <f t="shared" si="19"/>
        <v>7.2109264802009149E-3</v>
      </c>
    </row>
    <row r="28" spans="2:76" ht="15.75" thickBot="1" x14ac:dyDescent="0.3">
      <c r="B28" s="7">
        <f t="shared" si="2"/>
        <v>39691</v>
      </c>
      <c r="C28" s="252">
        <v>39782</v>
      </c>
      <c r="D28" s="247">
        <v>186738794289</v>
      </c>
      <c r="E28" s="248">
        <v>36726723.439999856</v>
      </c>
      <c r="F28" s="249">
        <v>38105</v>
      </c>
      <c r="G28" s="248">
        <v>6224626476.3000002</v>
      </c>
      <c r="H28" s="248">
        <v>163354.58539036871</v>
      </c>
      <c r="I28" s="248">
        <v>36726723.439999856</v>
      </c>
      <c r="J28" s="250">
        <v>7.1982797309041835E-2</v>
      </c>
      <c r="K28" s="250">
        <v>3.8432500000000001E-2</v>
      </c>
      <c r="L28" s="251">
        <v>0</v>
      </c>
      <c r="M28" s="251">
        <v>-8.503928571428572E-3</v>
      </c>
      <c r="N28" s="251">
        <v>-8.503928571428572E-3</v>
      </c>
      <c r="O28" s="260">
        <v>22.551779273689654</v>
      </c>
      <c r="P28" s="260">
        <v>12.003678487589434</v>
      </c>
      <c r="Q28" s="258">
        <v>7.5334662765920365E-2</v>
      </c>
      <c r="T28" s="21">
        <f t="shared" si="3"/>
        <v>39782</v>
      </c>
      <c r="U28" s="14">
        <f t="shared" si="0"/>
        <v>7.1982797309041835E-2</v>
      </c>
      <c r="V28" s="14">
        <f t="shared" si="0"/>
        <v>3.8432500000000001E-2</v>
      </c>
      <c r="W28" s="14">
        <f>++VLOOKUP(C28,'cds bmps'!K:O,5,FALSE)/10000</f>
        <v>7.4989699999999998E-3</v>
      </c>
      <c r="X28" s="83">
        <v>7.2109264802009149E-3</v>
      </c>
      <c r="Y28" s="82">
        <v>0</v>
      </c>
      <c r="AA28" s="83">
        <f t="shared" si="4"/>
        <v>6.590001228027402E-2</v>
      </c>
      <c r="AB28" s="14">
        <f t="shared" si="5"/>
        <v>6.0827850287678148E-3</v>
      </c>
      <c r="AD28" s="21">
        <f t="shared" si="6"/>
        <v>39813</v>
      </c>
      <c r="AE28" s="14">
        <f t="shared" si="7"/>
        <v>5.3677300128632255E-5</v>
      </c>
      <c r="AF28" s="14">
        <f t="shared" si="8"/>
        <v>6.0827850287678148E-3</v>
      </c>
      <c r="AG28" s="15">
        <f t="shared" si="9"/>
        <v>-8.503928571428572E-3</v>
      </c>
      <c r="AL28" s="11" t="s">
        <v>36</v>
      </c>
      <c r="AM28" s="11">
        <v>79</v>
      </c>
      <c r="AZ28" s="21">
        <f t="shared" si="20"/>
        <v>39782</v>
      </c>
      <c r="BA28" s="60">
        <f t="shared" si="21"/>
        <v>7.1982797309041835E-2</v>
      </c>
      <c r="BB28" s="60">
        <f t="shared" si="22"/>
        <v>3.8432500000000001E-2</v>
      </c>
      <c r="BC28" s="60">
        <f t="shared" si="23"/>
        <v>0</v>
      </c>
      <c r="BD28" s="60">
        <f t="shared" si="24"/>
        <v>-9.8801086956521733E-3</v>
      </c>
      <c r="BE28" s="60">
        <f t="shared" si="25"/>
        <v>-9.8801086956521733E-3</v>
      </c>
      <c r="BF28" s="60">
        <f t="shared" si="26"/>
        <v>7.4989699999999998E-3</v>
      </c>
      <c r="BG28" s="61">
        <f t="shared" si="27"/>
        <v>7.2109264802009149E-3</v>
      </c>
      <c r="BK28" s="52">
        <f t="shared" si="10"/>
        <v>39782</v>
      </c>
      <c r="BL28" s="58">
        <f t="shared" si="11"/>
        <v>12.003678487589434</v>
      </c>
      <c r="BM28" s="53">
        <f t="shared" si="12"/>
        <v>38105</v>
      </c>
      <c r="BQ28" s="21">
        <f t="shared" si="13"/>
        <v>39813</v>
      </c>
      <c r="BR28" s="58">
        <f t="shared" si="14"/>
        <v>7.2036474609170467E-2</v>
      </c>
      <c r="BS28" s="58">
        <f t="shared" si="15"/>
        <v>7.1982797309041835E-2</v>
      </c>
      <c r="BT28" s="58">
        <f t="shared" si="16"/>
        <v>3.8432500000000001E-2</v>
      </c>
      <c r="BU28" s="58">
        <f t="shared" si="17"/>
        <v>7.4989699999999998E-3</v>
      </c>
      <c r="BV28" s="58">
        <f t="shared" si="18"/>
        <v>-8.503928571428572E-3</v>
      </c>
      <c r="BW28" s="8">
        <f t="shared" si="19"/>
        <v>7.2109264802009149E-3</v>
      </c>
    </row>
    <row r="29" spans="2:76" x14ac:dyDescent="0.25">
      <c r="B29" s="7">
        <f t="shared" si="2"/>
        <v>39721</v>
      </c>
      <c r="C29" s="252">
        <v>39813</v>
      </c>
      <c r="D29" s="247">
        <v>186740069514</v>
      </c>
      <c r="E29" s="248">
        <v>36754361.409999967</v>
      </c>
      <c r="F29" s="249">
        <v>38102</v>
      </c>
      <c r="G29" s="248">
        <v>6023873210.1290321</v>
      </c>
      <c r="H29" s="248">
        <v>158098.60926274295</v>
      </c>
      <c r="I29" s="248">
        <v>36754361.409999967</v>
      </c>
      <c r="J29" s="250">
        <v>7.2036474609170467E-2</v>
      </c>
      <c r="K29" s="250">
        <v>2.9928571428571429E-2</v>
      </c>
      <c r="L29" s="251">
        <v>0</v>
      </c>
      <c r="M29" s="251">
        <v>-8.5104761904761968E-3</v>
      </c>
      <c r="N29" s="251">
        <v>-8.5104761904761968E-3</v>
      </c>
      <c r="O29" s="260">
        <v>22.518996279767162</v>
      </c>
      <c r="P29" s="260">
        <v>11.970974226591782</v>
      </c>
      <c r="Q29" s="258">
        <v>7.1982797309041835E-2</v>
      </c>
      <c r="T29" s="21">
        <f t="shared" si="3"/>
        <v>39813</v>
      </c>
      <c r="U29" s="14">
        <f t="shared" si="0"/>
        <v>7.2036474609170467E-2</v>
      </c>
      <c r="V29" s="14">
        <f t="shared" si="0"/>
        <v>2.9928571428571429E-2</v>
      </c>
      <c r="W29" s="14">
        <f>++VLOOKUP(C29,'cds bmps'!K:O,5,FALSE)/10000</f>
        <v>1.1384721739130434E-2</v>
      </c>
      <c r="X29" s="83">
        <v>1.2474548852257831E-2</v>
      </c>
      <c r="Y29" s="82">
        <v>0</v>
      </c>
      <c r="AA29" s="83">
        <f t="shared" si="4"/>
        <v>7.1472037260625482E-2</v>
      </c>
      <c r="AB29" s="14">
        <f t="shared" si="5"/>
        <v>5.6443734854498551E-4</v>
      </c>
      <c r="AD29" s="21">
        <f t="shared" si="6"/>
        <v>39844</v>
      </c>
      <c r="AE29" s="14">
        <f t="shared" si="7"/>
        <v>-1.0452453528044456E-2</v>
      </c>
      <c r="AF29" s="14">
        <f t="shared" si="8"/>
        <v>5.6443734854498551E-4</v>
      </c>
      <c r="AG29" s="15">
        <f t="shared" si="9"/>
        <v>-8.5104761904761968E-3</v>
      </c>
      <c r="AZ29" s="21">
        <f t="shared" si="20"/>
        <v>39813</v>
      </c>
      <c r="BA29" s="60">
        <f t="shared" si="21"/>
        <v>7.2036474609170467E-2</v>
      </c>
      <c r="BB29" s="60">
        <f t="shared" si="22"/>
        <v>2.9928571428571429E-2</v>
      </c>
      <c r="BC29" s="60">
        <f t="shared" si="23"/>
        <v>0</v>
      </c>
      <c r="BD29" s="60">
        <f t="shared" si="24"/>
        <v>-8.503928571428572E-3</v>
      </c>
      <c r="BE29" s="60">
        <f t="shared" si="25"/>
        <v>-8.503928571428572E-3</v>
      </c>
      <c r="BF29" s="60">
        <f t="shared" si="26"/>
        <v>1.1384721739130434E-2</v>
      </c>
      <c r="BG29" s="61">
        <f t="shared" si="27"/>
        <v>1.2474548852257831E-2</v>
      </c>
      <c r="BK29" s="52">
        <f t="shared" si="10"/>
        <v>39813</v>
      </c>
      <c r="BL29" s="58">
        <f t="shared" si="11"/>
        <v>11.970974226591782</v>
      </c>
      <c r="BM29" s="53">
        <f t="shared" si="12"/>
        <v>38102</v>
      </c>
      <c r="BQ29" s="21">
        <f t="shared" si="13"/>
        <v>39844</v>
      </c>
      <c r="BR29" s="58">
        <f t="shared" si="14"/>
        <v>6.1584021081126011E-2</v>
      </c>
      <c r="BS29" s="58">
        <f t="shared" si="15"/>
        <v>7.2036474609170467E-2</v>
      </c>
      <c r="BT29" s="58">
        <f t="shared" si="16"/>
        <v>2.9928571428571429E-2</v>
      </c>
      <c r="BU29" s="58">
        <f t="shared" si="17"/>
        <v>1.1384721739130434E-2</v>
      </c>
      <c r="BV29" s="58">
        <f t="shared" si="18"/>
        <v>-8.5104761904761968E-3</v>
      </c>
      <c r="BW29" s="8">
        <f t="shared" si="19"/>
        <v>1.2474548852257831E-2</v>
      </c>
    </row>
    <row r="30" spans="2:76" ht="15.75" thickBot="1" x14ac:dyDescent="0.3">
      <c r="B30" s="7">
        <f t="shared" si="2"/>
        <v>39752</v>
      </c>
      <c r="C30" s="252">
        <v>39844</v>
      </c>
      <c r="D30" s="247">
        <v>195437849495</v>
      </c>
      <c r="E30" s="248">
        <v>32974927.790000033</v>
      </c>
      <c r="F30" s="249">
        <v>41155</v>
      </c>
      <c r="G30" s="248">
        <v>6304446757.9032259</v>
      </c>
      <c r="H30" s="248">
        <v>153187.86922374502</v>
      </c>
      <c r="I30" s="248">
        <v>32974927.790000033</v>
      </c>
      <c r="J30" s="250">
        <v>6.1584021081126011E-2</v>
      </c>
      <c r="K30" s="250">
        <v>2.1418095238095233E-2</v>
      </c>
      <c r="L30" s="251">
        <v>0</v>
      </c>
      <c r="M30" s="251">
        <v>-5.1355952380952308E-3</v>
      </c>
      <c r="N30" s="251">
        <v>-5.1355952380952308E-3</v>
      </c>
      <c r="O30" s="260">
        <v>22.564521055947633</v>
      </c>
      <c r="P30" s="260">
        <v>11.939420350540889</v>
      </c>
      <c r="Q30" s="258">
        <v>7.2036474609170467E-2</v>
      </c>
      <c r="T30" s="21">
        <f t="shared" si="3"/>
        <v>39844</v>
      </c>
      <c r="U30" s="14">
        <f t="shared" si="0"/>
        <v>6.1584021081126011E-2</v>
      </c>
      <c r="V30" s="14">
        <f t="shared" si="0"/>
        <v>2.1418095238095233E-2</v>
      </c>
      <c r="W30" s="14">
        <f>++VLOOKUP(C30,'cds bmps'!K:O,5,FALSE)/10000</f>
        <v>1.1187000000000002E-2</v>
      </c>
      <c r="X30" s="83">
        <v>1.2474548852257831E-2</v>
      </c>
      <c r="Y30" s="82">
        <v>0</v>
      </c>
      <c r="AA30" s="83">
        <f t="shared" si="4"/>
        <v>6.6923579560968269E-2</v>
      </c>
      <c r="AB30" s="14">
        <f t="shared" si="5"/>
        <v>-5.3395584798422574E-3</v>
      </c>
      <c r="AD30" s="21">
        <f t="shared" si="6"/>
        <v>39872</v>
      </c>
      <c r="AE30" s="14">
        <f t="shared" si="7"/>
        <v>-6.6706274714169178E-3</v>
      </c>
      <c r="AF30" s="14">
        <f t="shared" si="8"/>
        <v>-5.3395584798422574E-3</v>
      </c>
      <c r="AG30" s="15">
        <f t="shared" si="9"/>
        <v>-5.1355952380952308E-3</v>
      </c>
      <c r="AL30" s="59" t="s">
        <v>37</v>
      </c>
      <c r="AZ30" s="21">
        <f t="shared" si="20"/>
        <v>39844</v>
      </c>
      <c r="BA30" s="60">
        <f t="shared" si="21"/>
        <v>6.1584021081126011E-2</v>
      </c>
      <c r="BB30" s="60">
        <f t="shared" si="22"/>
        <v>2.1418095238095233E-2</v>
      </c>
      <c r="BC30" s="60">
        <f t="shared" si="23"/>
        <v>0</v>
      </c>
      <c r="BD30" s="60">
        <f t="shared" si="24"/>
        <v>-8.5104761904761968E-3</v>
      </c>
      <c r="BE30" s="60">
        <f t="shared" si="25"/>
        <v>-8.5104761904761968E-3</v>
      </c>
      <c r="BF30" s="60">
        <f t="shared" si="26"/>
        <v>1.1187000000000002E-2</v>
      </c>
      <c r="BG30" s="61">
        <f t="shared" si="27"/>
        <v>1.2474548852257831E-2</v>
      </c>
      <c r="BK30" s="52">
        <f t="shared" si="10"/>
        <v>39844</v>
      </c>
      <c r="BL30" s="58">
        <f t="shared" si="11"/>
        <v>11.939420350540889</v>
      </c>
      <c r="BM30" s="53">
        <f t="shared" si="12"/>
        <v>41155</v>
      </c>
      <c r="BQ30" s="21">
        <f t="shared" si="13"/>
        <v>39872</v>
      </c>
      <c r="BR30" s="58">
        <f t="shared" si="14"/>
        <v>5.4913393609709094E-2</v>
      </c>
      <c r="BS30" s="58">
        <f t="shared" si="15"/>
        <v>6.1584021081126011E-2</v>
      </c>
      <c r="BT30" s="58">
        <f t="shared" si="16"/>
        <v>2.1418095238095233E-2</v>
      </c>
      <c r="BU30" s="58">
        <f t="shared" si="17"/>
        <v>1.1187000000000002E-2</v>
      </c>
      <c r="BV30" s="58">
        <f t="shared" si="18"/>
        <v>-5.1355952380952308E-3</v>
      </c>
      <c r="BW30" s="8">
        <f t="shared" si="19"/>
        <v>1.2474548852257831E-2</v>
      </c>
    </row>
    <row r="31" spans="2:76" x14ac:dyDescent="0.25">
      <c r="B31" s="7">
        <f t="shared" si="2"/>
        <v>39782</v>
      </c>
      <c r="C31" s="252">
        <v>39872</v>
      </c>
      <c r="D31" s="247">
        <v>179632048429</v>
      </c>
      <c r="E31" s="248">
        <v>27025220.220000006</v>
      </c>
      <c r="F31" s="249">
        <v>39137</v>
      </c>
      <c r="G31" s="248">
        <v>6415430301.0357141</v>
      </c>
      <c r="H31" s="248">
        <v>163922.38293777534</v>
      </c>
      <c r="I31" s="248">
        <v>27025220.220000006</v>
      </c>
      <c r="J31" s="250">
        <v>5.4913393609709094E-2</v>
      </c>
      <c r="K31" s="250">
        <v>1.6282500000000002E-2</v>
      </c>
      <c r="L31" s="251">
        <v>0</v>
      </c>
      <c r="M31" s="251">
        <v>-3.5915909090909089E-3</v>
      </c>
      <c r="N31" s="251">
        <v>-3.5915909090909089E-3</v>
      </c>
      <c r="O31" s="260">
        <v>22.581971910088779</v>
      </c>
      <c r="P31" s="260">
        <v>12.00714832000682</v>
      </c>
      <c r="Q31" s="258">
        <v>6.1584021081126011E-2</v>
      </c>
      <c r="T31" s="21">
        <f t="shared" si="3"/>
        <v>39872</v>
      </c>
      <c r="U31" s="14">
        <f t="shared" si="0"/>
        <v>5.4913393609709094E-2</v>
      </c>
      <c r="V31" s="14">
        <f t="shared" si="0"/>
        <v>1.6282500000000002E-2</v>
      </c>
      <c r="W31" s="14">
        <f>++VLOOKUP(C31,'cds bmps'!K:O,5,FALSE)/10000</f>
        <v>1.3093250000000002E-2</v>
      </c>
      <c r="X31" s="83">
        <v>1.2474548852257831E-2</v>
      </c>
      <c r="Y31" s="82">
        <v>0</v>
      </c>
      <c r="AA31" s="83">
        <f t="shared" si="4"/>
        <v>6.476903891187441E-2</v>
      </c>
      <c r="AB31" s="14">
        <f t="shared" si="5"/>
        <v>-9.8556453021653168E-3</v>
      </c>
      <c r="AD31" s="21">
        <f t="shared" si="6"/>
        <v>39903</v>
      </c>
      <c r="AE31" s="14">
        <f t="shared" si="7"/>
        <v>-3.5831910329308658E-3</v>
      </c>
      <c r="AF31" s="14">
        <f t="shared" si="8"/>
        <v>-9.8556453021653168E-3</v>
      </c>
      <c r="AG31" s="15">
        <f t="shared" si="9"/>
        <v>-3.5915909090909089E-3</v>
      </c>
      <c r="AL31" s="12"/>
      <c r="AM31" s="12" t="s">
        <v>42</v>
      </c>
      <c r="AN31" s="12" t="s">
        <v>43</v>
      </c>
      <c r="AO31" s="12" t="s">
        <v>44</v>
      </c>
      <c r="AP31" s="12" t="s">
        <v>45</v>
      </c>
      <c r="AQ31" s="12" t="s">
        <v>46</v>
      </c>
      <c r="AZ31" s="21">
        <f t="shared" si="20"/>
        <v>39872</v>
      </c>
      <c r="BA31" s="60">
        <f t="shared" si="21"/>
        <v>5.4913393609709094E-2</v>
      </c>
      <c r="BB31" s="60">
        <f t="shared" si="22"/>
        <v>1.6282500000000002E-2</v>
      </c>
      <c r="BC31" s="60">
        <f t="shared" si="23"/>
        <v>0</v>
      </c>
      <c r="BD31" s="60">
        <f t="shared" si="24"/>
        <v>-5.1355952380952308E-3</v>
      </c>
      <c r="BE31" s="60">
        <f t="shared" si="25"/>
        <v>-5.1355952380952308E-3</v>
      </c>
      <c r="BF31" s="60">
        <f t="shared" si="26"/>
        <v>1.3093250000000002E-2</v>
      </c>
      <c r="BG31" s="61">
        <f t="shared" si="27"/>
        <v>1.2474548852257831E-2</v>
      </c>
      <c r="BK31" s="52">
        <f t="shared" si="10"/>
        <v>39872</v>
      </c>
      <c r="BL31" s="58">
        <f t="shared" si="11"/>
        <v>12.00714832000682</v>
      </c>
      <c r="BM31" s="53">
        <f t="shared" si="12"/>
        <v>39137</v>
      </c>
      <c r="BQ31" s="21">
        <f t="shared" si="13"/>
        <v>39903</v>
      </c>
      <c r="BR31" s="58">
        <f t="shared" si="14"/>
        <v>5.1330202576778228E-2</v>
      </c>
      <c r="BS31" s="58">
        <f t="shared" si="15"/>
        <v>5.4913393609709094E-2</v>
      </c>
      <c r="BT31" s="58">
        <f t="shared" si="16"/>
        <v>1.6282500000000002E-2</v>
      </c>
      <c r="BU31" s="58">
        <f t="shared" si="17"/>
        <v>1.3093250000000002E-2</v>
      </c>
      <c r="BV31" s="58">
        <f t="shared" si="18"/>
        <v>-3.5915909090909089E-3</v>
      </c>
      <c r="BW31" s="8">
        <f t="shared" si="19"/>
        <v>1.2474548852257831E-2</v>
      </c>
    </row>
    <row r="32" spans="2:76" x14ac:dyDescent="0.25">
      <c r="B32" s="7">
        <f t="shared" si="2"/>
        <v>39813</v>
      </c>
      <c r="C32" s="252">
        <v>39903</v>
      </c>
      <c r="D32" s="247">
        <v>211955896810</v>
      </c>
      <c r="E32" s="248">
        <v>29807504.440000005</v>
      </c>
      <c r="F32" s="249">
        <v>43820</v>
      </c>
      <c r="G32" s="248">
        <v>6837286993.8709679</v>
      </c>
      <c r="H32" s="248">
        <v>156031.19566113575</v>
      </c>
      <c r="I32" s="248">
        <v>29807504.440000005</v>
      </c>
      <c r="J32" s="250">
        <v>5.1330202576778228E-2</v>
      </c>
      <c r="K32" s="250">
        <v>1.2690909090909093E-2</v>
      </c>
      <c r="L32" s="251">
        <v>0</v>
      </c>
      <c r="M32" s="251">
        <v>-2.5704090909090937E-3</v>
      </c>
      <c r="N32" s="251">
        <v>-2.5704090909090937E-3</v>
      </c>
      <c r="O32" s="260">
        <v>22.645656851576128</v>
      </c>
      <c r="P32" s="260">
        <v>11.95781123842667</v>
      </c>
      <c r="Q32" s="258">
        <v>5.4913393609709094E-2</v>
      </c>
      <c r="T32" s="21">
        <f t="shared" si="3"/>
        <v>39903</v>
      </c>
      <c r="U32" s="14">
        <f t="shared" si="0"/>
        <v>5.1330202576778228E-2</v>
      </c>
      <c r="V32" s="14">
        <f t="shared" si="0"/>
        <v>1.2690909090909093E-2</v>
      </c>
      <c r="W32" s="14">
        <f>++VLOOKUP(C32,'cds bmps'!K:O,5,FALSE)/10000</f>
        <v>1.4199986363636364E-2</v>
      </c>
      <c r="X32" s="83">
        <v>1.2761406500657581E-2</v>
      </c>
      <c r="Y32" s="82">
        <v>0</v>
      </c>
      <c r="AA32" s="83">
        <f t="shared" si="4"/>
        <v>6.3682803361800933E-2</v>
      </c>
      <c r="AB32" s="14">
        <f t="shared" si="5"/>
        <v>-1.2352600785022705E-2</v>
      </c>
      <c r="AD32" s="21">
        <f t="shared" si="6"/>
        <v>39933</v>
      </c>
      <c r="AE32" s="14">
        <f t="shared" si="7"/>
        <v>8.2812718202195101E-4</v>
      </c>
      <c r="AF32" s="14">
        <f t="shared" si="8"/>
        <v>-1.2352600785022705E-2</v>
      </c>
      <c r="AG32" s="15">
        <f t="shared" si="9"/>
        <v>-2.5704090909090937E-3</v>
      </c>
      <c r="AL32" s="10" t="s">
        <v>38</v>
      </c>
      <c r="AM32" s="10">
        <v>3</v>
      </c>
      <c r="AN32" s="10">
        <v>4.7771290956728496E-3</v>
      </c>
      <c r="AO32" s="10">
        <v>1.5923763652242833E-3</v>
      </c>
      <c r="AP32" s="10">
        <v>52.512356753867024</v>
      </c>
      <c r="AQ32" s="10">
        <v>2.153881509858957E-18</v>
      </c>
      <c r="AZ32" s="21">
        <f t="shared" si="20"/>
        <v>39903</v>
      </c>
      <c r="BA32" s="60">
        <f t="shared" si="21"/>
        <v>5.1330202576778228E-2</v>
      </c>
      <c r="BB32" s="60">
        <f t="shared" si="22"/>
        <v>1.2690909090909093E-2</v>
      </c>
      <c r="BC32" s="60">
        <f t="shared" si="23"/>
        <v>0</v>
      </c>
      <c r="BD32" s="60">
        <f t="shared" si="24"/>
        <v>-3.5915909090909089E-3</v>
      </c>
      <c r="BE32" s="60">
        <f t="shared" si="25"/>
        <v>-3.5915909090909089E-3</v>
      </c>
      <c r="BF32" s="60">
        <f t="shared" si="26"/>
        <v>1.4199986363636364E-2</v>
      </c>
      <c r="BG32" s="61">
        <f t="shared" si="27"/>
        <v>1.2761406500657581E-2</v>
      </c>
      <c r="BK32" s="52">
        <f t="shared" si="10"/>
        <v>39903</v>
      </c>
      <c r="BL32" s="58">
        <f t="shared" si="11"/>
        <v>11.95781123842667</v>
      </c>
      <c r="BM32" s="53">
        <f t="shared" si="12"/>
        <v>43820</v>
      </c>
      <c r="BQ32" s="21">
        <f t="shared" si="13"/>
        <v>39933</v>
      </c>
      <c r="BR32" s="58">
        <f t="shared" si="14"/>
        <v>5.2158329758800179E-2</v>
      </c>
      <c r="BS32" s="58">
        <f t="shared" si="15"/>
        <v>5.1330202576778228E-2</v>
      </c>
      <c r="BT32" s="58">
        <f t="shared" si="16"/>
        <v>1.2690909090909093E-2</v>
      </c>
      <c r="BU32" s="58">
        <f t="shared" si="17"/>
        <v>1.4199986363636364E-2</v>
      </c>
      <c r="BV32" s="58">
        <f t="shared" si="18"/>
        <v>-2.5704090909090937E-3</v>
      </c>
      <c r="BW32" s="8">
        <f t="shared" si="19"/>
        <v>1.2761406500657581E-2</v>
      </c>
    </row>
    <row r="33" spans="2:75" x14ac:dyDescent="0.25">
      <c r="B33" s="7">
        <f t="shared" si="2"/>
        <v>39844</v>
      </c>
      <c r="C33" s="252">
        <v>39933</v>
      </c>
      <c r="D33" s="247">
        <v>199000589900</v>
      </c>
      <c r="E33" s="248">
        <v>28437091.479999889</v>
      </c>
      <c r="F33" s="249">
        <v>46964</v>
      </c>
      <c r="G33" s="248">
        <v>6633352996.666667</v>
      </c>
      <c r="H33" s="248">
        <v>141243.3565426</v>
      </c>
      <c r="I33" s="248">
        <v>28437091.479999889</v>
      </c>
      <c r="J33" s="250">
        <v>5.2158329758800179E-2</v>
      </c>
      <c r="K33" s="250">
        <v>1.0120499999999999E-2</v>
      </c>
      <c r="L33" s="251">
        <v>0</v>
      </c>
      <c r="M33" s="251">
        <v>-1.2764999999999981E-3</v>
      </c>
      <c r="N33" s="251">
        <v>-1.2764999999999981E-3</v>
      </c>
      <c r="O33" s="260">
        <v>22.615376244325962</v>
      </c>
      <c r="P33" s="260">
        <v>11.85823961457586</v>
      </c>
      <c r="Q33" s="258">
        <v>5.1330202576778228E-2</v>
      </c>
      <c r="T33" s="21">
        <f t="shared" si="3"/>
        <v>39933</v>
      </c>
      <c r="U33" s="14">
        <f t="shared" si="0"/>
        <v>5.2158329758800179E-2</v>
      </c>
      <c r="V33" s="14">
        <f t="shared" si="0"/>
        <v>1.0120499999999999E-2</v>
      </c>
      <c r="W33" s="14">
        <f>++VLOOKUP(C33,'cds bmps'!K:O,5,FALSE)/10000</f>
        <v>1.123104090909091E-2</v>
      </c>
      <c r="X33" s="83">
        <v>1.2761406500657581E-2</v>
      </c>
      <c r="Y33" s="82">
        <v>0</v>
      </c>
      <c r="AA33" s="83">
        <f t="shared" si="4"/>
        <v>6.1461362004389467E-2</v>
      </c>
      <c r="AB33" s="14">
        <f t="shared" si="5"/>
        <v>-9.3030322455892878E-3</v>
      </c>
      <c r="AD33" s="21">
        <f t="shared" si="6"/>
        <v>39964</v>
      </c>
      <c r="AE33" s="14">
        <f t="shared" si="7"/>
        <v>-1.5651993788992694E-3</v>
      </c>
      <c r="AF33" s="14">
        <f t="shared" si="8"/>
        <v>-9.3030322455892878E-3</v>
      </c>
      <c r="AG33" s="15">
        <f t="shared" si="9"/>
        <v>-1.2764999999999981E-3</v>
      </c>
      <c r="AL33" s="10" t="s">
        <v>39</v>
      </c>
      <c r="AM33" s="10">
        <v>75</v>
      </c>
      <c r="AN33" s="10">
        <v>2.27428808711821E-3</v>
      </c>
      <c r="AO33" s="10">
        <v>3.0323841161576134E-5</v>
      </c>
      <c r="AP33" s="10"/>
      <c r="AQ33" s="10"/>
      <c r="AZ33" s="21">
        <f t="shared" si="20"/>
        <v>39933</v>
      </c>
      <c r="BA33" s="60">
        <f t="shared" si="21"/>
        <v>5.2158329758800179E-2</v>
      </c>
      <c r="BB33" s="60">
        <f t="shared" si="22"/>
        <v>1.0120499999999999E-2</v>
      </c>
      <c r="BC33" s="60">
        <f t="shared" si="23"/>
        <v>0</v>
      </c>
      <c r="BD33" s="60">
        <f t="shared" si="24"/>
        <v>-2.5704090909090937E-3</v>
      </c>
      <c r="BE33" s="60">
        <f t="shared" si="25"/>
        <v>-2.5704090909090937E-3</v>
      </c>
      <c r="BF33" s="60">
        <f t="shared" si="26"/>
        <v>1.123104090909091E-2</v>
      </c>
      <c r="BG33" s="61">
        <f t="shared" si="27"/>
        <v>1.2761406500657581E-2</v>
      </c>
      <c r="BK33" s="52">
        <f t="shared" si="10"/>
        <v>39933</v>
      </c>
      <c r="BL33" s="58">
        <f t="shared" si="11"/>
        <v>11.85823961457586</v>
      </c>
      <c r="BM33" s="53">
        <f t="shared" si="12"/>
        <v>46964</v>
      </c>
      <c r="BQ33" s="21">
        <f t="shared" si="13"/>
        <v>39964</v>
      </c>
      <c r="BR33" s="58">
        <f t="shared" si="14"/>
        <v>5.0593130379900909E-2</v>
      </c>
      <c r="BS33" s="58">
        <f t="shared" si="15"/>
        <v>5.2158329758800179E-2</v>
      </c>
      <c r="BT33" s="58">
        <f t="shared" si="16"/>
        <v>1.0120499999999999E-2</v>
      </c>
      <c r="BU33" s="58">
        <f t="shared" si="17"/>
        <v>1.123104090909091E-2</v>
      </c>
      <c r="BV33" s="58">
        <f t="shared" si="18"/>
        <v>-1.2764999999999981E-3</v>
      </c>
      <c r="BW33" s="8">
        <f t="shared" si="19"/>
        <v>1.2761406500657581E-2</v>
      </c>
    </row>
    <row r="34" spans="2:75" ht="15.75" thickBot="1" x14ac:dyDescent="0.3">
      <c r="B34" s="7">
        <f t="shared" si="2"/>
        <v>39872</v>
      </c>
      <c r="C34" s="252">
        <v>39964</v>
      </c>
      <c r="D34" s="247">
        <v>201435702248</v>
      </c>
      <c r="E34" s="248">
        <v>27921267.7999999</v>
      </c>
      <c r="F34" s="249">
        <v>43825</v>
      </c>
      <c r="G34" s="248">
        <v>6497925878.967742</v>
      </c>
      <c r="H34" s="248">
        <v>148269.84321660563</v>
      </c>
      <c r="I34" s="248">
        <v>27921267.7999999</v>
      </c>
      <c r="J34" s="250">
        <v>5.0593130379900909E-2</v>
      </c>
      <c r="K34" s="250">
        <v>8.8440000000000012E-3</v>
      </c>
      <c r="L34" s="251">
        <v>2.9009090909090998E-4</v>
      </c>
      <c r="M34" s="251">
        <v>0</v>
      </c>
      <c r="N34" s="251">
        <v>2.9009090909090998E-4</v>
      </c>
      <c r="O34" s="260">
        <v>22.594748867382762</v>
      </c>
      <c r="P34" s="260">
        <v>11.906789157593327</v>
      </c>
      <c r="Q34" s="258">
        <v>5.2158329758800179E-2</v>
      </c>
      <c r="T34" s="21">
        <f t="shared" si="3"/>
        <v>39964</v>
      </c>
      <c r="U34" s="14">
        <f t="shared" si="0"/>
        <v>5.0593130379900909E-2</v>
      </c>
      <c r="V34" s="14">
        <f t="shared" si="0"/>
        <v>8.8440000000000012E-3</v>
      </c>
      <c r="W34" s="14">
        <f>++VLOOKUP(C34,'cds bmps'!K:O,5,FALSE)/10000</f>
        <v>8.1666238095238104E-3</v>
      </c>
      <c r="X34" s="83">
        <v>1.2761406500657581E-2</v>
      </c>
      <c r="Y34" s="82">
        <v>0</v>
      </c>
      <c r="AA34" s="83">
        <f t="shared" si="4"/>
        <v>5.9894878400527499E-2</v>
      </c>
      <c r="AB34" s="14">
        <f t="shared" si="5"/>
        <v>-9.3017480206265893E-3</v>
      </c>
      <c r="AD34" s="21">
        <f t="shared" si="6"/>
        <v>39994</v>
      </c>
      <c r="AE34" s="14">
        <f t="shared" si="7"/>
        <v>-1.2916387640872218E-3</v>
      </c>
      <c r="AF34" s="14">
        <f t="shared" si="8"/>
        <v>-9.3017480206265893E-3</v>
      </c>
      <c r="AG34" s="15">
        <f t="shared" si="9"/>
        <v>2.9009090909090998E-4</v>
      </c>
      <c r="AL34" s="11" t="s">
        <v>40</v>
      </c>
      <c r="AM34" s="11">
        <v>78</v>
      </c>
      <c r="AN34" s="11">
        <v>7.0514171827910591E-3</v>
      </c>
      <c r="AO34" s="11"/>
      <c r="AP34" s="11"/>
      <c r="AQ34" s="11"/>
      <c r="AZ34" s="21">
        <f t="shared" si="20"/>
        <v>39964</v>
      </c>
      <c r="BA34" s="60">
        <f t="shared" si="21"/>
        <v>5.0593130379900909E-2</v>
      </c>
      <c r="BB34" s="60">
        <f t="shared" si="22"/>
        <v>8.8440000000000012E-3</v>
      </c>
      <c r="BC34" s="60">
        <f t="shared" si="23"/>
        <v>0</v>
      </c>
      <c r="BD34" s="60">
        <f t="shared" si="24"/>
        <v>-1.2764999999999981E-3</v>
      </c>
      <c r="BE34" s="60">
        <f t="shared" si="25"/>
        <v>-1.2764999999999981E-3</v>
      </c>
      <c r="BF34" s="60">
        <f t="shared" si="26"/>
        <v>8.1666238095238104E-3</v>
      </c>
      <c r="BG34" s="61">
        <f t="shared" si="27"/>
        <v>1.2761406500657581E-2</v>
      </c>
      <c r="BK34" s="52">
        <f t="shared" si="10"/>
        <v>39964</v>
      </c>
      <c r="BL34" s="58">
        <f t="shared" si="11"/>
        <v>11.906789157593327</v>
      </c>
      <c r="BM34" s="53">
        <f t="shared" si="12"/>
        <v>43825</v>
      </c>
      <c r="BQ34" s="21">
        <f t="shared" si="13"/>
        <v>39994</v>
      </c>
      <c r="BR34" s="58">
        <f t="shared" si="14"/>
        <v>4.9301491615813688E-2</v>
      </c>
      <c r="BS34" s="58">
        <f t="shared" si="15"/>
        <v>5.0593130379900909E-2</v>
      </c>
      <c r="BT34" s="58">
        <f t="shared" si="16"/>
        <v>8.8440000000000012E-3</v>
      </c>
      <c r="BU34" s="58">
        <f t="shared" si="17"/>
        <v>8.1666238095238104E-3</v>
      </c>
      <c r="BV34" s="58">
        <f t="shared" si="18"/>
        <v>2.9009090909090998E-4</v>
      </c>
      <c r="BW34" s="8">
        <f t="shared" si="19"/>
        <v>1.2761406500657581E-2</v>
      </c>
    </row>
    <row r="35" spans="2:75" ht="15.75" thickBot="1" x14ac:dyDescent="0.3">
      <c r="B35" s="7">
        <f t="shared" si="2"/>
        <v>39903</v>
      </c>
      <c r="C35" s="252">
        <v>39994</v>
      </c>
      <c r="D35" s="247">
        <v>188514377037</v>
      </c>
      <c r="E35" s="248">
        <v>25463123.229999989</v>
      </c>
      <c r="F35" s="249">
        <v>42505</v>
      </c>
      <c r="G35" s="248">
        <v>6283812567.8999996</v>
      </c>
      <c r="H35" s="248">
        <v>147837.02077167391</v>
      </c>
      <c r="I35" s="248">
        <v>25463123.229999989</v>
      </c>
      <c r="J35" s="250">
        <v>4.9301491615813688E-2</v>
      </c>
      <c r="K35" s="250">
        <v>9.1340909090909111E-3</v>
      </c>
      <c r="L35" s="251">
        <v>0</v>
      </c>
      <c r="M35" s="251">
        <v>-3.0366996047430858E-3</v>
      </c>
      <c r="N35" s="251">
        <v>-3.0366996047430858E-3</v>
      </c>
      <c r="O35" s="260">
        <v>22.56124273001717</v>
      </c>
      <c r="P35" s="260">
        <v>11.903865734965711</v>
      </c>
      <c r="Q35" s="258">
        <v>5.0593130379900909E-2</v>
      </c>
      <c r="T35" s="21">
        <f t="shared" si="3"/>
        <v>39994</v>
      </c>
      <c r="U35" s="14">
        <f t="shared" si="0"/>
        <v>4.9301491615813688E-2</v>
      </c>
      <c r="V35" s="14">
        <f t="shared" si="0"/>
        <v>9.1340909090909111E-3</v>
      </c>
      <c r="W35" s="14">
        <f>++VLOOKUP(C35,'cds bmps'!K:O,5,FALSE)/10000</f>
        <v>8.5324136363636362E-3</v>
      </c>
      <c r="X35" s="83">
        <v>1.056233186198971E-2</v>
      </c>
      <c r="Y35" s="82">
        <v>0</v>
      </c>
      <c r="AA35" s="83">
        <f t="shared" si="4"/>
        <v>5.6424863554888446E-2</v>
      </c>
      <c r="AB35" s="14">
        <f t="shared" si="5"/>
        <v>-7.1233719390747588E-3</v>
      </c>
      <c r="AD35" s="21">
        <f t="shared" si="6"/>
        <v>40025</v>
      </c>
      <c r="AE35" s="14">
        <f t="shared" si="7"/>
        <v>7.558777113098554E-3</v>
      </c>
      <c r="AF35" s="14">
        <f t="shared" si="8"/>
        <v>-7.1233719390747588E-3</v>
      </c>
      <c r="AG35" s="15">
        <f t="shared" si="9"/>
        <v>-3.0366996047430858E-3</v>
      </c>
      <c r="AZ35" s="21">
        <f t="shared" si="20"/>
        <v>39994</v>
      </c>
      <c r="BA35" s="60">
        <f t="shared" si="21"/>
        <v>4.9301491615813688E-2</v>
      </c>
      <c r="BB35" s="60">
        <f t="shared" si="22"/>
        <v>9.1340909090909111E-3</v>
      </c>
      <c r="BC35" s="60">
        <f t="shared" si="23"/>
        <v>2.9009090909090998E-4</v>
      </c>
      <c r="BD35" s="60">
        <f t="shared" si="24"/>
        <v>0</v>
      </c>
      <c r="BE35" s="60">
        <f t="shared" si="25"/>
        <v>2.9009090909090998E-4</v>
      </c>
      <c r="BF35" s="60">
        <f t="shared" si="26"/>
        <v>8.5324136363636362E-3</v>
      </c>
      <c r="BG35" s="61">
        <f t="shared" si="27"/>
        <v>1.056233186198971E-2</v>
      </c>
      <c r="BK35" s="52">
        <f t="shared" si="10"/>
        <v>39994</v>
      </c>
      <c r="BL35" s="58">
        <f t="shared" si="11"/>
        <v>11.903865734965711</v>
      </c>
      <c r="BM35" s="53">
        <f t="shared" si="12"/>
        <v>42505</v>
      </c>
      <c r="BQ35" s="21">
        <f t="shared" si="13"/>
        <v>40025</v>
      </c>
      <c r="BR35" s="58">
        <f t="shared" si="14"/>
        <v>5.6860268728912242E-2</v>
      </c>
      <c r="BS35" s="58">
        <f t="shared" si="15"/>
        <v>4.9301491615813688E-2</v>
      </c>
      <c r="BT35" s="58">
        <f t="shared" si="16"/>
        <v>9.1340909090909111E-3</v>
      </c>
      <c r="BU35" s="58">
        <f t="shared" si="17"/>
        <v>8.5324136363636362E-3</v>
      </c>
      <c r="BV35" s="58">
        <f t="shared" si="18"/>
        <v>-3.0366996047430858E-3</v>
      </c>
      <c r="BW35" s="8">
        <f t="shared" si="19"/>
        <v>1.056233186198971E-2</v>
      </c>
    </row>
    <row r="36" spans="2:75" x14ac:dyDescent="0.25">
      <c r="B36" s="7">
        <f t="shared" si="2"/>
        <v>39933</v>
      </c>
      <c r="C36" s="252">
        <v>40025</v>
      </c>
      <c r="D36" s="247">
        <v>204691012122</v>
      </c>
      <c r="E36" s="248">
        <v>31887084.809999872</v>
      </c>
      <c r="F36" s="249">
        <v>47268</v>
      </c>
      <c r="G36" s="248">
        <v>6602935874.9032259</v>
      </c>
      <c r="H36" s="248">
        <v>139691.45880729513</v>
      </c>
      <c r="I36" s="248">
        <v>31887084.809999872</v>
      </c>
      <c r="J36" s="250">
        <v>5.6860268728912242E-2</v>
      </c>
      <c r="K36" s="250">
        <v>6.0973913043478253E-3</v>
      </c>
      <c r="L36" s="251">
        <v>0</v>
      </c>
      <c r="M36" s="251">
        <v>-1.0178674948240147E-3</v>
      </c>
      <c r="N36" s="251">
        <v>-1.0178674948240147E-3</v>
      </c>
      <c r="O36" s="260">
        <v>22.610780216602258</v>
      </c>
      <c r="P36" s="260">
        <v>11.84719140384335</v>
      </c>
      <c r="Q36" s="258">
        <v>4.9301491615813688E-2</v>
      </c>
      <c r="T36" s="21">
        <f t="shared" si="3"/>
        <v>40025</v>
      </c>
      <c r="U36" s="14">
        <f t="shared" si="0"/>
        <v>5.6860268728912242E-2</v>
      </c>
      <c r="V36" s="14">
        <f t="shared" si="0"/>
        <v>6.0973913043478253E-3</v>
      </c>
      <c r="W36" s="14">
        <f>++VLOOKUP(C36,'cds bmps'!K:O,5,FALSE)/10000</f>
        <v>7.4019000000000003E-3</v>
      </c>
      <c r="X36" s="83">
        <v>1.056233186198971E-2</v>
      </c>
      <c r="Y36" s="82">
        <v>0</v>
      </c>
      <c r="AA36" s="83">
        <f t="shared" si="4"/>
        <v>5.4493040851784649E-2</v>
      </c>
      <c r="AB36" s="14">
        <f t="shared" si="5"/>
        <v>2.3672278771275923E-3</v>
      </c>
      <c r="AD36" s="21">
        <f t="shared" si="6"/>
        <v>40056</v>
      </c>
      <c r="AE36" s="14">
        <f t="shared" si="7"/>
        <v>-3.5455157169973217E-3</v>
      </c>
      <c r="AF36" s="14">
        <f t="shared" si="8"/>
        <v>2.3672278771275923E-3</v>
      </c>
      <c r="AG36" s="15">
        <f t="shared" si="9"/>
        <v>-1.0178674948240147E-3</v>
      </c>
      <c r="AL36" s="12"/>
      <c r="AM36" s="12" t="s">
        <v>47</v>
      </c>
      <c r="AN36" s="12" t="s">
        <v>35</v>
      </c>
      <c r="AO36" s="12" t="s">
        <v>48</v>
      </c>
      <c r="AP36" s="12" t="s">
        <v>49</v>
      </c>
      <c r="AQ36" s="12" t="s">
        <v>50</v>
      </c>
      <c r="AR36" s="12" t="s">
        <v>51</v>
      </c>
      <c r="AS36" s="12" t="s">
        <v>119</v>
      </c>
      <c r="AT36" s="12" t="s">
        <v>120</v>
      </c>
      <c r="AZ36" s="21">
        <f t="shared" si="20"/>
        <v>40025</v>
      </c>
      <c r="BA36" s="60">
        <f t="shared" si="21"/>
        <v>5.6860268728912242E-2</v>
      </c>
      <c r="BB36" s="60">
        <f t="shared" si="22"/>
        <v>6.0973913043478253E-3</v>
      </c>
      <c r="BC36" s="60">
        <f t="shared" si="23"/>
        <v>0</v>
      </c>
      <c r="BD36" s="60">
        <f t="shared" si="24"/>
        <v>-3.0366996047430858E-3</v>
      </c>
      <c r="BE36" s="60">
        <f t="shared" si="25"/>
        <v>-3.0366996047430858E-3</v>
      </c>
      <c r="BF36" s="60">
        <f t="shared" si="26"/>
        <v>7.4019000000000003E-3</v>
      </c>
      <c r="BG36" s="61">
        <f t="shared" si="27"/>
        <v>1.056233186198971E-2</v>
      </c>
      <c r="BK36" s="52">
        <f t="shared" si="10"/>
        <v>40025</v>
      </c>
      <c r="BL36" s="58">
        <f t="shared" si="11"/>
        <v>11.84719140384335</v>
      </c>
      <c r="BM36" s="53">
        <f t="shared" si="12"/>
        <v>47268</v>
      </c>
      <c r="BQ36" s="21">
        <f t="shared" si="13"/>
        <v>40056</v>
      </c>
      <c r="BR36" s="58">
        <f t="shared" si="14"/>
        <v>5.331475301191492E-2</v>
      </c>
      <c r="BS36" s="58">
        <f t="shared" si="15"/>
        <v>5.6860268728912242E-2</v>
      </c>
      <c r="BT36" s="58">
        <f t="shared" si="16"/>
        <v>6.0973913043478253E-3</v>
      </c>
      <c r="BU36" s="58">
        <f t="shared" si="17"/>
        <v>7.4019000000000003E-3</v>
      </c>
      <c r="BV36" s="58">
        <f t="shared" si="18"/>
        <v>-1.0178674948240147E-3</v>
      </c>
      <c r="BW36" s="8">
        <f t="shared" si="19"/>
        <v>1.056233186198971E-2</v>
      </c>
    </row>
    <row r="37" spans="2:75" x14ac:dyDescent="0.25">
      <c r="B37" s="7">
        <f t="shared" si="2"/>
        <v>39964</v>
      </c>
      <c r="C37" s="252">
        <v>40056</v>
      </c>
      <c r="D37" s="247">
        <v>192991494027</v>
      </c>
      <c r="E37" s="248">
        <v>28189846.129999883</v>
      </c>
      <c r="F37" s="249">
        <v>42950</v>
      </c>
      <c r="G37" s="248">
        <v>6225532065.3870964</v>
      </c>
      <c r="H37" s="248">
        <v>144948.36007886138</v>
      </c>
      <c r="I37" s="248">
        <v>28189846.129999883</v>
      </c>
      <c r="J37" s="250">
        <v>5.331475301191492E-2</v>
      </c>
      <c r="K37" s="250">
        <v>5.0795238095238107E-3</v>
      </c>
      <c r="L37" s="251">
        <v>0</v>
      </c>
      <c r="M37" s="251">
        <v>-5.2816017316017431E-4</v>
      </c>
      <c r="N37" s="251">
        <v>-5.2816017316017431E-4</v>
      </c>
      <c r="O37" s="260">
        <v>22.551924747995969</v>
      </c>
      <c r="P37" s="260">
        <v>11.884132820583568</v>
      </c>
      <c r="Q37" s="258">
        <v>5.6860268728912242E-2</v>
      </c>
      <c r="T37" s="21">
        <f t="shared" si="3"/>
        <v>40056</v>
      </c>
      <c r="U37" s="14">
        <f t="shared" si="0"/>
        <v>5.331475301191492E-2</v>
      </c>
      <c r="V37" s="14">
        <f t="shared" si="0"/>
        <v>5.0795238095238107E-3</v>
      </c>
      <c r="W37" s="14">
        <f>++VLOOKUP(C37,'cds bmps'!K:O,5,FALSE)/10000</f>
        <v>6.1522190476190472E-3</v>
      </c>
      <c r="X37" s="83">
        <v>1.056233186198971E-2</v>
      </c>
      <c r="Y37" s="82">
        <v>0</v>
      </c>
      <c r="AA37" s="83">
        <f t="shared" si="4"/>
        <v>5.3591802232971025E-2</v>
      </c>
      <c r="AB37" s="14">
        <f t="shared" si="5"/>
        <v>-2.7704922105610541E-4</v>
      </c>
      <c r="AD37" s="21">
        <f t="shared" si="6"/>
        <v>40086</v>
      </c>
      <c r="AE37" s="14">
        <f t="shared" si="7"/>
        <v>-3.0267542604730177E-3</v>
      </c>
      <c r="AF37" s="14">
        <f t="shared" si="8"/>
        <v>-2.7704922105610541E-4</v>
      </c>
      <c r="AG37" s="15">
        <f t="shared" si="9"/>
        <v>-5.2816017316017431E-4</v>
      </c>
      <c r="AL37" s="10" t="s">
        <v>41</v>
      </c>
      <c r="AM37" s="10">
        <v>3.1204893712517518E-2</v>
      </c>
      <c r="AN37" s="10">
        <v>3.3386914960167138E-3</v>
      </c>
      <c r="AO37" s="10">
        <v>9.3464441832218039</v>
      </c>
      <c r="AP37" s="10">
        <v>3.2738919844498356E-14</v>
      </c>
      <c r="AQ37" s="10">
        <v>2.4553879292649641E-2</v>
      </c>
      <c r="AR37" s="10">
        <v>3.7855908132385395E-2</v>
      </c>
      <c r="AS37" s="10">
        <v>2.2380788701123599E-2</v>
      </c>
      <c r="AT37" s="10">
        <v>4.0028998723911441E-2</v>
      </c>
      <c r="AZ37" s="21">
        <f t="shared" si="20"/>
        <v>40056</v>
      </c>
      <c r="BA37" s="60">
        <f t="shared" si="21"/>
        <v>5.331475301191492E-2</v>
      </c>
      <c r="BB37" s="60">
        <f t="shared" si="22"/>
        <v>5.0795238095238107E-3</v>
      </c>
      <c r="BC37" s="60">
        <f t="shared" si="23"/>
        <v>0</v>
      </c>
      <c r="BD37" s="60">
        <f t="shared" si="24"/>
        <v>-1.0178674948240147E-3</v>
      </c>
      <c r="BE37" s="60">
        <f t="shared" si="25"/>
        <v>-1.0178674948240147E-3</v>
      </c>
      <c r="BF37" s="60">
        <f t="shared" si="26"/>
        <v>6.1522190476190472E-3</v>
      </c>
      <c r="BG37" s="61">
        <f t="shared" si="27"/>
        <v>1.056233186198971E-2</v>
      </c>
      <c r="BK37" s="52">
        <f t="shared" si="10"/>
        <v>40056</v>
      </c>
      <c r="BL37" s="58">
        <f t="shared" si="11"/>
        <v>11.884132820583568</v>
      </c>
      <c r="BM37" s="53">
        <f t="shared" si="12"/>
        <v>42950</v>
      </c>
      <c r="BQ37" s="21">
        <f t="shared" si="13"/>
        <v>40086</v>
      </c>
      <c r="BR37" s="58">
        <f t="shared" si="14"/>
        <v>5.0287998751441902E-2</v>
      </c>
      <c r="BS37" s="58">
        <f t="shared" si="15"/>
        <v>5.331475301191492E-2</v>
      </c>
      <c r="BT37" s="58">
        <f t="shared" si="16"/>
        <v>5.0795238095238107E-3</v>
      </c>
      <c r="BU37" s="58">
        <f t="shared" si="17"/>
        <v>6.1522190476190472E-3</v>
      </c>
      <c r="BV37" s="58">
        <f t="shared" si="18"/>
        <v>-5.2816017316017431E-4</v>
      </c>
      <c r="BW37" s="8">
        <f t="shared" si="19"/>
        <v>1.056233186198971E-2</v>
      </c>
    </row>
    <row r="38" spans="2:75" x14ac:dyDescent="0.25">
      <c r="B38" s="7">
        <f t="shared" si="2"/>
        <v>39994</v>
      </c>
      <c r="C38" s="252">
        <v>40086</v>
      </c>
      <c r="D38" s="247">
        <v>183358725118</v>
      </c>
      <c r="E38" s="248">
        <v>25262310.519999899</v>
      </c>
      <c r="F38" s="249">
        <v>42101</v>
      </c>
      <c r="G38" s="248">
        <v>6111957503.9333334</v>
      </c>
      <c r="H38" s="248">
        <v>145173.68955448407</v>
      </c>
      <c r="I38" s="248">
        <v>25262310.519999899</v>
      </c>
      <c r="J38" s="250">
        <v>5.0287998751441902E-2</v>
      </c>
      <c r="K38" s="250">
        <v>4.5513636363636364E-3</v>
      </c>
      <c r="L38" s="251">
        <v>0</v>
      </c>
      <c r="M38" s="251">
        <v>-2.5409090909090867E-4</v>
      </c>
      <c r="N38" s="251">
        <v>-2.5409090909090867E-4</v>
      </c>
      <c r="O38" s="260">
        <v>22.53351293589597</v>
      </c>
      <c r="P38" s="260">
        <v>11.885686163538473</v>
      </c>
      <c r="Q38" s="258">
        <v>5.331475301191492E-2</v>
      </c>
      <c r="T38" s="21">
        <f t="shared" si="3"/>
        <v>40086</v>
      </c>
      <c r="U38" s="14">
        <f t="shared" si="0"/>
        <v>5.0287998751441902E-2</v>
      </c>
      <c r="V38" s="14">
        <f t="shared" si="0"/>
        <v>4.5513636363636364E-3</v>
      </c>
      <c r="W38" s="14">
        <f>++VLOOKUP(C38,'cds bmps'!K:O,5,FALSE)/10000</f>
        <v>5.9822500000000015E-3</v>
      </c>
      <c r="X38" s="83">
        <v>1.1683860123265548E-2</v>
      </c>
      <c r="Y38" s="82">
        <v>0</v>
      </c>
      <c r="AA38" s="83">
        <f t="shared" si="4"/>
        <v>5.5165709287481435E-2</v>
      </c>
      <c r="AB38" s="14">
        <f t="shared" si="5"/>
        <v>-4.8777105360395326E-3</v>
      </c>
      <c r="AD38" s="21">
        <f t="shared" si="6"/>
        <v>40117</v>
      </c>
      <c r="AE38" s="14">
        <f t="shared" si="7"/>
        <v>9.7062265892504662E-3</v>
      </c>
      <c r="AF38" s="14">
        <f t="shared" si="8"/>
        <v>-4.8777105360395326E-3</v>
      </c>
      <c r="AG38" s="15">
        <f t="shared" si="9"/>
        <v>-2.5409090909090867E-4</v>
      </c>
      <c r="AL38" s="10" t="s">
        <v>8</v>
      </c>
      <c r="AM38" s="10">
        <v>0.52768451981735165</v>
      </c>
      <c r="AN38" s="10">
        <v>5.5183329860811516E-2</v>
      </c>
      <c r="AO38" s="10">
        <v>9.5623899671934662</v>
      </c>
      <c r="AP38" s="10">
        <v>1.2770641561506936E-14</v>
      </c>
      <c r="AQ38" s="10">
        <v>0.41775369120426509</v>
      </c>
      <c r="AR38" s="10">
        <v>0.63761534843043821</v>
      </c>
      <c r="AS38" s="10">
        <v>0.38183591471228362</v>
      </c>
      <c r="AT38" s="10">
        <v>0.67353312492241968</v>
      </c>
      <c r="AZ38" s="21">
        <f t="shared" si="20"/>
        <v>40086</v>
      </c>
      <c r="BA38" s="60">
        <f t="shared" si="21"/>
        <v>5.0287998751441902E-2</v>
      </c>
      <c r="BB38" s="60">
        <f t="shared" si="22"/>
        <v>4.5513636363636364E-3</v>
      </c>
      <c r="BC38" s="60">
        <f t="shared" si="23"/>
        <v>0</v>
      </c>
      <c r="BD38" s="60">
        <f t="shared" si="24"/>
        <v>-5.2816017316017431E-4</v>
      </c>
      <c r="BE38" s="60">
        <f t="shared" si="25"/>
        <v>-5.2816017316017431E-4</v>
      </c>
      <c r="BF38" s="60">
        <f t="shared" si="26"/>
        <v>5.9822500000000015E-3</v>
      </c>
      <c r="BG38" s="61">
        <f t="shared" si="27"/>
        <v>1.1683860123265548E-2</v>
      </c>
      <c r="BK38" s="52">
        <f t="shared" si="10"/>
        <v>40086</v>
      </c>
      <c r="BL38" s="58">
        <f t="shared" si="11"/>
        <v>11.885686163538473</v>
      </c>
      <c r="BM38" s="53">
        <f t="shared" si="12"/>
        <v>42101</v>
      </c>
      <c r="BQ38" s="21">
        <f t="shared" si="13"/>
        <v>40117</v>
      </c>
      <c r="BR38" s="58">
        <f t="shared" si="14"/>
        <v>5.9994225340692368E-2</v>
      </c>
      <c r="BS38" s="58">
        <f t="shared" si="15"/>
        <v>5.0287998751441902E-2</v>
      </c>
      <c r="BT38" s="58">
        <f t="shared" si="16"/>
        <v>4.5513636363636364E-3</v>
      </c>
      <c r="BU38" s="58">
        <f t="shared" si="17"/>
        <v>5.9822500000000015E-3</v>
      </c>
      <c r="BV38" s="58">
        <f t="shared" si="18"/>
        <v>-2.5409090909090867E-4</v>
      </c>
      <c r="BW38" s="8">
        <f t="shared" si="19"/>
        <v>1.1683860123265548E-2</v>
      </c>
    </row>
    <row r="39" spans="2:75" x14ac:dyDescent="0.25">
      <c r="B39" s="7">
        <f t="shared" si="2"/>
        <v>40025</v>
      </c>
      <c r="C39" s="252">
        <v>40117</v>
      </c>
      <c r="D39" s="247">
        <v>174270831643</v>
      </c>
      <c r="E39" s="248">
        <v>28644502.860000011</v>
      </c>
      <c r="F39" s="249">
        <v>51446</v>
      </c>
      <c r="G39" s="248">
        <v>5621639730.4193544</v>
      </c>
      <c r="H39" s="248">
        <v>109272.63014460511</v>
      </c>
      <c r="I39" s="248">
        <v>28644502.860000011</v>
      </c>
      <c r="J39" s="250">
        <v>5.9994225340692368E-2</v>
      </c>
      <c r="K39" s="250">
        <v>4.2972727272727277E-3</v>
      </c>
      <c r="L39" s="251">
        <v>5.5108225108224489E-5</v>
      </c>
      <c r="M39" s="251">
        <v>0</v>
      </c>
      <c r="N39" s="251">
        <v>5.5108225108224489E-5</v>
      </c>
      <c r="O39" s="260">
        <v>22.449889225274838</v>
      </c>
      <c r="P39" s="260">
        <v>11.601601232418837</v>
      </c>
      <c r="Q39" s="258">
        <v>5.0287998751441902E-2</v>
      </c>
      <c r="T39" s="21">
        <f t="shared" si="3"/>
        <v>40117</v>
      </c>
      <c r="U39" s="14">
        <f t="shared" si="0"/>
        <v>5.9994225340692368E-2</v>
      </c>
      <c r="V39" s="14">
        <f t="shared" si="0"/>
        <v>4.2972727272727277E-3</v>
      </c>
      <c r="W39" s="14">
        <f>++VLOOKUP(C39,'cds bmps'!K:O,5,FALSE)/10000</f>
        <v>6.6962454545454551E-3</v>
      </c>
      <c r="X39" s="83">
        <v>1.1683860123265548E-2</v>
      </c>
      <c r="Y39" s="82">
        <v>0</v>
      </c>
      <c r="AA39" s="83">
        <f t="shared" si="4"/>
        <v>5.5239669822886417E-2</v>
      </c>
      <c r="AB39" s="14">
        <f t="shared" si="5"/>
        <v>4.7545555178059515E-3</v>
      </c>
      <c r="AD39" s="21">
        <f t="shared" si="6"/>
        <v>40147</v>
      </c>
      <c r="AE39" s="14">
        <f t="shared" si="7"/>
        <v>-9.5928430821331789E-3</v>
      </c>
      <c r="AF39" s="14">
        <f t="shared" si="8"/>
        <v>4.7545555178059515E-3</v>
      </c>
      <c r="AG39" s="15">
        <f t="shared" si="9"/>
        <v>5.5108225108224489E-5</v>
      </c>
      <c r="AL39" s="10" t="s">
        <v>89</v>
      </c>
      <c r="AM39" s="10">
        <v>0.29137492883761296</v>
      </c>
      <c r="AN39" s="10">
        <v>3.3145458503747324E-2</v>
      </c>
      <c r="AO39" s="10">
        <v>8.7907949381563384</v>
      </c>
      <c r="AP39" s="10">
        <v>3.7224787529576568E-13</v>
      </c>
      <c r="AQ39" s="10">
        <v>0.22534579055856899</v>
      </c>
      <c r="AR39" s="10">
        <v>0.35740406711665695</v>
      </c>
      <c r="AS39" s="10">
        <v>0.20377204404373089</v>
      </c>
      <c r="AT39" s="10">
        <v>0.37897781363149502</v>
      </c>
      <c r="AZ39" s="21">
        <f t="shared" si="20"/>
        <v>40117</v>
      </c>
      <c r="BA39" s="60">
        <f t="shared" si="21"/>
        <v>5.9994225340692368E-2</v>
      </c>
      <c r="BB39" s="60">
        <f t="shared" si="22"/>
        <v>4.2972727272727277E-3</v>
      </c>
      <c r="BC39" s="60">
        <f t="shared" si="23"/>
        <v>0</v>
      </c>
      <c r="BD39" s="60">
        <f t="shared" si="24"/>
        <v>-2.5409090909090867E-4</v>
      </c>
      <c r="BE39" s="60">
        <f t="shared" si="25"/>
        <v>-2.5409090909090867E-4</v>
      </c>
      <c r="BF39" s="60">
        <f t="shared" si="26"/>
        <v>6.6962454545454551E-3</v>
      </c>
      <c r="BG39" s="61">
        <f t="shared" si="27"/>
        <v>1.1683860123265548E-2</v>
      </c>
      <c r="BK39" s="52">
        <f t="shared" si="10"/>
        <v>40117</v>
      </c>
      <c r="BL39" s="58">
        <f t="shared" si="11"/>
        <v>11.601601232418837</v>
      </c>
      <c r="BM39" s="53">
        <f t="shared" si="12"/>
        <v>51446</v>
      </c>
      <c r="BQ39" s="21">
        <f t="shared" si="13"/>
        <v>40147</v>
      </c>
      <c r="BR39" s="58">
        <f t="shared" si="14"/>
        <v>5.0401382258559189E-2</v>
      </c>
      <c r="BS39" s="58">
        <f t="shared" si="15"/>
        <v>5.9994225340692368E-2</v>
      </c>
      <c r="BT39" s="58">
        <f t="shared" si="16"/>
        <v>4.2972727272727277E-3</v>
      </c>
      <c r="BU39" s="58">
        <f t="shared" si="17"/>
        <v>6.6962454545454551E-3</v>
      </c>
      <c r="BV39" s="58">
        <f t="shared" si="18"/>
        <v>5.5108225108224489E-5</v>
      </c>
      <c r="BW39" s="8">
        <f t="shared" si="19"/>
        <v>1.1683860123265548E-2</v>
      </c>
    </row>
    <row r="40" spans="2:75" ht="15.75" thickBot="1" x14ac:dyDescent="0.3">
      <c r="B40" s="7">
        <f t="shared" si="2"/>
        <v>40056</v>
      </c>
      <c r="C40" s="252">
        <v>40147</v>
      </c>
      <c r="D40" s="247">
        <v>186450779909</v>
      </c>
      <c r="E40" s="248">
        <v>25746238.43999999</v>
      </c>
      <c r="F40" s="249">
        <v>50389</v>
      </c>
      <c r="G40" s="248">
        <v>6215025996.9666662</v>
      </c>
      <c r="H40" s="248">
        <v>123340.9275232028</v>
      </c>
      <c r="I40" s="248">
        <v>25746238.43999999</v>
      </c>
      <c r="J40" s="250">
        <v>5.0401382258559189E-2</v>
      </c>
      <c r="K40" s="250">
        <v>4.3523809523809522E-3</v>
      </c>
      <c r="L40" s="251">
        <v>4.2716450216450253E-4</v>
      </c>
      <c r="M40" s="251">
        <v>0</v>
      </c>
      <c r="N40" s="251">
        <v>4.2716450216450253E-4</v>
      </c>
      <c r="O40" s="260">
        <v>22.550235744839462</v>
      </c>
      <c r="P40" s="260">
        <v>11.72270756856912</v>
      </c>
      <c r="Q40" s="258">
        <v>5.9994225340692368E-2</v>
      </c>
      <c r="T40" s="21">
        <f t="shared" si="3"/>
        <v>40147</v>
      </c>
      <c r="U40" s="14">
        <f t="shared" si="0"/>
        <v>5.0401382258559189E-2</v>
      </c>
      <c r="V40" s="14">
        <f t="shared" si="0"/>
        <v>4.3523809523809522E-3</v>
      </c>
      <c r="W40" s="14">
        <f>++VLOOKUP(C40,'cds bmps'!K:O,5,FALSE)/10000</f>
        <v>7.747133333333333E-3</v>
      </c>
      <c r="X40" s="83">
        <v>1.1683860123265548E-2</v>
      </c>
      <c r="Y40" s="82">
        <v>0</v>
      </c>
      <c r="AA40" s="83">
        <f t="shared" si="4"/>
        <v>5.5574951961088762E-2</v>
      </c>
      <c r="AB40" s="14">
        <f t="shared" si="5"/>
        <v>-5.1735697025295721E-3</v>
      </c>
      <c r="AD40" s="21">
        <f t="shared" si="6"/>
        <v>40178</v>
      </c>
      <c r="AE40" s="14">
        <f t="shared" si="7"/>
        <v>-2.7413774153582371E-3</v>
      </c>
      <c r="AF40" s="14">
        <f t="shared" si="8"/>
        <v>-5.1735697025295721E-3</v>
      </c>
      <c r="AG40" s="15">
        <f t="shared" si="9"/>
        <v>4.2716450216450253E-4</v>
      </c>
      <c r="AL40" s="11" t="s">
        <v>129</v>
      </c>
      <c r="AM40" s="11">
        <v>1.6960194287586166</v>
      </c>
      <c r="AN40" s="11">
        <v>0.23585202608596401</v>
      </c>
      <c r="AO40" s="11">
        <v>7.191031838498799</v>
      </c>
      <c r="AP40" s="11">
        <v>4.0645253160013264E-10</v>
      </c>
      <c r="AQ40" s="11">
        <v>1.2261781066944746</v>
      </c>
      <c r="AR40" s="11">
        <v>2.1658607508227585</v>
      </c>
      <c r="AS40" s="11">
        <v>1.0726665230422432</v>
      </c>
      <c r="AT40" s="11">
        <v>2.3193723344749899</v>
      </c>
      <c r="AZ40" s="21">
        <f t="shared" si="20"/>
        <v>40147</v>
      </c>
      <c r="BA40" s="60">
        <f t="shared" si="21"/>
        <v>5.0401382258559189E-2</v>
      </c>
      <c r="BB40" s="60">
        <f t="shared" si="22"/>
        <v>4.3523809523809522E-3</v>
      </c>
      <c r="BC40" s="60">
        <f t="shared" si="23"/>
        <v>5.5108225108224489E-5</v>
      </c>
      <c r="BD40" s="60">
        <f t="shared" si="24"/>
        <v>0</v>
      </c>
      <c r="BE40" s="60">
        <f t="shared" si="25"/>
        <v>5.5108225108224489E-5</v>
      </c>
      <c r="BF40" s="60">
        <f t="shared" si="26"/>
        <v>7.747133333333333E-3</v>
      </c>
      <c r="BG40" s="61">
        <f t="shared" si="27"/>
        <v>1.1683860123265548E-2</v>
      </c>
      <c r="BK40" s="52">
        <f t="shared" si="10"/>
        <v>40147</v>
      </c>
      <c r="BL40" s="58">
        <f t="shared" si="11"/>
        <v>11.72270756856912</v>
      </c>
      <c r="BM40" s="53">
        <f t="shared" si="12"/>
        <v>50389</v>
      </c>
      <c r="BQ40" s="21">
        <f t="shared" si="13"/>
        <v>40178</v>
      </c>
      <c r="BR40" s="58">
        <f t="shared" si="14"/>
        <v>4.7660004843200952E-2</v>
      </c>
      <c r="BS40" s="58">
        <f t="shared" si="15"/>
        <v>5.0401382258559189E-2</v>
      </c>
      <c r="BT40" s="58">
        <f t="shared" si="16"/>
        <v>4.3523809523809522E-3</v>
      </c>
      <c r="BU40" s="58">
        <f t="shared" si="17"/>
        <v>7.747133333333333E-3</v>
      </c>
      <c r="BV40" s="58">
        <f t="shared" si="18"/>
        <v>4.2716450216450253E-4</v>
      </c>
      <c r="BW40" s="8">
        <f t="shared" si="19"/>
        <v>1.1683860123265548E-2</v>
      </c>
    </row>
    <row r="41" spans="2:75" x14ac:dyDescent="0.25">
      <c r="B41" s="7">
        <f t="shared" si="2"/>
        <v>40086</v>
      </c>
      <c r="C41" s="252">
        <v>40178</v>
      </c>
      <c r="D41" s="247">
        <v>179128941969</v>
      </c>
      <c r="E41" s="248">
        <v>23389825.320000008</v>
      </c>
      <c r="F41" s="249">
        <v>42434</v>
      </c>
      <c r="G41" s="248">
        <v>5778352966.7419357</v>
      </c>
      <c r="H41" s="248">
        <v>136172.71449172683</v>
      </c>
      <c r="I41" s="248">
        <v>23389825.320000008</v>
      </c>
      <c r="J41" s="250">
        <v>4.7660004843200952E-2</v>
      </c>
      <c r="K41" s="250">
        <v>4.7795454545454547E-3</v>
      </c>
      <c r="L41" s="251">
        <v>0</v>
      </c>
      <c r="M41" s="251">
        <v>-4.0954545454545497E-4</v>
      </c>
      <c r="N41" s="251">
        <v>-4.0954545454545497E-4</v>
      </c>
      <c r="O41" s="260">
        <v>22.477384525172759</v>
      </c>
      <c r="P41" s="260">
        <v>11.821679318499697</v>
      </c>
      <c r="Q41" s="258">
        <v>5.0401382258559189E-2</v>
      </c>
      <c r="T41" s="21">
        <f t="shared" si="3"/>
        <v>40178</v>
      </c>
      <c r="U41" s="14">
        <f t="shared" si="0"/>
        <v>4.7660004843200952E-2</v>
      </c>
      <c r="V41" s="14">
        <f t="shared" si="0"/>
        <v>4.7795454545454547E-3</v>
      </c>
      <c r="W41" s="14">
        <f>++VLOOKUP(C41,'cds bmps'!K:O,5,FALSE)/10000</f>
        <v>7.8086565217391282E-3</v>
      </c>
      <c r="X41" s="83">
        <v>1.2439944611693211E-2</v>
      </c>
      <c r="Y41" s="82">
        <v>0</v>
      </c>
      <c r="AA41" s="83">
        <f t="shared" si="4"/>
        <v>5.710062035309639E-2</v>
      </c>
      <c r="AB41" s="14">
        <f t="shared" si="5"/>
        <v>-9.4406155098954378E-3</v>
      </c>
      <c r="AD41" s="21">
        <f t="shared" si="6"/>
        <v>40209</v>
      </c>
      <c r="AE41" s="14">
        <f t="shared" si="7"/>
        <v>9.5588738303701917E-3</v>
      </c>
      <c r="AF41" s="14">
        <f t="shared" si="8"/>
        <v>-9.4406155098954378E-3</v>
      </c>
      <c r="AG41" s="15">
        <f t="shared" si="9"/>
        <v>-4.0954545454545497E-4</v>
      </c>
      <c r="AZ41" s="21">
        <f t="shared" si="20"/>
        <v>40178</v>
      </c>
      <c r="BA41" s="60">
        <f t="shared" si="21"/>
        <v>4.7660004843200952E-2</v>
      </c>
      <c r="BB41" s="60">
        <f t="shared" si="22"/>
        <v>4.7795454545454547E-3</v>
      </c>
      <c r="BC41" s="60">
        <f t="shared" si="23"/>
        <v>4.2716450216450253E-4</v>
      </c>
      <c r="BD41" s="60">
        <f t="shared" si="24"/>
        <v>0</v>
      </c>
      <c r="BE41" s="60">
        <f t="shared" si="25"/>
        <v>4.2716450216450253E-4</v>
      </c>
      <c r="BF41" s="60">
        <f t="shared" si="26"/>
        <v>7.8086565217391282E-3</v>
      </c>
      <c r="BG41" s="61">
        <f t="shared" si="27"/>
        <v>1.2439944611693211E-2</v>
      </c>
      <c r="BK41" s="52">
        <f t="shared" si="10"/>
        <v>40178</v>
      </c>
      <c r="BL41" s="58">
        <f t="shared" si="11"/>
        <v>11.821679318499697</v>
      </c>
      <c r="BM41" s="53">
        <f t="shared" si="12"/>
        <v>42434</v>
      </c>
      <c r="BQ41" s="21">
        <f t="shared" si="13"/>
        <v>40209</v>
      </c>
      <c r="BR41" s="58">
        <f t="shared" si="14"/>
        <v>5.7218878673571144E-2</v>
      </c>
      <c r="BS41" s="58">
        <f t="shared" si="15"/>
        <v>4.7660004843200952E-2</v>
      </c>
      <c r="BT41" s="58">
        <f t="shared" si="16"/>
        <v>4.7795454545454547E-3</v>
      </c>
      <c r="BU41" s="58">
        <f t="shared" si="17"/>
        <v>7.8086565217391282E-3</v>
      </c>
      <c r="BV41" s="58">
        <f t="shared" si="18"/>
        <v>-4.0954545454545497E-4</v>
      </c>
      <c r="BW41" s="8">
        <f t="shared" si="19"/>
        <v>1.2439944611693211E-2</v>
      </c>
    </row>
    <row r="42" spans="2:75" x14ac:dyDescent="0.25">
      <c r="B42" s="7">
        <f t="shared" si="2"/>
        <v>40117</v>
      </c>
      <c r="C42" s="252">
        <v>40209</v>
      </c>
      <c r="D42" s="247">
        <v>170990182453</v>
      </c>
      <c r="E42" s="248">
        <v>26805113.710000005</v>
      </c>
      <c r="F42" s="249">
        <v>42798</v>
      </c>
      <c r="G42" s="248">
        <v>5515812337.1935482</v>
      </c>
      <c r="H42" s="248">
        <v>128880.1424644504</v>
      </c>
      <c r="I42" s="248">
        <v>26805113.710000005</v>
      </c>
      <c r="J42" s="250">
        <v>5.7218878673571144E-2</v>
      </c>
      <c r="K42" s="250">
        <v>4.3699999999999998E-3</v>
      </c>
      <c r="L42" s="251">
        <v>0</v>
      </c>
      <c r="M42" s="251">
        <v>-1.5550000000000026E-4</v>
      </c>
      <c r="N42" s="251">
        <v>-1.5550000000000026E-4</v>
      </c>
      <c r="O42" s="260">
        <v>22.430884774760205</v>
      </c>
      <c r="P42" s="260">
        <v>11.766638123254113</v>
      </c>
      <c r="Q42" s="258">
        <v>4.7660004843200952E-2</v>
      </c>
      <c r="T42" s="21">
        <f t="shared" si="3"/>
        <v>40209</v>
      </c>
      <c r="U42" s="14">
        <f t="shared" si="0"/>
        <v>5.7218878673571144E-2</v>
      </c>
      <c r="V42" s="14">
        <f t="shared" si="0"/>
        <v>4.3699999999999998E-3</v>
      </c>
      <c r="W42" s="14">
        <f>++VLOOKUP(C42,'cds bmps'!K:O,5,FALSE)/10000</f>
        <v>8.02877619047619E-3</v>
      </c>
      <c r="X42" s="83">
        <v>1.2439944611693211E-2</v>
      </c>
      <c r="Y42" s="82">
        <v>0</v>
      </c>
      <c r="AA42" s="83">
        <f t="shared" si="4"/>
        <v>5.6948646909385212E-2</v>
      </c>
      <c r="AB42" s="14">
        <f t="shared" si="5"/>
        <v>2.7023176418593253E-4</v>
      </c>
      <c r="AD42" s="21">
        <f t="shared" si="6"/>
        <v>40237</v>
      </c>
      <c r="AE42" s="14">
        <f t="shared" si="7"/>
        <v>-2.8404084268509044E-3</v>
      </c>
      <c r="AF42" s="14">
        <f t="shared" si="8"/>
        <v>2.7023176418593253E-4</v>
      </c>
      <c r="AG42" s="15">
        <f t="shared" si="9"/>
        <v>-1.5550000000000026E-4</v>
      </c>
      <c r="AZ42" s="21">
        <f t="shared" si="20"/>
        <v>40209</v>
      </c>
      <c r="BA42" s="60">
        <f t="shared" si="21"/>
        <v>5.7218878673571144E-2</v>
      </c>
      <c r="BB42" s="60">
        <f t="shared" si="22"/>
        <v>4.3699999999999998E-3</v>
      </c>
      <c r="BC42" s="60">
        <f t="shared" si="23"/>
        <v>0</v>
      </c>
      <c r="BD42" s="60">
        <f t="shared" si="24"/>
        <v>-4.0954545454545497E-4</v>
      </c>
      <c r="BE42" s="60">
        <f t="shared" si="25"/>
        <v>-4.0954545454545497E-4</v>
      </c>
      <c r="BF42" s="60">
        <f t="shared" si="26"/>
        <v>8.02877619047619E-3</v>
      </c>
      <c r="BG42" s="61">
        <f t="shared" si="27"/>
        <v>1.2439944611693211E-2</v>
      </c>
      <c r="BK42" s="52">
        <f t="shared" si="10"/>
        <v>40209</v>
      </c>
      <c r="BL42" s="58">
        <f t="shared" si="11"/>
        <v>11.766638123254113</v>
      </c>
      <c r="BM42" s="53">
        <f t="shared" si="12"/>
        <v>42798</v>
      </c>
      <c r="BQ42" s="21">
        <f t="shared" si="13"/>
        <v>40237</v>
      </c>
      <c r="BR42" s="58">
        <f t="shared" si="14"/>
        <v>5.437847024672024E-2</v>
      </c>
      <c r="BS42" s="58">
        <f t="shared" si="15"/>
        <v>5.7218878673571144E-2</v>
      </c>
      <c r="BT42" s="58">
        <f t="shared" si="16"/>
        <v>4.3699999999999998E-3</v>
      </c>
      <c r="BU42" s="58">
        <f t="shared" si="17"/>
        <v>8.02877619047619E-3</v>
      </c>
      <c r="BV42" s="58">
        <f t="shared" si="18"/>
        <v>-1.5550000000000026E-4</v>
      </c>
      <c r="BW42" s="8">
        <f t="shared" si="19"/>
        <v>1.2439944611693211E-2</v>
      </c>
    </row>
    <row r="43" spans="2:75" x14ac:dyDescent="0.25">
      <c r="B43" s="7">
        <f t="shared" si="2"/>
        <v>40147</v>
      </c>
      <c r="C43" s="252">
        <v>40237</v>
      </c>
      <c r="D43" s="247">
        <v>154690724873</v>
      </c>
      <c r="E43" s="248">
        <v>23046150.630000044</v>
      </c>
      <c r="F43" s="249">
        <v>41557</v>
      </c>
      <c r="G43" s="248">
        <v>5524668745.4642859</v>
      </c>
      <c r="H43" s="248">
        <v>132941.95311173293</v>
      </c>
      <c r="I43" s="248">
        <v>23046150.630000044</v>
      </c>
      <c r="J43" s="250">
        <v>5.437847024672024E-2</v>
      </c>
      <c r="K43" s="250">
        <v>4.2144999999999995E-3</v>
      </c>
      <c r="L43" s="251">
        <v>0</v>
      </c>
      <c r="M43" s="251">
        <v>-1.5276086956521676E-4</v>
      </c>
      <c r="N43" s="251">
        <v>-1.5276086956521676E-4</v>
      </c>
      <c r="O43" s="260">
        <v>22.432489126980744</v>
      </c>
      <c r="P43" s="260">
        <v>11.7976678691661</v>
      </c>
      <c r="Q43" s="258">
        <v>5.7218878673571144E-2</v>
      </c>
      <c r="T43" s="21">
        <f t="shared" si="3"/>
        <v>40237</v>
      </c>
      <c r="U43" s="14">
        <f t="shared" si="0"/>
        <v>5.437847024672024E-2</v>
      </c>
      <c r="V43" s="14">
        <f t="shared" si="0"/>
        <v>4.2144999999999995E-3</v>
      </c>
      <c r="W43" s="14">
        <f>++VLOOKUP(C43,'cds bmps'!K:O,5,FALSE)/10000</f>
        <v>1.1606800000000002E-2</v>
      </c>
      <c r="X43" s="83">
        <v>1.2439944611693211E-2</v>
      </c>
      <c r="Y43" s="82">
        <v>0</v>
      </c>
      <c r="AA43" s="83">
        <f t="shared" si="4"/>
        <v>5.7909138399432902E-2</v>
      </c>
      <c r="AB43" s="14">
        <f t="shared" si="5"/>
        <v>-3.5306681527126627E-3</v>
      </c>
      <c r="AD43" s="21">
        <f t="shared" si="6"/>
        <v>40268</v>
      </c>
      <c r="AE43" s="14">
        <f t="shared" si="7"/>
        <v>-5.8748567770621832E-3</v>
      </c>
      <c r="AF43" s="14">
        <f t="shared" si="8"/>
        <v>-3.5306681527126627E-3</v>
      </c>
      <c r="AG43" s="15">
        <f t="shared" si="9"/>
        <v>-1.5276086956521676E-4</v>
      </c>
      <c r="AZ43" s="21">
        <f t="shared" si="20"/>
        <v>40237</v>
      </c>
      <c r="BA43" s="60">
        <f t="shared" si="21"/>
        <v>5.437847024672024E-2</v>
      </c>
      <c r="BB43" s="60">
        <f t="shared" si="22"/>
        <v>4.2144999999999995E-3</v>
      </c>
      <c r="BC43" s="60">
        <f t="shared" si="23"/>
        <v>0</v>
      </c>
      <c r="BD43" s="60">
        <f t="shared" si="24"/>
        <v>-1.5550000000000026E-4</v>
      </c>
      <c r="BE43" s="60">
        <f t="shared" si="25"/>
        <v>-1.5550000000000026E-4</v>
      </c>
      <c r="BF43" s="60">
        <f t="shared" si="26"/>
        <v>1.1606800000000002E-2</v>
      </c>
      <c r="BG43" s="61">
        <f t="shared" si="27"/>
        <v>1.2439944611693211E-2</v>
      </c>
      <c r="BK43" s="52">
        <f t="shared" si="10"/>
        <v>40237</v>
      </c>
      <c r="BL43" s="58">
        <f t="shared" si="11"/>
        <v>11.7976678691661</v>
      </c>
      <c r="BM43" s="53">
        <f t="shared" si="12"/>
        <v>41557</v>
      </c>
      <c r="BQ43" s="21">
        <f t="shared" si="13"/>
        <v>40268</v>
      </c>
      <c r="BR43" s="58">
        <f t="shared" si="14"/>
        <v>4.8503613469658056E-2</v>
      </c>
      <c r="BS43" s="58">
        <f t="shared" si="15"/>
        <v>5.437847024672024E-2</v>
      </c>
      <c r="BT43" s="58">
        <f t="shared" si="16"/>
        <v>4.2144999999999995E-3</v>
      </c>
      <c r="BU43" s="58">
        <f t="shared" si="17"/>
        <v>1.1606800000000002E-2</v>
      </c>
      <c r="BV43" s="58">
        <f t="shared" si="18"/>
        <v>-1.5276086956521676E-4</v>
      </c>
      <c r="BW43" s="8">
        <f t="shared" si="19"/>
        <v>1.2439944611693211E-2</v>
      </c>
    </row>
    <row r="44" spans="2:75" x14ac:dyDescent="0.25">
      <c r="B44" s="7">
        <f t="shared" si="2"/>
        <v>40178</v>
      </c>
      <c r="C44" s="252">
        <v>40268</v>
      </c>
      <c r="D44" s="247">
        <v>169326041275</v>
      </c>
      <c r="E44" s="248">
        <v>22501163.989999909</v>
      </c>
      <c r="F44" s="249">
        <v>39889</v>
      </c>
      <c r="G44" s="248">
        <v>5462130363.7096777</v>
      </c>
      <c r="H44" s="248">
        <v>136933.24885832379</v>
      </c>
      <c r="I44" s="248">
        <v>22501163.989999909</v>
      </c>
      <c r="J44" s="250">
        <v>4.8503613469658056E-2</v>
      </c>
      <c r="K44" s="250">
        <v>4.0617391304347827E-3</v>
      </c>
      <c r="L44" s="251">
        <v>0</v>
      </c>
      <c r="M44" s="251">
        <v>-1.9466403162055057E-5</v>
      </c>
      <c r="N44" s="251">
        <v>-1.9466403162055057E-5</v>
      </c>
      <c r="O44" s="260">
        <v>22.421104727107771</v>
      </c>
      <c r="P44" s="260">
        <v>11.827248851462134</v>
      </c>
      <c r="Q44" s="258">
        <v>5.437847024672024E-2</v>
      </c>
      <c r="T44" s="21">
        <f t="shared" si="3"/>
        <v>40268</v>
      </c>
      <c r="U44" s="14">
        <f t="shared" si="0"/>
        <v>4.8503613469658056E-2</v>
      </c>
      <c r="V44" s="14">
        <f t="shared" si="0"/>
        <v>4.0617391304347827E-3</v>
      </c>
      <c r="W44" s="14">
        <f>++VLOOKUP(C44,'cds bmps'!K:O,5,FALSE)/10000</f>
        <v>9.1515739130434773E-3</v>
      </c>
      <c r="X44" s="83">
        <v>9.6992884951000134E-3</v>
      </c>
      <c r="Y44" s="82">
        <v>0</v>
      </c>
      <c r="AA44" s="83">
        <f t="shared" si="4"/>
        <v>5.2464931505674085E-2</v>
      </c>
      <c r="AB44" s="14">
        <f t="shared" si="5"/>
        <v>-3.9613180360160288E-3</v>
      </c>
      <c r="AD44" s="21">
        <f t="shared" si="6"/>
        <v>40298</v>
      </c>
      <c r="AE44" s="14">
        <f t="shared" si="7"/>
        <v>6.6223783972298236E-3</v>
      </c>
      <c r="AF44" s="14">
        <f t="shared" si="8"/>
        <v>-3.9613180360160288E-3</v>
      </c>
      <c r="AG44" s="15">
        <f t="shared" si="9"/>
        <v>-1.9466403162055057E-5</v>
      </c>
      <c r="AZ44" s="21">
        <f t="shared" si="20"/>
        <v>40268</v>
      </c>
      <c r="BA44" s="60">
        <f t="shared" si="21"/>
        <v>4.8503613469658056E-2</v>
      </c>
      <c r="BB44" s="60">
        <f t="shared" si="22"/>
        <v>4.0617391304347827E-3</v>
      </c>
      <c r="BC44" s="60">
        <f t="shared" si="23"/>
        <v>0</v>
      </c>
      <c r="BD44" s="60">
        <f t="shared" si="24"/>
        <v>-1.5276086956521676E-4</v>
      </c>
      <c r="BE44" s="60">
        <f t="shared" si="25"/>
        <v>-1.5276086956521676E-4</v>
      </c>
      <c r="BF44" s="60">
        <f t="shared" si="26"/>
        <v>9.1515739130434773E-3</v>
      </c>
      <c r="BG44" s="61">
        <f t="shared" si="27"/>
        <v>9.6992884951000134E-3</v>
      </c>
      <c r="BK44" s="52">
        <f t="shared" si="10"/>
        <v>40268</v>
      </c>
      <c r="BL44" s="58">
        <f t="shared" si="11"/>
        <v>11.827248851462134</v>
      </c>
      <c r="BM44" s="53">
        <f t="shared" si="12"/>
        <v>39889</v>
      </c>
      <c r="BQ44" s="21">
        <f t="shared" si="13"/>
        <v>40298</v>
      </c>
      <c r="BR44" s="58">
        <f t="shared" si="14"/>
        <v>5.512599186688788E-2</v>
      </c>
      <c r="BS44" s="58">
        <f t="shared" si="15"/>
        <v>4.8503613469658056E-2</v>
      </c>
      <c r="BT44" s="58">
        <f t="shared" si="16"/>
        <v>4.0617391304347827E-3</v>
      </c>
      <c r="BU44" s="58">
        <f t="shared" si="17"/>
        <v>9.1515739130434773E-3</v>
      </c>
      <c r="BV44" s="58">
        <f t="shared" si="18"/>
        <v>-1.9466403162055057E-5</v>
      </c>
      <c r="BW44" s="8">
        <f t="shared" si="19"/>
        <v>9.6992884951000134E-3</v>
      </c>
    </row>
    <row r="45" spans="2:75" x14ac:dyDescent="0.25">
      <c r="B45" s="7">
        <f t="shared" si="2"/>
        <v>40209</v>
      </c>
      <c r="C45" s="252">
        <v>40298</v>
      </c>
      <c r="D45" s="247">
        <v>161164924146</v>
      </c>
      <c r="E45" s="248">
        <v>24340756.979999997</v>
      </c>
      <c r="F45" s="249">
        <v>42450</v>
      </c>
      <c r="G45" s="248">
        <v>5372164138.1999998</v>
      </c>
      <c r="H45" s="248">
        <v>126552.74766077739</v>
      </c>
      <c r="I45" s="248">
        <v>24340756.979999997</v>
      </c>
      <c r="J45" s="250">
        <v>5.512599186688788E-2</v>
      </c>
      <c r="K45" s="250">
        <v>4.0422727272727277E-3</v>
      </c>
      <c r="L45" s="251">
        <v>1.8772727272727257E-4</v>
      </c>
      <c r="M45" s="251">
        <v>0</v>
      </c>
      <c r="N45" s="251">
        <v>1.8772727272727257E-4</v>
      </c>
      <c r="O45" s="260">
        <v>22.404496669533778</v>
      </c>
      <c r="P45" s="260">
        <v>11.748414477794283</v>
      </c>
      <c r="Q45" s="258">
        <v>4.8503613469658056E-2</v>
      </c>
      <c r="T45" s="21">
        <f t="shared" si="3"/>
        <v>40298</v>
      </c>
      <c r="U45" s="14">
        <f t="shared" si="0"/>
        <v>5.512599186688788E-2</v>
      </c>
      <c r="V45" s="14">
        <f t="shared" si="0"/>
        <v>4.0422727272727277E-3</v>
      </c>
      <c r="W45" s="14">
        <f>++VLOOKUP(C45,'cds bmps'!K:O,5,FALSE)/10000</f>
        <v>9.9508681818181819E-3</v>
      </c>
      <c r="X45" s="83">
        <v>9.6992884951000134E-3</v>
      </c>
      <c r="Y45" s="82">
        <v>0</v>
      </c>
      <c r="AA45" s="83">
        <f t="shared" si="4"/>
        <v>5.2687553696753486E-2</v>
      </c>
      <c r="AB45" s="14">
        <f t="shared" si="5"/>
        <v>2.4384381701343938E-3</v>
      </c>
      <c r="AD45" s="21">
        <f t="shared" si="6"/>
        <v>40329</v>
      </c>
      <c r="AE45" s="14">
        <f t="shared" si="7"/>
        <v>-2.6946496061081918E-3</v>
      </c>
      <c r="AF45" s="14">
        <f t="shared" si="8"/>
        <v>2.4384381701343938E-3</v>
      </c>
      <c r="AG45" s="15">
        <f t="shared" si="9"/>
        <v>1.8772727272727257E-4</v>
      </c>
      <c r="AZ45" s="21">
        <f t="shared" si="20"/>
        <v>40298</v>
      </c>
      <c r="BA45" s="60">
        <f t="shared" si="21"/>
        <v>5.512599186688788E-2</v>
      </c>
      <c r="BB45" s="60">
        <f t="shared" si="22"/>
        <v>4.0422727272727277E-3</v>
      </c>
      <c r="BC45" s="60">
        <f t="shared" si="23"/>
        <v>0</v>
      </c>
      <c r="BD45" s="60">
        <f t="shared" si="24"/>
        <v>-1.9466403162055057E-5</v>
      </c>
      <c r="BE45" s="60">
        <f t="shared" si="25"/>
        <v>-1.9466403162055057E-5</v>
      </c>
      <c r="BF45" s="60">
        <f t="shared" si="26"/>
        <v>9.9508681818181819E-3</v>
      </c>
      <c r="BG45" s="61">
        <f t="shared" si="27"/>
        <v>9.6992884951000134E-3</v>
      </c>
      <c r="BK45" s="52">
        <f t="shared" si="10"/>
        <v>40298</v>
      </c>
      <c r="BL45" s="58">
        <f t="shared" si="11"/>
        <v>11.748414477794283</v>
      </c>
      <c r="BM45" s="53">
        <f t="shared" si="12"/>
        <v>42450</v>
      </c>
      <c r="BQ45" s="21">
        <f t="shared" si="13"/>
        <v>40329</v>
      </c>
      <c r="BR45" s="58">
        <f t="shared" si="14"/>
        <v>5.2431342260779688E-2</v>
      </c>
      <c r="BS45" s="58">
        <f t="shared" si="15"/>
        <v>5.512599186688788E-2</v>
      </c>
      <c r="BT45" s="58">
        <f t="shared" si="16"/>
        <v>4.0422727272727277E-3</v>
      </c>
      <c r="BU45" s="58">
        <f t="shared" si="17"/>
        <v>9.9508681818181819E-3</v>
      </c>
      <c r="BV45" s="58">
        <f t="shared" si="18"/>
        <v>1.8772727272727257E-4</v>
      </c>
      <c r="BW45" s="8">
        <f t="shared" si="19"/>
        <v>9.6992884951000134E-3</v>
      </c>
    </row>
    <row r="46" spans="2:75" x14ac:dyDescent="0.25">
      <c r="B46" s="7">
        <f t="shared" si="2"/>
        <v>40237</v>
      </c>
      <c r="C46" s="252">
        <v>40329</v>
      </c>
      <c r="D46" s="247">
        <v>159528251722</v>
      </c>
      <c r="E46" s="248">
        <v>22915836.619999997</v>
      </c>
      <c r="F46" s="249">
        <v>39915</v>
      </c>
      <c r="G46" s="248">
        <v>5146072636.1935482</v>
      </c>
      <c r="H46" s="248">
        <v>128925.78319412623</v>
      </c>
      <c r="I46" s="248">
        <v>22915836.619999997</v>
      </c>
      <c r="J46" s="250">
        <v>5.2431342260779688E-2</v>
      </c>
      <c r="K46" s="250">
        <v>4.2300000000000003E-3</v>
      </c>
      <c r="L46" s="251">
        <v>2.3363636363636295E-4</v>
      </c>
      <c r="M46" s="251">
        <v>0</v>
      </c>
      <c r="N46" s="251">
        <v>2.3363636363636295E-4</v>
      </c>
      <c r="O46" s="260">
        <v>22.361499665784766</v>
      </c>
      <c r="P46" s="260">
        <v>11.766992193704867</v>
      </c>
      <c r="Q46" s="258">
        <v>5.512599186688788E-2</v>
      </c>
      <c r="T46" s="21">
        <f t="shared" si="3"/>
        <v>40329</v>
      </c>
      <c r="U46" s="14">
        <f t="shared" si="0"/>
        <v>5.2431342260779688E-2</v>
      </c>
      <c r="V46" s="14">
        <f t="shared" si="0"/>
        <v>4.2300000000000003E-3</v>
      </c>
      <c r="W46" s="14">
        <f>++VLOOKUP(C46,'cds bmps'!K:O,5,FALSE)/10000</f>
        <v>1.5897261904761907E-2</v>
      </c>
      <c r="X46" s="83">
        <v>9.6992884951000134E-3</v>
      </c>
      <c r="Y46" s="82">
        <v>0</v>
      </c>
      <c r="AA46" s="83">
        <f t="shared" si="4"/>
        <v>5.4519244520382357E-2</v>
      </c>
      <c r="AB46" s="14">
        <f t="shared" si="5"/>
        <v>-2.0879022596026683E-3</v>
      </c>
      <c r="AD46" s="21">
        <f t="shared" si="6"/>
        <v>40359</v>
      </c>
      <c r="AE46" s="14">
        <f t="shared" si="7"/>
        <v>-8.9532041039529914E-4</v>
      </c>
      <c r="AF46" s="14">
        <f t="shared" si="8"/>
        <v>-2.0879022596026683E-3</v>
      </c>
      <c r="AG46" s="15">
        <f t="shared" si="9"/>
        <v>2.3363636363636295E-4</v>
      </c>
      <c r="AZ46" s="21">
        <f t="shared" si="20"/>
        <v>40329</v>
      </c>
      <c r="BA46" s="60">
        <f t="shared" si="21"/>
        <v>5.2431342260779688E-2</v>
      </c>
      <c r="BB46" s="60">
        <f t="shared" si="22"/>
        <v>4.2300000000000003E-3</v>
      </c>
      <c r="BC46" s="60">
        <f t="shared" si="23"/>
        <v>1.8772727272727257E-4</v>
      </c>
      <c r="BD46" s="60">
        <f t="shared" si="24"/>
        <v>0</v>
      </c>
      <c r="BE46" s="60">
        <f t="shared" si="25"/>
        <v>1.8772727272727257E-4</v>
      </c>
      <c r="BF46" s="60">
        <f t="shared" si="26"/>
        <v>1.5897261904761907E-2</v>
      </c>
      <c r="BG46" s="61">
        <f t="shared" si="27"/>
        <v>9.6992884951000134E-3</v>
      </c>
      <c r="BK46" s="52">
        <f t="shared" si="10"/>
        <v>40329</v>
      </c>
      <c r="BL46" s="58">
        <f t="shared" si="11"/>
        <v>11.766992193704867</v>
      </c>
      <c r="BM46" s="53">
        <f t="shared" si="12"/>
        <v>39915</v>
      </c>
      <c r="BQ46" s="21">
        <f t="shared" si="13"/>
        <v>40359</v>
      </c>
      <c r="BR46" s="58">
        <f t="shared" si="14"/>
        <v>5.1536021850384389E-2</v>
      </c>
      <c r="BS46" s="58">
        <f t="shared" si="15"/>
        <v>5.2431342260779688E-2</v>
      </c>
      <c r="BT46" s="58">
        <f t="shared" si="16"/>
        <v>4.2300000000000003E-3</v>
      </c>
      <c r="BU46" s="58">
        <f t="shared" si="17"/>
        <v>1.5897261904761907E-2</v>
      </c>
      <c r="BV46" s="58">
        <f t="shared" si="18"/>
        <v>2.3363636363636295E-4</v>
      </c>
      <c r="BW46" s="8">
        <f t="shared" si="19"/>
        <v>9.6992884951000134E-3</v>
      </c>
    </row>
    <row r="47" spans="2:75" x14ac:dyDescent="0.25">
      <c r="B47" s="7">
        <f t="shared" si="2"/>
        <v>40268</v>
      </c>
      <c r="C47" s="252">
        <v>40359</v>
      </c>
      <c r="D47" s="247">
        <v>151409449411</v>
      </c>
      <c r="E47" s="248">
        <v>21378193.679999907</v>
      </c>
      <c r="F47" s="249">
        <v>38097</v>
      </c>
      <c r="G47" s="248">
        <v>5046981647.0333338</v>
      </c>
      <c r="H47" s="248">
        <v>132477.14116684604</v>
      </c>
      <c r="I47" s="248">
        <v>21378193.679999907</v>
      </c>
      <c r="J47" s="250">
        <v>5.1536021850384389E-2</v>
      </c>
      <c r="K47" s="250">
        <v>4.4636363636363632E-3</v>
      </c>
      <c r="L47" s="251">
        <v>1.3695454545454566E-3</v>
      </c>
      <c r="M47" s="251">
        <v>0</v>
      </c>
      <c r="N47" s="251">
        <v>1.3695454545454566E-3</v>
      </c>
      <c r="O47" s="260">
        <v>22.342056207886856</v>
      </c>
      <c r="P47" s="260">
        <v>11.794165390029713</v>
      </c>
      <c r="Q47" s="258">
        <v>5.2431342260779688E-2</v>
      </c>
      <c r="T47" s="21">
        <f t="shared" si="3"/>
        <v>40359</v>
      </c>
      <c r="U47" s="14">
        <f t="shared" si="0"/>
        <v>5.1536021850384389E-2</v>
      </c>
      <c r="V47" s="14">
        <f t="shared" si="0"/>
        <v>4.4636363636363632E-3</v>
      </c>
      <c r="W47" s="14">
        <f>++VLOOKUP(C47,'cds bmps'!K:O,5,FALSE)/10000</f>
        <v>1.8009640909090911E-2</v>
      </c>
      <c r="X47" s="83">
        <v>9.9048380470146691E-3</v>
      </c>
      <c r="Y47" s="82">
        <v>0</v>
      </c>
      <c r="AA47" s="83">
        <f t="shared" si="4"/>
        <v>5.5606641128424006E-2</v>
      </c>
      <c r="AB47" s="14">
        <f t="shared" si="5"/>
        <v>-4.0706192780396167E-3</v>
      </c>
      <c r="AD47" s="21">
        <f t="shared" si="6"/>
        <v>40390</v>
      </c>
      <c r="AE47" s="14">
        <f t="shared" si="7"/>
        <v>3.9346129269316882E-3</v>
      </c>
      <c r="AF47" s="14">
        <f t="shared" si="8"/>
        <v>-4.0706192780396167E-3</v>
      </c>
      <c r="AG47" s="15">
        <f t="shared" si="9"/>
        <v>1.3695454545454566E-3</v>
      </c>
      <c r="AZ47" s="21">
        <f t="shared" si="20"/>
        <v>40359</v>
      </c>
      <c r="BA47" s="60">
        <f t="shared" si="21"/>
        <v>5.1536021850384389E-2</v>
      </c>
      <c r="BB47" s="60">
        <f t="shared" si="22"/>
        <v>4.4636363636363632E-3</v>
      </c>
      <c r="BC47" s="60">
        <f t="shared" si="23"/>
        <v>2.3363636363636295E-4</v>
      </c>
      <c r="BD47" s="60">
        <f t="shared" si="24"/>
        <v>0</v>
      </c>
      <c r="BE47" s="60">
        <f t="shared" si="25"/>
        <v>2.3363636363636295E-4</v>
      </c>
      <c r="BF47" s="60">
        <f t="shared" si="26"/>
        <v>1.8009640909090911E-2</v>
      </c>
      <c r="BG47" s="61">
        <f t="shared" si="27"/>
        <v>9.9048380470146691E-3</v>
      </c>
      <c r="BK47" s="52">
        <f t="shared" si="10"/>
        <v>40359</v>
      </c>
      <c r="BL47" s="58">
        <f t="shared" si="11"/>
        <v>11.794165390029713</v>
      </c>
      <c r="BM47" s="53">
        <f t="shared" si="12"/>
        <v>38097</v>
      </c>
      <c r="BQ47" s="21">
        <f t="shared" si="13"/>
        <v>40390</v>
      </c>
      <c r="BR47" s="58">
        <f t="shared" si="14"/>
        <v>5.5470634777316077E-2</v>
      </c>
      <c r="BS47" s="58">
        <f t="shared" si="15"/>
        <v>5.1536021850384389E-2</v>
      </c>
      <c r="BT47" s="58">
        <f t="shared" si="16"/>
        <v>4.4636363636363632E-3</v>
      </c>
      <c r="BU47" s="58">
        <f t="shared" si="17"/>
        <v>1.8009640909090911E-2</v>
      </c>
      <c r="BV47" s="58">
        <f t="shared" si="18"/>
        <v>1.3695454545454566E-3</v>
      </c>
      <c r="BW47" s="8">
        <f t="shared" si="19"/>
        <v>9.9048380470146691E-3</v>
      </c>
    </row>
    <row r="48" spans="2:75" x14ac:dyDescent="0.25">
      <c r="B48" s="7">
        <f t="shared" si="2"/>
        <v>40298</v>
      </c>
      <c r="C48" s="252">
        <v>40390</v>
      </c>
      <c r="D48" s="247">
        <v>158469755657</v>
      </c>
      <c r="E48" s="248">
        <v>24083336.819999903</v>
      </c>
      <c r="F48" s="249">
        <v>41278</v>
      </c>
      <c r="G48" s="248">
        <v>5111927601.8387098</v>
      </c>
      <c r="H48" s="248">
        <v>123841.45554141939</v>
      </c>
      <c r="I48" s="248">
        <v>24083336.819999903</v>
      </c>
      <c r="J48" s="250">
        <v>5.5470634777316077E-2</v>
      </c>
      <c r="K48" s="250">
        <v>5.8331818181818198E-3</v>
      </c>
      <c r="L48" s="251">
        <v>5.6636363636363481E-4</v>
      </c>
      <c r="M48" s="251">
        <v>0</v>
      </c>
      <c r="N48" s="251">
        <v>5.6636363636363481E-4</v>
      </c>
      <c r="O48" s="260">
        <v>22.354842391526738</v>
      </c>
      <c r="P48" s="260">
        <v>11.726757442157417</v>
      </c>
      <c r="Q48" s="258">
        <v>5.1536021850384389E-2</v>
      </c>
      <c r="T48" s="21">
        <f t="shared" si="3"/>
        <v>40390</v>
      </c>
      <c r="U48" s="14">
        <f t="shared" si="0"/>
        <v>5.5470634777316077E-2</v>
      </c>
      <c r="V48" s="14">
        <f t="shared" si="0"/>
        <v>5.8331818181818198E-3</v>
      </c>
      <c r="W48" s="14">
        <f>++VLOOKUP(C48,'cds bmps'!K:O,5,FALSE)/10000</f>
        <v>1.5577427272727274E-2</v>
      </c>
      <c r="X48" s="83">
        <v>9.9048380470146691E-3</v>
      </c>
      <c r="Y48" s="82">
        <v>0</v>
      </c>
      <c r="AA48" s="83">
        <f t="shared" si="4"/>
        <v>5.562064298876053E-2</v>
      </c>
      <c r="AB48" s="14">
        <f t="shared" si="5"/>
        <v>-1.5000821144445231E-4</v>
      </c>
      <c r="AD48" s="21">
        <f t="shared" si="6"/>
        <v>40421</v>
      </c>
      <c r="AE48" s="14">
        <f t="shared" si="7"/>
        <v>2.4011691169421451E-3</v>
      </c>
      <c r="AF48" s="14">
        <f t="shared" si="8"/>
        <v>-1.5000821144445231E-4</v>
      </c>
      <c r="AG48" s="15">
        <f t="shared" si="9"/>
        <v>5.6636363636363481E-4</v>
      </c>
      <c r="AZ48" s="21">
        <f t="shared" si="20"/>
        <v>40390</v>
      </c>
      <c r="BA48" s="60">
        <f t="shared" si="21"/>
        <v>5.5470634777316077E-2</v>
      </c>
      <c r="BB48" s="60">
        <f t="shared" si="22"/>
        <v>5.8331818181818198E-3</v>
      </c>
      <c r="BC48" s="60">
        <f t="shared" si="23"/>
        <v>1.3695454545454566E-3</v>
      </c>
      <c r="BD48" s="60">
        <f t="shared" si="24"/>
        <v>0</v>
      </c>
      <c r="BE48" s="60">
        <f t="shared" si="25"/>
        <v>1.3695454545454566E-3</v>
      </c>
      <c r="BF48" s="60">
        <f t="shared" si="26"/>
        <v>1.5577427272727274E-2</v>
      </c>
      <c r="BG48" s="61">
        <f t="shared" si="27"/>
        <v>9.9048380470146691E-3</v>
      </c>
      <c r="BK48" s="52">
        <f t="shared" si="10"/>
        <v>40390</v>
      </c>
      <c r="BL48" s="58">
        <f t="shared" si="11"/>
        <v>11.726757442157417</v>
      </c>
      <c r="BM48" s="53">
        <f t="shared" si="12"/>
        <v>41278</v>
      </c>
      <c r="BQ48" s="21">
        <f t="shared" si="13"/>
        <v>40421</v>
      </c>
      <c r="BR48" s="58">
        <f t="shared" si="14"/>
        <v>5.7871803894258222E-2</v>
      </c>
      <c r="BS48" s="58">
        <f t="shared" si="15"/>
        <v>5.5470634777316077E-2</v>
      </c>
      <c r="BT48" s="58">
        <f t="shared" si="16"/>
        <v>5.8331818181818198E-3</v>
      </c>
      <c r="BU48" s="58">
        <f t="shared" si="17"/>
        <v>1.5577427272727274E-2</v>
      </c>
      <c r="BV48" s="58">
        <f t="shared" si="18"/>
        <v>5.6636363636363481E-4</v>
      </c>
      <c r="BW48" s="8">
        <f t="shared" si="19"/>
        <v>9.9048380470146691E-3</v>
      </c>
    </row>
    <row r="49" spans="2:75" x14ac:dyDescent="0.25">
      <c r="B49" s="7">
        <f t="shared" si="2"/>
        <v>40329</v>
      </c>
      <c r="C49" s="252">
        <v>40421</v>
      </c>
      <c r="D49" s="247">
        <v>151155176016</v>
      </c>
      <c r="E49" s="248">
        <v>23966089.600000098</v>
      </c>
      <c r="F49" s="249">
        <v>37842</v>
      </c>
      <c r="G49" s="248">
        <v>4875973419.8709679</v>
      </c>
      <c r="H49" s="248">
        <v>128850.83821867153</v>
      </c>
      <c r="I49" s="248">
        <v>23966089.600000098</v>
      </c>
      <c r="J49" s="250">
        <v>5.7871803894258222E-2</v>
      </c>
      <c r="K49" s="250">
        <v>6.3995454545454546E-3</v>
      </c>
      <c r="L49" s="251">
        <v>0</v>
      </c>
      <c r="M49" s="251">
        <v>-2.1818181818181875E-4</v>
      </c>
      <c r="N49" s="251">
        <v>-2.1818181818181875E-4</v>
      </c>
      <c r="O49" s="260">
        <v>22.307585597334615</v>
      </c>
      <c r="P49" s="260">
        <v>11.766410721442909</v>
      </c>
      <c r="Q49" s="258">
        <v>5.5470634777316077E-2</v>
      </c>
      <c r="T49" s="21">
        <f t="shared" si="3"/>
        <v>40421</v>
      </c>
      <c r="U49" s="14">
        <f t="shared" si="0"/>
        <v>5.7871803894258222E-2</v>
      </c>
      <c r="V49" s="14">
        <f t="shared" si="0"/>
        <v>6.3995454545454546E-3</v>
      </c>
      <c r="W49" s="14">
        <f>++VLOOKUP(C49,'cds bmps'!K:O,5,FALSE)/10000</f>
        <v>1.8902281818181821E-2</v>
      </c>
      <c r="X49" s="83">
        <v>9.9048380470146691E-3</v>
      </c>
      <c r="Y49" s="82">
        <v>0</v>
      </c>
      <c r="AA49" s="83">
        <f t="shared" si="4"/>
        <v>5.6888283568834311E-2</v>
      </c>
      <c r="AB49" s="14">
        <f t="shared" si="5"/>
        <v>9.8352032542391166E-4</v>
      </c>
      <c r="AD49" s="21">
        <f t="shared" si="6"/>
        <v>40451</v>
      </c>
      <c r="AE49" s="14">
        <f t="shared" si="7"/>
        <v>-1.8208503206512128E-3</v>
      </c>
      <c r="AF49" s="14">
        <f t="shared" si="8"/>
        <v>9.8352032542391166E-4</v>
      </c>
      <c r="AG49" s="15">
        <f t="shared" si="9"/>
        <v>-2.1818181818181875E-4</v>
      </c>
      <c r="AZ49" s="21">
        <f t="shared" si="20"/>
        <v>40421</v>
      </c>
      <c r="BA49" s="60">
        <f t="shared" si="21"/>
        <v>5.7871803894258222E-2</v>
      </c>
      <c r="BB49" s="60">
        <f t="shared" si="22"/>
        <v>6.3995454545454546E-3</v>
      </c>
      <c r="BC49" s="60">
        <f t="shared" si="23"/>
        <v>5.6636363636363481E-4</v>
      </c>
      <c r="BD49" s="60">
        <f t="shared" si="24"/>
        <v>0</v>
      </c>
      <c r="BE49" s="60">
        <f t="shared" si="25"/>
        <v>5.6636363636363481E-4</v>
      </c>
      <c r="BF49" s="60">
        <f t="shared" si="26"/>
        <v>1.8902281818181821E-2</v>
      </c>
      <c r="BG49" s="61">
        <f t="shared" si="27"/>
        <v>9.9048380470146691E-3</v>
      </c>
      <c r="BK49" s="52">
        <f t="shared" si="10"/>
        <v>40421</v>
      </c>
      <c r="BL49" s="58">
        <f t="shared" si="11"/>
        <v>11.766410721442909</v>
      </c>
      <c r="BM49" s="53">
        <f t="shared" si="12"/>
        <v>37842</v>
      </c>
      <c r="BQ49" s="21">
        <f t="shared" si="13"/>
        <v>40451</v>
      </c>
      <c r="BR49" s="58">
        <f t="shared" si="14"/>
        <v>5.605095357360701E-2</v>
      </c>
      <c r="BS49" s="58">
        <f t="shared" si="15"/>
        <v>5.7871803894258222E-2</v>
      </c>
      <c r="BT49" s="58">
        <f t="shared" si="16"/>
        <v>6.3995454545454546E-3</v>
      </c>
      <c r="BU49" s="58">
        <f t="shared" si="17"/>
        <v>1.8902281818181821E-2</v>
      </c>
      <c r="BV49" s="58">
        <f t="shared" si="18"/>
        <v>-2.1818181818181875E-4</v>
      </c>
      <c r="BW49" s="8">
        <f t="shared" si="19"/>
        <v>9.9048380470146691E-3</v>
      </c>
    </row>
    <row r="50" spans="2:75" x14ac:dyDescent="0.25">
      <c r="B50" s="7">
        <f t="shared" si="2"/>
        <v>40359</v>
      </c>
      <c r="C50" s="252">
        <v>40451</v>
      </c>
      <c r="D50" s="247">
        <v>146401705983</v>
      </c>
      <c r="E50" s="248">
        <v>22482069.109999992</v>
      </c>
      <c r="F50" s="249">
        <v>36653</v>
      </c>
      <c r="G50" s="248">
        <v>4880056866.1000004</v>
      </c>
      <c r="H50" s="248">
        <v>133142.08567102285</v>
      </c>
      <c r="I50" s="248">
        <v>22482069.109999992</v>
      </c>
      <c r="J50" s="250">
        <v>5.605095357360701E-2</v>
      </c>
      <c r="K50" s="250">
        <v>6.1813636363636359E-3</v>
      </c>
      <c r="L50" s="251">
        <v>1.6610173160173155E-3</v>
      </c>
      <c r="M50" s="251">
        <v>0</v>
      </c>
      <c r="N50" s="251">
        <v>1.6610173160173155E-3</v>
      </c>
      <c r="O50" s="260">
        <v>22.308422709632918</v>
      </c>
      <c r="P50" s="260">
        <v>11.799172150279276</v>
      </c>
      <c r="Q50" s="258">
        <v>5.7871803894258222E-2</v>
      </c>
      <c r="T50" s="21">
        <f t="shared" si="3"/>
        <v>40451</v>
      </c>
      <c r="U50" s="14">
        <f t="shared" si="0"/>
        <v>5.605095357360701E-2</v>
      </c>
      <c r="V50" s="14">
        <f t="shared" si="0"/>
        <v>6.1813636363636359E-3</v>
      </c>
      <c r="W50" s="14">
        <f>++VLOOKUP(C50,'cds bmps'!K:O,5,FALSE)/10000</f>
        <v>2.0534059090909086E-2</v>
      </c>
      <c r="X50" s="83">
        <v>9.4478703570916398E-3</v>
      </c>
      <c r="Y50" s="82">
        <v>0</v>
      </c>
      <c r="AA50" s="83">
        <f t="shared" si="4"/>
        <v>5.6473585307169505E-2</v>
      </c>
      <c r="AB50" s="14">
        <f t="shared" si="5"/>
        <v>-4.2263173356249517E-4</v>
      </c>
      <c r="AD50" s="21">
        <f t="shared" si="6"/>
        <v>40482</v>
      </c>
      <c r="AE50" s="14">
        <f t="shared" si="7"/>
        <v>5.1599824937068398E-3</v>
      </c>
      <c r="AF50" s="14">
        <f t="shared" si="8"/>
        <v>-4.2263173356249517E-4</v>
      </c>
      <c r="AG50" s="15">
        <f t="shared" si="9"/>
        <v>1.6610173160173155E-3</v>
      </c>
      <c r="AL50" s="59" t="s">
        <v>30</v>
      </c>
      <c r="AZ50" s="21">
        <f t="shared" si="20"/>
        <v>40451</v>
      </c>
      <c r="BA50" s="60">
        <f t="shared" si="21"/>
        <v>5.605095357360701E-2</v>
      </c>
      <c r="BB50" s="60">
        <f t="shared" si="22"/>
        <v>6.1813636363636359E-3</v>
      </c>
      <c r="BC50" s="60">
        <f t="shared" si="23"/>
        <v>0</v>
      </c>
      <c r="BD50" s="60">
        <f t="shared" si="24"/>
        <v>-2.1818181818181875E-4</v>
      </c>
      <c r="BE50" s="60">
        <f t="shared" si="25"/>
        <v>-2.1818181818181875E-4</v>
      </c>
      <c r="BF50" s="60">
        <f t="shared" si="26"/>
        <v>2.0534059090909086E-2</v>
      </c>
      <c r="BG50" s="61">
        <f t="shared" si="27"/>
        <v>9.4478703570916398E-3</v>
      </c>
      <c r="BK50" s="52">
        <f t="shared" si="10"/>
        <v>40451</v>
      </c>
      <c r="BL50" s="58">
        <f t="shared" si="11"/>
        <v>11.799172150279276</v>
      </c>
      <c r="BM50" s="53">
        <f t="shared" si="12"/>
        <v>36653</v>
      </c>
      <c r="BQ50" s="21">
        <f t="shared" si="13"/>
        <v>40482</v>
      </c>
      <c r="BR50" s="58">
        <f t="shared" si="14"/>
        <v>6.1210936067313849E-2</v>
      </c>
      <c r="BS50" s="58">
        <f t="shared" si="15"/>
        <v>5.605095357360701E-2</v>
      </c>
      <c r="BT50" s="58">
        <f t="shared" si="16"/>
        <v>6.1813636363636359E-3</v>
      </c>
      <c r="BU50" s="58">
        <f t="shared" si="17"/>
        <v>2.0534059090909086E-2</v>
      </c>
      <c r="BV50" s="58">
        <f t="shared" si="18"/>
        <v>1.6610173160173155E-3</v>
      </c>
      <c r="BW50" s="8">
        <f t="shared" si="19"/>
        <v>9.4478703570916398E-3</v>
      </c>
    </row>
    <row r="51" spans="2:75" ht="15.75" thickBot="1" x14ac:dyDescent="0.3">
      <c r="B51" s="7">
        <f t="shared" si="2"/>
        <v>40390</v>
      </c>
      <c r="C51" s="252">
        <v>40482</v>
      </c>
      <c r="D51" s="247">
        <v>153606864789</v>
      </c>
      <c r="E51" s="248">
        <v>25760054.740000006</v>
      </c>
      <c r="F51" s="249">
        <v>38915</v>
      </c>
      <c r="G51" s="248">
        <v>4955060154.4838705</v>
      </c>
      <c r="H51" s="248">
        <v>127330.33931604447</v>
      </c>
      <c r="I51" s="248">
        <v>25760054.740000006</v>
      </c>
      <c r="J51" s="250">
        <v>6.1210936067313849E-2</v>
      </c>
      <c r="K51" s="250">
        <v>7.8423809523809514E-3</v>
      </c>
      <c r="L51" s="251">
        <v>4.9625541125541267E-4</v>
      </c>
      <c r="M51" s="251">
        <v>0</v>
      </c>
      <c r="N51" s="251">
        <v>4.9625541125541267E-4</v>
      </c>
      <c r="O51" s="260">
        <v>22.323675144812871</v>
      </c>
      <c r="P51" s="260">
        <v>11.75454008541938</v>
      </c>
      <c r="Q51" s="258">
        <v>5.605095357360701E-2</v>
      </c>
      <c r="T51" s="21">
        <f t="shared" si="3"/>
        <v>40482</v>
      </c>
      <c r="U51" s="14">
        <f t="shared" si="0"/>
        <v>6.1210936067313849E-2</v>
      </c>
      <c r="V51" s="14">
        <f t="shared" si="0"/>
        <v>7.8423809523809514E-3</v>
      </c>
      <c r="W51" s="14">
        <f>++VLOOKUP(C51,'cds bmps'!K:O,5,FALSE)/10000</f>
        <v>1.8544485714285717E-2</v>
      </c>
      <c r="X51" s="83">
        <v>9.4478703570916398E-3</v>
      </c>
      <c r="Y51" s="82">
        <v>0</v>
      </c>
      <c r="AA51" s="83">
        <f t="shared" si="4"/>
        <v>5.6770366630949559E-2</v>
      </c>
      <c r="AB51" s="14">
        <f t="shared" si="5"/>
        <v>4.4405694363642903E-3</v>
      </c>
      <c r="AD51" s="21">
        <f t="shared" si="6"/>
        <v>40512</v>
      </c>
      <c r="AE51" s="14">
        <f t="shared" si="7"/>
        <v>-2.6331070452968244E-3</v>
      </c>
      <c r="AF51" s="14">
        <f t="shared" si="8"/>
        <v>4.4405694363642903E-3</v>
      </c>
      <c r="AG51" s="15">
        <f t="shared" si="9"/>
        <v>4.9625541125541267E-4</v>
      </c>
      <c r="AZ51" s="21">
        <f t="shared" si="20"/>
        <v>40482</v>
      </c>
      <c r="BA51" s="60">
        <f t="shared" si="21"/>
        <v>6.1210936067313849E-2</v>
      </c>
      <c r="BB51" s="60">
        <f t="shared" si="22"/>
        <v>7.8423809523809514E-3</v>
      </c>
      <c r="BC51" s="60">
        <f t="shared" si="23"/>
        <v>1.6610173160173155E-3</v>
      </c>
      <c r="BD51" s="60">
        <f t="shared" si="24"/>
        <v>0</v>
      </c>
      <c r="BE51" s="60">
        <f t="shared" si="25"/>
        <v>1.6610173160173155E-3</v>
      </c>
      <c r="BF51" s="60">
        <f t="shared" si="26"/>
        <v>1.8544485714285717E-2</v>
      </c>
      <c r="BG51" s="61">
        <f t="shared" si="27"/>
        <v>9.4478703570916398E-3</v>
      </c>
      <c r="BK51" s="52">
        <f t="shared" si="10"/>
        <v>40482</v>
      </c>
      <c r="BL51" s="58">
        <f t="shared" si="11"/>
        <v>11.75454008541938</v>
      </c>
      <c r="BM51" s="53">
        <f t="shared" si="12"/>
        <v>38915</v>
      </c>
      <c r="BQ51" s="21">
        <f t="shared" si="13"/>
        <v>40512</v>
      </c>
      <c r="BR51" s="58">
        <f t="shared" si="14"/>
        <v>5.8577829022017025E-2</v>
      </c>
      <c r="BS51" s="58">
        <f t="shared" si="15"/>
        <v>6.1210936067313849E-2</v>
      </c>
      <c r="BT51" s="58">
        <f t="shared" si="16"/>
        <v>7.8423809523809514E-3</v>
      </c>
      <c r="BU51" s="58">
        <f t="shared" si="17"/>
        <v>1.8544485714285717E-2</v>
      </c>
      <c r="BV51" s="58">
        <f t="shared" si="18"/>
        <v>4.9625541125541267E-4</v>
      </c>
      <c r="BW51" s="8">
        <f t="shared" si="19"/>
        <v>9.4478703570916398E-3</v>
      </c>
    </row>
    <row r="52" spans="2:75" x14ac:dyDescent="0.25">
      <c r="B52" s="7">
        <f t="shared" si="2"/>
        <v>40421</v>
      </c>
      <c r="C52" s="252">
        <v>40512</v>
      </c>
      <c r="D52" s="247">
        <v>144500387915</v>
      </c>
      <c r="E52" s="248">
        <v>23190463.060000014</v>
      </c>
      <c r="F52" s="249">
        <v>35458</v>
      </c>
      <c r="G52" s="248">
        <v>4816679597.166667</v>
      </c>
      <c r="H52" s="248">
        <v>135841.82969052589</v>
      </c>
      <c r="I52" s="248">
        <v>23190463.060000014</v>
      </c>
      <c r="J52" s="250">
        <v>5.8577829022017025E-2</v>
      </c>
      <c r="K52" s="250">
        <v>8.338636363636364E-3</v>
      </c>
      <c r="L52" s="251">
        <v>0</v>
      </c>
      <c r="M52" s="251">
        <v>-2.3254940711462356E-4</v>
      </c>
      <c r="N52" s="251">
        <v>-2.3254940711462356E-4</v>
      </c>
      <c r="O52" s="260">
        <v>22.295350647366011</v>
      </c>
      <c r="P52" s="260">
        <v>11.819246470907686</v>
      </c>
      <c r="Q52" s="258">
        <v>6.1210936067313849E-2</v>
      </c>
      <c r="T52" s="21">
        <f t="shared" si="3"/>
        <v>40512</v>
      </c>
      <c r="U52" s="14">
        <f t="shared" si="0"/>
        <v>5.8577829022017025E-2</v>
      </c>
      <c r="V52" s="14">
        <f t="shared" si="0"/>
        <v>8.338636363636364E-3</v>
      </c>
      <c r="W52" s="14">
        <f>++VLOOKUP(C52,'cds bmps'!K:O,5,FALSE)/10000</f>
        <v>2.127397272727273E-2</v>
      </c>
      <c r="X52" s="83">
        <v>9.4478703570916398E-3</v>
      </c>
      <c r="Y52" s="82">
        <v>0</v>
      </c>
      <c r="AA52" s="83">
        <f t="shared" si="4"/>
        <v>5.7827537013516922E-2</v>
      </c>
      <c r="AB52" s="14">
        <f t="shared" si="5"/>
        <v>7.5029200850010302E-4</v>
      </c>
      <c r="AD52" s="21">
        <f t="shared" si="6"/>
        <v>40543</v>
      </c>
      <c r="AE52" s="14">
        <f t="shared" si="7"/>
        <v>-3.0872312216936454E-3</v>
      </c>
      <c r="AF52" s="14">
        <f t="shared" si="8"/>
        <v>7.5029200850010302E-4</v>
      </c>
      <c r="AG52" s="15">
        <f t="shared" si="9"/>
        <v>-2.3254940711462356E-4</v>
      </c>
      <c r="AL52" s="13" t="s">
        <v>31</v>
      </c>
      <c r="AM52" s="13"/>
      <c r="AZ52" s="21">
        <f t="shared" si="20"/>
        <v>40512</v>
      </c>
      <c r="BA52" s="60">
        <f t="shared" si="21"/>
        <v>5.8577829022017025E-2</v>
      </c>
      <c r="BB52" s="60">
        <f t="shared" si="22"/>
        <v>8.338636363636364E-3</v>
      </c>
      <c r="BC52" s="60">
        <f t="shared" si="23"/>
        <v>4.9625541125541267E-4</v>
      </c>
      <c r="BD52" s="60">
        <f t="shared" si="24"/>
        <v>0</v>
      </c>
      <c r="BE52" s="60">
        <f t="shared" si="25"/>
        <v>4.9625541125541267E-4</v>
      </c>
      <c r="BF52" s="60">
        <f t="shared" si="26"/>
        <v>2.127397272727273E-2</v>
      </c>
      <c r="BG52" s="61">
        <f t="shared" si="27"/>
        <v>9.4478703570916398E-3</v>
      </c>
      <c r="BK52" s="52">
        <f t="shared" si="10"/>
        <v>40512</v>
      </c>
      <c r="BL52" s="58">
        <f t="shared" si="11"/>
        <v>11.819246470907686</v>
      </c>
      <c r="BM52" s="53">
        <f t="shared" si="12"/>
        <v>35458</v>
      </c>
      <c r="BQ52" s="21">
        <f t="shared" si="13"/>
        <v>40543</v>
      </c>
      <c r="BR52" s="58">
        <f t="shared" si="14"/>
        <v>5.549059780032338E-2</v>
      </c>
      <c r="BS52" s="58">
        <f t="shared" si="15"/>
        <v>5.8577829022017025E-2</v>
      </c>
      <c r="BT52" s="58">
        <f t="shared" si="16"/>
        <v>8.338636363636364E-3</v>
      </c>
      <c r="BU52" s="58">
        <f t="shared" si="17"/>
        <v>2.127397272727273E-2</v>
      </c>
      <c r="BV52" s="58">
        <f t="shared" si="18"/>
        <v>-2.3254940711462356E-4</v>
      </c>
      <c r="BW52" s="8">
        <f t="shared" si="19"/>
        <v>9.4478703570916398E-3</v>
      </c>
    </row>
    <row r="53" spans="2:75" x14ac:dyDescent="0.25">
      <c r="B53" s="7">
        <f t="shared" si="2"/>
        <v>40451</v>
      </c>
      <c r="C53" s="252">
        <v>40543</v>
      </c>
      <c r="D53" s="247">
        <v>150353527006</v>
      </c>
      <c r="E53" s="248">
        <v>22858101.630000018</v>
      </c>
      <c r="F53" s="249">
        <v>35036</v>
      </c>
      <c r="G53" s="248">
        <v>4850113774.3870964</v>
      </c>
      <c r="H53" s="248">
        <v>138432.29176809842</v>
      </c>
      <c r="I53" s="248">
        <v>22858101.630000018</v>
      </c>
      <c r="J53" s="250">
        <v>5.549059780032338E-2</v>
      </c>
      <c r="K53" s="250">
        <v>8.1060869565217405E-3</v>
      </c>
      <c r="L53" s="251">
        <v>0</v>
      </c>
      <c r="M53" s="251">
        <v>-1.7799171842650119E-4</v>
      </c>
      <c r="N53" s="251">
        <v>-1.7799171842650119E-4</v>
      </c>
      <c r="O53" s="260">
        <v>22.302268000257168</v>
      </c>
      <c r="P53" s="260">
        <v>11.838136616974188</v>
      </c>
      <c r="Q53" s="258">
        <v>5.8577829022017025E-2</v>
      </c>
      <c r="T53" s="21">
        <f t="shared" si="3"/>
        <v>40543</v>
      </c>
      <c r="U53" s="14">
        <f t="shared" si="0"/>
        <v>5.549059780032338E-2</v>
      </c>
      <c r="V53" s="14">
        <f t="shared" si="0"/>
        <v>8.1060869565217405E-3</v>
      </c>
      <c r="W53" s="14">
        <f>++VLOOKUP(C53,'cds bmps'!K:O,5,FALSE)/10000</f>
        <v>2.5148291304347835E-2</v>
      </c>
      <c r="X53" s="83">
        <v>1.0354572735483495E-2</v>
      </c>
      <c r="Y53" s="82">
        <v>0</v>
      </c>
      <c r="AA53" s="83">
        <f t="shared" si="4"/>
        <v>6.0371488440833558E-2</v>
      </c>
      <c r="AB53" s="14">
        <f t="shared" si="5"/>
        <v>-4.8808906405101785E-3</v>
      </c>
      <c r="AD53" s="21">
        <f t="shared" si="6"/>
        <v>40574</v>
      </c>
      <c r="AE53" s="14">
        <f t="shared" si="7"/>
        <v>5.6979968775185824E-3</v>
      </c>
      <c r="AF53" s="14">
        <f t="shared" si="8"/>
        <v>-4.8808906405101785E-3</v>
      </c>
      <c r="AG53" s="15">
        <f t="shared" si="9"/>
        <v>-1.7799171842650119E-4</v>
      </c>
      <c r="AL53" s="10" t="s">
        <v>32</v>
      </c>
      <c r="AM53" s="10">
        <v>0.44067087832402702</v>
      </c>
      <c r="AZ53" s="21">
        <f t="shared" si="20"/>
        <v>40543</v>
      </c>
      <c r="BA53" s="60">
        <f t="shared" si="21"/>
        <v>5.549059780032338E-2</v>
      </c>
      <c r="BB53" s="60">
        <f t="shared" si="22"/>
        <v>8.1060869565217405E-3</v>
      </c>
      <c r="BC53" s="60">
        <f t="shared" si="23"/>
        <v>0</v>
      </c>
      <c r="BD53" s="60">
        <f t="shared" si="24"/>
        <v>-2.3254940711462356E-4</v>
      </c>
      <c r="BE53" s="60">
        <f t="shared" si="25"/>
        <v>-2.3254940711462356E-4</v>
      </c>
      <c r="BF53" s="60">
        <f t="shared" si="26"/>
        <v>2.5148291304347835E-2</v>
      </c>
      <c r="BG53" s="61">
        <f t="shared" si="27"/>
        <v>1.0354572735483495E-2</v>
      </c>
      <c r="BK53" s="52">
        <f t="shared" si="10"/>
        <v>40543</v>
      </c>
      <c r="BL53" s="58">
        <f t="shared" si="11"/>
        <v>11.838136616974188</v>
      </c>
      <c r="BM53" s="53">
        <f t="shared" si="12"/>
        <v>35036</v>
      </c>
      <c r="BQ53" s="21">
        <f t="shared" si="13"/>
        <v>40574</v>
      </c>
      <c r="BR53" s="58">
        <f t="shared" si="14"/>
        <v>6.1188594677841962E-2</v>
      </c>
      <c r="BS53" s="58">
        <f t="shared" si="15"/>
        <v>5.549059780032338E-2</v>
      </c>
      <c r="BT53" s="58">
        <f t="shared" si="16"/>
        <v>8.1060869565217405E-3</v>
      </c>
      <c r="BU53" s="58">
        <f t="shared" si="17"/>
        <v>2.5148291304347835E-2</v>
      </c>
      <c r="BV53" s="58">
        <f t="shared" si="18"/>
        <v>-1.7799171842650119E-4</v>
      </c>
      <c r="BW53" s="8">
        <f t="shared" si="19"/>
        <v>1.0354572735483495E-2</v>
      </c>
    </row>
    <row r="54" spans="2:75" x14ac:dyDescent="0.25">
      <c r="B54" s="7">
        <f t="shared" si="2"/>
        <v>40482</v>
      </c>
      <c r="C54" s="252">
        <v>40574</v>
      </c>
      <c r="D54" s="247">
        <v>155385578476</v>
      </c>
      <c r="E54" s="248">
        <v>26048836.109999914</v>
      </c>
      <c r="F54" s="249">
        <v>36258</v>
      </c>
      <c r="G54" s="248">
        <v>5012438015.3548384</v>
      </c>
      <c r="H54" s="248">
        <v>138243.64320577082</v>
      </c>
      <c r="I54" s="248">
        <v>26048836.109999914</v>
      </c>
      <c r="J54" s="250">
        <v>6.1188594677841962E-2</v>
      </c>
      <c r="K54" s="250">
        <v>7.9280952380952393E-3</v>
      </c>
      <c r="L54" s="251">
        <v>1.0084047619047607E-3</v>
      </c>
      <c r="M54" s="251">
        <v>0</v>
      </c>
      <c r="N54" s="251">
        <v>1.0084047619047607E-3</v>
      </c>
      <c r="O54" s="260">
        <v>22.335188263488643</v>
      </c>
      <c r="P54" s="260">
        <v>11.836772937899028</v>
      </c>
      <c r="Q54" s="258">
        <v>5.549059780032338E-2</v>
      </c>
      <c r="T54" s="21">
        <f t="shared" si="3"/>
        <v>40574</v>
      </c>
      <c r="U54" s="14">
        <f t="shared" si="0"/>
        <v>6.1188594677841962E-2</v>
      </c>
      <c r="V54" s="14">
        <f t="shared" si="0"/>
        <v>7.9280952380952393E-3</v>
      </c>
      <c r="W54" s="14">
        <f>++VLOOKUP(C54,'cds bmps'!K:O,5,FALSE)/10000</f>
        <v>3.0082433333333342E-2</v>
      </c>
      <c r="X54" s="83">
        <v>1.0354572735483495E-2</v>
      </c>
      <c r="Y54" s="82">
        <v>0</v>
      </c>
      <c r="AA54" s="83">
        <f t="shared" si="4"/>
        <v>6.1715250248934539E-2</v>
      </c>
      <c r="AB54" s="14">
        <f t="shared" si="5"/>
        <v>-5.2665557109257688E-4</v>
      </c>
      <c r="AD54" s="21">
        <f t="shared" si="6"/>
        <v>40602</v>
      </c>
      <c r="AE54" s="14">
        <f t="shared" si="7"/>
        <v>-1.7992608979479768E-3</v>
      </c>
      <c r="AF54" s="14">
        <f t="shared" si="8"/>
        <v>-5.2665557109257688E-4</v>
      </c>
      <c r="AG54" s="15">
        <f t="shared" si="9"/>
        <v>1.0084047619047607E-3</v>
      </c>
      <c r="AL54" s="10" t="s">
        <v>33</v>
      </c>
      <c r="AM54" s="10">
        <v>0.19419082300286944</v>
      </c>
      <c r="AZ54" s="21">
        <f t="shared" si="20"/>
        <v>40574</v>
      </c>
      <c r="BA54" s="60">
        <f t="shared" si="21"/>
        <v>6.1188594677841962E-2</v>
      </c>
      <c r="BB54" s="60">
        <f t="shared" si="22"/>
        <v>7.9280952380952393E-3</v>
      </c>
      <c r="BC54" s="60">
        <f t="shared" si="23"/>
        <v>0</v>
      </c>
      <c r="BD54" s="60">
        <f t="shared" si="24"/>
        <v>-1.7799171842650119E-4</v>
      </c>
      <c r="BE54" s="60">
        <f t="shared" si="25"/>
        <v>-1.7799171842650119E-4</v>
      </c>
      <c r="BF54" s="60">
        <f t="shared" si="26"/>
        <v>3.0082433333333342E-2</v>
      </c>
      <c r="BG54" s="61">
        <f t="shared" si="27"/>
        <v>1.0354572735483495E-2</v>
      </c>
      <c r="BK54" s="52">
        <f t="shared" si="10"/>
        <v>40574</v>
      </c>
      <c r="BL54" s="58">
        <f t="shared" si="11"/>
        <v>11.836772937899028</v>
      </c>
      <c r="BM54" s="53">
        <f t="shared" si="12"/>
        <v>36258</v>
      </c>
      <c r="BQ54" s="21">
        <f t="shared" si="13"/>
        <v>40602</v>
      </c>
      <c r="BR54" s="58">
        <f t="shared" si="14"/>
        <v>5.9389333779893985E-2</v>
      </c>
      <c r="BS54" s="58">
        <f t="shared" si="15"/>
        <v>6.1188594677841962E-2</v>
      </c>
      <c r="BT54" s="58">
        <f t="shared" si="16"/>
        <v>7.9280952380952393E-3</v>
      </c>
      <c r="BU54" s="58">
        <f t="shared" si="17"/>
        <v>3.0082433333333342E-2</v>
      </c>
      <c r="BV54" s="58">
        <f t="shared" si="18"/>
        <v>1.0084047619047607E-3</v>
      </c>
      <c r="BW54" s="8">
        <f t="shared" si="19"/>
        <v>1.0354572735483495E-2</v>
      </c>
    </row>
    <row r="55" spans="2:75" x14ac:dyDescent="0.25">
      <c r="B55" s="7">
        <f t="shared" si="2"/>
        <v>40512</v>
      </c>
      <c r="C55" s="252">
        <v>40602</v>
      </c>
      <c r="D55" s="247">
        <v>140017099628</v>
      </c>
      <c r="E55" s="248">
        <v>22782252.779999897</v>
      </c>
      <c r="F55" s="249">
        <v>35561</v>
      </c>
      <c r="G55" s="248">
        <v>5000610701</v>
      </c>
      <c r="H55" s="248">
        <v>140620.64342959985</v>
      </c>
      <c r="I55" s="248">
        <v>22782252.779999897</v>
      </c>
      <c r="J55" s="250">
        <v>5.9389333779893985E-2</v>
      </c>
      <c r="K55" s="250">
        <v>8.9365E-3</v>
      </c>
      <c r="L55" s="251">
        <v>9.4804347826087793E-5</v>
      </c>
      <c r="M55" s="251">
        <v>0</v>
      </c>
      <c r="N55" s="251">
        <v>9.4804347826087793E-5</v>
      </c>
      <c r="O55" s="260">
        <v>22.332825882122005</v>
      </c>
      <c r="P55" s="260">
        <v>11.85382107140475</v>
      </c>
      <c r="Q55" s="258">
        <v>6.1188594677841962E-2</v>
      </c>
      <c r="T55" s="21">
        <f t="shared" si="3"/>
        <v>40602</v>
      </c>
      <c r="U55" s="14">
        <f t="shared" si="0"/>
        <v>5.9389333779893985E-2</v>
      </c>
      <c r="V55" s="14">
        <f t="shared" si="0"/>
        <v>8.9365E-3</v>
      </c>
      <c r="W55" s="14">
        <f>++VLOOKUP(C55,'cds bmps'!K:O,5,FALSE)/10000</f>
        <v>2.7448114999999995E-2</v>
      </c>
      <c r="X55" s="83">
        <v>1.0354572735483495E-2</v>
      </c>
      <c r="Y55" s="82">
        <v>0</v>
      </c>
      <c r="AA55" s="83">
        <f t="shared" si="4"/>
        <v>6.1479795514591158E-2</v>
      </c>
      <c r="AB55" s="14">
        <f t="shared" si="5"/>
        <v>-2.0904617346971729E-3</v>
      </c>
      <c r="AD55" s="21">
        <f t="shared" si="6"/>
        <v>40633</v>
      </c>
      <c r="AE55" s="14">
        <f t="shared" si="7"/>
        <v>-2.763517384714434E-3</v>
      </c>
      <c r="AF55" s="14">
        <f t="shared" si="8"/>
        <v>-2.0904617346971729E-3</v>
      </c>
      <c r="AG55" s="15">
        <f t="shared" si="9"/>
        <v>9.4804347826087793E-5</v>
      </c>
      <c r="AL55" s="10" t="s">
        <v>34</v>
      </c>
      <c r="AM55" s="10">
        <v>0.17043017593711773</v>
      </c>
      <c r="AZ55" s="21">
        <f t="shared" si="20"/>
        <v>40602</v>
      </c>
      <c r="BA55" s="60">
        <f t="shared" si="21"/>
        <v>5.9389333779893985E-2</v>
      </c>
      <c r="BB55" s="60">
        <f t="shared" si="22"/>
        <v>8.9365E-3</v>
      </c>
      <c r="BC55" s="60">
        <f t="shared" si="23"/>
        <v>1.0084047619047607E-3</v>
      </c>
      <c r="BD55" s="60">
        <f t="shared" si="24"/>
        <v>0</v>
      </c>
      <c r="BE55" s="60">
        <f t="shared" si="25"/>
        <v>1.0084047619047607E-3</v>
      </c>
      <c r="BF55" s="60">
        <f t="shared" si="26"/>
        <v>2.7448114999999995E-2</v>
      </c>
      <c r="BG55" s="61">
        <f t="shared" si="27"/>
        <v>1.0354572735483495E-2</v>
      </c>
      <c r="BK55" s="52">
        <f t="shared" si="10"/>
        <v>40602</v>
      </c>
      <c r="BL55" s="58">
        <f t="shared" si="11"/>
        <v>11.85382107140475</v>
      </c>
      <c r="BM55" s="53">
        <f t="shared" si="12"/>
        <v>35561</v>
      </c>
      <c r="BQ55" s="21">
        <f t="shared" si="13"/>
        <v>40633</v>
      </c>
      <c r="BR55" s="58">
        <f t="shared" si="14"/>
        <v>5.6625816395179551E-2</v>
      </c>
      <c r="BS55" s="58">
        <f t="shared" si="15"/>
        <v>5.9389333779893985E-2</v>
      </c>
      <c r="BT55" s="58">
        <f t="shared" si="16"/>
        <v>8.9365E-3</v>
      </c>
      <c r="BU55" s="58">
        <f t="shared" si="17"/>
        <v>2.7448114999999995E-2</v>
      </c>
      <c r="BV55" s="58">
        <f t="shared" si="18"/>
        <v>9.4804347826087793E-5</v>
      </c>
      <c r="BW55" s="8">
        <f t="shared" si="19"/>
        <v>1.0354572735483495E-2</v>
      </c>
    </row>
    <row r="56" spans="2:75" x14ac:dyDescent="0.25">
      <c r="B56" s="7">
        <f t="shared" si="2"/>
        <v>40543</v>
      </c>
      <c r="C56" s="252">
        <v>40633</v>
      </c>
      <c r="D56" s="247">
        <v>155760531042</v>
      </c>
      <c r="E56" s="248">
        <v>24164567.759999882</v>
      </c>
      <c r="F56" s="249">
        <v>34729</v>
      </c>
      <c r="G56" s="248">
        <v>5024533259.4193544</v>
      </c>
      <c r="H56" s="248">
        <v>144678.31666386462</v>
      </c>
      <c r="I56" s="248">
        <v>24164567.759999882</v>
      </c>
      <c r="J56" s="250">
        <v>5.6625816395179551E-2</v>
      </c>
      <c r="K56" s="250">
        <v>9.0313043478260878E-3</v>
      </c>
      <c r="L56" s="251">
        <v>2.3006004140786723E-3</v>
      </c>
      <c r="M56" s="251">
        <v>0</v>
      </c>
      <c r="N56" s="251">
        <v>2.3006004140786723E-3</v>
      </c>
      <c r="O56" s="260">
        <v>22.337598402879951</v>
      </c>
      <c r="P56" s="260">
        <v>11.882268051106619</v>
      </c>
      <c r="Q56" s="258">
        <v>5.9389333779893985E-2</v>
      </c>
      <c r="T56" s="21">
        <f t="shared" si="3"/>
        <v>40633</v>
      </c>
      <c r="U56" s="14">
        <f t="shared" si="0"/>
        <v>5.6625816395179551E-2</v>
      </c>
      <c r="V56" s="14">
        <f t="shared" si="0"/>
        <v>9.0313043478260878E-3</v>
      </c>
      <c r="W56" s="14">
        <f>++VLOOKUP(C56,'cds bmps'!K:O,5,FALSE)/10000</f>
        <v>2.5201408695652187E-2</v>
      </c>
      <c r="X56" s="83">
        <v>9.9464918852908736E-3</v>
      </c>
      <c r="Y56" s="82">
        <v>0</v>
      </c>
      <c r="AA56" s="83">
        <f t="shared" si="4"/>
        <v>6.0183075361370991E-2</v>
      </c>
      <c r="AB56" s="14">
        <f t="shared" si="5"/>
        <v>-3.55725896619144E-3</v>
      </c>
      <c r="AD56" s="21">
        <f t="shared" si="6"/>
        <v>40663</v>
      </c>
      <c r="AE56" s="14">
        <f t="shared" si="7"/>
        <v>6.5827595897364061E-3</v>
      </c>
      <c r="AF56" s="14">
        <f t="shared" si="8"/>
        <v>-3.55725896619144E-3</v>
      </c>
      <c r="AG56" s="15">
        <f t="shared" si="9"/>
        <v>2.3006004140786723E-3</v>
      </c>
      <c r="AL56" s="10" t="s">
        <v>35</v>
      </c>
      <c r="AM56" s="10">
        <v>3.8330124570688379E-3</v>
      </c>
      <c r="AZ56" s="21">
        <f t="shared" si="20"/>
        <v>40633</v>
      </c>
      <c r="BA56" s="60">
        <f t="shared" si="21"/>
        <v>5.6625816395179551E-2</v>
      </c>
      <c r="BB56" s="60">
        <f t="shared" si="22"/>
        <v>9.0313043478260878E-3</v>
      </c>
      <c r="BC56" s="60">
        <f t="shared" si="23"/>
        <v>9.4804347826087793E-5</v>
      </c>
      <c r="BD56" s="60">
        <f t="shared" si="24"/>
        <v>0</v>
      </c>
      <c r="BE56" s="60">
        <f t="shared" si="25"/>
        <v>9.4804347826087793E-5</v>
      </c>
      <c r="BF56" s="60">
        <f t="shared" si="26"/>
        <v>2.5201408695652187E-2</v>
      </c>
      <c r="BG56" s="61">
        <f t="shared" si="27"/>
        <v>9.9464918852908736E-3</v>
      </c>
      <c r="BK56" s="52">
        <f t="shared" si="10"/>
        <v>40633</v>
      </c>
      <c r="BL56" s="58">
        <f t="shared" si="11"/>
        <v>11.882268051106619</v>
      </c>
      <c r="BM56" s="53">
        <f t="shared" si="12"/>
        <v>34729</v>
      </c>
      <c r="BQ56" s="21">
        <f t="shared" si="13"/>
        <v>40663</v>
      </c>
      <c r="BR56" s="58">
        <f t="shared" si="14"/>
        <v>6.3208575984915957E-2</v>
      </c>
      <c r="BS56" s="58">
        <f t="shared" si="15"/>
        <v>5.6625816395179551E-2</v>
      </c>
      <c r="BT56" s="58">
        <f t="shared" si="16"/>
        <v>9.0313043478260878E-3</v>
      </c>
      <c r="BU56" s="58">
        <f t="shared" si="17"/>
        <v>2.5201408695652187E-2</v>
      </c>
      <c r="BV56" s="58">
        <f t="shared" si="18"/>
        <v>2.3006004140786723E-3</v>
      </c>
      <c r="BW56" s="8">
        <f t="shared" si="19"/>
        <v>9.9464918852908736E-3</v>
      </c>
    </row>
    <row r="57" spans="2:75" ht="15.75" thickBot="1" x14ac:dyDescent="0.3">
      <c r="B57" s="7">
        <f t="shared" si="2"/>
        <v>40574</v>
      </c>
      <c r="C57" s="252">
        <v>40663</v>
      </c>
      <c r="D57" s="247">
        <v>148005520537</v>
      </c>
      <c r="E57" s="248">
        <v>25630734.770000007</v>
      </c>
      <c r="F57" s="249">
        <v>36238</v>
      </c>
      <c r="G57" s="248">
        <v>4933517351.2333336</v>
      </c>
      <c r="H57" s="248">
        <v>136142.0981078794</v>
      </c>
      <c r="I57" s="248">
        <v>25630734.770000007</v>
      </c>
      <c r="J57" s="250">
        <v>6.3208575984915957E-2</v>
      </c>
      <c r="K57" s="250">
        <v>1.133190476190476E-2</v>
      </c>
      <c r="L57" s="251">
        <v>1.1017316017316019E-3</v>
      </c>
      <c r="M57" s="251">
        <v>0</v>
      </c>
      <c r="N57" s="251">
        <v>1.1017316017316019E-3</v>
      </c>
      <c r="O57" s="260">
        <v>22.319318029278385</v>
      </c>
      <c r="P57" s="260">
        <v>11.821454458282332</v>
      </c>
      <c r="Q57" s="258">
        <v>5.6625816395179551E-2</v>
      </c>
      <c r="T57" s="21">
        <f t="shared" si="3"/>
        <v>40663</v>
      </c>
      <c r="U57" s="14">
        <f t="shared" si="0"/>
        <v>6.3208575984915957E-2</v>
      </c>
      <c r="V57" s="14">
        <f t="shared" si="0"/>
        <v>1.133190476190476E-2</v>
      </c>
      <c r="W57" s="14">
        <f>++VLOOKUP(C57,'cds bmps'!K:O,5,FALSE)/10000</f>
        <v>1.8967290476190477E-2</v>
      </c>
      <c r="X57" s="83">
        <v>9.9464918852908736E-3</v>
      </c>
      <c r="Y57" s="82">
        <v>0</v>
      </c>
      <c r="AA57" s="83">
        <f t="shared" si="4"/>
        <v>5.9580600833604766E-2</v>
      </c>
      <c r="AB57" s="14">
        <f t="shared" si="5"/>
        <v>3.6279751513111913E-3</v>
      </c>
      <c r="AD57" s="21">
        <f t="shared" si="6"/>
        <v>40694</v>
      </c>
      <c r="AE57" s="14">
        <f t="shared" si="7"/>
        <v>-2.4889378167718135E-4</v>
      </c>
      <c r="AF57" s="14">
        <f t="shared" si="8"/>
        <v>3.6279751513111913E-3</v>
      </c>
      <c r="AG57" s="15">
        <f t="shared" si="9"/>
        <v>1.1017316017316019E-3</v>
      </c>
      <c r="AL57" s="11" t="s">
        <v>36</v>
      </c>
      <c r="AM57" s="11">
        <v>78</v>
      </c>
      <c r="AZ57" s="21">
        <f t="shared" si="20"/>
        <v>40663</v>
      </c>
      <c r="BA57" s="60">
        <f t="shared" si="21"/>
        <v>6.3208575984915957E-2</v>
      </c>
      <c r="BB57" s="60">
        <f t="shared" si="22"/>
        <v>1.133190476190476E-2</v>
      </c>
      <c r="BC57" s="60">
        <f t="shared" si="23"/>
        <v>2.3006004140786723E-3</v>
      </c>
      <c r="BD57" s="60">
        <f t="shared" si="24"/>
        <v>0</v>
      </c>
      <c r="BE57" s="60">
        <f t="shared" si="25"/>
        <v>2.3006004140786723E-3</v>
      </c>
      <c r="BF57" s="60">
        <f t="shared" si="26"/>
        <v>1.8967290476190477E-2</v>
      </c>
      <c r="BG57" s="61">
        <f t="shared" si="27"/>
        <v>9.9464918852908736E-3</v>
      </c>
      <c r="BK57" s="52">
        <f t="shared" si="10"/>
        <v>40663</v>
      </c>
      <c r="BL57" s="58">
        <f t="shared" si="11"/>
        <v>11.821454458282332</v>
      </c>
      <c r="BM57" s="53">
        <f t="shared" si="12"/>
        <v>36238</v>
      </c>
      <c r="BQ57" s="21">
        <f t="shared" si="13"/>
        <v>40694</v>
      </c>
      <c r="BR57" s="58">
        <f t="shared" si="14"/>
        <v>6.2959682203238776E-2</v>
      </c>
      <c r="BS57" s="58">
        <f t="shared" si="15"/>
        <v>6.3208575984915957E-2</v>
      </c>
      <c r="BT57" s="58">
        <f t="shared" si="16"/>
        <v>1.133190476190476E-2</v>
      </c>
      <c r="BU57" s="58">
        <f t="shared" si="17"/>
        <v>1.8967290476190477E-2</v>
      </c>
      <c r="BV57" s="58">
        <f t="shared" si="18"/>
        <v>1.1017316017316019E-3</v>
      </c>
      <c r="BW57" s="8">
        <f t="shared" si="19"/>
        <v>9.9464918852908736E-3</v>
      </c>
    </row>
    <row r="58" spans="2:75" x14ac:dyDescent="0.25">
      <c r="B58" s="7">
        <f t="shared" si="2"/>
        <v>40602</v>
      </c>
      <c r="C58" s="252">
        <v>40694</v>
      </c>
      <c r="D58" s="247">
        <v>149147947657</v>
      </c>
      <c r="E58" s="248">
        <v>25726869.550000034</v>
      </c>
      <c r="F58" s="249">
        <v>34537</v>
      </c>
      <c r="G58" s="248">
        <v>4811224117.967742</v>
      </c>
      <c r="H58" s="248">
        <v>139306.3705002676</v>
      </c>
      <c r="I58" s="248">
        <v>25726869.550000034</v>
      </c>
      <c r="J58" s="250">
        <v>6.2959682203238776E-2</v>
      </c>
      <c r="K58" s="250">
        <v>1.2433636363636362E-2</v>
      </c>
      <c r="L58" s="251">
        <v>3.563636363636373E-4</v>
      </c>
      <c r="M58" s="251">
        <v>0</v>
      </c>
      <c r="N58" s="251">
        <v>3.563636363636373E-4</v>
      </c>
      <c r="O58" s="260">
        <v>22.294217383065867</v>
      </c>
      <c r="P58" s="260">
        <v>11.844430890956723</v>
      </c>
      <c r="Q58" s="258">
        <v>6.3208575984915957E-2</v>
      </c>
      <c r="T58" s="21">
        <f t="shared" si="3"/>
        <v>40694</v>
      </c>
      <c r="U58" s="14">
        <f t="shared" si="0"/>
        <v>6.2959682203238776E-2</v>
      </c>
      <c r="V58" s="14">
        <f t="shared" si="0"/>
        <v>1.2433636363636362E-2</v>
      </c>
      <c r="W58" s="14">
        <f>++VLOOKUP(C58,'cds bmps'!K:O,5,FALSE)/10000</f>
        <v>1.9334027272727271E-2</v>
      </c>
      <c r="X58" s="83">
        <v>9.9464918852908736E-3</v>
      </c>
      <c r="Y58" s="82">
        <v>0</v>
      </c>
      <c r="AA58" s="83">
        <f t="shared" si="4"/>
        <v>6.026882545282515E-2</v>
      </c>
      <c r="AB58" s="14">
        <f t="shared" si="5"/>
        <v>2.6908567504136255E-3</v>
      </c>
      <c r="AD58" s="21">
        <f t="shared" si="6"/>
        <v>40724</v>
      </c>
      <c r="AE58" s="14">
        <f t="shared" si="7"/>
        <v>1.4273472697447775E-3</v>
      </c>
      <c r="AF58" s="14">
        <f t="shared" si="8"/>
        <v>2.6908567504136255E-3</v>
      </c>
      <c r="AG58" s="15">
        <f t="shared" si="9"/>
        <v>3.563636363636373E-4</v>
      </c>
      <c r="AZ58" s="21">
        <f t="shared" si="20"/>
        <v>40694</v>
      </c>
      <c r="BA58" s="60">
        <f t="shared" si="21"/>
        <v>6.2959682203238776E-2</v>
      </c>
      <c r="BB58" s="60">
        <f t="shared" si="22"/>
        <v>1.2433636363636362E-2</v>
      </c>
      <c r="BC58" s="60">
        <f t="shared" si="23"/>
        <v>1.1017316017316019E-3</v>
      </c>
      <c r="BD58" s="60">
        <f t="shared" si="24"/>
        <v>0</v>
      </c>
      <c r="BE58" s="60">
        <f t="shared" si="25"/>
        <v>1.1017316017316019E-3</v>
      </c>
      <c r="BF58" s="60">
        <f t="shared" si="26"/>
        <v>1.9334027272727271E-2</v>
      </c>
      <c r="BG58" s="61">
        <f t="shared" si="27"/>
        <v>9.9464918852908736E-3</v>
      </c>
      <c r="BK58" s="52">
        <f t="shared" si="10"/>
        <v>40694</v>
      </c>
      <c r="BL58" s="58">
        <f t="shared" si="11"/>
        <v>11.844430890956723</v>
      </c>
      <c r="BM58" s="53">
        <f t="shared" si="12"/>
        <v>34537</v>
      </c>
      <c r="BQ58" s="21">
        <f t="shared" si="13"/>
        <v>40724</v>
      </c>
      <c r="BR58" s="58">
        <f t="shared" si="14"/>
        <v>6.4387029472983554E-2</v>
      </c>
      <c r="BS58" s="58">
        <f t="shared" si="15"/>
        <v>6.2959682203238776E-2</v>
      </c>
      <c r="BT58" s="58">
        <f t="shared" si="16"/>
        <v>1.2433636363636362E-2</v>
      </c>
      <c r="BU58" s="58">
        <f t="shared" si="17"/>
        <v>1.9334027272727271E-2</v>
      </c>
      <c r="BV58" s="58">
        <f t="shared" si="18"/>
        <v>3.563636363636373E-4</v>
      </c>
      <c r="BW58" s="8">
        <f t="shared" si="19"/>
        <v>9.9464918852908736E-3</v>
      </c>
    </row>
    <row r="59" spans="2:75" ht="15.75" thickBot="1" x14ac:dyDescent="0.3">
      <c r="B59" s="7">
        <f t="shared" si="2"/>
        <v>40633</v>
      </c>
      <c r="C59" s="252">
        <v>40724</v>
      </c>
      <c r="D59" s="247">
        <v>143191435047</v>
      </c>
      <c r="E59" s="248">
        <v>25259373.009999998</v>
      </c>
      <c r="F59" s="249">
        <v>33283</v>
      </c>
      <c r="G59" s="248">
        <v>4773047834.8999996</v>
      </c>
      <c r="H59" s="248">
        <v>143407.98109845867</v>
      </c>
      <c r="I59" s="248">
        <v>25259373.009999998</v>
      </c>
      <c r="J59" s="250">
        <v>6.4387029472983554E-2</v>
      </c>
      <c r="K59" s="250">
        <v>1.2789999999999999E-2</v>
      </c>
      <c r="L59" s="251">
        <v>1.428095238095237E-3</v>
      </c>
      <c r="M59" s="251">
        <v>0</v>
      </c>
      <c r="N59" s="251">
        <v>1.428095238095237E-3</v>
      </c>
      <c r="O59" s="260">
        <v>22.286250896897744</v>
      </c>
      <c r="P59" s="260">
        <v>11.873448861794575</v>
      </c>
      <c r="Q59" s="258">
        <v>6.2959682203238776E-2</v>
      </c>
      <c r="T59" s="21">
        <f t="shared" si="3"/>
        <v>40724</v>
      </c>
      <c r="U59" s="14">
        <f t="shared" si="0"/>
        <v>6.4387029472983554E-2</v>
      </c>
      <c r="V59" s="14">
        <f t="shared" si="0"/>
        <v>1.2789999999999999E-2</v>
      </c>
      <c r="W59" s="14">
        <f>++VLOOKUP(C59,'cds bmps'!K:O,5,FALSE)/10000</f>
        <v>2.5238986363636366E-2</v>
      </c>
      <c r="X59" s="83">
        <v>1.0069237304987617E-2</v>
      </c>
      <c r="Y59" s="82">
        <v>0</v>
      </c>
      <c r="AA59" s="83">
        <f t="shared" si="4"/>
        <v>6.2385608678659527E-2</v>
      </c>
      <c r="AB59" s="14">
        <f t="shared" si="5"/>
        <v>2.001420794324027E-3</v>
      </c>
      <c r="AD59" s="21">
        <f t="shared" si="6"/>
        <v>40755</v>
      </c>
      <c r="AE59" s="14">
        <f t="shared" si="7"/>
        <v>5.5232654641350631E-3</v>
      </c>
      <c r="AF59" s="14">
        <f t="shared" si="8"/>
        <v>2.001420794324027E-3</v>
      </c>
      <c r="AG59" s="15">
        <f t="shared" si="9"/>
        <v>1.428095238095237E-3</v>
      </c>
      <c r="AL59" s="59" t="s">
        <v>37</v>
      </c>
      <c r="AZ59" s="21">
        <f t="shared" si="20"/>
        <v>40724</v>
      </c>
      <c r="BA59" s="60">
        <f t="shared" si="21"/>
        <v>6.4387029472983554E-2</v>
      </c>
      <c r="BB59" s="60">
        <f t="shared" si="22"/>
        <v>1.2789999999999999E-2</v>
      </c>
      <c r="BC59" s="60">
        <f t="shared" si="23"/>
        <v>3.563636363636373E-4</v>
      </c>
      <c r="BD59" s="60">
        <f t="shared" si="24"/>
        <v>0</v>
      </c>
      <c r="BE59" s="60">
        <f t="shared" si="25"/>
        <v>3.563636363636373E-4</v>
      </c>
      <c r="BF59" s="60">
        <f t="shared" si="26"/>
        <v>2.5238986363636366E-2</v>
      </c>
      <c r="BG59" s="61">
        <f t="shared" si="27"/>
        <v>1.0069237304987617E-2</v>
      </c>
      <c r="BK59" s="52">
        <f t="shared" si="10"/>
        <v>40724</v>
      </c>
      <c r="BL59" s="58">
        <f t="shared" si="11"/>
        <v>11.873448861794575</v>
      </c>
      <c r="BM59" s="53">
        <f t="shared" si="12"/>
        <v>33283</v>
      </c>
      <c r="BQ59" s="21">
        <f t="shared" si="13"/>
        <v>40755</v>
      </c>
      <c r="BR59" s="58">
        <f t="shared" si="14"/>
        <v>6.9910294937118617E-2</v>
      </c>
      <c r="BS59" s="58">
        <f t="shared" si="15"/>
        <v>6.4387029472983554E-2</v>
      </c>
      <c r="BT59" s="58">
        <f t="shared" si="16"/>
        <v>1.2789999999999999E-2</v>
      </c>
      <c r="BU59" s="58">
        <f t="shared" si="17"/>
        <v>2.5238986363636366E-2</v>
      </c>
      <c r="BV59" s="58">
        <f t="shared" si="18"/>
        <v>1.428095238095237E-3</v>
      </c>
      <c r="BW59" s="8">
        <f t="shared" si="19"/>
        <v>1.0069237304987617E-2</v>
      </c>
    </row>
    <row r="60" spans="2:75" x14ac:dyDescent="0.25">
      <c r="B60" s="7">
        <f t="shared" si="2"/>
        <v>40663</v>
      </c>
      <c r="C60" s="252">
        <v>40755</v>
      </c>
      <c r="D60" s="247">
        <v>154724720592</v>
      </c>
      <c r="E60" s="248">
        <v>29635207.809999973</v>
      </c>
      <c r="F60" s="249">
        <v>37091</v>
      </c>
      <c r="G60" s="248">
        <v>4991120019.0967741</v>
      </c>
      <c r="H60" s="248">
        <v>134564.18050461766</v>
      </c>
      <c r="I60" s="248">
        <v>29635207.809999973</v>
      </c>
      <c r="J60" s="250">
        <v>6.9910294937118617E-2</v>
      </c>
      <c r="K60" s="250">
        <v>1.4218095238095236E-2</v>
      </c>
      <c r="L60" s="251">
        <v>0</v>
      </c>
      <c r="M60" s="251">
        <v>-4.8374741200827957E-4</v>
      </c>
      <c r="N60" s="251">
        <v>-4.8374741200827957E-4</v>
      </c>
      <c r="O60" s="260">
        <v>22.330926174248898</v>
      </c>
      <c r="P60" s="260">
        <v>11.809796542683582</v>
      </c>
      <c r="Q60" s="258">
        <v>6.4387029472983554E-2</v>
      </c>
      <c r="T60" s="21">
        <f t="shared" si="3"/>
        <v>40755</v>
      </c>
      <c r="U60" s="14">
        <f t="shared" si="0"/>
        <v>6.9910294937118617E-2</v>
      </c>
      <c r="V60" s="14">
        <f t="shared" si="0"/>
        <v>1.4218095238095236E-2</v>
      </c>
      <c r="W60" s="14">
        <f>++VLOOKUP(C60,'cds bmps'!K:O,5,FALSE)/10000</f>
        <v>3.1207614285714287E-2</v>
      </c>
      <c r="X60" s="83">
        <v>1.0069237304987617E-2</v>
      </c>
      <c r="Y60" s="82">
        <v>0</v>
      </c>
      <c r="AA60" s="83">
        <f t="shared" si="4"/>
        <v>6.4878300964680891E-2</v>
      </c>
      <c r="AB60" s="14">
        <f t="shared" si="5"/>
        <v>5.0319939724377261E-3</v>
      </c>
      <c r="AD60" s="21">
        <f t="shared" si="6"/>
        <v>40786</v>
      </c>
      <c r="AE60" s="14">
        <f t="shared" si="7"/>
        <v>-3.255258146358464E-3</v>
      </c>
      <c r="AF60" s="14">
        <f t="shared" si="8"/>
        <v>5.0319939724377261E-3</v>
      </c>
      <c r="AG60" s="15">
        <f t="shared" si="9"/>
        <v>-4.8374741200827957E-4</v>
      </c>
      <c r="AL60" s="12"/>
      <c r="AM60" s="12" t="s">
        <v>42</v>
      </c>
      <c r="AN60" s="12" t="s">
        <v>43</v>
      </c>
      <c r="AO60" s="12" t="s">
        <v>44</v>
      </c>
      <c r="AP60" s="12" t="s">
        <v>45</v>
      </c>
      <c r="AQ60" s="12" t="s">
        <v>46</v>
      </c>
      <c r="AZ60" s="21">
        <f t="shared" si="20"/>
        <v>40755</v>
      </c>
      <c r="BA60" s="60">
        <f t="shared" si="21"/>
        <v>6.9910294937118617E-2</v>
      </c>
      <c r="BB60" s="60">
        <f t="shared" si="22"/>
        <v>1.4218095238095236E-2</v>
      </c>
      <c r="BC60" s="60">
        <f t="shared" si="23"/>
        <v>1.428095238095237E-3</v>
      </c>
      <c r="BD60" s="60">
        <f t="shared" si="24"/>
        <v>0</v>
      </c>
      <c r="BE60" s="60">
        <f t="shared" si="25"/>
        <v>1.428095238095237E-3</v>
      </c>
      <c r="BF60" s="60">
        <f t="shared" si="26"/>
        <v>3.1207614285714287E-2</v>
      </c>
      <c r="BG60" s="61">
        <f t="shared" si="27"/>
        <v>1.0069237304987617E-2</v>
      </c>
      <c r="BK60" s="52">
        <f t="shared" si="10"/>
        <v>40755</v>
      </c>
      <c r="BL60" s="58">
        <f t="shared" si="11"/>
        <v>11.809796542683582</v>
      </c>
      <c r="BM60" s="53">
        <f t="shared" si="12"/>
        <v>37091</v>
      </c>
      <c r="BQ60" s="21">
        <f t="shared" si="13"/>
        <v>40786</v>
      </c>
      <c r="BR60" s="58">
        <f t="shared" si="14"/>
        <v>6.6655036790760153E-2</v>
      </c>
      <c r="BS60" s="58">
        <f t="shared" si="15"/>
        <v>6.9910294937118617E-2</v>
      </c>
      <c r="BT60" s="58">
        <f t="shared" si="16"/>
        <v>1.4218095238095236E-2</v>
      </c>
      <c r="BU60" s="58">
        <f t="shared" si="17"/>
        <v>3.1207614285714287E-2</v>
      </c>
      <c r="BV60" s="58">
        <f t="shared" si="18"/>
        <v>-4.8374741200827957E-4</v>
      </c>
      <c r="BW60" s="8">
        <f t="shared" si="19"/>
        <v>1.0069237304987617E-2</v>
      </c>
    </row>
    <row r="61" spans="2:75" x14ac:dyDescent="0.25">
      <c r="B61" s="7">
        <f t="shared" si="2"/>
        <v>40694</v>
      </c>
      <c r="C61" s="252">
        <v>40786</v>
      </c>
      <c r="D61" s="247">
        <v>150370304669</v>
      </c>
      <c r="E61" s="248">
        <v>27460104.630000021</v>
      </c>
      <c r="F61" s="249">
        <v>33890</v>
      </c>
      <c r="G61" s="248">
        <v>4850654989.3225803</v>
      </c>
      <c r="H61" s="248">
        <v>143129.38888529301</v>
      </c>
      <c r="I61" s="248">
        <v>27460104.630000021</v>
      </c>
      <c r="J61" s="250">
        <v>6.6655036790760153E-2</v>
      </c>
      <c r="K61" s="250">
        <v>1.3734347826086957E-2</v>
      </c>
      <c r="L61" s="251">
        <v>0</v>
      </c>
      <c r="M61" s="251">
        <v>-2.6252964426877121E-4</v>
      </c>
      <c r="N61" s="251">
        <v>-2.6252964426877121E-4</v>
      </c>
      <c r="O61" s="260">
        <v>22.302379582122324</v>
      </c>
      <c r="P61" s="260">
        <v>11.871504317521225</v>
      </c>
      <c r="Q61" s="258">
        <v>6.9910294937118617E-2</v>
      </c>
      <c r="T61" s="21">
        <f t="shared" si="3"/>
        <v>40786</v>
      </c>
      <c r="U61" s="14">
        <f t="shared" si="0"/>
        <v>6.6655036790760153E-2</v>
      </c>
      <c r="V61" s="14">
        <f t="shared" si="0"/>
        <v>1.3734347826086957E-2</v>
      </c>
      <c r="W61" s="14">
        <f>++VLOOKUP(C61,'cds bmps'!K:O,5,FALSE)/10000</f>
        <v>3.9801630434782603E-2</v>
      </c>
      <c r="X61" s="83">
        <v>1.0069237304987617E-2</v>
      </c>
      <c r="Y61" s="82">
        <v>0</v>
      </c>
      <c r="AA61" s="83">
        <f t="shared" si="4"/>
        <v>6.712711578772651E-2</v>
      </c>
      <c r="AB61" s="14">
        <f t="shared" si="5"/>
        <v>-4.7207899696635747E-4</v>
      </c>
      <c r="AD61" s="21">
        <f t="shared" si="6"/>
        <v>40816</v>
      </c>
      <c r="AE61" s="14">
        <f t="shared" si="7"/>
        <v>-3.4809437407006399E-3</v>
      </c>
      <c r="AF61" s="14">
        <f t="shared" si="8"/>
        <v>-4.7207899696635747E-4</v>
      </c>
      <c r="AG61" s="15">
        <f t="shared" si="9"/>
        <v>-2.6252964426877121E-4</v>
      </c>
      <c r="AL61" s="10" t="s">
        <v>38</v>
      </c>
      <c r="AM61" s="10">
        <v>2</v>
      </c>
      <c r="AN61" s="10">
        <v>2.6908565552863036E-4</v>
      </c>
      <c r="AO61" s="10">
        <v>1.3454282776431518E-4</v>
      </c>
      <c r="AP61" s="10">
        <v>9.1575666854627009</v>
      </c>
      <c r="AQ61" s="10">
        <v>2.764358314705414E-4</v>
      </c>
      <c r="AZ61" s="21">
        <f t="shared" si="20"/>
        <v>40786</v>
      </c>
      <c r="BA61" s="60">
        <f t="shared" si="21"/>
        <v>6.6655036790760153E-2</v>
      </c>
      <c r="BB61" s="60">
        <f t="shared" si="22"/>
        <v>1.3734347826086957E-2</v>
      </c>
      <c r="BC61" s="60">
        <f t="shared" si="23"/>
        <v>0</v>
      </c>
      <c r="BD61" s="60">
        <f t="shared" si="24"/>
        <v>-4.8374741200827957E-4</v>
      </c>
      <c r="BE61" s="60">
        <f t="shared" si="25"/>
        <v>-4.8374741200827957E-4</v>
      </c>
      <c r="BF61" s="60">
        <f t="shared" si="26"/>
        <v>3.9801630434782603E-2</v>
      </c>
      <c r="BG61" s="61">
        <f t="shared" si="27"/>
        <v>1.0069237304987617E-2</v>
      </c>
      <c r="BK61" s="52">
        <f t="shared" si="10"/>
        <v>40786</v>
      </c>
      <c r="BL61" s="58">
        <f t="shared" si="11"/>
        <v>11.871504317521225</v>
      </c>
      <c r="BM61" s="53">
        <f t="shared" si="12"/>
        <v>33890</v>
      </c>
      <c r="BQ61" s="21">
        <f t="shared" si="13"/>
        <v>40816</v>
      </c>
      <c r="BR61" s="58">
        <f t="shared" si="14"/>
        <v>6.3174093050059513E-2</v>
      </c>
      <c r="BS61" s="58">
        <f t="shared" si="15"/>
        <v>6.6655036790760153E-2</v>
      </c>
      <c r="BT61" s="58">
        <f t="shared" si="16"/>
        <v>1.3734347826086957E-2</v>
      </c>
      <c r="BU61" s="58">
        <f t="shared" si="17"/>
        <v>3.9801630434782603E-2</v>
      </c>
      <c r="BV61" s="58">
        <f t="shared" si="18"/>
        <v>-2.6252964426877121E-4</v>
      </c>
      <c r="BW61" s="8">
        <f t="shared" si="19"/>
        <v>1.0069237304987617E-2</v>
      </c>
    </row>
    <row r="62" spans="2:75" x14ac:dyDescent="0.25">
      <c r="B62" s="7">
        <f t="shared" si="2"/>
        <v>40724</v>
      </c>
      <c r="C62" s="252">
        <v>40816</v>
      </c>
      <c r="D62" s="247">
        <v>148836732616</v>
      </c>
      <c r="E62" s="248">
        <v>25760618.070000034</v>
      </c>
      <c r="F62" s="249">
        <v>33752</v>
      </c>
      <c r="G62" s="248">
        <v>4961224420.5333338</v>
      </c>
      <c r="H62" s="248">
        <v>146990.53153985937</v>
      </c>
      <c r="I62" s="248">
        <v>25760618.070000034</v>
      </c>
      <c r="J62" s="250">
        <v>6.3174093050059513E-2</v>
      </c>
      <c r="K62" s="250">
        <v>1.3471818181818185E-2</v>
      </c>
      <c r="L62" s="251">
        <v>1.6294372294371751E-4</v>
      </c>
      <c r="M62" s="251">
        <v>0</v>
      </c>
      <c r="N62" s="251">
        <v>1.6294372294371751E-4</v>
      </c>
      <c r="O62" s="260">
        <v>22.324918406197078</v>
      </c>
      <c r="P62" s="260">
        <v>11.898123452392904</v>
      </c>
      <c r="Q62" s="258">
        <v>6.6655036790760153E-2</v>
      </c>
      <c r="T62" s="21">
        <f t="shared" si="3"/>
        <v>40816</v>
      </c>
      <c r="U62" s="14">
        <f t="shared" si="0"/>
        <v>6.3174093050059513E-2</v>
      </c>
      <c r="V62" s="14">
        <f t="shared" si="0"/>
        <v>1.3471818181818185E-2</v>
      </c>
      <c r="W62" s="14">
        <f>++VLOOKUP(C62,'cds bmps'!K:O,5,FALSE)/10000</f>
        <v>5.1177609090909085E-2</v>
      </c>
      <c r="X62" s="83">
        <v>9.241172979922857E-3</v>
      </c>
      <c r="Y62" s="82">
        <v>0</v>
      </c>
      <c r="AA62" s="83">
        <f t="shared" si="4"/>
        <v>6.8898844746268048E-2</v>
      </c>
      <c r="AB62" s="14">
        <f t="shared" si="5"/>
        <v>-5.7247516962085354E-3</v>
      </c>
      <c r="AD62" s="21">
        <f t="shared" si="6"/>
        <v>40847</v>
      </c>
      <c r="AE62" s="14">
        <f t="shared" si="7"/>
        <v>5.9201242240671803E-3</v>
      </c>
      <c r="AF62" s="14">
        <f t="shared" si="8"/>
        <v>-5.7247516962085354E-3</v>
      </c>
      <c r="AG62" s="15">
        <f t="shared" si="9"/>
        <v>1.6294372294371751E-4</v>
      </c>
      <c r="AL62" s="10" t="s">
        <v>39</v>
      </c>
      <c r="AM62" s="10">
        <v>76</v>
      </c>
      <c r="AN62" s="10">
        <v>1.1165908216994116E-3</v>
      </c>
      <c r="AO62" s="10">
        <v>1.469198449604489E-5</v>
      </c>
      <c r="AP62" s="10"/>
      <c r="AQ62" s="10"/>
      <c r="AZ62" s="21">
        <f t="shared" si="20"/>
        <v>40816</v>
      </c>
      <c r="BA62" s="60">
        <f t="shared" si="21"/>
        <v>6.3174093050059513E-2</v>
      </c>
      <c r="BB62" s="60">
        <f t="shared" si="22"/>
        <v>1.3471818181818185E-2</v>
      </c>
      <c r="BC62" s="60">
        <f t="shared" si="23"/>
        <v>0</v>
      </c>
      <c r="BD62" s="60">
        <f t="shared" si="24"/>
        <v>-2.6252964426877121E-4</v>
      </c>
      <c r="BE62" s="60">
        <f t="shared" si="25"/>
        <v>-2.6252964426877121E-4</v>
      </c>
      <c r="BF62" s="60">
        <f t="shared" si="26"/>
        <v>5.1177609090909085E-2</v>
      </c>
      <c r="BG62" s="61">
        <f t="shared" si="27"/>
        <v>9.241172979922857E-3</v>
      </c>
      <c r="BK62" s="52">
        <f t="shared" si="10"/>
        <v>40816</v>
      </c>
      <c r="BL62" s="58">
        <f t="shared" si="11"/>
        <v>11.898123452392904</v>
      </c>
      <c r="BM62" s="53">
        <f t="shared" si="12"/>
        <v>33752</v>
      </c>
      <c r="BQ62" s="21">
        <f t="shared" si="13"/>
        <v>40847</v>
      </c>
      <c r="BR62" s="58">
        <f t="shared" si="14"/>
        <v>6.9094217274126693E-2</v>
      </c>
      <c r="BS62" s="58">
        <f t="shared" si="15"/>
        <v>6.3174093050059513E-2</v>
      </c>
      <c r="BT62" s="58">
        <f t="shared" si="16"/>
        <v>1.3471818181818185E-2</v>
      </c>
      <c r="BU62" s="58">
        <f t="shared" si="17"/>
        <v>5.1177609090909085E-2</v>
      </c>
      <c r="BV62" s="58">
        <f t="shared" si="18"/>
        <v>1.6294372294371751E-4</v>
      </c>
      <c r="BW62" s="8">
        <f t="shared" si="19"/>
        <v>9.241172979922857E-3</v>
      </c>
    </row>
    <row r="63" spans="2:75" ht="15.75" thickBot="1" x14ac:dyDescent="0.3">
      <c r="B63" s="7">
        <f t="shared" si="2"/>
        <v>40755</v>
      </c>
      <c r="C63" s="252">
        <v>40847</v>
      </c>
      <c r="D63" s="247">
        <v>158565856808</v>
      </c>
      <c r="E63" s="248">
        <v>30016393.870000035</v>
      </c>
      <c r="F63" s="249">
        <v>36627</v>
      </c>
      <c r="G63" s="248">
        <v>5115027638.967742</v>
      </c>
      <c r="H63" s="248">
        <v>139651.83168066569</v>
      </c>
      <c r="I63" s="248">
        <v>30016393.870000035</v>
      </c>
      <c r="J63" s="250">
        <v>6.9094217274126693E-2</v>
      </c>
      <c r="K63" s="250">
        <v>1.3634761904761903E-2</v>
      </c>
      <c r="L63" s="251">
        <v>0</v>
      </c>
      <c r="M63" s="251">
        <v>-1.3688528138528101E-3</v>
      </c>
      <c r="N63" s="251">
        <v>-1.3688528138528101E-3</v>
      </c>
      <c r="O63" s="260">
        <v>22.355448639848156</v>
      </c>
      <c r="P63" s="260">
        <v>11.846907687511193</v>
      </c>
      <c r="Q63" s="258">
        <v>6.3174093050059513E-2</v>
      </c>
      <c r="T63" s="21">
        <f t="shared" si="3"/>
        <v>40847</v>
      </c>
      <c r="U63" s="14">
        <f t="shared" si="0"/>
        <v>6.9094217274126693E-2</v>
      </c>
      <c r="V63" s="14">
        <f t="shared" si="0"/>
        <v>1.3634761904761903E-2</v>
      </c>
      <c r="W63" s="14">
        <f>++VLOOKUP(C63,'cds bmps'!K:O,5,FALSE)/10000</f>
        <v>4.6526819047619059E-2</v>
      </c>
      <c r="X63" s="83">
        <v>9.241172979922857E-3</v>
      </c>
      <c r="Y63" s="82">
        <v>0</v>
      </c>
      <c r="AA63" s="83">
        <f t="shared" si="4"/>
        <v>6.7629704008564551E-2</v>
      </c>
      <c r="AB63" s="14">
        <f t="shared" si="5"/>
        <v>1.4645132655621423E-3</v>
      </c>
      <c r="AD63" s="21">
        <f t="shared" si="6"/>
        <v>40877</v>
      </c>
      <c r="AE63" s="14">
        <f t="shared" si="7"/>
        <v>-4.6719643347085948E-4</v>
      </c>
      <c r="AF63" s="14">
        <f t="shared" si="8"/>
        <v>1.4645132655621423E-3</v>
      </c>
      <c r="AG63" s="15">
        <f t="shared" si="9"/>
        <v>-1.3688528138528101E-3</v>
      </c>
      <c r="AL63" s="11" t="s">
        <v>40</v>
      </c>
      <c r="AM63" s="11">
        <v>78</v>
      </c>
      <c r="AN63" s="11">
        <v>1.385676477228042E-3</v>
      </c>
      <c r="AO63" s="11"/>
      <c r="AP63" s="11"/>
      <c r="AQ63" s="11"/>
      <c r="AZ63" s="21">
        <f t="shared" si="20"/>
        <v>40847</v>
      </c>
      <c r="BA63" s="60">
        <f t="shared" si="21"/>
        <v>6.9094217274126693E-2</v>
      </c>
      <c r="BB63" s="60">
        <f t="shared" si="22"/>
        <v>1.3634761904761903E-2</v>
      </c>
      <c r="BC63" s="60">
        <f t="shared" si="23"/>
        <v>1.6294372294371751E-4</v>
      </c>
      <c r="BD63" s="60">
        <f t="shared" si="24"/>
        <v>0</v>
      </c>
      <c r="BE63" s="60">
        <f t="shared" si="25"/>
        <v>1.6294372294371751E-4</v>
      </c>
      <c r="BF63" s="60">
        <f t="shared" si="26"/>
        <v>4.6526819047619059E-2</v>
      </c>
      <c r="BG63" s="61">
        <f t="shared" si="27"/>
        <v>9.241172979922857E-3</v>
      </c>
      <c r="BK63" s="52">
        <f t="shared" si="10"/>
        <v>40847</v>
      </c>
      <c r="BL63" s="58">
        <f t="shared" si="11"/>
        <v>11.846907687511193</v>
      </c>
      <c r="BM63" s="53">
        <f t="shared" si="12"/>
        <v>36627</v>
      </c>
      <c r="BQ63" s="21">
        <f t="shared" si="13"/>
        <v>40877</v>
      </c>
      <c r="BR63" s="58">
        <f t="shared" si="14"/>
        <v>6.8627020840655834E-2</v>
      </c>
      <c r="BS63" s="58">
        <f t="shared" si="15"/>
        <v>6.9094217274126693E-2</v>
      </c>
      <c r="BT63" s="58">
        <f t="shared" si="16"/>
        <v>1.3634761904761903E-2</v>
      </c>
      <c r="BU63" s="58">
        <f t="shared" si="17"/>
        <v>4.6526819047619059E-2</v>
      </c>
      <c r="BV63" s="58">
        <f t="shared" si="18"/>
        <v>-1.3688528138528101E-3</v>
      </c>
      <c r="BW63" s="8">
        <f t="shared" si="19"/>
        <v>9.241172979922857E-3</v>
      </c>
    </row>
    <row r="64" spans="2:75" ht="15.75" thickBot="1" x14ac:dyDescent="0.3">
      <c r="B64" s="7">
        <f t="shared" si="2"/>
        <v>40786</v>
      </c>
      <c r="C64" s="252">
        <v>40877</v>
      </c>
      <c r="D64" s="247">
        <v>151370095952</v>
      </c>
      <c r="E64" s="248">
        <v>28460489.669999935</v>
      </c>
      <c r="F64" s="249">
        <v>33497</v>
      </c>
      <c r="G64" s="248">
        <v>5045669865.0666666</v>
      </c>
      <c r="H64" s="248">
        <v>150630.50019603746</v>
      </c>
      <c r="I64" s="248">
        <v>28460489.669999935</v>
      </c>
      <c r="J64" s="250">
        <v>6.8627020840655834E-2</v>
      </c>
      <c r="K64" s="250">
        <v>1.2265909090909093E-2</v>
      </c>
      <c r="L64" s="251">
        <v>0</v>
      </c>
      <c r="M64" s="251">
        <v>-8.5181818181818275E-4</v>
      </c>
      <c r="N64" s="251">
        <v>-8.5181818181818275E-4</v>
      </c>
      <c r="O64" s="260">
        <v>22.341796259948996</v>
      </c>
      <c r="P64" s="260">
        <v>11.922585098384685</v>
      </c>
      <c r="Q64" s="258">
        <v>6.9094217274126693E-2</v>
      </c>
      <c r="T64" s="21">
        <f t="shared" si="3"/>
        <v>40877</v>
      </c>
      <c r="U64" s="14">
        <f t="shared" si="0"/>
        <v>6.8627020840655834E-2</v>
      </c>
      <c r="V64" s="14">
        <f t="shared" si="0"/>
        <v>1.2265909090909093E-2</v>
      </c>
      <c r="W64" s="14">
        <f>++VLOOKUP(C64,'cds bmps'!K:O,5,FALSE)/10000</f>
        <v>5.7075304545454536E-2</v>
      </c>
      <c r="X64" s="83">
        <v>9.241172979922857E-3</v>
      </c>
      <c r="Y64" s="82">
        <v>0</v>
      </c>
      <c r="AA64" s="83">
        <f t="shared" si="4"/>
        <v>6.9980945780062406E-2</v>
      </c>
      <c r="AB64" s="14">
        <f t="shared" si="5"/>
        <v>-1.3539249394065728E-3</v>
      </c>
      <c r="AD64" s="21">
        <f t="shared" si="6"/>
        <v>40908</v>
      </c>
      <c r="AE64" s="14">
        <f t="shared" si="7"/>
        <v>4.9352690804816829E-3</v>
      </c>
      <c r="AF64" s="14">
        <f t="shared" si="8"/>
        <v>-1.3539249394065728E-3</v>
      </c>
      <c r="AG64" s="15">
        <f t="shared" si="9"/>
        <v>-8.5181818181818275E-4</v>
      </c>
      <c r="AZ64" s="21">
        <f t="shared" si="20"/>
        <v>40877</v>
      </c>
      <c r="BA64" s="60">
        <f t="shared" si="21"/>
        <v>6.8627020840655834E-2</v>
      </c>
      <c r="BB64" s="60">
        <f t="shared" si="22"/>
        <v>1.2265909090909093E-2</v>
      </c>
      <c r="BC64" s="60">
        <f t="shared" si="23"/>
        <v>0</v>
      </c>
      <c r="BD64" s="60">
        <f t="shared" si="24"/>
        <v>-1.3688528138528101E-3</v>
      </c>
      <c r="BE64" s="60">
        <f t="shared" si="25"/>
        <v>-1.3688528138528101E-3</v>
      </c>
      <c r="BF64" s="60">
        <f t="shared" si="26"/>
        <v>5.7075304545454536E-2</v>
      </c>
      <c r="BG64" s="61">
        <f t="shared" si="27"/>
        <v>9.241172979922857E-3</v>
      </c>
      <c r="BK64" s="52">
        <f t="shared" si="10"/>
        <v>40877</v>
      </c>
      <c r="BL64" s="58">
        <f t="shared" si="11"/>
        <v>11.922585098384685</v>
      </c>
      <c r="BM64" s="53">
        <f t="shared" si="12"/>
        <v>33497</v>
      </c>
      <c r="BQ64" s="21">
        <f t="shared" si="13"/>
        <v>40908</v>
      </c>
      <c r="BR64" s="58">
        <f t="shared" si="14"/>
        <v>7.3562289921137516E-2</v>
      </c>
      <c r="BS64" s="58">
        <f t="shared" si="15"/>
        <v>6.8627020840655834E-2</v>
      </c>
      <c r="BT64" s="58">
        <f t="shared" si="16"/>
        <v>1.2265909090909093E-2</v>
      </c>
      <c r="BU64" s="58">
        <f t="shared" si="17"/>
        <v>5.7075304545454536E-2</v>
      </c>
      <c r="BV64" s="58">
        <f t="shared" si="18"/>
        <v>-8.5181818181818275E-4</v>
      </c>
      <c r="BW64" s="8">
        <f t="shared" si="19"/>
        <v>9.241172979922857E-3</v>
      </c>
    </row>
    <row r="65" spans="2:75" x14ac:dyDescent="0.25">
      <c r="B65" s="7">
        <f t="shared" si="2"/>
        <v>40816</v>
      </c>
      <c r="C65" s="252">
        <v>40908</v>
      </c>
      <c r="D65" s="247">
        <v>152889479045</v>
      </c>
      <c r="E65" s="248">
        <v>30813425.159999918</v>
      </c>
      <c r="F65" s="249">
        <v>33752</v>
      </c>
      <c r="G65" s="248">
        <v>4931918678.8709679</v>
      </c>
      <c r="H65" s="248">
        <v>146122.26472123037</v>
      </c>
      <c r="I65" s="248">
        <v>30813425.159999918</v>
      </c>
      <c r="J65" s="250">
        <v>7.3562289921137516E-2</v>
      </c>
      <c r="K65" s="250">
        <v>1.141409090909091E-2</v>
      </c>
      <c r="L65" s="251">
        <v>0</v>
      </c>
      <c r="M65" s="251">
        <v>-3.0522727272727264E-3</v>
      </c>
      <c r="N65" s="251">
        <v>-3.0522727272727264E-3</v>
      </c>
      <c r="O65" s="260">
        <v>22.31899393364359</v>
      </c>
      <c r="P65" s="260">
        <v>11.892198979839414</v>
      </c>
      <c r="Q65" s="258">
        <v>6.8627020840655834E-2</v>
      </c>
      <c r="T65" s="21">
        <f t="shared" si="3"/>
        <v>40908</v>
      </c>
      <c r="U65" s="14">
        <f t="shared" si="0"/>
        <v>7.3562289921137516E-2</v>
      </c>
      <c r="V65" s="14">
        <f t="shared" si="0"/>
        <v>1.141409090909091E-2</v>
      </c>
      <c r="W65" s="14">
        <f>++VLOOKUP(C65,'cds bmps'!K:O,5,FALSE)/10000</f>
        <v>5.8233609090909078E-2</v>
      </c>
      <c r="X65" s="83">
        <v>1.0894012690833699E-2</v>
      </c>
      <c r="Y65" s="82">
        <v>0</v>
      </c>
      <c r="AA65" s="83">
        <f t="shared" si="4"/>
        <v>7.2672203678650654E-2</v>
      </c>
      <c r="AB65" s="14">
        <f t="shared" si="5"/>
        <v>8.9008624248686219E-4</v>
      </c>
      <c r="AD65" s="21">
        <f t="shared" si="6"/>
        <v>40939</v>
      </c>
      <c r="AE65" s="14">
        <f t="shared" si="7"/>
        <v>4.9655567456288047E-3</v>
      </c>
      <c r="AF65" s="14">
        <f t="shared" si="8"/>
        <v>8.9008624248686219E-4</v>
      </c>
      <c r="AG65" s="15">
        <f t="shared" si="9"/>
        <v>-3.0522727272727264E-3</v>
      </c>
      <c r="AL65" s="12"/>
      <c r="AM65" s="12" t="s">
        <v>47</v>
      </c>
      <c r="AN65" s="12" t="s">
        <v>35</v>
      </c>
      <c r="AO65" s="12" t="s">
        <v>48</v>
      </c>
      <c r="AP65" s="12" t="s">
        <v>49</v>
      </c>
      <c r="AQ65" s="12" t="s">
        <v>50</v>
      </c>
      <c r="AR65" s="12" t="s">
        <v>51</v>
      </c>
      <c r="AS65" s="12" t="s">
        <v>119</v>
      </c>
      <c r="AT65" s="12" t="s">
        <v>120</v>
      </c>
      <c r="AZ65" s="21">
        <f t="shared" si="20"/>
        <v>40908</v>
      </c>
      <c r="BA65" s="60">
        <f t="shared" si="21"/>
        <v>7.3562289921137516E-2</v>
      </c>
      <c r="BB65" s="60">
        <f t="shared" si="22"/>
        <v>1.141409090909091E-2</v>
      </c>
      <c r="BC65" s="60">
        <f t="shared" si="23"/>
        <v>0</v>
      </c>
      <c r="BD65" s="60">
        <f t="shared" si="24"/>
        <v>-8.5181818181818275E-4</v>
      </c>
      <c r="BE65" s="60">
        <f t="shared" si="25"/>
        <v>-8.5181818181818275E-4</v>
      </c>
      <c r="BF65" s="60">
        <f t="shared" si="26"/>
        <v>5.8233609090909078E-2</v>
      </c>
      <c r="BG65" s="61">
        <f t="shared" si="27"/>
        <v>1.0894012690833699E-2</v>
      </c>
      <c r="BK65" s="52">
        <f t="shared" si="10"/>
        <v>40908</v>
      </c>
      <c r="BL65" s="58">
        <f t="shared" si="11"/>
        <v>11.892198979839414</v>
      </c>
      <c r="BM65" s="53">
        <f t="shared" si="12"/>
        <v>33752</v>
      </c>
      <c r="BQ65" s="21">
        <f t="shared" si="13"/>
        <v>40939</v>
      </c>
      <c r="BR65" s="58">
        <f t="shared" si="14"/>
        <v>7.8527846666766321E-2</v>
      </c>
      <c r="BS65" s="58">
        <f t="shared" si="15"/>
        <v>7.3562289921137516E-2</v>
      </c>
      <c r="BT65" s="58">
        <f t="shared" si="16"/>
        <v>1.141409090909091E-2</v>
      </c>
      <c r="BU65" s="58">
        <f t="shared" si="17"/>
        <v>5.8233609090909078E-2</v>
      </c>
      <c r="BV65" s="58">
        <f t="shared" si="18"/>
        <v>-3.0522727272727264E-3</v>
      </c>
      <c r="BW65" s="8">
        <f t="shared" si="19"/>
        <v>1.0894012690833699E-2</v>
      </c>
    </row>
    <row r="66" spans="2:75" x14ac:dyDescent="0.25">
      <c r="B66" s="7">
        <f t="shared" si="2"/>
        <v>40847</v>
      </c>
      <c r="C66" s="252">
        <v>40939</v>
      </c>
      <c r="D66" s="247">
        <v>155554935923</v>
      </c>
      <c r="E66" s="248">
        <v>33375393.870000008</v>
      </c>
      <c r="F66" s="249">
        <v>35237</v>
      </c>
      <c r="G66" s="248">
        <v>5017901158.8064518</v>
      </c>
      <c r="H66" s="248">
        <v>142404.32383024809</v>
      </c>
      <c r="I66" s="248">
        <v>33375393.870000008</v>
      </c>
      <c r="J66" s="250">
        <v>7.8527846666766321E-2</v>
      </c>
      <c r="K66" s="250">
        <v>8.3618181818181838E-3</v>
      </c>
      <c r="L66" s="251">
        <v>0</v>
      </c>
      <c r="M66" s="251">
        <v>-2.1018181818181839E-3</v>
      </c>
      <c r="N66" s="251">
        <v>-2.1018181818181839E-3</v>
      </c>
      <c r="O66" s="260">
        <v>22.336277587368318</v>
      </c>
      <c r="P66" s="260">
        <v>11.866425641475498</v>
      </c>
      <c r="Q66" s="258">
        <v>7.3562289921137516E-2</v>
      </c>
      <c r="T66" s="21">
        <f t="shared" si="3"/>
        <v>40939</v>
      </c>
      <c r="U66" s="14">
        <f t="shared" si="0"/>
        <v>7.8527846666766321E-2</v>
      </c>
      <c r="V66" s="14">
        <f t="shared" si="0"/>
        <v>8.3618181818181838E-3</v>
      </c>
      <c r="W66" s="14">
        <f>++VLOOKUP(C66,'cds bmps'!K:O,5,FALSE)/10000</f>
        <v>5.0580804545454543E-2</v>
      </c>
      <c r="X66" s="83">
        <v>1.0894012690833699E-2</v>
      </c>
      <c r="Y66" s="82">
        <v>0</v>
      </c>
      <c r="AA66" s="83">
        <f t="shared" si="4"/>
        <v>6.8831731230368162E-2</v>
      </c>
      <c r="AB66" s="14">
        <f t="shared" si="5"/>
        <v>9.6961154363981589E-3</v>
      </c>
      <c r="AD66" s="21">
        <f t="shared" si="6"/>
        <v>40968</v>
      </c>
      <c r="AE66" s="14">
        <f t="shared" si="7"/>
        <v>-3.8525073280583078E-3</v>
      </c>
      <c r="AF66" s="14">
        <f t="shared" si="8"/>
        <v>9.6961154363981589E-3</v>
      </c>
      <c r="AG66" s="15">
        <f t="shared" si="9"/>
        <v>-2.1018181818181839E-3</v>
      </c>
      <c r="AL66" s="10" t="s">
        <v>41</v>
      </c>
      <c r="AM66" s="10">
        <v>0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T66" s="10" t="e">
        <v>#N/A</v>
      </c>
      <c r="AZ66" s="21">
        <f t="shared" si="20"/>
        <v>40939</v>
      </c>
      <c r="BA66" s="60">
        <f t="shared" si="21"/>
        <v>7.8527846666766321E-2</v>
      </c>
      <c r="BB66" s="60">
        <f t="shared" si="22"/>
        <v>8.3618181818181838E-3</v>
      </c>
      <c r="BC66" s="60">
        <f t="shared" si="23"/>
        <v>0</v>
      </c>
      <c r="BD66" s="60">
        <f t="shared" si="24"/>
        <v>-3.0522727272727264E-3</v>
      </c>
      <c r="BE66" s="60">
        <f t="shared" si="25"/>
        <v>-3.0522727272727264E-3</v>
      </c>
      <c r="BF66" s="60">
        <f t="shared" si="26"/>
        <v>5.0580804545454543E-2</v>
      </c>
      <c r="BG66" s="61">
        <f t="shared" si="27"/>
        <v>1.0894012690833699E-2</v>
      </c>
      <c r="BK66" s="52">
        <f t="shared" si="10"/>
        <v>40939</v>
      </c>
      <c r="BL66" s="58">
        <f t="shared" si="11"/>
        <v>11.866425641475498</v>
      </c>
      <c r="BM66" s="53">
        <f t="shared" si="12"/>
        <v>35237</v>
      </c>
      <c r="BQ66" s="21">
        <f t="shared" si="13"/>
        <v>40968</v>
      </c>
      <c r="BR66" s="58">
        <f t="shared" si="14"/>
        <v>7.4675339338708013E-2</v>
      </c>
      <c r="BS66" s="58">
        <f t="shared" si="15"/>
        <v>7.8527846666766321E-2</v>
      </c>
      <c r="BT66" s="58">
        <f t="shared" si="16"/>
        <v>8.3618181818181838E-3</v>
      </c>
      <c r="BU66" s="58">
        <f t="shared" si="17"/>
        <v>5.0580804545454543E-2</v>
      </c>
      <c r="BV66" s="58">
        <f t="shared" si="18"/>
        <v>-2.1018181818181839E-3</v>
      </c>
      <c r="BW66" s="8">
        <f t="shared" si="19"/>
        <v>1.0894012690833699E-2</v>
      </c>
    </row>
    <row r="67" spans="2:75" x14ac:dyDescent="0.25">
      <c r="B67" s="7">
        <f t="shared" si="2"/>
        <v>40877</v>
      </c>
      <c r="C67" s="252">
        <v>40968</v>
      </c>
      <c r="D67" s="247">
        <v>144617250526</v>
      </c>
      <c r="E67" s="248">
        <v>29506399.610000003</v>
      </c>
      <c r="F67" s="249">
        <v>33839</v>
      </c>
      <c r="G67" s="248">
        <v>4986801742.2758617</v>
      </c>
      <c r="H67" s="248">
        <v>147368.47253984638</v>
      </c>
      <c r="I67" s="248">
        <v>29506399.610000003</v>
      </c>
      <c r="J67" s="250">
        <v>7.4675339338708013E-2</v>
      </c>
      <c r="K67" s="250">
        <v>6.2599999999999999E-3</v>
      </c>
      <c r="L67" s="251">
        <v>0</v>
      </c>
      <c r="M67" s="251">
        <v>-1.5859090909090892E-3</v>
      </c>
      <c r="N67" s="251">
        <v>-1.5859090909090892E-3</v>
      </c>
      <c r="O67" s="260">
        <v>22.330060607812563</v>
      </c>
      <c r="P67" s="260">
        <v>11.90069134535646</v>
      </c>
      <c r="Q67" s="258">
        <v>7.8527846666766321E-2</v>
      </c>
      <c r="T67" s="21">
        <f t="shared" si="3"/>
        <v>40968</v>
      </c>
      <c r="U67" s="14">
        <f t="shared" si="0"/>
        <v>7.4675339338708013E-2</v>
      </c>
      <c r="V67" s="14">
        <f t="shared" si="0"/>
        <v>6.2599999999999999E-3</v>
      </c>
      <c r="W67" s="14">
        <f>++VLOOKUP(C67,'cds bmps'!K:O,5,FALSE)/10000</f>
        <v>3.966067142857143E-2</v>
      </c>
      <c r="X67" s="83">
        <v>1.0894012690833699E-2</v>
      </c>
      <c r="Y67" s="82">
        <v>0</v>
      </c>
      <c r="AA67" s="83">
        <f t="shared" si="4"/>
        <v>6.4540781302522984E-2</v>
      </c>
      <c r="AB67" s="14">
        <f t="shared" si="5"/>
        <v>1.0134558036185029E-2</v>
      </c>
      <c r="AD67" s="21">
        <f t="shared" si="6"/>
        <v>40999</v>
      </c>
      <c r="AE67" s="14">
        <f t="shared" si="7"/>
        <v>-4.2953964074557566E-3</v>
      </c>
      <c r="AF67" s="14">
        <f t="shared" si="8"/>
        <v>1.0134558036185029E-2</v>
      </c>
      <c r="AG67" s="15">
        <f t="shared" si="9"/>
        <v>-1.5859090909090892E-3</v>
      </c>
      <c r="AL67" s="10" t="s">
        <v>87</v>
      </c>
      <c r="AM67" s="10">
        <v>-0.28846563810145931</v>
      </c>
      <c r="AN67" s="10">
        <v>8.1466110696727878E-2</v>
      </c>
      <c r="AO67" s="10">
        <v>-3.540928069775223</v>
      </c>
      <c r="AP67" s="10">
        <v>6.847807571961123E-4</v>
      </c>
      <c r="AQ67" s="10">
        <v>-0.4507194568572967</v>
      </c>
      <c r="AR67" s="10">
        <v>-0.12621181934562192</v>
      </c>
      <c r="AS67" s="10">
        <v>-0.50370548205816934</v>
      </c>
      <c r="AT67" s="10">
        <v>-7.3225794144749279E-2</v>
      </c>
      <c r="AZ67" s="21">
        <f t="shared" si="20"/>
        <v>40968</v>
      </c>
      <c r="BA67" s="60">
        <f t="shared" si="21"/>
        <v>7.4675339338708013E-2</v>
      </c>
      <c r="BB67" s="60">
        <f t="shared" si="22"/>
        <v>6.2599999999999999E-3</v>
      </c>
      <c r="BC67" s="60">
        <f t="shared" si="23"/>
        <v>0</v>
      </c>
      <c r="BD67" s="60">
        <f t="shared" si="24"/>
        <v>-2.1018181818181839E-3</v>
      </c>
      <c r="BE67" s="60">
        <f t="shared" si="25"/>
        <v>-2.1018181818181839E-3</v>
      </c>
      <c r="BF67" s="60">
        <f t="shared" si="26"/>
        <v>3.966067142857143E-2</v>
      </c>
      <c r="BG67" s="61">
        <f t="shared" si="27"/>
        <v>1.0894012690833699E-2</v>
      </c>
      <c r="BK67" s="52">
        <f t="shared" si="10"/>
        <v>40968</v>
      </c>
      <c r="BL67" s="58">
        <f t="shared" si="11"/>
        <v>11.90069134535646</v>
      </c>
      <c r="BM67" s="53">
        <f t="shared" si="12"/>
        <v>33839</v>
      </c>
      <c r="BQ67" s="21">
        <f t="shared" si="13"/>
        <v>40999</v>
      </c>
      <c r="BR67" s="58">
        <f t="shared" si="14"/>
        <v>7.0379942931252257E-2</v>
      </c>
      <c r="BS67" s="58">
        <f t="shared" si="15"/>
        <v>7.4675339338708013E-2</v>
      </c>
      <c r="BT67" s="58">
        <f t="shared" si="16"/>
        <v>6.2599999999999999E-3</v>
      </c>
      <c r="BU67" s="58">
        <f t="shared" si="17"/>
        <v>3.966067142857143E-2</v>
      </c>
      <c r="BV67" s="58">
        <f t="shared" si="18"/>
        <v>-1.5859090909090892E-3</v>
      </c>
      <c r="BW67" s="8">
        <f t="shared" si="19"/>
        <v>1.0894012690833699E-2</v>
      </c>
    </row>
    <row r="68" spans="2:75" ht="15.75" thickBot="1" x14ac:dyDescent="0.3">
      <c r="B68" s="7">
        <f t="shared" si="2"/>
        <v>40908</v>
      </c>
      <c r="C68" s="252">
        <v>40999</v>
      </c>
      <c r="D68" s="247">
        <v>152547722625</v>
      </c>
      <c r="E68" s="248">
        <v>29334153.039999999</v>
      </c>
      <c r="F68" s="249">
        <v>33323</v>
      </c>
      <c r="G68" s="248">
        <v>4920894278.2258062</v>
      </c>
      <c r="H68" s="248">
        <v>147672.6068548992</v>
      </c>
      <c r="I68" s="248">
        <v>29334153.039999999</v>
      </c>
      <c r="J68" s="250">
        <v>7.0379942931252257E-2</v>
      </c>
      <c r="K68" s="250">
        <v>4.6740909090909107E-3</v>
      </c>
      <c r="L68" s="251">
        <v>0</v>
      </c>
      <c r="M68" s="251">
        <v>-5.8566985645933101E-4</v>
      </c>
      <c r="N68" s="251">
        <v>-5.8566985645933101E-4</v>
      </c>
      <c r="O68" s="260">
        <v>22.316756114800611</v>
      </c>
      <c r="P68" s="260">
        <v>11.902752986558426</v>
      </c>
      <c r="Q68" s="258">
        <v>7.4675339338708013E-2</v>
      </c>
      <c r="T68" s="21">
        <f t="shared" si="3"/>
        <v>40999</v>
      </c>
      <c r="U68" s="14">
        <f t="shared" si="0"/>
        <v>7.0379942931252257E-2</v>
      </c>
      <c r="V68" s="14">
        <f t="shared" si="0"/>
        <v>4.6740909090909107E-3</v>
      </c>
      <c r="W68" s="14">
        <f>++VLOOKUP(C68,'cds bmps'!K:O,5,FALSE)/10000</f>
        <v>3.9108477272727274E-2</v>
      </c>
      <c r="X68" s="83">
        <v>1.105086629744279E-2</v>
      </c>
      <c r="Y68" s="82">
        <v>0</v>
      </c>
      <c r="AA68" s="83">
        <f t="shared" si="4"/>
        <v>6.3809052856828891E-2</v>
      </c>
      <c r="AB68" s="14">
        <f t="shared" si="5"/>
        <v>6.5708900744233661E-3</v>
      </c>
      <c r="AD68" s="21">
        <f t="shared" si="6"/>
        <v>41029</v>
      </c>
      <c r="AE68" s="14">
        <f t="shared" si="7"/>
        <v>4.5251664963697619E-3</v>
      </c>
      <c r="AF68" s="14">
        <f t="shared" si="8"/>
        <v>6.5708900744233661E-3</v>
      </c>
      <c r="AG68" s="15">
        <f t="shared" si="9"/>
        <v>-5.8566985645933101E-4</v>
      </c>
      <c r="AL68" s="11" t="s">
        <v>82</v>
      </c>
      <c r="AM68" s="11">
        <v>0.47408785605710035</v>
      </c>
      <c r="AN68" s="11">
        <v>0.2049849456830159</v>
      </c>
      <c r="AO68" s="11">
        <v>2.3127935296781215</v>
      </c>
      <c r="AP68" s="11">
        <v>2.3441794253704212E-2</v>
      </c>
      <c r="AQ68" s="11">
        <v>6.5824960724561565E-2</v>
      </c>
      <c r="AR68" s="11">
        <v>0.88235075138963914</v>
      </c>
      <c r="AS68" s="11">
        <v>-6.7498422518724177E-2</v>
      </c>
      <c r="AT68" s="11">
        <v>1.015674134632925</v>
      </c>
      <c r="AZ68" s="21">
        <f t="shared" si="20"/>
        <v>40999</v>
      </c>
      <c r="BA68" s="60">
        <f t="shared" si="21"/>
        <v>7.0379942931252257E-2</v>
      </c>
      <c r="BB68" s="60">
        <f t="shared" si="22"/>
        <v>4.6740909090909107E-3</v>
      </c>
      <c r="BC68" s="60">
        <f t="shared" si="23"/>
        <v>0</v>
      </c>
      <c r="BD68" s="60">
        <f t="shared" si="24"/>
        <v>-1.5859090909090892E-3</v>
      </c>
      <c r="BE68" s="60">
        <f t="shared" si="25"/>
        <v>-1.5859090909090892E-3</v>
      </c>
      <c r="BF68" s="60">
        <f t="shared" si="26"/>
        <v>3.9108477272727274E-2</v>
      </c>
      <c r="BG68" s="61">
        <f t="shared" si="27"/>
        <v>1.105086629744279E-2</v>
      </c>
      <c r="BK68" s="52">
        <f t="shared" si="10"/>
        <v>40999</v>
      </c>
      <c r="BL68" s="58">
        <f t="shared" si="11"/>
        <v>11.902752986558426</v>
      </c>
      <c r="BM68" s="53">
        <f t="shared" si="12"/>
        <v>33323</v>
      </c>
      <c r="BQ68" s="21">
        <f t="shared" si="13"/>
        <v>41029</v>
      </c>
      <c r="BR68" s="58">
        <f t="shared" si="14"/>
        <v>7.4905109427622019E-2</v>
      </c>
      <c r="BS68" s="58">
        <f t="shared" si="15"/>
        <v>7.0379942931252257E-2</v>
      </c>
      <c r="BT68" s="58">
        <f t="shared" si="16"/>
        <v>4.6740909090909107E-3</v>
      </c>
      <c r="BU68" s="58">
        <f t="shared" si="17"/>
        <v>3.9108477272727274E-2</v>
      </c>
      <c r="BV68" s="58">
        <f t="shared" si="18"/>
        <v>-5.8566985645933101E-4</v>
      </c>
      <c r="BW68" s="8">
        <f t="shared" si="19"/>
        <v>1.105086629744279E-2</v>
      </c>
    </row>
    <row r="69" spans="2:75" x14ac:dyDescent="0.25">
      <c r="B69" s="7">
        <f t="shared" si="2"/>
        <v>40939</v>
      </c>
      <c r="C69" s="252">
        <v>41029</v>
      </c>
      <c r="D69" s="247">
        <v>151308841650</v>
      </c>
      <c r="E69" s="248">
        <v>30966681.259999949</v>
      </c>
      <c r="F69" s="249">
        <v>34897</v>
      </c>
      <c r="G69" s="248">
        <v>5043628055</v>
      </c>
      <c r="H69" s="248">
        <v>144528.98687566267</v>
      </c>
      <c r="I69" s="248">
        <v>30966681.259999949</v>
      </c>
      <c r="J69" s="250">
        <v>7.4905109427622019E-2</v>
      </c>
      <c r="K69" s="250">
        <v>4.0884210526315797E-3</v>
      </c>
      <c r="L69" s="251">
        <v>0</v>
      </c>
      <c r="M69" s="251">
        <v>-1.5023923444976162E-4</v>
      </c>
      <c r="N69" s="251">
        <v>-1.5023923444976162E-4</v>
      </c>
      <c r="O69" s="260">
        <v>22.341391512242918</v>
      </c>
      <c r="P69" s="260">
        <v>11.881235367632549</v>
      </c>
      <c r="Q69" s="258">
        <v>7.0379942931252257E-2</v>
      </c>
      <c r="T69" s="21">
        <f t="shared" si="3"/>
        <v>41029</v>
      </c>
      <c r="U69" s="14">
        <f t="shared" si="0"/>
        <v>7.4905109427622019E-2</v>
      </c>
      <c r="V69" s="14">
        <f t="shared" si="0"/>
        <v>4.0884210526315797E-3</v>
      </c>
      <c r="W69" s="14">
        <f>++VLOOKUP(C69,'cds bmps'!K:O,5,FALSE)/10000</f>
        <v>4.9430652380952379E-2</v>
      </c>
      <c r="X69" s="83">
        <v>1.105086629744279E-2</v>
      </c>
      <c r="Y69" s="82">
        <v>0</v>
      </c>
      <c r="AA69" s="83">
        <f t="shared" si="4"/>
        <v>6.6507626977460113E-2</v>
      </c>
      <c r="AB69" s="14">
        <f t="shared" si="5"/>
        <v>8.3974824501619055E-3</v>
      </c>
      <c r="AD69" s="21">
        <f t="shared" si="6"/>
        <v>41060</v>
      </c>
      <c r="AE69" s="14">
        <f t="shared" si="7"/>
        <v>-2.6842288750970195E-3</v>
      </c>
      <c r="AF69" s="14">
        <f t="shared" si="8"/>
        <v>8.3974824501619055E-3</v>
      </c>
      <c r="AG69" s="15">
        <f t="shared" si="9"/>
        <v>-1.5023923444976162E-4</v>
      </c>
      <c r="AZ69" s="21">
        <f t="shared" si="20"/>
        <v>41029</v>
      </c>
      <c r="BA69" s="60">
        <f t="shared" si="21"/>
        <v>7.4905109427622019E-2</v>
      </c>
      <c r="BB69" s="60">
        <f t="shared" si="22"/>
        <v>4.0884210526315797E-3</v>
      </c>
      <c r="BC69" s="60">
        <f t="shared" si="23"/>
        <v>0</v>
      </c>
      <c r="BD69" s="60">
        <f t="shared" si="24"/>
        <v>-5.8566985645933101E-4</v>
      </c>
      <c r="BE69" s="60">
        <f t="shared" si="25"/>
        <v>-5.8566985645933101E-4</v>
      </c>
      <c r="BF69" s="60">
        <f t="shared" si="26"/>
        <v>4.9430652380952379E-2</v>
      </c>
      <c r="BG69" s="61">
        <f t="shared" si="27"/>
        <v>1.105086629744279E-2</v>
      </c>
      <c r="BK69" s="52">
        <f t="shared" si="10"/>
        <v>41029</v>
      </c>
      <c r="BL69" s="58">
        <f t="shared" si="11"/>
        <v>11.881235367632549</v>
      </c>
      <c r="BM69" s="53">
        <f t="shared" si="12"/>
        <v>34897</v>
      </c>
      <c r="BQ69" s="21">
        <f t="shared" si="13"/>
        <v>41060</v>
      </c>
      <c r="BR69" s="58">
        <f t="shared" si="14"/>
        <v>7.2220880552524999E-2</v>
      </c>
      <c r="BS69" s="58">
        <f t="shared" si="15"/>
        <v>7.4905109427622019E-2</v>
      </c>
      <c r="BT69" s="58">
        <f t="shared" si="16"/>
        <v>4.0884210526315797E-3</v>
      </c>
      <c r="BU69" s="58">
        <f t="shared" si="17"/>
        <v>4.9430652380952379E-2</v>
      </c>
      <c r="BV69" s="58">
        <f t="shared" si="18"/>
        <v>-1.5023923444976162E-4</v>
      </c>
      <c r="BW69" s="8">
        <f t="shared" si="19"/>
        <v>1.105086629744279E-2</v>
      </c>
    </row>
    <row r="70" spans="2:75" x14ac:dyDescent="0.25">
      <c r="B70" s="7">
        <f t="shared" si="2"/>
        <v>40968</v>
      </c>
      <c r="C70" s="252">
        <v>41060</v>
      </c>
      <c r="D70" s="247">
        <v>153522054886</v>
      </c>
      <c r="E70" s="248">
        <v>30293710.349999983</v>
      </c>
      <c r="F70" s="249">
        <v>32882</v>
      </c>
      <c r="G70" s="248">
        <v>4952324351.1612902</v>
      </c>
      <c r="H70" s="248">
        <v>150608.97607083785</v>
      </c>
      <c r="I70" s="248">
        <v>30293710.349999983</v>
      </c>
      <c r="J70" s="250">
        <v>7.2220880552524999E-2</v>
      </c>
      <c r="K70" s="250">
        <v>3.9381818181818181E-3</v>
      </c>
      <c r="L70" s="251">
        <v>0</v>
      </c>
      <c r="M70" s="251">
        <v>-1.3865800865800817E-4</v>
      </c>
      <c r="N70" s="251">
        <v>-1.3865800865800817E-4</v>
      </c>
      <c r="O70" s="260">
        <v>22.323122869206617</v>
      </c>
      <c r="P70" s="260">
        <v>11.922442194635794</v>
      </c>
      <c r="Q70" s="258">
        <v>7.4905109427622019E-2</v>
      </c>
      <c r="T70" s="21">
        <f t="shared" si="3"/>
        <v>41060</v>
      </c>
      <c r="U70" s="14">
        <f t="shared" si="0"/>
        <v>7.2220880552524999E-2</v>
      </c>
      <c r="V70" s="14">
        <f t="shared" si="0"/>
        <v>3.9381818181818181E-3</v>
      </c>
      <c r="W70" s="14">
        <f>++VLOOKUP(C70,'cds bmps'!K:O,5,FALSE)/10000</f>
        <v>6.027465652173912E-2</v>
      </c>
      <c r="X70" s="83">
        <v>1.105086629744279E-2</v>
      </c>
      <c r="Y70" s="82">
        <v>0</v>
      </c>
      <c r="AA70" s="83">
        <f t="shared" si="4"/>
        <v>6.958801899400828E-2</v>
      </c>
      <c r="AB70" s="14">
        <f t="shared" si="5"/>
        <v>2.6328615585167192E-3</v>
      </c>
      <c r="AD70" s="21">
        <f t="shared" si="6"/>
        <v>41090</v>
      </c>
      <c r="AE70" s="14">
        <f t="shared" si="7"/>
        <v>-2.4961534073172642E-3</v>
      </c>
      <c r="AF70" s="14">
        <f t="shared" si="8"/>
        <v>2.6328615585167192E-3</v>
      </c>
      <c r="AG70" s="15">
        <f t="shared" si="9"/>
        <v>-1.3865800865800817E-4</v>
      </c>
      <c r="AZ70" s="21">
        <f t="shared" si="20"/>
        <v>41060</v>
      </c>
      <c r="BA70" s="60">
        <f t="shared" si="21"/>
        <v>7.2220880552524999E-2</v>
      </c>
      <c r="BB70" s="60">
        <f t="shared" si="22"/>
        <v>3.9381818181818181E-3</v>
      </c>
      <c r="BC70" s="60">
        <f t="shared" si="23"/>
        <v>0</v>
      </c>
      <c r="BD70" s="60">
        <f t="shared" si="24"/>
        <v>-1.5023923444976162E-4</v>
      </c>
      <c r="BE70" s="60">
        <f t="shared" si="25"/>
        <v>-1.5023923444976162E-4</v>
      </c>
      <c r="BF70" s="60">
        <f t="shared" si="26"/>
        <v>6.027465652173912E-2</v>
      </c>
      <c r="BG70" s="61">
        <f t="shared" si="27"/>
        <v>1.105086629744279E-2</v>
      </c>
      <c r="BK70" s="52">
        <f t="shared" si="10"/>
        <v>41060</v>
      </c>
      <c r="BL70" s="58">
        <f t="shared" si="11"/>
        <v>11.922442194635794</v>
      </c>
      <c r="BM70" s="53">
        <f t="shared" si="12"/>
        <v>32882</v>
      </c>
      <c r="BQ70" s="21">
        <f t="shared" si="13"/>
        <v>41090</v>
      </c>
      <c r="BR70" s="58">
        <f t="shared" si="14"/>
        <v>6.9724727145207735E-2</v>
      </c>
      <c r="BS70" s="58">
        <f t="shared" si="15"/>
        <v>7.2220880552524999E-2</v>
      </c>
      <c r="BT70" s="58">
        <f t="shared" si="16"/>
        <v>3.9381818181818181E-3</v>
      </c>
      <c r="BU70" s="58">
        <f t="shared" si="17"/>
        <v>6.027465652173912E-2</v>
      </c>
      <c r="BV70" s="58">
        <f t="shared" si="18"/>
        <v>-1.3865800865800817E-4</v>
      </c>
      <c r="BW70" s="8">
        <f t="shared" si="19"/>
        <v>1.105086629744279E-2</v>
      </c>
    </row>
    <row r="71" spans="2:75" x14ac:dyDescent="0.25">
      <c r="B71" s="7">
        <f t="shared" si="2"/>
        <v>40999</v>
      </c>
      <c r="C71" s="252">
        <v>41090</v>
      </c>
      <c r="D71" s="247">
        <v>146244613623</v>
      </c>
      <c r="E71" s="248">
        <v>27860289.020000014</v>
      </c>
      <c r="F71" s="249">
        <v>32166</v>
      </c>
      <c r="G71" s="248">
        <v>4874820454.1000004</v>
      </c>
      <c r="H71" s="248">
        <v>151551.96338058822</v>
      </c>
      <c r="I71" s="248">
        <v>27860289.020000014</v>
      </c>
      <c r="J71" s="250">
        <v>6.9724727145207735E-2</v>
      </c>
      <c r="K71" s="250">
        <v>3.7995238095238099E-3</v>
      </c>
      <c r="L71" s="251">
        <v>0</v>
      </c>
      <c r="M71" s="251">
        <v>-1.6054329004329014E-3</v>
      </c>
      <c r="N71" s="251">
        <v>-1.6054329004329014E-3</v>
      </c>
      <c r="O71" s="260">
        <v>22.307349110789779</v>
      </c>
      <c r="P71" s="260">
        <v>11.928683837734186</v>
      </c>
      <c r="Q71" s="258">
        <v>7.2220880552524999E-2</v>
      </c>
      <c r="T71" s="21">
        <f t="shared" si="3"/>
        <v>41090</v>
      </c>
      <c r="U71" s="14">
        <f t="shared" si="0"/>
        <v>6.9724727145207735E-2</v>
      </c>
      <c r="V71" s="14">
        <f t="shared" si="0"/>
        <v>3.7995238095238099E-3</v>
      </c>
      <c r="W71" s="14">
        <f>++VLOOKUP(C71,'cds bmps'!K:O,5,FALSE)/10000</f>
        <v>6.7248971428571419E-2</v>
      </c>
      <c r="X71" s="83">
        <v>1.263936126905753E-2</v>
      </c>
      <c r="Y71" s="82">
        <v>0</v>
      </c>
      <c r="AA71" s="83">
        <f t="shared" si="4"/>
        <v>7.4241110153304091E-2</v>
      </c>
      <c r="AB71" s="14">
        <f t="shared" si="5"/>
        <v>-4.5163830080963557E-3</v>
      </c>
      <c r="AD71" s="21">
        <f t="shared" si="6"/>
        <v>41121</v>
      </c>
      <c r="AE71" s="14">
        <f t="shared" si="7"/>
        <v>4.194280557327873E-3</v>
      </c>
      <c r="AF71" s="14">
        <f t="shared" si="8"/>
        <v>-4.5163830080963557E-3</v>
      </c>
      <c r="AG71" s="15">
        <f t="shared" si="9"/>
        <v>-1.6054329004329014E-3</v>
      </c>
      <c r="AZ71" s="21">
        <f t="shared" si="20"/>
        <v>41090</v>
      </c>
      <c r="BA71" s="60">
        <f t="shared" si="21"/>
        <v>6.9724727145207735E-2</v>
      </c>
      <c r="BB71" s="60">
        <f t="shared" si="22"/>
        <v>3.7995238095238099E-3</v>
      </c>
      <c r="BC71" s="60">
        <f t="shared" si="23"/>
        <v>0</v>
      </c>
      <c r="BD71" s="60">
        <f t="shared" si="24"/>
        <v>-1.3865800865800817E-4</v>
      </c>
      <c r="BE71" s="60">
        <f t="shared" si="25"/>
        <v>-1.3865800865800817E-4</v>
      </c>
      <c r="BF71" s="60">
        <f t="shared" si="26"/>
        <v>6.7248971428571419E-2</v>
      </c>
      <c r="BG71" s="61">
        <f t="shared" si="27"/>
        <v>1.263936126905753E-2</v>
      </c>
      <c r="BK71" s="52">
        <f t="shared" si="10"/>
        <v>41090</v>
      </c>
      <c r="BL71" s="58">
        <f t="shared" si="11"/>
        <v>11.928683837734186</v>
      </c>
      <c r="BM71" s="53">
        <f t="shared" si="12"/>
        <v>32166</v>
      </c>
      <c r="BQ71" s="21">
        <f t="shared" si="13"/>
        <v>41121</v>
      </c>
      <c r="BR71" s="58">
        <f t="shared" si="14"/>
        <v>7.3919007702535608E-2</v>
      </c>
      <c r="BS71" s="58">
        <f t="shared" si="15"/>
        <v>6.9724727145207735E-2</v>
      </c>
      <c r="BT71" s="58">
        <f t="shared" si="16"/>
        <v>3.7995238095238099E-3</v>
      </c>
      <c r="BU71" s="58">
        <f t="shared" si="17"/>
        <v>6.7248971428571419E-2</v>
      </c>
      <c r="BV71" s="58">
        <f t="shared" si="18"/>
        <v>-1.6054329004329014E-3</v>
      </c>
      <c r="BW71" s="8">
        <f t="shared" si="19"/>
        <v>1.263936126905753E-2</v>
      </c>
    </row>
    <row r="72" spans="2:75" x14ac:dyDescent="0.25">
      <c r="B72" s="7">
        <f t="shared" si="2"/>
        <v>41029</v>
      </c>
      <c r="C72" s="252">
        <v>41121</v>
      </c>
      <c r="D72" s="247">
        <v>155212177893</v>
      </c>
      <c r="E72" s="248">
        <v>31347350.199999981</v>
      </c>
      <c r="F72" s="249">
        <v>35433</v>
      </c>
      <c r="G72" s="248">
        <v>5006844448.1612902</v>
      </c>
      <c r="H72" s="248">
        <v>141304.55925722604</v>
      </c>
      <c r="I72" s="248">
        <v>31347350.199999981</v>
      </c>
      <c r="J72" s="250">
        <v>7.3919007702535608E-2</v>
      </c>
      <c r="K72" s="250">
        <v>2.1940909090909086E-3</v>
      </c>
      <c r="L72" s="251">
        <v>0</v>
      </c>
      <c r="M72" s="251">
        <v>-8.7843873517786525E-4</v>
      </c>
      <c r="N72" s="251">
        <v>-8.7843873517786525E-4</v>
      </c>
      <c r="O72" s="260">
        <v>22.334071702937514</v>
      </c>
      <c r="P72" s="260">
        <v>11.858672834657558</v>
      </c>
      <c r="Q72" s="258">
        <v>6.9724727145207735E-2</v>
      </c>
      <c r="T72" s="21">
        <f t="shared" si="3"/>
        <v>41121</v>
      </c>
      <c r="U72" s="14">
        <f t="shared" si="0"/>
        <v>7.3919007702535608E-2</v>
      </c>
      <c r="V72" s="14">
        <f t="shared" si="0"/>
        <v>2.1940909090909086E-3</v>
      </c>
      <c r="W72" s="14">
        <f>++VLOOKUP(C72,'cds bmps'!K:O,5,FALSE)/10000</f>
        <v>7.6015000000000013E-2</v>
      </c>
      <c r="X72" s="83">
        <v>1.263936126905753E-2</v>
      </c>
      <c r="Y72" s="82">
        <v>0</v>
      </c>
      <c r="AA72" s="83">
        <f t="shared" si="4"/>
        <v>7.5948149015328661E-2</v>
      </c>
      <c r="AB72" s="14">
        <f t="shared" si="5"/>
        <v>-2.0291413127930535E-3</v>
      </c>
      <c r="AD72" s="21">
        <f t="shared" si="6"/>
        <v>41152</v>
      </c>
      <c r="AE72" s="14">
        <f t="shared" si="7"/>
        <v>-4.1785930195771537E-3</v>
      </c>
      <c r="AF72" s="14">
        <f t="shared" si="8"/>
        <v>-2.0291413127930535E-3</v>
      </c>
      <c r="AG72" s="15">
        <f t="shared" si="9"/>
        <v>-8.7843873517786525E-4</v>
      </c>
      <c r="AL72" s="37"/>
      <c r="AT72" s="37"/>
      <c r="AZ72" s="21">
        <f t="shared" si="20"/>
        <v>41121</v>
      </c>
      <c r="BA72" s="60">
        <f t="shared" si="21"/>
        <v>7.3919007702535608E-2</v>
      </c>
      <c r="BB72" s="60">
        <f t="shared" si="22"/>
        <v>2.1940909090909086E-3</v>
      </c>
      <c r="BC72" s="60">
        <f t="shared" si="23"/>
        <v>0</v>
      </c>
      <c r="BD72" s="60">
        <f t="shared" si="24"/>
        <v>-1.6054329004329014E-3</v>
      </c>
      <c r="BE72" s="60">
        <f t="shared" si="25"/>
        <v>-1.6054329004329014E-3</v>
      </c>
      <c r="BF72" s="60">
        <f t="shared" si="26"/>
        <v>7.6015000000000013E-2</v>
      </c>
      <c r="BG72" s="61">
        <f t="shared" si="27"/>
        <v>1.263936126905753E-2</v>
      </c>
      <c r="BK72" s="52">
        <f t="shared" si="10"/>
        <v>41121</v>
      </c>
      <c r="BL72" s="58">
        <f t="shared" si="11"/>
        <v>11.858672834657558</v>
      </c>
      <c r="BM72" s="53">
        <f t="shared" si="12"/>
        <v>35433</v>
      </c>
      <c r="BQ72" s="21">
        <f t="shared" si="13"/>
        <v>41152</v>
      </c>
      <c r="BR72" s="58">
        <f t="shared" si="14"/>
        <v>6.9740414682958454E-2</v>
      </c>
      <c r="BS72" s="58">
        <f t="shared" si="15"/>
        <v>7.3919007702535608E-2</v>
      </c>
      <c r="BT72" s="58">
        <f t="shared" si="16"/>
        <v>2.1940909090909086E-3</v>
      </c>
      <c r="BU72" s="58">
        <f t="shared" si="17"/>
        <v>7.6015000000000013E-2</v>
      </c>
      <c r="BV72" s="58">
        <f t="shared" si="18"/>
        <v>-8.7843873517786525E-4</v>
      </c>
      <c r="BW72" s="8">
        <f t="shared" si="19"/>
        <v>1.263936126905753E-2</v>
      </c>
    </row>
    <row r="73" spans="2:75" x14ac:dyDescent="0.25">
      <c r="B73" s="7">
        <f t="shared" si="2"/>
        <v>41060</v>
      </c>
      <c r="C73" s="252">
        <v>41152</v>
      </c>
      <c r="D73" s="247">
        <v>151004414875</v>
      </c>
      <c r="E73" s="248">
        <v>28773525.989999998</v>
      </c>
      <c r="F73" s="249">
        <v>31947</v>
      </c>
      <c r="G73" s="248">
        <v>4871110157.2580643</v>
      </c>
      <c r="H73" s="248">
        <v>152474.72868369689</v>
      </c>
      <c r="I73" s="248">
        <v>28773525.989999998</v>
      </c>
      <c r="J73" s="250">
        <v>6.9740414682958454E-2</v>
      </c>
      <c r="K73" s="250">
        <v>1.3156521739130433E-3</v>
      </c>
      <c r="L73" s="251">
        <v>0</v>
      </c>
      <c r="M73" s="251">
        <v>-1.281521739130429E-4</v>
      </c>
      <c r="N73" s="251">
        <v>-1.281521739130429E-4</v>
      </c>
      <c r="O73" s="260">
        <v>22.306587706431561</v>
      </c>
      <c r="P73" s="260">
        <v>11.934754147748068</v>
      </c>
      <c r="Q73" s="258">
        <v>7.3919007702535608E-2</v>
      </c>
      <c r="T73" s="21">
        <f t="shared" si="3"/>
        <v>41152</v>
      </c>
      <c r="U73" s="14">
        <f t="shared" si="0"/>
        <v>6.9740414682958454E-2</v>
      </c>
      <c r="V73" s="14">
        <f t="shared" si="0"/>
        <v>1.3156521739130433E-3</v>
      </c>
      <c r="W73" s="14">
        <f>++VLOOKUP(C73,'cds bmps'!K:O,5,FALSE)/10000</f>
        <v>7.7146952173913055E-2</v>
      </c>
      <c r="X73" s="83">
        <v>1.263936126905753E-2</v>
      </c>
      <c r="Y73" s="82">
        <v>0</v>
      </c>
      <c r="AA73" s="83">
        <f t="shared" si="4"/>
        <v>7.5814432977288862E-2</v>
      </c>
      <c r="AB73" s="14">
        <f t="shared" si="5"/>
        <v>-6.0740182943304077E-3</v>
      </c>
      <c r="AD73" s="21">
        <f t="shared" si="6"/>
        <v>41182</v>
      </c>
      <c r="AE73" s="14">
        <f t="shared" si="7"/>
        <v>-1.1102952589492759E-3</v>
      </c>
      <c r="AF73" s="14">
        <f t="shared" si="8"/>
        <v>-6.0740182943304077E-3</v>
      </c>
      <c r="AG73" s="15">
        <f t="shared" si="9"/>
        <v>-1.281521739130429E-4</v>
      </c>
      <c r="AT73" s="37"/>
      <c r="AZ73" s="21">
        <f t="shared" si="20"/>
        <v>41152</v>
      </c>
      <c r="BA73" s="60">
        <f t="shared" si="21"/>
        <v>6.9740414682958454E-2</v>
      </c>
      <c r="BB73" s="60">
        <f t="shared" si="22"/>
        <v>1.3156521739130433E-3</v>
      </c>
      <c r="BC73" s="60">
        <f t="shared" si="23"/>
        <v>0</v>
      </c>
      <c r="BD73" s="60">
        <f t="shared" si="24"/>
        <v>-8.7843873517786525E-4</v>
      </c>
      <c r="BE73" s="60">
        <f t="shared" si="25"/>
        <v>-8.7843873517786525E-4</v>
      </c>
      <c r="BF73" s="60">
        <f t="shared" si="26"/>
        <v>7.7146952173913055E-2</v>
      </c>
      <c r="BG73" s="61">
        <f t="shared" si="27"/>
        <v>1.263936126905753E-2</v>
      </c>
      <c r="BK73" s="52">
        <f t="shared" si="10"/>
        <v>41152</v>
      </c>
      <c r="BL73" s="58">
        <f t="shared" si="11"/>
        <v>11.934754147748068</v>
      </c>
      <c r="BM73" s="53">
        <f t="shared" si="12"/>
        <v>31947</v>
      </c>
      <c r="BQ73" s="21">
        <f t="shared" si="13"/>
        <v>41182</v>
      </c>
      <c r="BR73" s="58">
        <f t="shared" si="14"/>
        <v>6.8630119424009178E-2</v>
      </c>
      <c r="BS73" s="58">
        <f t="shared" si="15"/>
        <v>6.9740414682958454E-2</v>
      </c>
      <c r="BT73" s="58">
        <f t="shared" si="16"/>
        <v>1.3156521739130433E-3</v>
      </c>
      <c r="BU73" s="58">
        <f t="shared" si="17"/>
        <v>7.7146952173913055E-2</v>
      </c>
      <c r="BV73" s="58">
        <f t="shared" si="18"/>
        <v>-1.281521739130429E-4</v>
      </c>
      <c r="BW73" s="8">
        <f t="shared" si="19"/>
        <v>1.263936126905753E-2</v>
      </c>
    </row>
    <row r="74" spans="2:75" x14ac:dyDescent="0.25">
      <c r="B74" s="7">
        <f t="shared" si="2"/>
        <v>41090</v>
      </c>
      <c r="C74" s="252">
        <v>41182</v>
      </c>
      <c r="D74" s="247">
        <v>146676239288</v>
      </c>
      <c r="E74" s="248">
        <v>27503846.499999963</v>
      </c>
      <c r="F74" s="249">
        <v>31849</v>
      </c>
      <c r="G74" s="248">
        <v>4889207976.2666664</v>
      </c>
      <c r="H74" s="248">
        <v>153512.13464368321</v>
      </c>
      <c r="I74" s="248">
        <v>27503846.499999963</v>
      </c>
      <c r="J74" s="250">
        <v>6.8630119424009178E-2</v>
      </c>
      <c r="K74" s="250">
        <v>1.1875000000000004E-3</v>
      </c>
      <c r="L74" s="251">
        <v>0</v>
      </c>
      <c r="M74" s="251">
        <v>-7.5326086956522187E-5</v>
      </c>
      <c r="N74" s="251">
        <v>-7.5326086956522187E-5</v>
      </c>
      <c r="O74" s="260">
        <v>22.310296159271324</v>
      </c>
      <c r="P74" s="260">
        <v>11.941534895938172</v>
      </c>
      <c r="Q74" s="258">
        <v>6.9740414682958454E-2</v>
      </c>
      <c r="T74" s="21">
        <f t="shared" si="3"/>
        <v>41182</v>
      </c>
      <c r="U74" s="14">
        <f t="shared" si="0"/>
        <v>6.8630119424009178E-2</v>
      </c>
      <c r="V74" s="14">
        <f t="shared" si="0"/>
        <v>1.1875000000000004E-3</v>
      </c>
      <c r="W74" s="14">
        <f>++VLOOKUP(C74,'cds bmps'!K:O,5,FALSE)/10000</f>
        <v>6.2481250000000009E-2</v>
      </c>
      <c r="X74" s="83">
        <v>1.330484607167136E-2</v>
      </c>
      <c r="Y74" s="82">
        <v>0</v>
      </c>
      <c r="AA74" s="83">
        <f t="shared" si="4"/>
        <v>7.2602266286433112E-2</v>
      </c>
      <c r="AB74" s="14">
        <f t="shared" si="5"/>
        <v>-3.9721468624239337E-3</v>
      </c>
      <c r="AD74" s="21">
        <f t="shared" si="6"/>
        <v>41213</v>
      </c>
      <c r="AE74" s="14">
        <f t="shared" si="7"/>
        <v>-1.815895129978165E-3</v>
      </c>
      <c r="AF74" s="14">
        <f t="shared" si="8"/>
        <v>-3.9721468624239337E-3</v>
      </c>
      <c r="AG74" s="15">
        <f t="shared" si="9"/>
        <v>-7.5326086956522187E-5</v>
      </c>
      <c r="AL74" s="36"/>
      <c r="AZ74" s="21">
        <f t="shared" si="20"/>
        <v>41182</v>
      </c>
      <c r="BA74" s="60">
        <f t="shared" si="21"/>
        <v>6.8630119424009178E-2</v>
      </c>
      <c r="BB74" s="60">
        <f t="shared" si="22"/>
        <v>1.1875000000000004E-3</v>
      </c>
      <c r="BC74" s="60">
        <f t="shared" si="23"/>
        <v>0</v>
      </c>
      <c r="BD74" s="60">
        <f t="shared" si="24"/>
        <v>-1.281521739130429E-4</v>
      </c>
      <c r="BE74" s="60">
        <f t="shared" si="25"/>
        <v>-1.281521739130429E-4</v>
      </c>
      <c r="BF74" s="60">
        <f t="shared" si="26"/>
        <v>6.2481250000000009E-2</v>
      </c>
      <c r="BG74" s="61">
        <f t="shared" si="27"/>
        <v>1.330484607167136E-2</v>
      </c>
      <c r="BK74" s="52">
        <f t="shared" si="10"/>
        <v>41182</v>
      </c>
      <c r="BL74" s="58">
        <f t="shared" si="11"/>
        <v>11.941534895938172</v>
      </c>
      <c r="BM74" s="53">
        <f t="shared" si="12"/>
        <v>31849</v>
      </c>
      <c r="BQ74" s="21">
        <f t="shared" si="13"/>
        <v>41213</v>
      </c>
      <c r="BR74" s="58">
        <f t="shared" si="14"/>
        <v>6.6814224294031013E-2</v>
      </c>
      <c r="BS74" s="58">
        <f t="shared" si="15"/>
        <v>6.8630119424009178E-2</v>
      </c>
      <c r="BT74" s="58">
        <f t="shared" si="16"/>
        <v>1.1875000000000004E-3</v>
      </c>
      <c r="BU74" s="58">
        <f t="shared" si="17"/>
        <v>6.2481250000000009E-2</v>
      </c>
      <c r="BV74" s="58">
        <f t="shared" si="18"/>
        <v>-7.5326086956522187E-5</v>
      </c>
      <c r="BW74" s="8">
        <f t="shared" si="19"/>
        <v>1.330484607167136E-2</v>
      </c>
    </row>
    <row r="75" spans="2:75" x14ac:dyDescent="0.25">
      <c r="B75" s="7">
        <f t="shared" si="2"/>
        <v>41121</v>
      </c>
      <c r="C75" s="252">
        <v>41213</v>
      </c>
      <c r="D75" s="247">
        <v>155458595102</v>
      </c>
      <c r="E75" s="248">
        <v>28379359.129999943</v>
      </c>
      <c r="F75" s="249">
        <v>34544</v>
      </c>
      <c r="G75" s="248">
        <v>5014793390.3870964</v>
      </c>
      <c r="H75" s="248">
        <v>145171.1842979127</v>
      </c>
      <c r="I75" s="248">
        <v>28379359.129999943</v>
      </c>
      <c r="J75" s="250">
        <v>6.6814224294031013E-2</v>
      </c>
      <c r="K75" s="250">
        <v>1.1121739130434782E-3</v>
      </c>
      <c r="L75" s="251">
        <v>0</v>
      </c>
      <c r="M75" s="251">
        <v>-2.7173913043477974E-5</v>
      </c>
      <c r="N75" s="251">
        <v>-2.7173913043477974E-5</v>
      </c>
      <c r="O75" s="260">
        <v>22.335658059184038</v>
      </c>
      <c r="P75" s="260">
        <v>11.88566890642945</v>
      </c>
      <c r="Q75" s="258">
        <v>6.8630119424009178E-2</v>
      </c>
      <c r="T75" s="21">
        <f t="shared" si="3"/>
        <v>41213</v>
      </c>
      <c r="U75" s="14">
        <f t="shared" si="0"/>
        <v>6.6814224294031013E-2</v>
      </c>
      <c r="V75" s="14">
        <f t="shared" si="0"/>
        <v>1.1121739130434782E-3</v>
      </c>
      <c r="W75" s="14">
        <f>++VLOOKUP(C75,'cds bmps'!K:O,5,FALSE)/10000</f>
        <v>5.596838260869564E-2</v>
      </c>
      <c r="X75" s="83">
        <v>1.330484607167136E-2</v>
      </c>
      <c r="Y75" s="82">
        <v>0</v>
      </c>
      <c r="AA75" s="83">
        <f t="shared" si="4"/>
        <v>7.0664831603737627E-2</v>
      </c>
      <c r="AB75" s="14">
        <f t="shared" si="5"/>
        <v>-3.8506073097066135E-3</v>
      </c>
      <c r="AD75" s="21">
        <f t="shared" si="6"/>
        <v>41243</v>
      </c>
      <c r="AE75" s="14">
        <f t="shared" si="7"/>
        <v>-1.1151368398265998E-3</v>
      </c>
      <c r="AF75" s="14">
        <f t="shared" si="8"/>
        <v>-3.8506073097066135E-3</v>
      </c>
      <c r="AG75" s="15">
        <f t="shared" si="9"/>
        <v>-2.7173913043477974E-5</v>
      </c>
      <c r="AT75" s="36"/>
      <c r="AZ75" s="21">
        <f t="shared" si="20"/>
        <v>41213</v>
      </c>
      <c r="BA75" s="60">
        <f t="shared" si="21"/>
        <v>6.6814224294031013E-2</v>
      </c>
      <c r="BB75" s="60">
        <f t="shared" si="22"/>
        <v>1.1121739130434782E-3</v>
      </c>
      <c r="BC75" s="60">
        <f t="shared" si="23"/>
        <v>0</v>
      </c>
      <c r="BD75" s="60">
        <f t="shared" si="24"/>
        <v>-7.5326086956522187E-5</v>
      </c>
      <c r="BE75" s="60">
        <f t="shared" si="25"/>
        <v>-7.5326086956522187E-5</v>
      </c>
      <c r="BF75" s="60">
        <f t="shared" si="26"/>
        <v>5.596838260869564E-2</v>
      </c>
      <c r="BG75" s="61">
        <f t="shared" si="27"/>
        <v>1.330484607167136E-2</v>
      </c>
      <c r="BK75" s="52">
        <f t="shared" si="10"/>
        <v>41213</v>
      </c>
      <c r="BL75" s="58">
        <f t="shared" si="11"/>
        <v>11.88566890642945</v>
      </c>
      <c r="BM75" s="53">
        <f t="shared" si="12"/>
        <v>34544</v>
      </c>
      <c r="BQ75" s="21">
        <f t="shared" si="13"/>
        <v>41243</v>
      </c>
      <c r="BR75" s="58">
        <f t="shared" si="14"/>
        <v>6.5699087454204413E-2</v>
      </c>
      <c r="BS75" s="58">
        <f t="shared" si="15"/>
        <v>6.6814224294031013E-2</v>
      </c>
      <c r="BT75" s="58">
        <f t="shared" si="16"/>
        <v>1.1121739130434782E-3</v>
      </c>
      <c r="BU75" s="58">
        <f t="shared" si="17"/>
        <v>5.596838260869564E-2</v>
      </c>
      <c r="BV75" s="58">
        <f t="shared" si="18"/>
        <v>-2.7173913043477974E-5</v>
      </c>
      <c r="BW75" s="8">
        <f t="shared" si="19"/>
        <v>1.330484607167136E-2</v>
      </c>
    </row>
    <row r="76" spans="2:75" x14ac:dyDescent="0.25">
      <c r="B76" s="7">
        <f t="shared" si="2"/>
        <v>41152</v>
      </c>
      <c r="C76" s="252">
        <v>41243</v>
      </c>
      <c r="D76" s="247">
        <v>147185424951</v>
      </c>
      <c r="E76" s="248">
        <v>26420623.239999969</v>
      </c>
      <c r="F76" s="249">
        <v>31510</v>
      </c>
      <c r="G76" s="248">
        <v>4906180831.6999998</v>
      </c>
      <c r="H76" s="248">
        <v>155702.34311964456</v>
      </c>
      <c r="I76" s="248">
        <v>26420623.239999969</v>
      </c>
      <c r="J76" s="250">
        <v>6.5699087454204413E-2</v>
      </c>
      <c r="K76" s="250">
        <v>1.0850000000000002E-3</v>
      </c>
      <c r="L76" s="251">
        <v>2.0238095238095518E-5</v>
      </c>
      <c r="M76" s="251">
        <v>0</v>
      </c>
      <c r="N76" s="251">
        <v>2.0238095238095518E-5</v>
      </c>
      <c r="O76" s="260">
        <v>22.313761641398163</v>
      </c>
      <c r="P76" s="260">
        <v>11.955701406646842</v>
      </c>
      <c r="Q76" s="258">
        <v>6.6814224294031013E-2</v>
      </c>
      <c r="T76" s="21">
        <f t="shared" si="3"/>
        <v>41243</v>
      </c>
      <c r="U76" s="14">
        <f t="shared" si="0"/>
        <v>6.5699087454204413E-2</v>
      </c>
      <c r="V76" s="14">
        <f t="shared" si="0"/>
        <v>1.0850000000000002E-3</v>
      </c>
      <c r="W76" s="14">
        <f>++VLOOKUP(C76,'cds bmps'!K:O,5,FALSE)/10000</f>
        <v>5.4576740909090912E-2</v>
      </c>
      <c r="X76" s="83">
        <v>1.330484607167136E-2</v>
      </c>
      <c r="Y76" s="82">
        <v>0</v>
      </c>
      <c r="AA76" s="83">
        <f t="shared" si="4"/>
        <v>7.0245002849291929E-2</v>
      </c>
      <c r="AB76" s="14">
        <f t="shared" si="5"/>
        <v>-4.5459153950875159E-3</v>
      </c>
      <c r="AD76" s="21">
        <f t="shared" si="6"/>
        <v>41274</v>
      </c>
      <c r="AE76" s="14">
        <f t="shared" si="7"/>
        <v>-8.1383419342551111E-4</v>
      </c>
      <c r="AF76" s="14">
        <f t="shared" si="8"/>
        <v>-4.5459153950875159E-3</v>
      </c>
      <c r="AG76" s="15">
        <f t="shared" si="9"/>
        <v>2.0238095238095518E-5</v>
      </c>
      <c r="AL76" s="36"/>
      <c r="AZ76" s="21">
        <f t="shared" si="20"/>
        <v>41243</v>
      </c>
      <c r="BA76" s="60">
        <f t="shared" si="21"/>
        <v>6.5699087454204413E-2</v>
      </c>
      <c r="BB76" s="60">
        <f t="shared" si="22"/>
        <v>1.0850000000000002E-3</v>
      </c>
      <c r="BC76" s="60">
        <f t="shared" si="23"/>
        <v>0</v>
      </c>
      <c r="BD76" s="60">
        <f t="shared" si="24"/>
        <v>-2.7173913043477974E-5</v>
      </c>
      <c r="BE76" s="60">
        <f t="shared" si="25"/>
        <v>-2.7173913043477974E-5</v>
      </c>
      <c r="BF76" s="60">
        <f t="shared" si="26"/>
        <v>5.4576740909090912E-2</v>
      </c>
      <c r="BG76" s="61">
        <f t="shared" si="27"/>
        <v>1.330484607167136E-2</v>
      </c>
      <c r="BK76" s="52">
        <f t="shared" si="10"/>
        <v>41243</v>
      </c>
      <c r="BL76" s="58">
        <f t="shared" si="11"/>
        <v>11.955701406646842</v>
      </c>
      <c r="BM76" s="53">
        <f t="shared" si="12"/>
        <v>31510</v>
      </c>
      <c r="BQ76" s="21">
        <f t="shared" si="13"/>
        <v>41274</v>
      </c>
      <c r="BR76" s="58">
        <f t="shared" si="14"/>
        <v>6.4885253260778902E-2</v>
      </c>
      <c r="BS76" s="58">
        <f t="shared" si="15"/>
        <v>6.5699087454204413E-2</v>
      </c>
      <c r="BT76" s="58">
        <f t="shared" si="16"/>
        <v>1.0850000000000002E-3</v>
      </c>
      <c r="BU76" s="58">
        <f t="shared" si="17"/>
        <v>5.4576740909090912E-2</v>
      </c>
      <c r="BV76" s="58">
        <f t="shared" si="18"/>
        <v>2.0238095238095518E-5</v>
      </c>
      <c r="BW76" s="8">
        <f t="shared" si="19"/>
        <v>1.330484607167136E-2</v>
      </c>
    </row>
    <row r="77" spans="2:75" x14ac:dyDescent="0.25">
      <c r="B77" s="7">
        <f t="shared" si="2"/>
        <v>41182</v>
      </c>
      <c r="C77" s="252">
        <v>41274</v>
      </c>
      <c r="D77" s="247">
        <v>150082961894</v>
      </c>
      <c r="E77" s="248">
        <v>26607024.570000049</v>
      </c>
      <c r="F77" s="249">
        <v>30382</v>
      </c>
      <c r="G77" s="248">
        <v>4841385867.5483875</v>
      </c>
      <c r="H77" s="248">
        <v>159350.46631388282</v>
      </c>
      <c r="I77" s="248">
        <v>26607024.570000049</v>
      </c>
      <c r="J77" s="250">
        <v>6.4885253260778902E-2</v>
      </c>
      <c r="K77" s="250">
        <v>1.1052380952380958E-3</v>
      </c>
      <c r="L77" s="251">
        <v>1.8674948240165416E-5</v>
      </c>
      <c r="M77" s="251">
        <v>0</v>
      </c>
      <c r="N77" s="251">
        <v>1.8674948240165416E-5</v>
      </c>
      <c r="O77" s="260">
        <v>22.300466852958873</v>
      </c>
      <c r="P77" s="260">
        <v>11.978861246191265</v>
      </c>
      <c r="Q77" s="258">
        <v>6.5699087454204413E-2</v>
      </c>
      <c r="T77" s="21">
        <f t="shared" si="3"/>
        <v>41274</v>
      </c>
      <c r="U77" s="14">
        <f t="shared" si="0"/>
        <v>6.4885253260778902E-2</v>
      </c>
      <c r="V77" s="14">
        <f t="shared" si="0"/>
        <v>1.1052380952380958E-3</v>
      </c>
      <c r="W77" s="14">
        <f>++VLOOKUP(C77,'cds bmps'!K:O,5,FALSE)/10000</f>
        <v>4.8697709523809515E-2</v>
      </c>
      <c r="X77" s="83">
        <v>1.6856376422823172E-2</v>
      </c>
      <c r="Y77" s="82">
        <v>0</v>
      </c>
      <c r="AA77" s="83">
        <f t="shared" si="4"/>
        <v>7.4566144304718585E-2</v>
      </c>
      <c r="AB77" s="14">
        <f t="shared" si="5"/>
        <v>-9.6808910439396823E-3</v>
      </c>
      <c r="AD77" s="21">
        <f t="shared" si="6"/>
        <v>41305</v>
      </c>
      <c r="AE77" s="14">
        <f t="shared" si="7"/>
        <v>1.2419046509394641E-2</v>
      </c>
      <c r="AF77" s="14">
        <f t="shared" si="8"/>
        <v>-9.6808910439396823E-3</v>
      </c>
      <c r="AG77" s="15">
        <f t="shared" si="9"/>
        <v>1.8674948240165416E-5</v>
      </c>
      <c r="AL77" s="36"/>
      <c r="AT77" s="36"/>
      <c r="AZ77" s="21">
        <f t="shared" si="20"/>
        <v>41274</v>
      </c>
      <c r="BA77" s="60">
        <f t="shared" si="21"/>
        <v>6.4885253260778902E-2</v>
      </c>
      <c r="BB77" s="60">
        <f t="shared" si="22"/>
        <v>1.1052380952380958E-3</v>
      </c>
      <c r="BC77" s="60">
        <f t="shared" si="23"/>
        <v>2.0238095238095518E-5</v>
      </c>
      <c r="BD77" s="60">
        <f t="shared" si="24"/>
        <v>0</v>
      </c>
      <c r="BE77" s="60">
        <f t="shared" si="25"/>
        <v>2.0238095238095518E-5</v>
      </c>
      <c r="BF77" s="60">
        <f t="shared" si="26"/>
        <v>4.8697709523809515E-2</v>
      </c>
      <c r="BG77" s="61">
        <f t="shared" si="27"/>
        <v>1.6856376422823172E-2</v>
      </c>
      <c r="BK77" s="52">
        <f t="shared" si="10"/>
        <v>41274</v>
      </c>
      <c r="BL77" s="58">
        <f t="shared" si="11"/>
        <v>11.978861246191265</v>
      </c>
      <c r="BM77" s="53">
        <f t="shared" si="12"/>
        <v>30382</v>
      </c>
      <c r="BQ77" s="21">
        <f t="shared" si="13"/>
        <v>41305</v>
      </c>
      <c r="BR77" s="58">
        <f t="shared" si="14"/>
        <v>7.7304299770173543E-2</v>
      </c>
      <c r="BS77" s="58">
        <f t="shared" si="15"/>
        <v>6.4885253260778902E-2</v>
      </c>
      <c r="BT77" s="58">
        <f t="shared" si="16"/>
        <v>1.1052380952380958E-3</v>
      </c>
      <c r="BU77" s="58">
        <f t="shared" si="17"/>
        <v>4.8697709523809515E-2</v>
      </c>
      <c r="BV77" s="58">
        <f t="shared" si="18"/>
        <v>1.8674948240165416E-5</v>
      </c>
      <c r="BW77" s="8">
        <f t="shared" si="19"/>
        <v>1.6856376422823172E-2</v>
      </c>
    </row>
    <row r="78" spans="2:75" x14ac:dyDescent="0.25">
      <c r="B78" s="7">
        <f t="shared" si="2"/>
        <v>41213</v>
      </c>
      <c r="C78" s="252">
        <v>41305</v>
      </c>
      <c r="D78" s="247">
        <v>155471378046</v>
      </c>
      <c r="E78" s="248">
        <v>32927687.709999897</v>
      </c>
      <c r="F78" s="249">
        <v>32627</v>
      </c>
      <c r="G78" s="248">
        <v>5015205743.4193544</v>
      </c>
      <c r="H78" s="248">
        <v>153713.35836636389</v>
      </c>
      <c r="I78" s="248">
        <v>32927687.709999897</v>
      </c>
      <c r="J78" s="250">
        <v>7.7304299770173543E-2</v>
      </c>
      <c r="K78" s="250">
        <v>1.1239130434782612E-3</v>
      </c>
      <c r="L78" s="251">
        <v>7.8586956521738832E-5</v>
      </c>
      <c r="M78" s="251">
        <v>0</v>
      </c>
      <c r="N78" s="251">
        <v>7.8586956521738832E-5</v>
      </c>
      <c r="O78" s="260">
        <v>22.335740283125833</v>
      </c>
      <c r="P78" s="260">
        <v>11.942844837697779</v>
      </c>
      <c r="Q78" s="258">
        <v>6.4885253260778902E-2</v>
      </c>
      <c r="T78" s="21">
        <f t="shared" si="3"/>
        <v>41305</v>
      </c>
      <c r="U78" s="14">
        <f t="shared" ref="U78:U79" si="28">+J78</f>
        <v>7.7304299770173543E-2</v>
      </c>
      <c r="V78" s="14">
        <f t="shared" ref="V78:V79" si="29">+K78</f>
        <v>1.1239130434782612E-3</v>
      </c>
      <c r="W78" s="14">
        <f>++VLOOKUP(C78,'cds bmps'!K:O,5,FALSE)/10000</f>
        <v>4.3495743478260879E-2</v>
      </c>
      <c r="X78" s="83">
        <v>1.6856376422823172E-2</v>
      </c>
      <c r="Y78" s="82">
        <v>0</v>
      </c>
      <c r="AA78" s="83">
        <f t="shared" si="4"/>
        <v>7.3060276299475896E-2</v>
      </c>
      <c r="AB78" s="14">
        <f t="shared" si="5"/>
        <v>4.2440234706976471E-3</v>
      </c>
      <c r="AD78" s="21">
        <f t="shared" si="6"/>
        <v>41333</v>
      </c>
      <c r="AE78" s="14">
        <f t="shared" si="7"/>
        <v>-2.1339970661248264E-3</v>
      </c>
      <c r="AF78" s="14">
        <f t="shared" si="8"/>
        <v>4.2440234706976471E-3</v>
      </c>
      <c r="AG78" s="15">
        <f t="shared" si="9"/>
        <v>7.8586956521738832E-5</v>
      </c>
      <c r="AL78" s="36"/>
      <c r="AT78" s="36"/>
      <c r="AZ78" s="21">
        <f t="shared" si="20"/>
        <v>41305</v>
      </c>
      <c r="BA78" s="60">
        <f t="shared" si="21"/>
        <v>7.7304299770173543E-2</v>
      </c>
      <c r="BB78" s="60">
        <f t="shared" si="22"/>
        <v>1.1239130434782612E-3</v>
      </c>
      <c r="BC78" s="60">
        <f t="shared" si="23"/>
        <v>1.8674948240165416E-5</v>
      </c>
      <c r="BD78" s="60">
        <f t="shared" si="24"/>
        <v>0</v>
      </c>
      <c r="BE78" s="60">
        <f t="shared" si="25"/>
        <v>1.8674948240165416E-5</v>
      </c>
      <c r="BF78" s="60">
        <f t="shared" si="26"/>
        <v>4.3495743478260879E-2</v>
      </c>
      <c r="BG78" s="61">
        <f t="shared" si="27"/>
        <v>1.6856376422823172E-2</v>
      </c>
      <c r="BK78" s="52">
        <f t="shared" si="10"/>
        <v>41305</v>
      </c>
      <c r="BL78" s="58">
        <f t="shared" si="11"/>
        <v>11.942844837697779</v>
      </c>
      <c r="BM78" s="53">
        <f t="shared" si="12"/>
        <v>32627</v>
      </c>
      <c r="BQ78" s="21">
        <f t="shared" si="13"/>
        <v>41333</v>
      </c>
      <c r="BR78" s="58">
        <f t="shared" si="14"/>
        <v>7.5170302704048717E-2</v>
      </c>
      <c r="BS78" s="58">
        <f t="shared" si="15"/>
        <v>7.7304299770173543E-2</v>
      </c>
      <c r="BT78" s="58">
        <f t="shared" si="16"/>
        <v>1.1239130434782612E-3</v>
      </c>
      <c r="BU78" s="58">
        <f t="shared" si="17"/>
        <v>4.3495743478260879E-2</v>
      </c>
      <c r="BV78" s="58">
        <f t="shared" si="18"/>
        <v>7.8586956521738832E-5</v>
      </c>
      <c r="BW78" s="8">
        <f t="shared" si="19"/>
        <v>1.6856376422823172E-2</v>
      </c>
    </row>
    <row r="79" spans="2:75" x14ac:dyDescent="0.25">
      <c r="B79" s="7">
        <f t="shared" si="2"/>
        <v>41243</v>
      </c>
      <c r="C79" s="252">
        <v>41333</v>
      </c>
      <c r="D79" s="247">
        <v>140469359448</v>
      </c>
      <c r="E79" s="248">
        <v>28929107.589999959</v>
      </c>
      <c r="F79" s="249">
        <v>31300</v>
      </c>
      <c r="G79" s="248">
        <v>5016762837.4285717</v>
      </c>
      <c r="H79" s="248">
        <v>160279.96285714288</v>
      </c>
      <c r="I79" s="248">
        <v>28929107.589999959</v>
      </c>
      <c r="J79" s="250">
        <v>7.5170302704048717E-2</v>
      </c>
      <c r="K79" s="250">
        <v>1.2025E-3</v>
      </c>
      <c r="L79" s="251">
        <v>0</v>
      </c>
      <c r="M79" s="251">
        <v>-2.3000000000000451E-5</v>
      </c>
      <c r="N79" s="251">
        <v>-2.3000000000000451E-5</v>
      </c>
      <c r="O79" s="260">
        <v>22.336050709540981</v>
      </c>
      <c r="P79" s="260">
        <v>11.984677333012737</v>
      </c>
      <c r="Q79" s="258">
        <v>7.7304299770173543E-2</v>
      </c>
      <c r="T79" s="21">
        <f t="shared" si="3"/>
        <v>41333</v>
      </c>
      <c r="U79" s="14">
        <f t="shared" si="28"/>
        <v>7.5170302704048717E-2</v>
      </c>
      <c r="V79" s="14">
        <f t="shared" si="29"/>
        <v>1.2025E-3</v>
      </c>
      <c r="W79" s="14">
        <f>++VLOOKUP(C79,'cds bmps'!K:O,5,FALSE)/10000</f>
        <v>5.650091500000002E-2</v>
      </c>
      <c r="X79" s="83">
        <v>1.6856376422823172E-2</v>
      </c>
      <c r="Y79" s="82">
        <v>0</v>
      </c>
      <c r="AA79" s="83">
        <f t="shared" si="4"/>
        <v>7.6891126346559674E-2</v>
      </c>
      <c r="AB79" s="14">
        <f t="shared" si="5"/>
        <v>-1.7208236425109574E-3</v>
      </c>
      <c r="AD79" s="21">
        <f t="shared" si="6"/>
        <v>41364</v>
      </c>
      <c r="AE79" s="14">
        <f t="shared" si="7"/>
        <v>-1.6892303223207256E-3</v>
      </c>
      <c r="AF79" s="14">
        <f t="shared" si="8"/>
        <v>-1.7208236425109574E-3</v>
      </c>
      <c r="AG79" s="15">
        <f t="shared" si="9"/>
        <v>-2.3000000000000451E-5</v>
      </c>
      <c r="AL79" s="36"/>
      <c r="AT79" s="36"/>
      <c r="AZ79" s="21">
        <f t="shared" si="20"/>
        <v>41333</v>
      </c>
      <c r="BA79" s="60">
        <f t="shared" si="21"/>
        <v>7.5170302704048717E-2</v>
      </c>
      <c r="BB79" s="60">
        <f t="shared" si="22"/>
        <v>1.2025E-3</v>
      </c>
      <c r="BC79" s="60">
        <f t="shared" si="23"/>
        <v>7.8586956521738832E-5</v>
      </c>
      <c r="BD79" s="60">
        <f t="shared" si="24"/>
        <v>0</v>
      </c>
      <c r="BE79" s="60">
        <f t="shared" si="25"/>
        <v>7.8586956521738832E-5</v>
      </c>
      <c r="BF79" s="60">
        <f t="shared" si="26"/>
        <v>5.650091500000002E-2</v>
      </c>
      <c r="BG79" s="61">
        <f t="shared" si="27"/>
        <v>1.6856376422823172E-2</v>
      </c>
      <c r="BK79" s="52">
        <f t="shared" si="10"/>
        <v>41333</v>
      </c>
      <c r="BL79" s="58">
        <f t="shared" si="11"/>
        <v>11.984677333012737</v>
      </c>
      <c r="BM79" s="53">
        <f t="shared" si="12"/>
        <v>31300</v>
      </c>
      <c r="BQ79" s="21">
        <f t="shared" si="13"/>
        <v>41364</v>
      </c>
      <c r="BR79" s="58">
        <f t="shared" si="14"/>
        <v>7.3481072381727991E-2</v>
      </c>
      <c r="BS79" s="58">
        <f t="shared" si="15"/>
        <v>7.5170302704048717E-2</v>
      </c>
      <c r="BT79" s="58">
        <f t="shared" si="16"/>
        <v>1.2025E-3</v>
      </c>
      <c r="BU79" s="58">
        <f t="shared" si="17"/>
        <v>5.650091500000002E-2</v>
      </c>
      <c r="BV79" s="58">
        <f t="shared" si="18"/>
        <v>-2.3000000000000451E-5</v>
      </c>
      <c r="BW79" s="8">
        <f t="shared" si="19"/>
        <v>1.6856376422823172E-2</v>
      </c>
    </row>
    <row r="80" spans="2:75" x14ac:dyDescent="0.25">
      <c r="B80" s="7">
        <f t="shared" si="2"/>
        <v>41274</v>
      </c>
      <c r="C80" s="252">
        <v>41364</v>
      </c>
      <c r="D80" s="247">
        <v>152210165543</v>
      </c>
      <c r="E80" s="248">
        <v>30642647.099999957</v>
      </c>
      <c r="F80" s="249">
        <v>34973</v>
      </c>
      <c r="G80" s="248">
        <v>4910005340.0967741</v>
      </c>
      <c r="H80" s="248">
        <v>140394.17093462884</v>
      </c>
      <c r="I80" s="248">
        <v>30642647.099999957</v>
      </c>
      <c r="J80" s="250">
        <v>7.3481072381727991E-2</v>
      </c>
      <c r="K80" s="250">
        <v>1.1794999999999996E-3</v>
      </c>
      <c r="L80" s="251">
        <v>0</v>
      </c>
      <c r="M80" s="251">
        <v>-4.5238095238071298E-7</v>
      </c>
      <c r="N80" s="251">
        <v>-4.5238095238071298E-7</v>
      </c>
      <c r="O80" s="260">
        <v>22.314540866348334</v>
      </c>
      <c r="P80" s="260">
        <v>11.852209252152347</v>
      </c>
      <c r="Q80" s="258">
        <v>7.5170302704048717E-2</v>
      </c>
      <c r="T80" s="21">
        <f t="shared" si="3"/>
        <v>41364</v>
      </c>
      <c r="U80" s="14">
        <f t="shared" ref="U80" si="30">+J80</f>
        <v>7.3481072381727991E-2</v>
      </c>
      <c r="V80" s="14">
        <f t="shared" ref="V80" si="31">+K80</f>
        <v>1.1794999999999996E-3</v>
      </c>
      <c r="W80" s="14">
        <f>++VLOOKUP(C80,'cds bmps'!K:O,5,FALSE)/10000</f>
        <v>5.8889761904761903E-2</v>
      </c>
      <c r="X80" s="83">
        <v>1.4325699745547074E-2</v>
      </c>
      <c r="Y80" s="82">
        <v>0</v>
      </c>
      <c r="AA80" s="83">
        <f t="shared" si="4"/>
        <v>7.328296288691627E-2</v>
      </c>
      <c r="AB80" s="14">
        <f t="shared" si="5"/>
        <v>1.9810949481172124E-4</v>
      </c>
      <c r="AD80" s="21">
        <f t="shared" ref="AD80" si="32">+T81</f>
        <v>41394</v>
      </c>
      <c r="AE80" s="14">
        <f t="shared" ref="AE80" si="33">+J81-J80</f>
        <v>2.3499445074284392E-3</v>
      </c>
      <c r="AF80" s="14">
        <f t="shared" ref="AF80" si="34">+AB80</f>
        <v>1.9810949481172124E-4</v>
      </c>
      <c r="AG80" s="15">
        <f t="shared" ref="AG80" si="35">+N80</f>
        <v>-4.5238095238071298E-7</v>
      </c>
      <c r="AL80" s="36"/>
      <c r="AT80" s="36"/>
      <c r="AZ80" s="21">
        <f t="shared" si="20"/>
        <v>41364</v>
      </c>
      <c r="BA80" s="60">
        <f t="shared" si="21"/>
        <v>7.3481072381727991E-2</v>
      </c>
      <c r="BB80" s="60">
        <f t="shared" si="22"/>
        <v>1.1794999999999996E-3</v>
      </c>
      <c r="BC80" s="60">
        <f t="shared" si="23"/>
        <v>0</v>
      </c>
      <c r="BD80" s="60">
        <f t="shared" si="24"/>
        <v>-2.3000000000000451E-5</v>
      </c>
      <c r="BE80" s="60">
        <f t="shared" si="25"/>
        <v>-2.3000000000000451E-5</v>
      </c>
      <c r="BF80" s="60">
        <f t="shared" si="26"/>
        <v>5.8889761904761903E-2</v>
      </c>
      <c r="BG80" s="61">
        <f t="shared" si="27"/>
        <v>1.4325699745547074E-2</v>
      </c>
      <c r="BK80" s="52">
        <f t="shared" si="10"/>
        <v>41364</v>
      </c>
      <c r="BL80" s="58">
        <f t="shared" si="11"/>
        <v>11.852209252152347</v>
      </c>
      <c r="BM80" s="53">
        <f t="shared" si="12"/>
        <v>34973</v>
      </c>
      <c r="BQ80" s="21">
        <f t="shared" si="13"/>
        <v>41394</v>
      </c>
      <c r="BR80" s="58">
        <f t="shared" si="14"/>
        <v>7.583101688915643E-2</v>
      </c>
      <c r="BS80" s="58">
        <f t="shared" si="15"/>
        <v>7.3481072381727991E-2</v>
      </c>
      <c r="BT80" s="58">
        <f t="shared" si="16"/>
        <v>1.1794999999999996E-3</v>
      </c>
      <c r="BU80" s="58">
        <f t="shared" si="17"/>
        <v>5.8889761904761903E-2</v>
      </c>
      <c r="BV80" s="58">
        <f t="shared" si="18"/>
        <v>-4.5238095238071298E-7</v>
      </c>
      <c r="BW80" s="8">
        <f t="shared" si="19"/>
        <v>1.4325699745547074E-2</v>
      </c>
    </row>
    <row r="81" spans="2:75" x14ac:dyDescent="0.25">
      <c r="B81" s="7">
        <f t="shared" si="2"/>
        <v>41305</v>
      </c>
      <c r="C81" s="252">
        <v>41394</v>
      </c>
      <c r="D81" s="247">
        <v>149923978743</v>
      </c>
      <c r="E81" s="248">
        <v>31147637.7099999</v>
      </c>
      <c r="F81" s="249">
        <v>32251</v>
      </c>
      <c r="G81" s="248">
        <v>4997465958.1000004</v>
      </c>
      <c r="H81" s="248">
        <v>154955.37992930453</v>
      </c>
      <c r="I81" s="248">
        <v>31147637.7099999</v>
      </c>
      <c r="J81" s="250">
        <v>7.583101688915643E-2</v>
      </c>
      <c r="K81" s="250">
        <v>1.1790476190476188E-3</v>
      </c>
      <c r="L81" s="251">
        <v>0</v>
      </c>
      <c r="M81" s="251">
        <v>-5.5865800865800321E-5</v>
      </c>
      <c r="N81" s="251">
        <v>-5.5865800865800321E-5</v>
      </c>
      <c r="O81" s="260">
        <v>22.332196812529737</v>
      </c>
      <c r="P81" s="260">
        <v>11.950892483034609</v>
      </c>
      <c r="Q81" s="258">
        <v>7.3481072381727991E-2</v>
      </c>
      <c r="R81" s="39"/>
      <c r="T81" s="21">
        <f t="shared" ref="T81:T83" si="36">+C81</f>
        <v>41394</v>
      </c>
      <c r="U81" s="14">
        <f t="shared" ref="U81:U83" si="37">+J81</f>
        <v>7.583101688915643E-2</v>
      </c>
      <c r="V81" s="14">
        <f t="shared" ref="V81:V83" si="38">+K81</f>
        <v>1.1790476190476188E-3</v>
      </c>
      <c r="W81" s="14">
        <f>++VLOOKUP(C81,'cds bmps'!K:O,5,FALSE)/10000</f>
        <v>6.6684945454545452E-2</v>
      </c>
      <c r="X81" s="83">
        <v>1.4325699745547074E-2</v>
      </c>
      <c r="Y81" s="82">
        <v>0</v>
      </c>
      <c r="AA81" s="83">
        <f t="shared" si="4"/>
        <v>7.5554045224584948E-2</v>
      </c>
      <c r="AB81" s="14">
        <f t="shared" ref="AB81" si="39">+U81-AA81</f>
        <v>2.7697166457148203E-4</v>
      </c>
      <c r="AD81" s="21">
        <f t="shared" ref="AD81:AD82" si="40">+T82</f>
        <v>41425</v>
      </c>
      <c r="AE81" s="14">
        <f t="shared" ref="AE81" si="41">+J82-J81</f>
        <v>-1.0031650602675829E-3</v>
      </c>
      <c r="AF81" s="14">
        <f t="shared" ref="AF81:AF82" si="42">+AB81</f>
        <v>2.7697166457148203E-4</v>
      </c>
      <c r="AG81" s="15">
        <f t="shared" ref="AG81:AG82" si="43">+N81</f>
        <v>-5.5865800865800321E-5</v>
      </c>
      <c r="AL81" s="36"/>
      <c r="AT81" s="36"/>
      <c r="AZ81" s="21">
        <f t="shared" si="20"/>
        <v>41394</v>
      </c>
      <c r="BA81" s="60">
        <f t="shared" si="21"/>
        <v>7.583101688915643E-2</v>
      </c>
      <c r="BB81" s="60">
        <f t="shared" si="22"/>
        <v>1.1790476190476188E-3</v>
      </c>
      <c r="BC81" s="60">
        <f t="shared" si="23"/>
        <v>0</v>
      </c>
      <c r="BD81" s="60">
        <f t="shared" si="24"/>
        <v>-4.5238095238071298E-7</v>
      </c>
      <c r="BE81" s="60">
        <f t="shared" si="25"/>
        <v>-4.5238095238071298E-7</v>
      </c>
      <c r="BF81" s="60">
        <f t="shared" si="26"/>
        <v>6.6684945454545452E-2</v>
      </c>
      <c r="BG81" s="61">
        <f t="shared" si="27"/>
        <v>1.4325699745547074E-2</v>
      </c>
      <c r="BK81" s="52">
        <f t="shared" si="10"/>
        <v>41394</v>
      </c>
      <c r="BL81" s="58">
        <f t="shared" si="11"/>
        <v>11.950892483034609</v>
      </c>
      <c r="BM81" s="53">
        <f t="shared" si="12"/>
        <v>32251</v>
      </c>
      <c r="BQ81" s="21">
        <f t="shared" si="13"/>
        <v>41425</v>
      </c>
      <c r="BR81" s="58">
        <f t="shared" si="14"/>
        <v>7.4827851828888847E-2</v>
      </c>
      <c r="BS81" s="58">
        <f t="shared" si="15"/>
        <v>7.583101688915643E-2</v>
      </c>
      <c r="BT81" s="58">
        <f t="shared" si="16"/>
        <v>1.1790476190476188E-3</v>
      </c>
      <c r="BU81" s="58">
        <f t="shared" si="17"/>
        <v>6.6684945454545452E-2</v>
      </c>
      <c r="BV81" s="58">
        <f t="shared" si="18"/>
        <v>-5.5865800865800321E-5</v>
      </c>
      <c r="BW81" s="8">
        <f t="shared" si="19"/>
        <v>1.4325699745547074E-2</v>
      </c>
    </row>
    <row r="82" spans="2:75" x14ac:dyDescent="0.25">
      <c r="B82" s="7">
        <f t="shared" si="2"/>
        <v>41333</v>
      </c>
      <c r="C82" s="252">
        <v>41425</v>
      </c>
      <c r="D82" s="247">
        <v>152292014378</v>
      </c>
      <c r="E82" s="248">
        <v>31221052.839999985</v>
      </c>
      <c r="F82" s="249">
        <v>30387</v>
      </c>
      <c r="G82" s="248">
        <v>4912645625.0967741</v>
      </c>
      <c r="H82" s="248">
        <v>161669.31994263252</v>
      </c>
      <c r="I82" s="248">
        <v>31221052.839999985</v>
      </c>
      <c r="J82" s="250">
        <v>7.4827851828888847E-2</v>
      </c>
      <c r="K82" s="250">
        <v>1.1231818181818185E-3</v>
      </c>
      <c r="L82" s="251">
        <v>8.2318181818181665E-5</v>
      </c>
      <c r="M82" s="251">
        <v>0</v>
      </c>
      <c r="N82" s="251">
        <v>8.2318181818181665E-5</v>
      </c>
      <c r="O82" s="260">
        <v>22.315078457488024</v>
      </c>
      <c r="P82" s="260">
        <v>11.993308293133119</v>
      </c>
      <c r="Q82" s="258">
        <v>7.583101688915643E-2</v>
      </c>
      <c r="R82" s="39"/>
      <c r="T82" s="21">
        <f t="shared" si="36"/>
        <v>41425</v>
      </c>
      <c r="U82" s="14">
        <f t="shared" si="37"/>
        <v>7.4827851828888847E-2</v>
      </c>
      <c r="V82" s="14">
        <f t="shared" si="38"/>
        <v>1.1231818181818185E-3</v>
      </c>
      <c r="W82" s="14">
        <f>++VLOOKUP(C82,'cds bmps'!K:O,5,FALSE)/10000</f>
        <v>5.7309269565217404E-2</v>
      </c>
      <c r="X82" s="83">
        <v>1.4325699745547074E-2</v>
      </c>
      <c r="Y82" s="82">
        <v>0</v>
      </c>
      <c r="AA82" s="83">
        <f t="shared" si="4"/>
        <v>7.2792728811223381E-2</v>
      </c>
      <c r="AB82" s="14">
        <f t="shared" ref="AB82:AB83" si="44">+U82-AA82</f>
        <v>2.0351230176654661E-3</v>
      </c>
      <c r="AD82" s="21">
        <f t="shared" si="40"/>
        <v>41455</v>
      </c>
      <c r="AE82" s="14">
        <f>+J83-J82</f>
        <v>-1.9121480798671431E-3</v>
      </c>
      <c r="AF82" s="14">
        <f t="shared" si="42"/>
        <v>2.0351230176654661E-3</v>
      </c>
      <c r="AG82" s="15">
        <f t="shared" si="43"/>
        <v>8.2318181818181665E-5</v>
      </c>
      <c r="AL82" s="36"/>
      <c r="AT82" s="36"/>
      <c r="AZ82" s="21">
        <f t="shared" si="20"/>
        <v>41425</v>
      </c>
      <c r="BA82" s="60">
        <f t="shared" si="21"/>
        <v>7.4827851828888847E-2</v>
      </c>
      <c r="BB82" s="60">
        <f t="shared" si="22"/>
        <v>1.1231818181818185E-3</v>
      </c>
      <c r="BC82" s="60">
        <f t="shared" si="23"/>
        <v>0</v>
      </c>
      <c r="BD82" s="60">
        <f t="shared" si="24"/>
        <v>-5.5865800865800321E-5</v>
      </c>
      <c r="BE82" s="60">
        <f t="shared" si="25"/>
        <v>-5.5865800865800321E-5</v>
      </c>
      <c r="BF82" s="60">
        <f t="shared" si="26"/>
        <v>5.7309269565217404E-2</v>
      </c>
      <c r="BG82" s="61">
        <f t="shared" si="27"/>
        <v>1.4325699745547074E-2</v>
      </c>
      <c r="BK82" s="52">
        <f t="shared" si="10"/>
        <v>41425</v>
      </c>
      <c r="BL82" s="58">
        <f t="shared" si="11"/>
        <v>11.993308293133119</v>
      </c>
      <c r="BM82" s="53">
        <f t="shared" si="12"/>
        <v>30387</v>
      </c>
      <c r="BQ82" s="21">
        <f t="shared" si="13"/>
        <v>41455</v>
      </c>
      <c r="BR82" s="58">
        <f t="shared" si="14"/>
        <v>7.2915703749021704E-2</v>
      </c>
      <c r="BS82" s="58">
        <f t="shared" si="15"/>
        <v>7.4827851828888847E-2</v>
      </c>
      <c r="BT82" s="58">
        <f t="shared" si="16"/>
        <v>1.1231818181818185E-3</v>
      </c>
      <c r="BU82" s="58">
        <f t="shared" si="17"/>
        <v>5.7309269565217404E-2</v>
      </c>
      <c r="BV82" s="58">
        <f t="shared" si="18"/>
        <v>8.2318181818181665E-5</v>
      </c>
      <c r="BW82" s="8">
        <f t="shared" si="19"/>
        <v>1.4325699745547074E-2</v>
      </c>
    </row>
    <row r="83" spans="2:75" x14ac:dyDescent="0.25">
      <c r="B83" s="7">
        <f t="shared" si="2"/>
        <v>41364</v>
      </c>
      <c r="C83" s="252">
        <v>41455</v>
      </c>
      <c r="D83" s="247">
        <v>141866372624</v>
      </c>
      <c r="E83" s="248">
        <v>28340510.679999746</v>
      </c>
      <c r="F83" s="249">
        <v>32828</v>
      </c>
      <c r="G83" s="248">
        <v>4728879087.4666662</v>
      </c>
      <c r="H83" s="248">
        <v>144050.17325047721</v>
      </c>
      <c r="I83" s="248">
        <v>28340510.679999746</v>
      </c>
      <c r="J83" s="250">
        <v>7.2915703749021704E-2</v>
      </c>
      <c r="K83" s="250">
        <v>1.2055000000000002E-3</v>
      </c>
      <c r="L83" s="251">
        <v>4.4499999999999835E-5</v>
      </c>
      <c r="M83" s="251">
        <v>0</v>
      </c>
      <c r="N83" s="251">
        <v>4.4499999999999835E-5</v>
      </c>
      <c r="O83" s="260">
        <v>22.276954031972259</v>
      </c>
      <c r="P83" s="260">
        <v>11.877916943222658</v>
      </c>
      <c r="Q83" s="258">
        <v>7.4827851828888847E-2</v>
      </c>
      <c r="R83" s="39"/>
      <c r="T83" s="21">
        <f t="shared" si="36"/>
        <v>41455</v>
      </c>
      <c r="U83" s="14">
        <f t="shared" si="37"/>
        <v>7.2915703749021704E-2</v>
      </c>
      <c r="V83" s="14">
        <f t="shared" si="38"/>
        <v>1.2055000000000002E-3</v>
      </c>
      <c r="W83" s="14">
        <f>++VLOOKUP(C83,'cds bmps'!K:O,5,FALSE)/10000</f>
        <v>6.382926500000001E-2</v>
      </c>
      <c r="X83" s="83">
        <v>1.4450759131610195E-2</v>
      </c>
      <c r="Y83" s="82">
        <v>0</v>
      </c>
      <c r="AA83" s="83">
        <f t="shared" si="4"/>
        <v>7.4948033195811364E-2</v>
      </c>
      <c r="AB83" s="14">
        <f t="shared" si="44"/>
        <v>-2.0323294467896602E-3</v>
      </c>
      <c r="AD83" s="21">
        <f t="shared" ref="AD83:AD96" si="45">+T84</f>
        <v>41486</v>
      </c>
      <c r="AE83" s="14">
        <f t="shared" ref="AE83:AE96" si="46">+J84-J83</f>
        <v>2.7934999439754166E-3</v>
      </c>
      <c r="AF83" s="14">
        <f t="shared" ref="AF83:AF96" si="47">+AB83</f>
        <v>-2.0323294467896602E-3</v>
      </c>
      <c r="AG83" s="15">
        <f t="shared" ref="AG83:AG96" si="48">+N83</f>
        <v>4.4499999999999835E-5</v>
      </c>
      <c r="AL83" s="62"/>
      <c r="AT83" s="36"/>
      <c r="AZ83" s="21">
        <f t="shared" si="20"/>
        <v>41455</v>
      </c>
      <c r="BA83" s="60">
        <f t="shared" si="21"/>
        <v>7.2915703749021704E-2</v>
      </c>
      <c r="BB83" s="60">
        <f t="shared" si="22"/>
        <v>1.2055000000000002E-3</v>
      </c>
      <c r="BC83" s="60">
        <f t="shared" si="23"/>
        <v>8.2318181818181665E-5</v>
      </c>
      <c r="BD83" s="60">
        <f t="shared" si="24"/>
        <v>0</v>
      </c>
      <c r="BE83" s="60">
        <f t="shared" si="25"/>
        <v>8.2318181818181665E-5</v>
      </c>
      <c r="BF83" s="60">
        <f t="shared" si="26"/>
        <v>6.382926500000001E-2</v>
      </c>
      <c r="BG83" s="61">
        <f t="shared" si="27"/>
        <v>1.4450759131610195E-2</v>
      </c>
      <c r="BK83" s="52">
        <f t="shared" si="10"/>
        <v>41455</v>
      </c>
      <c r="BL83" s="58">
        <f t="shared" si="11"/>
        <v>11.877916943222658</v>
      </c>
      <c r="BM83" s="53">
        <f t="shared" si="12"/>
        <v>32828</v>
      </c>
      <c r="BQ83" s="21">
        <f t="shared" ref="BQ83:BQ96" si="49">+C84</f>
        <v>41486</v>
      </c>
      <c r="BR83" s="58">
        <f t="shared" ref="BR83:BR96" si="50">+J84</f>
        <v>7.5709203692997121E-2</v>
      </c>
      <c r="BS83" s="58">
        <f t="shared" ref="BS83:BS96" si="51">+J83</f>
        <v>7.2915703749021704E-2</v>
      </c>
      <c r="BT83" s="58">
        <f t="shared" ref="BT83:BT96" si="52">+K83</f>
        <v>1.2055000000000002E-3</v>
      </c>
      <c r="BU83" s="58">
        <f t="shared" ref="BU83:BU96" si="53">+W83</f>
        <v>6.382926500000001E-2</v>
      </c>
      <c r="BV83" s="58">
        <f t="shared" ref="BV83:BV96" si="54">+N83</f>
        <v>4.4499999999999835E-5</v>
      </c>
      <c r="BW83" s="8">
        <f t="shared" ref="BW83:BW96" si="55">+X83</f>
        <v>1.4450759131610195E-2</v>
      </c>
    </row>
    <row r="84" spans="2:75" x14ac:dyDescent="0.25">
      <c r="B84" s="7">
        <f t="shared" ref="B84:B97" si="56">+EOMONTH(C84,-3)</f>
        <v>41394</v>
      </c>
      <c r="C84" s="252">
        <v>41486</v>
      </c>
      <c r="D84" s="247">
        <v>149012348735</v>
      </c>
      <c r="E84" s="248">
        <v>30908510.310000099</v>
      </c>
      <c r="F84" s="249">
        <v>31373</v>
      </c>
      <c r="G84" s="248">
        <v>4806849959.1935482</v>
      </c>
      <c r="H84" s="248">
        <v>153216.13996728233</v>
      </c>
      <c r="I84" s="248">
        <v>30908510.310000099</v>
      </c>
      <c r="J84" s="250">
        <v>7.5709203692997121E-2</v>
      </c>
      <c r="K84" s="250">
        <v>1.25E-3</v>
      </c>
      <c r="L84" s="251">
        <v>2.8181818181818039E-5</v>
      </c>
      <c r="M84" s="251">
        <v>0</v>
      </c>
      <c r="N84" s="251">
        <v>2.8181818181818039E-5</v>
      </c>
      <c r="O84" s="260">
        <v>22.293307812388687</v>
      </c>
      <c r="P84" s="260">
        <v>11.939604883006323</v>
      </c>
      <c r="Q84" s="258">
        <v>7.2915703749021704E-2</v>
      </c>
      <c r="T84" s="21">
        <f t="shared" ref="T84:T97" si="57">+C84</f>
        <v>41486</v>
      </c>
      <c r="U84" s="14">
        <f t="shared" ref="U84:U97" si="58">+J84</f>
        <v>7.5709203692997121E-2</v>
      </c>
      <c r="V84" s="14">
        <f t="shared" ref="V84:V97" si="59">+K84</f>
        <v>1.25E-3</v>
      </c>
      <c r="W84" s="14">
        <f>++VLOOKUP(C84,'cds bmps'!K:O,5,FALSE)/10000</f>
        <v>6.9793669565217389E-2</v>
      </c>
      <c r="X84" s="79">
        <v>1.4450759131610195E-2</v>
      </c>
      <c r="Y84" s="8">
        <v>0</v>
      </c>
      <c r="AA84" s="83">
        <f t="shared" ref="AA84:AA97" si="60">+$AM$37+$AM$38*V84+$AM$39*W84+X84*$AM$40</f>
        <v>7.6709393112692176E-2</v>
      </c>
      <c r="AB84" s="14">
        <f t="shared" ref="AB84:AB97" si="61">+U84-AA84</f>
        <v>-1.000189419695055E-3</v>
      </c>
      <c r="AD84" s="21">
        <f t="shared" si="45"/>
        <v>41517</v>
      </c>
      <c r="AE84" s="14">
        <f t="shared" si="46"/>
        <v>-1.2781463964860185E-4</v>
      </c>
      <c r="AF84" s="14">
        <f t="shared" si="47"/>
        <v>-1.000189419695055E-3</v>
      </c>
      <c r="AG84" s="15">
        <f t="shared" si="48"/>
        <v>2.8181818181818039E-5</v>
      </c>
      <c r="AT84" s="36"/>
      <c r="AZ84" s="21">
        <f t="shared" ref="AZ84:AZ94" si="62">+T84</f>
        <v>41486</v>
      </c>
      <c r="BA84" s="60">
        <f t="shared" ref="BA84:BA94" si="63">+U84</f>
        <v>7.5709203692997121E-2</v>
      </c>
      <c r="BB84" s="60">
        <f t="shared" ref="BB84:BB94" si="64">+V84</f>
        <v>1.25E-3</v>
      </c>
      <c r="BC84" s="60">
        <f t="shared" ref="BC84:BC94" si="65">+L83</f>
        <v>4.4499999999999835E-5</v>
      </c>
      <c r="BD84" s="60">
        <f t="shared" ref="BD84:BD94" si="66">+M83</f>
        <v>0</v>
      </c>
      <c r="BE84" s="60">
        <f t="shared" ref="BE84:BE94" si="67">+N83</f>
        <v>4.4499999999999835E-5</v>
      </c>
      <c r="BF84" s="60">
        <f t="shared" ref="BF84:BF94" si="68">+W84</f>
        <v>6.9793669565217389E-2</v>
      </c>
      <c r="BG84" s="61">
        <f t="shared" ref="BG84:BG94" si="69">+X84</f>
        <v>1.4450759131610195E-2</v>
      </c>
      <c r="BK84" s="52">
        <f t="shared" ref="BK84:BK88" si="70">+T84</f>
        <v>41486</v>
      </c>
      <c r="BL84" s="58">
        <f t="shared" ref="BL84:BL88" si="71">+P84</f>
        <v>11.939604883006323</v>
      </c>
      <c r="BM84" s="53">
        <f t="shared" ref="BM84:BM88" si="72">+F84</f>
        <v>31373</v>
      </c>
      <c r="BQ84" s="21">
        <f t="shared" si="49"/>
        <v>41517</v>
      </c>
      <c r="BR84" s="58">
        <f t="shared" si="50"/>
        <v>7.5581389053348519E-2</v>
      </c>
      <c r="BS84" s="58">
        <f t="shared" si="51"/>
        <v>7.5709203692997121E-2</v>
      </c>
      <c r="BT84" s="58">
        <f t="shared" si="52"/>
        <v>1.25E-3</v>
      </c>
      <c r="BU84" s="58">
        <f t="shared" si="53"/>
        <v>6.9793669565217389E-2</v>
      </c>
      <c r="BV84" s="58">
        <f t="shared" si="54"/>
        <v>2.8181818181818039E-5</v>
      </c>
      <c r="BW84" s="8">
        <f t="shared" si="55"/>
        <v>1.4450759131610195E-2</v>
      </c>
    </row>
    <row r="85" spans="2:75" x14ac:dyDescent="0.25">
      <c r="B85" s="7">
        <f t="shared" si="56"/>
        <v>41425</v>
      </c>
      <c r="C85" s="252">
        <v>41517</v>
      </c>
      <c r="D85" s="247">
        <v>142086057304</v>
      </c>
      <c r="E85" s="248">
        <v>29422086.509999987</v>
      </c>
      <c r="F85" s="249">
        <v>28146</v>
      </c>
      <c r="G85" s="248">
        <v>4583421203.3548384</v>
      </c>
      <c r="H85" s="248">
        <v>162844.49667287851</v>
      </c>
      <c r="I85" s="248">
        <v>29422086.509999987</v>
      </c>
      <c r="J85" s="250">
        <v>7.5581389053348519E-2</v>
      </c>
      <c r="K85" s="250">
        <v>1.2781818181818181E-3</v>
      </c>
      <c r="L85" s="251">
        <v>3.2467532467535341E-6</v>
      </c>
      <c r="M85" s="251">
        <v>0</v>
      </c>
      <c r="N85" s="251">
        <v>3.2467532467535341E-6</v>
      </c>
      <c r="O85" s="260">
        <v>22.245711543848163</v>
      </c>
      <c r="P85" s="260">
        <v>12.00055101629165</v>
      </c>
      <c r="Q85" s="258">
        <v>7.5709203692997121E-2</v>
      </c>
      <c r="T85" s="21">
        <f t="shared" si="57"/>
        <v>41517</v>
      </c>
      <c r="U85" s="14">
        <f t="shared" si="58"/>
        <v>7.5581389053348519E-2</v>
      </c>
      <c r="V85" s="14">
        <f t="shared" si="59"/>
        <v>1.2781818181818181E-3</v>
      </c>
      <c r="W85" s="14">
        <f>++VLOOKUP(C85,'cds bmps'!K:O,5,FALSE)/10000</f>
        <v>6.8958627272727266E-2</v>
      </c>
      <c r="X85" s="79">
        <v>1.4450759131610195E-2</v>
      </c>
      <c r="Y85" s="8">
        <v>0</v>
      </c>
      <c r="AA85" s="83">
        <f t="shared" si="60"/>
        <v>7.6480953833336335E-2</v>
      </c>
      <c r="AB85" s="14">
        <f t="shared" si="61"/>
        <v>-8.9956477998781592E-4</v>
      </c>
      <c r="AD85" s="21">
        <f t="shared" si="45"/>
        <v>41547</v>
      </c>
      <c r="AE85" s="14">
        <f t="shared" si="46"/>
        <v>-1.5601119142686776E-3</v>
      </c>
      <c r="AF85" s="14">
        <f t="shared" si="47"/>
        <v>-8.9956477998781592E-4</v>
      </c>
      <c r="AG85" s="15">
        <f t="shared" si="48"/>
        <v>3.2467532467535341E-6</v>
      </c>
      <c r="AL85" s="37"/>
      <c r="AZ85" s="21">
        <f t="shared" si="62"/>
        <v>41517</v>
      </c>
      <c r="BA85" s="60">
        <f t="shared" si="63"/>
        <v>7.5581389053348519E-2</v>
      </c>
      <c r="BB85" s="60">
        <f t="shared" si="64"/>
        <v>1.2781818181818181E-3</v>
      </c>
      <c r="BC85" s="60">
        <f t="shared" si="65"/>
        <v>2.8181818181818039E-5</v>
      </c>
      <c r="BD85" s="60">
        <f t="shared" si="66"/>
        <v>0</v>
      </c>
      <c r="BE85" s="60">
        <f t="shared" si="67"/>
        <v>2.8181818181818039E-5</v>
      </c>
      <c r="BF85" s="60">
        <f t="shared" si="68"/>
        <v>6.8958627272727266E-2</v>
      </c>
      <c r="BG85" s="61">
        <f t="shared" si="69"/>
        <v>1.4450759131610195E-2</v>
      </c>
      <c r="BK85" s="52">
        <f t="shared" si="70"/>
        <v>41517</v>
      </c>
      <c r="BL85" s="58">
        <f t="shared" si="71"/>
        <v>12.00055101629165</v>
      </c>
      <c r="BM85" s="53">
        <f t="shared" si="72"/>
        <v>28146</v>
      </c>
      <c r="BQ85" s="21">
        <f t="shared" si="49"/>
        <v>41547</v>
      </c>
      <c r="BR85" s="58">
        <f t="shared" si="50"/>
        <v>7.4021277139079841E-2</v>
      </c>
      <c r="BS85" s="58">
        <f t="shared" si="51"/>
        <v>7.5581389053348519E-2</v>
      </c>
      <c r="BT85" s="58">
        <f t="shared" si="52"/>
        <v>1.2781818181818181E-3</v>
      </c>
      <c r="BU85" s="58">
        <f t="shared" si="53"/>
        <v>6.8958627272727266E-2</v>
      </c>
      <c r="BV85" s="58">
        <f t="shared" si="54"/>
        <v>3.2467532467535341E-6</v>
      </c>
      <c r="BW85" s="8">
        <f t="shared" si="55"/>
        <v>1.4450759131610195E-2</v>
      </c>
    </row>
    <row r="86" spans="2:75" x14ac:dyDescent="0.25">
      <c r="B86" s="7">
        <f t="shared" si="56"/>
        <v>41455</v>
      </c>
      <c r="C86" s="252">
        <v>41547</v>
      </c>
      <c r="D86" s="247">
        <v>137103574830</v>
      </c>
      <c r="E86" s="248">
        <v>27804333.450000007</v>
      </c>
      <c r="F86" s="249">
        <v>27600</v>
      </c>
      <c r="G86" s="248">
        <v>4570119161</v>
      </c>
      <c r="H86" s="248">
        <v>165584.02757246376</v>
      </c>
      <c r="I86" s="248">
        <v>27804333.450000007</v>
      </c>
      <c r="J86" s="250">
        <v>7.4021277139079841E-2</v>
      </c>
      <c r="K86" s="250">
        <v>1.2814285714285716E-3</v>
      </c>
      <c r="L86" s="251">
        <v>1.1801242236024728E-6</v>
      </c>
      <c r="M86" s="251">
        <v>0</v>
      </c>
      <c r="N86" s="251">
        <v>1.1801242236024728E-6</v>
      </c>
      <c r="O86" s="260">
        <v>22.242805116129656</v>
      </c>
      <c r="P86" s="260">
        <v>12.017234064424414</v>
      </c>
      <c r="Q86" s="258">
        <v>7.5581389053348519E-2</v>
      </c>
      <c r="T86" s="21">
        <f t="shared" si="57"/>
        <v>41547</v>
      </c>
      <c r="U86" s="14">
        <f t="shared" si="58"/>
        <v>7.4021277139079841E-2</v>
      </c>
      <c r="V86" s="14">
        <f t="shared" si="59"/>
        <v>1.2814285714285716E-3</v>
      </c>
      <c r="W86" s="14">
        <f>++VLOOKUP(C86,'cds bmps'!K:O,5,FALSE)/10000</f>
        <v>6.4340461904761906E-2</v>
      </c>
      <c r="X86" s="79">
        <v>1.5241380386770514E-2</v>
      </c>
      <c r="Y86" s="8">
        <v>0</v>
      </c>
      <c r="AA86" s="83">
        <f t="shared" si="60"/>
        <v>7.6477958498854498E-2</v>
      </c>
      <c r="AB86" s="14">
        <f t="shared" si="61"/>
        <v>-2.4566813597746567E-3</v>
      </c>
      <c r="AD86" s="21">
        <f t="shared" si="45"/>
        <v>41578</v>
      </c>
      <c r="AE86" s="14">
        <f t="shared" si="46"/>
        <v>4.2380918153056973E-3</v>
      </c>
      <c r="AF86" s="14">
        <f t="shared" si="47"/>
        <v>-2.4566813597746567E-3</v>
      </c>
      <c r="AG86" s="15">
        <f t="shared" si="48"/>
        <v>1.1801242236024728E-6</v>
      </c>
      <c r="AL86" s="37"/>
      <c r="AT86" s="37"/>
      <c r="AZ86" s="21">
        <f t="shared" si="62"/>
        <v>41547</v>
      </c>
      <c r="BA86" s="60">
        <f t="shared" si="63"/>
        <v>7.4021277139079841E-2</v>
      </c>
      <c r="BB86" s="60">
        <f t="shared" si="64"/>
        <v>1.2814285714285716E-3</v>
      </c>
      <c r="BC86" s="60">
        <f t="shared" si="65"/>
        <v>3.2467532467535341E-6</v>
      </c>
      <c r="BD86" s="60">
        <f t="shared" si="66"/>
        <v>0</v>
      </c>
      <c r="BE86" s="60">
        <f t="shared" si="67"/>
        <v>3.2467532467535341E-6</v>
      </c>
      <c r="BF86" s="60">
        <f t="shared" si="68"/>
        <v>6.4340461904761906E-2</v>
      </c>
      <c r="BG86" s="61">
        <f t="shared" si="69"/>
        <v>1.5241380386770514E-2</v>
      </c>
      <c r="BK86" s="52">
        <f t="shared" si="70"/>
        <v>41547</v>
      </c>
      <c r="BL86" s="58">
        <f t="shared" si="71"/>
        <v>12.017234064424414</v>
      </c>
      <c r="BM86" s="53">
        <f t="shared" si="72"/>
        <v>27600</v>
      </c>
      <c r="BQ86" s="21">
        <f t="shared" si="49"/>
        <v>41578</v>
      </c>
      <c r="BR86" s="58">
        <f t="shared" si="50"/>
        <v>7.8259368954385539E-2</v>
      </c>
      <c r="BS86" s="58">
        <f t="shared" si="51"/>
        <v>7.4021277139079841E-2</v>
      </c>
      <c r="BT86" s="58">
        <f t="shared" si="52"/>
        <v>1.2814285714285716E-3</v>
      </c>
      <c r="BU86" s="58">
        <f t="shared" si="53"/>
        <v>6.4340461904761906E-2</v>
      </c>
      <c r="BV86" s="58">
        <f t="shared" si="54"/>
        <v>1.1801242236024728E-6</v>
      </c>
      <c r="BW86" s="8">
        <f t="shared" si="55"/>
        <v>1.5241380386770514E-2</v>
      </c>
    </row>
    <row r="87" spans="2:75" x14ac:dyDescent="0.25">
      <c r="B87" s="7">
        <f t="shared" si="56"/>
        <v>41486</v>
      </c>
      <c r="C87" s="252">
        <v>41578</v>
      </c>
      <c r="D87" s="247">
        <v>149195545911</v>
      </c>
      <c r="E87" s="248">
        <v>31988902.11999977</v>
      </c>
      <c r="F87" s="249">
        <v>31562</v>
      </c>
      <c r="G87" s="248">
        <v>4812759545.5161295</v>
      </c>
      <c r="H87" s="248">
        <v>152485.88636702774</v>
      </c>
      <c r="I87" s="248">
        <v>31988902.11999977</v>
      </c>
      <c r="J87" s="250">
        <v>7.8259368954385539E-2</v>
      </c>
      <c r="K87" s="250">
        <v>1.2826086956521741E-3</v>
      </c>
      <c r="L87" s="251">
        <v>3.7867494824016202E-5</v>
      </c>
      <c r="M87" s="251">
        <v>0</v>
      </c>
      <c r="N87" s="251">
        <v>3.7867494824016202E-5</v>
      </c>
      <c r="O87" s="260">
        <v>22.29453646664188</v>
      </c>
      <c r="P87" s="260">
        <v>11.934827322333803</v>
      </c>
      <c r="Q87" s="258">
        <v>7.4021277139079841E-2</v>
      </c>
      <c r="T87" s="21">
        <f t="shared" si="57"/>
        <v>41578</v>
      </c>
      <c r="U87" s="14">
        <f t="shared" si="58"/>
        <v>7.8259368954385539E-2</v>
      </c>
      <c r="V87" s="14">
        <f t="shared" si="59"/>
        <v>1.2826086956521741E-3</v>
      </c>
      <c r="W87" s="14">
        <f>++VLOOKUP(C87,'cds bmps'!K:O,5,FALSE)/10000</f>
        <v>4.7221191304347827E-2</v>
      </c>
      <c r="X87" s="79">
        <v>1.5241380386770514E-2</v>
      </c>
      <c r="Y87" s="8">
        <v>0</v>
      </c>
      <c r="AA87" s="83">
        <f t="shared" si="60"/>
        <v>7.1490454979191265E-2</v>
      </c>
      <c r="AB87" s="14">
        <f t="shared" si="61"/>
        <v>6.768913975194274E-3</v>
      </c>
      <c r="AD87" s="21">
        <f t="shared" si="45"/>
        <v>41608</v>
      </c>
      <c r="AE87" s="14">
        <f t="shared" si="46"/>
        <v>-2.3643951387628953E-3</v>
      </c>
      <c r="AF87" s="14">
        <f t="shared" si="47"/>
        <v>6.768913975194274E-3</v>
      </c>
      <c r="AG87" s="15">
        <f t="shared" si="48"/>
        <v>3.7867494824016202E-5</v>
      </c>
      <c r="AT87" s="37"/>
      <c r="AZ87" s="21">
        <f t="shared" si="62"/>
        <v>41578</v>
      </c>
      <c r="BA87" s="60">
        <f t="shared" si="63"/>
        <v>7.8259368954385539E-2</v>
      </c>
      <c r="BB87" s="60">
        <f t="shared" si="64"/>
        <v>1.2826086956521741E-3</v>
      </c>
      <c r="BC87" s="60">
        <f t="shared" si="65"/>
        <v>1.1801242236024728E-6</v>
      </c>
      <c r="BD87" s="60">
        <f t="shared" si="66"/>
        <v>0</v>
      </c>
      <c r="BE87" s="60">
        <f t="shared" si="67"/>
        <v>1.1801242236024728E-6</v>
      </c>
      <c r="BF87" s="60">
        <f t="shared" si="68"/>
        <v>4.7221191304347827E-2</v>
      </c>
      <c r="BG87" s="61">
        <f t="shared" si="69"/>
        <v>1.5241380386770514E-2</v>
      </c>
      <c r="BK87" s="52">
        <f t="shared" si="70"/>
        <v>41578</v>
      </c>
      <c r="BL87" s="58">
        <f t="shared" si="71"/>
        <v>11.934827322333803</v>
      </c>
      <c r="BM87" s="53">
        <f t="shared" si="72"/>
        <v>31562</v>
      </c>
      <c r="BQ87" s="21">
        <f t="shared" si="49"/>
        <v>41608</v>
      </c>
      <c r="BR87" s="58">
        <f t="shared" si="50"/>
        <v>7.5894973815622643E-2</v>
      </c>
      <c r="BS87" s="58">
        <f t="shared" si="51"/>
        <v>7.8259368954385539E-2</v>
      </c>
      <c r="BT87" s="58">
        <f t="shared" si="52"/>
        <v>1.2826086956521741E-3</v>
      </c>
      <c r="BU87" s="58">
        <f t="shared" si="53"/>
        <v>4.7221191304347827E-2</v>
      </c>
      <c r="BV87" s="58">
        <f t="shared" si="54"/>
        <v>3.7867494824016202E-5</v>
      </c>
      <c r="BW87" s="8">
        <f t="shared" si="55"/>
        <v>1.5241380386770514E-2</v>
      </c>
    </row>
    <row r="88" spans="2:75" x14ac:dyDescent="0.25">
      <c r="B88" s="7">
        <f t="shared" si="56"/>
        <v>41517</v>
      </c>
      <c r="C88" s="252">
        <v>41608</v>
      </c>
      <c r="D88" s="247">
        <v>134972537678</v>
      </c>
      <c r="E88" s="248">
        <v>28065033.459999863</v>
      </c>
      <c r="F88" s="249">
        <v>30312</v>
      </c>
      <c r="G88" s="248">
        <v>4499084589.2666664</v>
      </c>
      <c r="H88" s="248">
        <v>148425.85739201197</v>
      </c>
      <c r="I88" s="248">
        <v>28065033.459999863</v>
      </c>
      <c r="J88" s="250">
        <v>7.5894973815622643E-2</v>
      </c>
      <c r="K88" s="250">
        <v>1.3204761904761903E-3</v>
      </c>
      <c r="L88" s="251">
        <v>8.3906926406926495E-4</v>
      </c>
      <c r="M88" s="251">
        <v>0</v>
      </c>
      <c r="N88" s="251">
        <v>8.3906926406926495E-4</v>
      </c>
      <c r="O88" s="260">
        <v>22.227139788421685</v>
      </c>
      <c r="P88" s="260">
        <v>11.907840835723249</v>
      </c>
      <c r="Q88" s="258">
        <v>7.8259368954385539E-2</v>
      </c>
      <c r="T88" s="21">
        <f t="shared" si="57"/>
        <v>41608</v>
      </c>
      <c r="U88" s="14">
        <f t="shared" si="58"/>
        <v>7.5894973815622643E-2</v>
      </c>
      <c r="V88" s="14">
        <f t="shared" si="59"/>
        <v>1.3204761904761903E-3</v>
      </c>
      <c r="W88" s="14">
        <f>++VLOOKUP(C88,'cds bmps'!K:O,5,FALSE)/10000</f>
        <v>3.7903714285714298E-2</v>
      </c>
      <c r="X88" s="79">
        <v>1.5241380386770514E-2</v>
      </c>
      <c r="Y88" s="8">
        <v>0</v>
      </c>
      <c r="AA88" s="83">
        <f t="shared" si="60"/>
        <v>6.8795557866763724E-2</v>
      </c>
      <c r="AB88" s="14">
        <f t="shared" si="61"/>
        <v>7.0994159488589198E-3</v>
      </c>
      <c r="AD88" s="21">
        <f t="shared" si="45"/>
        <v>41639</v>
      </c>
      <c r="AE88" s="14">
        <f t="shared" si="46"/>
        <v>-4.7941358273775742E-3</v>
      </c>
      <c r="AF88" s="14">
        <f t="shared" si="47"/>
        <v>7.0994159488589198E-3</v>
      </c>
      <c r="AG88" s="15">
        <f t="shared" si="48"/>
        <v>8.3906926406926495E-4</v>
      </c>
      <c r="AL88" s="36"/>
      <c r="AZ88" s="21">
        <f t="shared" si="62"/>
        <v>41608</v>
      </c>
      <c r="BA88" s="60">
        <f t="shared" si="63"/>
        <v>7.5894973815622643E-2</v>
      </c>
      <c r="BB88" s="60">
        <f t="shared" si="64"/>
        <v>1.3204761904761903E-3</v>
      </c>
      <c r="BC88" s="60">
        <f t="shared" si="65"/>
        <v>3.7867494824016202E-5</v>
      </c>
      <c r="BD88" s="60">
        <f t="shared" si="66"/>
        <v>0</v>
      </c>
      <c r="BE88" s="60">
        <f t="shared" si="67"/>
        <v>3.7867494824016202E-5</v>
      </c>
      <c r="BF88" s="60">
        <f t="shared" si="68"/>
        <v>3.7903714285714298E-2</v>
      </c>
      <c r="BG88" s="61">
        <f t="shared" si="69"/>
        <v>1.5241380386770514E-2</v>
      </c>
      <c r="BK88" s="52">
        <f t="shared" si="70"/>
        <v>41608</v>
      </c>
      <c r="BL88" s="58">
        <f t="shared" si="71"/>
        <v>11.907840835723249</v>
      </c>
      <c r="BM88" s="53">
        <f t="shared" si="72"/>
        <v>30312</v>
      </c>
      <c r="BQ88" s="21">
        <f t="shared" si="49"/>
        <v>41639</v>
      </c>
      <c r="BR88" s="58">
        <f t="shared" si="50"/>
        <v>7.1100837988245069E-2</v>
      </c>
      <c r="BS88" s="58">
        <f t="shared" si="51"/>
        <v>7.5894973815622643E-2</v>
      </c>
      <c r="BT88" s="58">
        <f t="shared" si="52"/>
        <v>1.3204761904761903E-3</v>
      </c>
      <c r="BU88" s="58">
        <f t="shared" si="53"/>
        <v>3.7903714285714298E-2</v>
      </c>
      <c r="BV88" s="58">
        <f t="shared" si="54"/>
        <v>8.3906926406926495E-4</v>
      </c>
      <c r="BW88" s="8">
        <f t="shared" si="55"/>
        <v>1.5241380386770514E-2</v>
      </c>
    </row>
    <row r="89" spans="2:75" x14ac:dyDescent="0.25">
      <c r="B89" s="7">
        <f t="shared" si="56"/>
        <v>41547</v>
      </c>
      <c r="C89" s="252">
        <v>41639</v>
      </c>
      <c r="D89" s="247">
        <v>135067942102</v>
      </c>
      <c r="E89" s="248">
        <v>26310805.119999912</v>
      </c>
      <c r="F89" s="249">
        <v>27165</v>
      </c>
      <c r="G89" s="248">
        <v>4357030390.3870964</v>
      </c>
      <c r="H89" s="248">
        <v>160391.32672140977</v>
      </c>
      <c r="I89" s="248">
        <v>26310805.119999912</v>
      </c>
      <c r="J89" s="250">
        <v>7.1100837988245069E-2</v>
      </c>
      <c r="K89" s="250">
        <v>2.1595454545454552E-3</v>
      </c>
      <c r="L89" s="251">
        <v>7.8715415019762515E-5</v>
      </c>
      <c r="M89" s="251">
        <v>0</v>
      </c>
      <c r="N89" s="251">
        <v>7.8715415019762515E-5</v>
      </c>
      <c r="O89" s="260">
        <v>22.195056559129021</v>
      </c>
      <c r="P89" s="260">
        <v>11.985371900143399</v>
      </c>
      <c r="Q89" s="258">
        <v>7.5894973815622643E-2</v>
      </c>
      <c r="T89" s="21">
        <f t="shared" si="57"/>
        <v>41639</v>
      </c>
      <c r="U89" s="14">
        <f t="shared" si="58"/>
        <v>7.1100837988245069E-2</v>
      </c>
      <c r="V89" s="14">
        <f t="shared" si="59"/>
        <v>2.1595454545454552E-3</v>
      </c>
      <c r="W89" s="14">
        <f>++VLOOKUP(C89,'cds bmps'!K:O,5,FALSE)/10000</f>
        <v>3.5344265000000007E-2</v>
      </c>
      <c r="X89" s="79">
        <v>2.0881226053639845E-2</v>
      </c>
      <c r="Y89" s="8">
        <v>0</v>
      </c>
      <c r="AA89" s="83">
        <f t="shared" si="60"/>
        <v>7.8057850201189605E-2</v>
      </c>
      <c r="AB89" s="14">
        <f t="shared" si="61"/>
        <v>-6.9570122129445355E-3</v>
      </c>
      <c r="AD89" s="21">
        <f t="shared" si="45"/>
        <v>41670</v>
      </c>
      <c r="AE89" s="14">
        <f t="shared" si="46"/>
        <v>7.1714104028454961E-3</v>
      </c>
      <c r="AF89" s="14">
        <f t="shared" si="47"/>
        <v>-6.9570122129445355E-3</v>
      </c>
      <c r="AG89" s="15">
        <f t="shared" si="48"/>
        <v>7.8715415019762515E-5</v>
      </c>
      <c r="AT89" s="36"/>
      <c r="AZ89" s="21">
        <f t="shared" si="62"/>
        <v>41639</v>
      </c>
      <c r="BA89" s="60">
        <f t="shared" si="63"/>
        <v>7.1100837988245069E-2</v>
      </c>
      <c r="BB89" s="60">
        <f t="shared" si="64"/>
        <v>2.1595454545454552E-3</v>
      </c>
      <c r="BC89" s="60">
        <f t="shared" si="65"/>
        <v>8.3906926406926495E-4</v>
      </c>
      <c r="BD89" s="60">
        <f t="shared" si="66"/>
        <v>0</v>
      </c>
      <c r="BE89" s="60">
        <f t="shared" si="67"/>
        <v>8.3906926406926495E-4</v>
      </c>
      <c r="BF89" s="60">
        <f t="shared" si="68"/>
        <v>3.5344265000000007E-2</v>
      </c>
      <c r="BG89" s="61">
        <f t="shared" si="69"/>
        <v>2.0881226053639845E-2</v>
      </c>
      <c r="BK89" s="52">
        <f t="shared" ref="BK89:BK97" si="73">+T89</f>
        <v>41639</v>
      </c>
      <c r="BL89" s="58">
        <f t="shared" ref="BL89:BL97" si="74">+P89</f>
        <v>11.985371900143399</v>
      </c>
      <c r="BM89" s="53">
        <f t="shared" ref="BM89:BM97" si="75">+F89</f>
        <v>27165</v>
      </c>
      <c r="BQ89" s="21">
        <f t="shared" si="49"/>
        <v>41670</v>
      </c>
      <c r="BR89" s="58">
        <f t="shared" si="50"/>
        <v>7.8272248391090565E-2</v>
      </c>
      <c r="BS89" s="58">
        <f t="shared" si="51"/>
        <v>7.1100837988245069E-2</v>
      </c>
      <c r="BT89" s="58">
        <f t="shared" si="52"/>
        <v>2.1595454545454552E-3</v>
      </c>
      <c r="BU89" s="58">
        <f t="shared" si="53"/>
        <v>3.5344265000000007E-2</v>
      </c>
      <c r="BV89" s="58">
        <f t="shared" si="54"/>
        <v>7.8715415019762515E-5</v>
      </c>
      <c r="BW89" s="8">
        <f t="shared" si="55"/>
        <v>2.0881226053639845E-2</v>
      </c>
    </row>
    <row r="90" spans="2:75" x14ac:dyDescent="0.25">
      <c r="B90" s="7">
        <f t="shared" si="56"/>
        <v>41578</v>
      </c>
      <c r="C90" s="252">
        <v>41670</v>
      </c>
      <c r="D90" s="247">
        <v>137999398878</v>
      </c>
      <c r="E90" s="248">
        <v>29593214.32</v>
      </c>
      <c r="F90" s="249">
        <v>29643</v>
      </c>
      <c r="G90" s="248">
        <v>4451593512.1935482</v>
      </c>
      <c r="H90" s="248">
        <v>150173.51523778119</v>
      </c>
      <c r="I90" s="248">
        <v>29593214.32</v>
      </c>
      <c r="J90" s="250">
        <v>7.8272248391090565E-2</v>
      </c>
      <c r="K90" s="250">
        <v>2.2382608695652177E-3</v>
      </c>
      <c r="L90" s="251">
        <v>7.3913043478280108E-7</v>
      </c>
      <c r="M90" s="251">
        <v>0</v>
      </c>
      <c r="N90" s="251">
        <v>7.3913043478280108E-7</v>
      </c>
      <c r="O90" s="260">
        <v>22.21652796165246</v>
      </c>
      <c r="P90" s="260">
        <v>11.919546672789387</v>
      </c>
      <c r="Q90" s="258">
        <v>7.1100837988245069E-2</v>
      </c>
      <c r="T90" s="21">
        <f t="shared" si="57"/>
        <v>41670</v>
      </c>
      <c r="U90" s="14">
        <f t="shared" si="58"/>
        <v>7.8272248391090565E-2</v>
      </c>
      <c r="V90" s="14">
        <f t="shared" si="59"/>
        <v>2.2382608695652177E-3</v>
      </c>
      <c r="W90" s="14">
        <f>++VLOOKUP(C90,'cds bmps'!K:O,5,FALSE)/10000</f>
        <v>3.672470869565217E-2</v>
      </c>
      <c r="X90" s="79">
        <v>2.0881226053639845E-2</v>
      </c>
      <c r="Y90" s="8">
        <v>0</v>
      </c>
      <c r="AA90" s="83">
        <f t="shared" si="60"/>
        <v>7.8501613790751518E-2</v>
      </c>
      <c r="AB90" s="14">
        <f t="shared" si="61"/>
        <v>-2.2936539966095237E-4</v>
      </c>
      <c r="AD90" s="21">
        <f t="shared" si="45"/>
        <v>41698</v>
      </c>
      <c r="AE90" s="14">
        <f t="shared" si="46"/>
        <v>-6.4052493571542524E-4</v>
      </c>
      <c r="AF90" s="14">
        <f t="shared" si="47"/>
        <v>-2.2936539966095237E-4</v>
      </c>
      <c r="AG90" s="15">
        <f t="shared" si="48"/>
        <v>7.3913043478280108E-7</v>
      </c>
      <c r="AL90" s="36"/>
      <c r="AZ90" s="21">
        <f t="shared" si="62"/>
        <v>41670</v>
      </c>
      <c r="BA90" s="60">
        <f t="shared" si="63"/>
        <v>7.8272248391090565E-2</v>
      </c>
      <c r="BB90" s="60">
        <f t="shared" si="64"/>
        <v>2.2382608695652177E-3</v>
      </c>
      <c r="BC90" s="60">
        <f t="shared" si="65"/>
        <v>7.8715415019762515E-5</v>
      </c>
      <c r="BD90" s="60">
        <f t="shared" si="66"/>
        <v>0</v>
      </c>
      <c r="BE90" s="60">
        <f t="shared" si="67"/>
        <v>7.8715415019762515E-5</v>
      </c>
      <c r="BF90" s="60">
        <f t="shared" si="68"/>
        <v>3.672470869565217E-2</v>
      </c>
      <c r="BG90" s="61">
        <f t="shared" si="69"/>
        <v>2.0881226053639845E-2</v>
      </c>
      <c r="BK90" s="52">
        <f t="shared" si="73"/>
        <v>41670</v>
      </c>
      <c r="BL90" s="58">
        <f t="shared" si="74"/>
        <v>11.919546672789387</v>
      </c>
      <c r="BM90" s="53">
        <f t="shared" si="75"/>
        <v>29643</v>
      </c>
      <c r="BQ90" s="21">
        <f t="shared" si="49"/>
        <v>41698</v>
      </c>
      <c r="BR90" s="58">
        <f t="shared" si="50"/>
        <v>7.763172345537514E-2</v>
      </c>
      <c r="BS90" s="58">
        <f t="shared" si="51"/>
        <v>7.8272248391090565E-2</v>
      </c>
      <c r="BT90" s="58">
        <f t="shared" si="52"/>
        <v>2.2382608695652177E-3</v>
      </c>
      <c r="BU90" s="58">
        <f t="shared" si="53"/>
        <v>3.672470869565217E-2</v>
      </c>
      <c r="BV90" s="58">
        <f t="shared" si="54"/>
        <v>7.3913043478280108E-7</v>
      </c>
      <c r="BW90" s="8">
        <f t="shared" si="55"/>
        <v>2.0881226053639845E-2</v>
      </c>
    </row>
    <row r="91" spans="2:75" x14ac:dyDescent="0.25">
      <c r="B91" s="7">
        <f t="shared" si="56"/>
        <v>41608</v>
      </c>
      <c r="C91" s="252">
        <v>41698</v>
      </c>
      <c r="D91" s="247">
        <v>123393654522</v>
      </c>
      <c r="E91" s="248">
        <v>26244553.600000013</v>
      </c>
      <c r="F91" s="249">
        <v>27379</v>
      </c>
      <c r="G91" s="248">
        <v>4406916232.9285717</v>
      </c>
      <c r="H91" s="248">
        <v>160959.72215671031</v>
      </c>
      <c r="I91" s="248">
        <v>26244553.600000013</v>
      </c>
      <c r="J91" s="250">
        <v>7.763172345537514E-2</v>
      </c>
      <c r="K91" s="250">
        <v>2.2390000000000005E-3</v>
      </c>
      <c r="L91" s="251">
        <v>7.9095238095237917E-5</v>
      </c>
      <c r="M91" s="251">
        <v>0</v>
      </c>
      <c r="N91" s="251">
        <v>7.9095238095237917E-5</v>
      </c>
      <c r="O91" s="260">
        <v>22.206441014894406</v>
      </c>
      <c r="P91" s="260">
        <v>11.988909439728442</v>
      </c>
      <c r="Q91" s="258">
        <v>7.8272248391090565E-2</v>
      </c>
      <c r="T91" s="21">
        <f t="shared" si="57"/>
        <v>41698</v>
      </c>
      <c r="U91" s="14">
        <f t="shared" si="58"/>
        <v>7.763172345537514E-2</v>
      </c>
      <c r="V91" s="14">
        <f t="shared" si="59"/>
        <v>2.2390000000000005E-3</v>
      </c>
      <c r="W91" s="14">
        <f>++VLOOKUP(C91,'cds bmps'!K:O,5,FALSE)/10000</f>
        <v>3.2807865000000005E-2</v>
      </c>
      <c r="X91" s="79">
        <v>2.0881226053639845E-2</v>
      </c>
      <c r="Y91" s="8">
        <v>0</v>
      </c>
      <c r="AA91" s="83">
        <f t="shared" si="60"/>
        <v>7.736073376535138E-2</v>
      </c>
      <c r="AB91" s="14">
        <f t="shared" si="61"/>
        <v>2.7098969002375961E-4</v>
      </c>
      <c r="AD91" s="21">
        <f t="shared" si="45"/>
        <v>41729</v>
      </c>
      <c r="AE91" s="14">
        <f t="shared" si="46"/>
        <v>-3.2265986587130119E-3</v>
      </c>
      <c r="AF91" s="14">
        <f t="shared" si="47"/>
        <v>2.7098969002375961E-4</v>
      </c>
      <c r="AG91" s="15">
        <f t="shared" si="48"/>
        <v>7.9095238095237917E-5</v>
      </c>
      <c r="AL91" s="36"/>
      <c r="AT91" s="36"/>
      <c r="AZ91" s="21">
        <f t="shared" si="62"/>
        <v>41698</v>
      </c>
      <c r="BA91" s="60">
        <f t="shared" si="63"/>
        <v>7.763172345537514E-2</v>
      </c>
      <c r="BB91" s="60">
        <f t="shared" si="64"/>
        <v>2.2390000000000005E-3</v>
      </c>
      <c r="BC91" s="60">
        <f t="shared" si="65"/>
        <v>7.3913043478280108E-7</v>
      </c>
      <c r="BD91" s="60">
        <f t="shared" si="66"/>
        <v>0</v>
      </c>
      <c r="BE91" s="60">
        <f t="shared" si="67"/>
        <v>7.3913043478280108E-7</v>
      </c>
      <c r="BF91" s="60">
        <f t="shared" si="68"/>
        <v>3.2807865000000005E-2</v>
      </c>
      <c r="BG91" s="61">
        <f t="shared" si="69"/>
        <v>2.0881226053639845E-2</v>
      </c>
      <c r="BK91" s="52">
        <f t="shared" si="73"/>
        <v>41698</v>
      </c>
      <c r="BL91" s="58">
        <f t="shared" si="74"/>
        <v>11.988909439728442</v>
      </c>
      <c r="BM91" s="53">
        <f t="shared" si="75"/>
        <v>27379</v>
      </c>
      <c r="BQ91" s="21">
        <f t="shared" si="49"/>
        <v>41729</v>
      </c>
      <c r="BR91" s="58">
        <f t="shared" si="50"/>
        <v>7.4405124796662128E-2</v>
      </c>
      <c r="BS91" s="58">
        <f t="shared" si="51"/>
        <v>7.763172345537514E-2</v>
      </c>
      <c r="BT91" s="58">
        <f t="shared" si="52"/>
        <v>2.2390000000000005E-3</v>
      </c>
      <c r="BU91" s="58">
        <f t="shared" si="53"/>
        <v>3.2807865000000005E-2</v>
      </c>
      <c r="BV91" s="58">
        <f t="shared" si="54"/>
        <v>7.9095238095237917E-5</v>
      </c>
      <c r="BW91" s="8">
        <f t="shared" si="55"/>
        <v>2.0881226053639845E-2</v>
      </c>
    </row>
    <row r="92" spans="2:75" x14ac:dyDescent="0.25">
      <c r="B92" s="7">
        <f t="shared" si="56"/>
        <v>41639</v>
      </c>
      <c r="C92" s="252">
        <v>41729</v>
      </c>
      <c r="D92" s="247">
        <v>135524621673</v>
      </c>
      <c r="E92" s="248">
        <v>27626647.639999963</v>
      </c>
      <c r="F92" s="249">
        <v>27210</v>
      </c>
      <c r="G92" s="248">
        <v>4371761989.4516125</v>
      </c>
      <c r="H92" s="248">
        <v>160667.47480527792</v>
      </c>
      <c r="I92" s="248">
        <v>27626647.639999963</v>
      </c>
      <c r="J92" s="250">
        <v>7.4405124796662128E-2</v>
      </c>
      <c r="K92" s="250">
        <v>2.3180952380952385E-3</v>
      </c>
      <c r="L92" s="251">
        <v>2.0740476190476151E-4</v>
      </c>
      <c r="M92" s="251">
        <v>0</v>
      </c>
      <c r="N92" s="251">
        <v>2.0740476190476151E-4</v>
      </c>
      <c r="O92" s="260">
        <v>22.198431966037639</v>
      </c>
      <c r="P92" s="260">
        <v>11.987092134260347</v>
      </c>
      <c r="Q92" s="258">
        <v>7.763172345537514E-2</v>
      </c>
      <c r="T92" s="21">
        <f t="shared" si="57"/>
        <v>41729</v>
      </c>
      <c r="U92" s="14">
        <f t="shared" si="58"/>
        <v>7.4405124796662128E-2</v>
      </c>
      <c r="V92" s="14">
        <f t="shared" si="59"/>
        <v>2.3180952380952385E-3</v>
      </c>
      <c r="W92" s="14">
        <f>++VLOOKUP(C92,'cds bmps'!K:O,5,FALSE)/10000</f>
        <v>2.6218933333333343E-2</v>
      </c>
      <c r="X92" s="79">
        <v>1.6090501988031324E-2</v>
      </c>
      <c r="Y92" s="8">
        <v>0</v>
      </c>
      <c r="AA92" s="83">
        <f t="shared" si="60"/>
        <v>6.7357460509501088E-2</v>
      </c>
      <c r="AB92" s="14">
        <f t="shared" si="61"/>
        <v>7.0476642871610401E-3</v>
      </c>
      <c r="AD92" s="21">
        <f t="shared" si="45"/>
        <v>41759</v>
      </c>
      <c r="AE92" s="14">
        <f t="shared" si="46"/>
        <v>3.0206066517028257E-3</v>
      </c>
      <c r="AF92" s="14">
        <f t="shared" si="47"/>
        <v>7.0476642871610401E-3</v>
      </c>
      <c r="AG92" s="15">
        <f t="shared" si="48"/>
        <v>2.0740476190476151E-4</v>
      </c>
      <c r="AT92" s="36"/>
      <c r="AZ92" s="21">
        <f t="shared" si="62"/>
        <v>41729</v>
      </c>
      <c r="BA92" s="60">
        <f t="shared" si="63"/>
        <v>7.4405124796662128E-2</v>
      </c>
      <c r="BB92" s="60">
        <f t="shared" si="64"/>
        <v>2.3180952380952385E-3</v>
      </c>
      <c r="BC92" s="60">
        <f t="shared" si="65"/>
        <v>7.9095238095237917E-5</v>
      </c>
      <c r="BD92" s="60">
        <f t="shared" si="66"/>
        <v>0</v>
      </c>
      <c r="BE92" s="60">
        <f t="shared" si="67"/>
        <v>7.9095238095237917E-5</v>
      </c>
      <c r="BF92" s="60">
        <f t="shared" si="68"/>
        <v>2.6218933333333343E-2</v>
      </c>
      <c r="BG92" s="61">
        <f t="shared" si="69"/>
        <v>1.6090501988031324E-2</v>
      </c>
      <c r="BK92" s="52">
        <f t="shared" si="73"/>
        <v>41729</v>
      </c>
      <c r="BL92" s="58">
        <f t="shared" si="74"/>
        <v>11.987092134260347</v>
      </c>
      <c r="BM92" s="53">
        <f t="shared" si="75"/>
        <v>27210</v>
      </c>
      <c r="BQ92" s="21">
        <f t="shared" si="49"/>
        <v>41759</v>
      </c>
      <c r="BR92" s="58">
        <f t="shared" si="50"/>
        <v>7.7425731448364954E-2</v>
      </c>
      <c r="BS92" s="58">
        <f t="shared" si="51"/>
        <v>7.4405124796662128E-2</v>
      </c>
      <c r="BT92" s="58">
        <f t="shared" si="52"/>
        <v>2.3180952380952385E-3</v>
      </c>
      <c r="BU92" s="58">
        <f t="shared" si="53"/>
        <v>2.6218933333333343E-2</v>
      </c>
      <c r="BV92" s="58">
        <f t="shared" si="54"/>
        <v>2.0740476190476151E-4</v>
      </c>
      <c r="BW92" s="8">
        <f t="shared" si="55"/>
        <v>1.6090501988031324E-2</v>
      </c>
    </row>
    <row r="93" spans="2:75" x14ac:dyDescent="0.25">
      <c r="B93" s="7">
        <f t="shared" si="56"/>
        <v>41670</v>
      </c>
      <c r="C93" s="252">
        <v>41759</v>
      </c>
      <c r="D93" s="247">
        <v>130838194378</v>
      </c>
      <c r="E93" s="248">
        <v>27754090.140000004</v>
      </c>
      <c r="F93" s="249">
        <v>28367</v>
      </c>
      <c r="G93" s="248">
        <v>4361273145.9333334</v>
      </c>
      <c r="H93" s="248">
        <v>153744.60274027332</v>
      </c>
      <c r="I93" s="248">
        <v>27754090.140000004</v>
      </c>
      <c r="J93" s="250">
        <v>7.7425731448364954E-2</v>
      </c>
      <c r="K93" s="250">
        <v>2.5255E-3</v>
      </c>
      <c r="L93" s="251">
        <v>6.6880952380951944E-5</v>
      </c>
      <c r="M93" s="251">
        <v>0</v>
      </c>
      <c r="N93" s="251">
        <v>6.6880952380951944E-5</v>
      </c>
      <c r="O93" s="260">
        <v>22.196029857629927</v>
      </c>
      <c r="P93" s="260">
        <v>11.943048080924296</v>
      </c>
      <c r="Q93" s="258">
        <v>7.4405124796662128E-2</v>
      </c>
      <c r="T93" s="21">
        <f t="shared" si="57"/>
        <v>41759</v>
      </c>
      <c r="U93" s="14">
        <f t="shared" si="58"/>
        <v>7.7425731448364954E-2</v>
      </c>
      <c r="V93" s="14">
        <f t="shared" si="59"/>
        <v>2.5255E-3</v>
      </c>
      <c r="W93" s="14">
        <f>++VLOOKUP(C93,'cds bmps'!K:O,5,FALSE)/10000</f>
        <v>2.0012786363636362E-2</v>
      </c>
      <c r="X93" s="79">
        <v>1.6090501988031324E-2</v>
      </c>
      <c r="Y93" s="8">
        <v>0</v>
      </c>
      <c r="AA93" s="83">
        <f t="shared" si="60"/>
        <v>6.5658589160043412E-2</v>
      </c>
      <c r="AB93" s="14">
        <f t="shared" si="61"/>
        <v>1.1767142288321542E-2</v>
      </c>
      <c r="AD93" s="21">
        <f t="shared" si="45"/>
        <v>41790</v>
      </c>
      <c r="AE93" s="14">
        <f t="shared" si="46"/>
        <v>-1.5183079271357397E-3</v>
      </c>
      <c r="AF93" s="14">
        <f t="shared" si="47"/>
        <v>1.1767142288321542E-2</v>
      </c>
      <c r="AG93" s="15">
        <f t="shared" si="48"/>
        <v>6.6880952380951944E-5</v>
      </c>
      <c r="AL93" s="37"/>
      <c r="AZ93" s="21">
        <f t="shared" si="62"/>
        <v>41759</v>
      </c>
      <c r="BA93" s="60">
        <f t="shared" si="63"/>
        <v>7.7425731448364954E-2</v>
      </c>
      <c r="BB93" s="60">
        <f t="shared" si="64"/>
        <v>2.5255E-3</v>
      </c>
      <c r="BC93" s="60">
        <f t="shared" si="65"/>
        <v>2.0740476190476151E-4</v>
      </c>
      <c r="BD93" s="60">
        <f t="shared" si="66"/>
        <v>0</v>
      </c>
      <c r="BE93" s="60">
        <f t="shared" si="67"/>
        <v>2.0740476190476151E-4</v>
      </c>
      <c r="BF93" s="60">
        <f t="shared" si="68"/>
        <v>2.0012786363636362E-2</v>
      </c>
      <c r="BG93" s="61">
        <f t="shared" si="69"/>
        <v>1.6090501988031324E-2</v>
      </c>
      <c r="BK93" s="52">
        <f t="shared" si="73"/>
        <v>41759</v>
      </c>
      <c r="BL93" s="58">
        <f t="shared" si="74"/>
        <v>11.943048080924296</v>
      </c>
      <c r="BM93" s="53">
        <f t="shared" si="75"/>
        <v>28367</v>
      </c>
      <c r="BQ93" s="21">
        <f t="shared" si="49"/>
        <v>41790</v>
      </c>
      <c r="BR93" s="58">
        <f t="shared" si="50"/>
        <v>7.5907423521229214E-2</v>
      </c>
      <c r="BS93" s="58">
        <f t="shared" si="51"/>
        <v>7.7425731448364954E-2</v>
      </c>
      <c r="BT93" s="58">
        <f t="shared" si="52"/>
        <v>2.5255E-3</v>
      </c>
      <c r="BU93" s="58">
        <f t="shared" si="53"/>
        <v>2.0012786363636362E-2</v>
      </c>
      <c r="BV93" s="58">
        <f t="shared" si="54"/>
        <v>6.6880952380951944E-5</v>
      </c>
      <c r="BW93" s="8">
        <f t="shared" si="55"/>
        <v>1.6090501988031324E-2</v>
      </c>
    </row>
    <row r="94" spans="2:75" x14ac:dyDescent="0.25">
      <c r="B94" s="7">
        <f t="shared" si="56"/>
        <v>41698</v>
      </c>
      <c r="C94" s="252">
        <v>41790</v>
      </c>
      <c r="D94" s="247">
        <v>130514023005</v>
      </c>
      <c r="E94" s="248">
        <v>27142419.779999964</v>
      </c>
      <c r="F94" s="249">
        <v>26739</v>
      </c>
      <c r="G94" s="248">
        <v>4210129774.3548388</v>
      </c>
      <c r="H94" s="248">
        <v>157452.77588372186</v>
      </c>
      <c r="I94" s="248">
        <v>27142419.779999964</v>
      </c>
      <c r="J94" s="250">
        <v>7.5907423521229214E-2</v>
      </c>
      <c r="K94" s="250">
        <v>2.5923809523809519E-3</v>
      </c>
      <c r="L94" s="251">
        <v>0</v>
      </c>
      <c r="M94" s="251">
        <v>-1.0633333333333326E-3</v>
      </c>
      <c r="N94" s="251">
        <v>-1.0633333333333326E-3</v>
      </c>
      <c r="O94" s="260">
        <v>22.160759309428045</v>
      </c>
      <c r="P94" s="260">
        <v>11.966880856629217</v>
      </c>
      <c r="Q94" s="258">
        <v>7.7425731448364954E-2</v>
      </c>
      <c r="T94" s="21">
        <f t="shared" si="57"/>
        <v>41790</v>
      </c>
      <c r="U94" s="14">
        <f t="shared" si="58"/>
        <v>7.5907423521229214E-2</v>
      </c>
      <c r="V94" s="14">
        <f t="shared" si="59"/>
        <v>2.5923809523809519E-3</v>
      </c>
      <c r="W94" s="14">
        <f>++VLOOKUP(C94,'cds bmps'!K:O,5,FALSE)/10000</f>
        <v>1.8005336363636364E-2</v>
      </c>
      <c r="X94" s="79">
        <v>1.6090501988031324E-2</v>
      </c>
      <c r="Y94" s="8">
        <v>0</v>
      </c>
      <c r="AA94" s="83">
        <f t="shared" si="60"/>
        <v>6.5108960602390409E-2</v>
      </c>
      <c r="AB94" s="14">
        <f t="shared" si="61"/>
        <v>1.0798462918838805E-2</v>
      </c>
      <c r="AD94" s="21">
        <f t="shared" si="45"/>
        <v>41820</v>
      </c>
      <c r="AE94" s="14">
        <f t="shared" si="46"/>
        <v>-2.4493642296663926E-3</v>
      </c>
      <c r="AF94" s="14">
        <f t="shared" si="47"/>
        <v>1.0798462918838805E-2</v>
      </c>
      <c r="AG94" s="15">
        <f t="shared" si="48"/>
        <v>-1.0633333333333326E-3</v>
      </c>
      <c r="AL94" s="37"/>
      <c r="AT94" s="37"/>
      <c r="AZ94" s="21">
        <f t="shared" si="62"/>
        <v>41790</v>
      </c>
      <c r="BA94" s="60">
        <f t="shared" si="63"/>
        <v>7.5907423521229214E-2</v>
      </c>
      <c r="BB94" s="60">
        <f t="shared" si="64"/>
        <v>2.5923809523809519E-3</v>
      </c>
      <c r="BC94" s="60">
        <f t="shared" si="65"/>
        <v>6.6880952380951944E-5</v>
      </c>
      <c r="BD94" s="60">
        <f t="shared" si="66"/>
        <v>0</v>
      </c>
      <c r="BE94" s="60">
        <f t="shared" si="67"/>
        <v>6.6880952380951944E-5</v>
      </c>
      <c r="BF94" s="60">
        <f t="shared" si="68"/>
        <v>1.8005336363636364E-2</v>
      </c>
      <c r="BG94" s="61">
        <f t="shared" si="69"/>
        <v>1.6090501988031324E-2</v>
      </c>
      <c r="BK94" s="52">
        <f t="shared" si="73"/>
        <v>41790</v>
      </c>
      <c r="BL94" s="58">
        <f t="shared" si="74"/>
        <v>11.966880856629217</v>
      </c>
      <c r="BM94" s="53">
        <f t="shared" si="75"/>
        <v>26739</v>
      </c>
      <c r="BQ94" s="21">
        <f t="shared" si="49"/>
        <v>41820</v>
      </c>
      <c r="BR94" s="58">
        <f t="shared" si="50"/>
        <v>7.3458059291562822E-2</v>
      </c>
      <c r="BS94" s="58">
        <f t="shared" si="51"/>
        <v>7.5907423521229214E-2</v>
      </c>
      <c r="BT94" s="58">
        <f t="shared" si="52"/>
        <v>2.5923809523809519E-3</v>
      </c>
      <c r="BU94" s="58">
        <f t="shared" si="53"/>
        <v>1.8005336363636364E-2</v>
      </c>
      <c r="BV94" s="58">
        <f t="shared" si="54"/>
        <v>-1.0633333333333326E-3</v>
      </c>
      <c r="BW94" s="8">
        <f t="shared" si="55"/>
        <v>1.6090501988031324E-2</v>
      </c>
    </row>
    <row r="95" spans="2:75" x14ac:dyDescent="0.25">
      <c r="B95" s="7">
        <f t="shared" si="56"/>
        <v>41729</v>
      </c>
      <c r="C95" s="252">
        <v>41820</v>
      </c>
      <c r="D95" s="247">
        <v>122931182284</v>
      </c>
      <c r="E95" s="248">
        <v>24740509.799999971</v>
      </c>
      <c r="F95" s="249">
        <v>25735</v>
      </c>
      <c r="G95" s="248">
        <v>4097706076.1333332</v>
      </c>
      <c r="H95" s="248">
        <v>159226.97012369664</v>
      </c>
      <c r="I95" s="248">
        <v>24740509.799999971</v>
      </c>
      <c r="J95" s="250">
        <v>7.3458059291562822E-2</v>
      </c>
      <c r="K95" s="250">
        <v>1.5290476190476193E-3</v>
      </c>
      <c r="L95" s="251">
        <v>0</v>
      </c>
      <c r="M95" s="251">
        <v>-5.7078674948240191E-4</v>
      </c>
      <c r="N95" s="251">
        <v>-5.7078674948240191E-4</v>
      </c>
      <c r="O95" s="260">
        <v>22.133693160455692</v>
      </c>
      <c r="P95" s="260">
        <v>11.97808594836884</v>
      </c>
      <c r="Q95" s="258">
        <v>7.5907423521229214E-2</v>
      </c>
      <c r="T95" s="21">
        <f t="shared" si="57"/>
        <v>41820</v>
      </c>
      <c r="U95" s="14">
        <f t="shared" si="58"/>
        <v>7.3458059291562822E-2</v>
      </c>
      <c r="V95" s="14">
        <f t="shared" si="59"/>
        <v>1.5290476190476193E-3</v>
      </c>
      <c r="W95" s="14">
        <f>++VLOOKUP(C95,'cds bmps'!K:O,5,FALSE)/10000</f>
        <v>1.6739757142857137E-2</v>
      </c>
      <c r="X95" s="79">
        <v>1.6434169343041833E-2</v>
      </c>
      <c r="Y95" s="8">
        <v>0</v>
      </c>
      <c r="AA95" s="83">
        <f t="shared" si="60"/>
        <v>6.4761964518719628E-2</v>
      </c>
      <c r="AB95" s="14">
        <f t="shared" si="61"/>
        <v>8.6960947728431937E-3</v>
      </c>
      <c r="AD95" s="21">
        <f t="shared" si="45"/>
        <v>41851</v>
      </c>
      <c r="AE95" s="14">
        <f t="shared" si="46"/>
        <v>1.9764592115696644E-3</v>
      </c>
      <c r="AF95" s="14">
        <f t="shared" si="47"/>
        <v>8.6960947728431937E-3</v>
      </c>
      <c r="AG95" s="15">
        <f t="shared" si="48"/>
        <v>-5.7078674948240191E-4</v>
      </c>
      <c r="AL95" s="37"/>
      <c r="AT95" s="37"/>
      <c r="AZ95" s="21">
        <f t="shared" ref="AZ95:AZ97" si="76">+T95</f>
        <v>41820</v>
      </c>
      <c r="BA95" s="60">
        <f t="shared" ref="BA95:BA97" si="77">+U95</f>
        <v>7.3458059291562822E-2</v>
      </c>
      <c r="BB95" s="60">
        <f t="shared" ref="BB95:BB97" si="78">+V95</f>
        <v>1.5290476190476193E-3</v>
      </c>
      <c r="BC95" s="60">
        <f t="shared" ref="BC95:BC97" si="79">+L94</f>
        <v>0</v>
      </c>
      <c r="BD95" s="60">
        <f t="shared" ref="BD95:BD97" si="80">+M94</f>
        <v>-1.0633333333333326E-3</v>
      </c>
      <c r="BE95" s="60">
        <f t="shared" ref="BE95:BE97" si="81">+N94</f>
        <v>-1.0633333333333326E-3</v>
      </c>
      <c r="BF95" s="60">
        <f t="shared" ref="BF95:BF97" si="82">+W95</f>
        <v>1.6739757142857137E-2</v>
      </c>
      <c r="BG95" s="61">
        <f t="shared" ref="BG95:BG97" si="83">+X95</f>
        <v>1.6434169343041833E-2</v>
      </c>
      <c r="BK95" s="52">
        <f t="shared" si="73"/>
        <v>41820</v>
      </c>
      <c r="BL95" s="58">
        <f t="shared" si="74"/>
        <v>11.97808594836884</v>
      </c>
      <c r="BM95" s="53">
        <f t="shared" si="75"/>
        <v>25735</v>
      </c>
      <c r="BQ95" s="21">
        <f t="shared" si="49"/>
        <v>41851</v>
      </c>
      <c r="BR95" s="58">
        <f t="shared" si="50"/>
        <v>7.5434518503132486E-2</v>
      </c>
      <c r="BS95" s="58">
        <f t="shared" si="51"/>
        <v>7.3458059291562822E-2</v>
      </c>
      <c r="BT95" s="58">
        <f t="shared" si="52"/>
        <v>1.5290476190476193E-3</v>
      </c>
      <c r="BU95" s="58">
        <f t="shared" si="53"/>
        <v>1.6739757142857137E-2</v>
      </c>
      <c r="BV95" s="58">
        <f t="shared" si="54"/>
        <v>-5.7078674948240191E-4</v>
      </c>
      <c r="BW95" s="8">
        <f t="shared" si="55"/>
        <v>1.6434169343041833E-2</v>
      </c>
    </row>
    <row r="96" spans="2:75" x14ac:dyDescent="0.25">
      <c r="B96" s="7">
        <f t="shared" si="56"/>
        <v>41759</v>
      </c>
      <c r="C96" s="252">
        <v>41851</v>
      </c>
      <c r="D96" s="247">
        <v>130124592146</v>
      </c>
      <c r="E96" s="248">
        <v>26892838.230000012</v>
      </c>
      <c r="F96" s="249">
        <v>28621</v>
      </c>
      <c r="G96" s="248">
        <v>4197567488.5806451</v>
      </c>
      <c r="H96" s="248">
        <v>146660.40629540005</v>
      </c>
      <c r="I96" s="248">
        <v>26892838.230000012</v>
      </c>
      <c r="J96" s="250">
        <v>7.5434518503132486E-2</v>
      </c>
      <c r="K96" s="250">
        <v>9.5826086956521742E-4</v>
      </c>
      <c r="L96" s="251">
        <v>0</v>
      </c>
      <c r="M96" s="251">
        <v>-1.0826086956521735E-4</v>
      </c>
      <c r="N96" s="251">
        <v>-1.0826086956521735E-4</v>
      </c>
      <c r="O96" s="260">
        <v>22.157771025066797</v>
      </c>
      <c r="P96" s="260">
        <v>11.895875031965787</v>
      </c>
      <c r="Q96" s="258">
        <v>7.3458059291562822E-2</v>
      </c>
      <c r="T96" s="21">
        <f t="shared" si="57"/>
        <v>41851</v>
      </c>
      <c r="U96" s="14">
        <f t="shared" si="58"/>
        <v>7.5434518503132486E-2</v>
      </c>
      <c r="V96" s="14">
        <f t="shared" si="59"/>
        <v>9.5826086956521742E-4</v>
      </c>
      <c r="W96" s="14">
        <f>++VLOOKUP(C96,'cds bmps'!K:O,5,FALSE)/10000</f>
        <v>2.1330356521739129E-2</v>
      </c>
      <c r="X96" s="79">
        <v>1.6434169343041833E-2</v>
      </c>
      <c r="Y96" s="8">
        <v>0</v>
      </c>
      <c r="AA96" s="83">
        <f t="shared" si="60"/>
        <v>6.5798354754244628E-2</v>
      </c>
      <c r="AB96" s="14">
        <f t="shared" si="61"/>
        <v>9.6361637488878576E-3</v>
      </c>
      <c r="AD96" s="21">
        <f t="shared" si="45"/>
        <v>41882</v>
      </c>
      <c r="AE96" s="14">
        <f t="shared" si="46"/>
        <v>-1.4712361727320655E-3</v>
      </c>
      <c r="AF96" s="14">
        <f t="shared" si="47"/>
        <v>9.6361637488878576E-3</v>
      </c>
      <c r="AG96" s="15">
        <f t="shared" si="48"/>
        <v>-1.0826086956521735E-4</v>
      </c>
      <c r="AT96" s="37"/>
      <c r="AZ96" s="21">
        <f t="shared" si="76"/>
        <v>41851</v>
      </c>
      <c r="BA96" s="60">
        <f t="shared" si="77"/>
        <v>7.5434518503132486E-2</v>
      </c>
      <c r="BB96" s="60">
        <f t="shared" si="78"/>
        <v>9.5826086956521742E-4</v>
      </c>
      <c r="BC96" s="60">
        <f t="shared" si="79"/>
        <v>0</v>
      </c>
      <c r="BD96" s="60">
        <f t="shared" si="80"/>
        <v>-5.7078674948240191E-4</v>
      </c>
      <c r="BE96" s="60">
        <f t="shared" si="81"/>
        <v>-5.7078674948240191E-4</v>
      </c>
      <c r="BF96" s="60">
        <f t="shared" si="82"/>
        <v>2.1330356521739129E-2</v>
      </c>
      <c r="BG96" s="61">
        <f t="shared" si="83"/>
        <v>1.6434169343041833E-2</v>
      </c>
      <c r="BK96" s="52">
        <f t="shared" si="73"/>
        <v>41851</v>
      </c>
      <c r="BL96" s="58">
        <f t="shared" si="74"/>
        <v>11.895875031965787</v>
      </c>
      <c r="BM96" s="53">
        <f t="shared" si="75"/>
        <v>28621</v>
      </c>
      <c r="BQ96" s="21">
        <f t="shared" si="49"/>
        <v>41882</v>
      </c>
      <c r="BR96" s="58">
        <f t="shared" si="50"/>
        <v>7.3963282330400421E-2</v>
      </c>
      <c r="BS96" s="58">
        <f t="shared" si="51"/>
        <v>7.5434518503132486E-2</v>
      </c>
      <c r="BT96" s="58">
        <f t="shared" si="52"/>
        <v>9.5826086956521742E-4</v>
      </c>
      <c r="BU96" s="58">
        <f t="shared" si="53"/>
        <v>2.1330356521739129E-2</v>
      </c>
      <c r="BV96" s="58">
        <f t="shared" si="54"/>
        <v>-1.0826086956521735E-4</v>
      </c>
      <c r="BW96" s="8">
        <f t="shared" si="55"/>
        <v>1.6434169343041833E-2</v>
      </c>
    </row>
    <row r="97" spans="2:65" x14ac:dyDescent="0.25">
      <c r="B97" s="7">
        <f t="shared" si="56"/>
        <v>41790</v>
      </c>
      <c r="C97" s="253">
        <v>41882</v>
      </c>
      <c r="D97" s="254">
        <v>125698623860</v>
      </c>
      <c r="E97" s="255">
        <v>25471459.739999961</v>
      </c>
      <c r="F97" s="256">
        <v>25853</v>
      </c>
      <c r="G97" s="248">
        <v>4054794318.0645161</v>
      </c>
      <c r="H97" s="248">
        <v>156840.37899139427</v>
      </c>
      <c r="I97" s="248">
        <v>25471459.739999961</v>
      </c>
      <c r="J97" s="250">
        <v>7.3963282330400421E-2</v>
      </c>
      <c r="K97" s="250">
        <v>8.5000000000000006E-4</v>
      </c>
      <c r="L97" s="251">
        <v>0</v>
      </c>
      <c r="M97" s="251">
        <v>-8.5000000000000006E-4</v>
      </c>
      <c r="N97" s="251">
        <v>-8.5000000000000006E-4</v>
      </c>
      <c r="O97" s="260">
        <v>22.123165800185287</v>
      </c>
      <c r="P97" s="260">
        <v>11.962983872823868</v>
      </c>
      <c r="Q97" s="258">
        <v>7.5434518503132486E-2</v>
      </c>
      <c r="T97" s="21">
        <f t="shared" si="57"/>
        <v>41882</v>
      </c>
      <c r="U97" s="14">
        <f t="shared" si="58"/>
        <v>7.3963282330400421E-2</v>
      </c>
      <c r="V97" s="14">
        <f t="shared" si="59"/>
        <v>8.5000000000000006E-4</v>
      </c>
      <c r="W97" s="14">
        <f>++VLOOKUP(C97,'cds bmps'!K:O,5,FALSE)/10000</f>
        <v>2.3160223809523806E-2</v>
      </c>
      <c r="X97" s="79">
        <v>1.6434169343041833E-2</v>
      </c>
      <c r="Y97" s="8">
        <v>0</v>
      </c>
      <c r="AA97" s="83">
        <f t="shared" si="60"/>
        <v>6.6274404620033645E-2</v>
      </c>
      <c r="AB97" s="14">
        <f t="shared" si="61"/>
        <v>7.688877710366776E-3</v>
      </c>
      <c r="AD97" s="21"/>
      <c r="AE97" s="14"/>
      <c r="AF97" s="14"/>
      <c r="AG97" s="15"/>
      <c r="AL97" s="36"/>
      <c r="AZ97" s="21">
        <f t="shared" si="76"/>
        <v>41882</v>
      </c>
      <c r="BA97" s="60">
        <f t="shared" si="77"/>
        <v>7.3963282330400421E-2</v>
      </c>
      <c r="BB97" s="60">
        <f t="shared" si="78"/>
        <v>8.5000000000000006E-4</v>
      </c>
      <c r="BC97" s="60">
        <f t="shared" si="79"/>
        <v>0</v>
      </c>
      <c r="BD97" s="60">
        <f t="shared" si="80"/>
        <v>-1.0826086956521735E-4</v>
      </c>
      <c r="BE97" s="60">
        <f t="shared" si="81"/>
        <v>-1.0826086956521735E-4</v>
      </c>
      <c r="BF97" s="60">
        <f t="shared" si="82"/>
        <v>2.3160223809523806E-2</v>
      </c>
      <c r="BG97" s="61">
        <f t="shared" si="83"/>
        <v>1.6434169343041833E-2</v>
      </c>
      <c r="BK97" s="52">
        <f t="shared" si="73"/>
        <v>41882</v>
      </c>
      <c r="BL97" s="58">
        <f t="shared" si="74"/>
        <v>11.962983872823868</v>
      </c>
      <c r="BM97" s="53">
        <f t="shared" si="75"/>
        <v>25853</v>
      </c>
    </row>
    <row r="98" spans="2:65" x14ac:dyDescent="0.25">
      <c r="C98" s="66"/>
      <c r="AT98" s="36"/>
      <c r="AZ98" s="21"/>
      <c r="BA98" s="60"/>
      <c r="BB98" s="60"/>
      <c r="BC98" s="60"/>
      <c r="BD98" s="60"/>
      <c r="BE98" s="60"/>
      <c r="BF98" s="60"/>
      <c r="BG98" s="61"/>
    </row>
    <row r="99" spans="2:65" x14ac:dyDescent="0.25">
      <c r="C99" s="66"/>
      <c r="AL99" s="36"/>
    </row>
    <row r="100" spans="2:65" x14ac:dyDescent="0.25">
      <c r="C100" s="66"/>
      <c r="AL100" s="36"/>
      <c r="AT100" s="36"/>
    </row>
    <row r="101" spans="2:65" x14ac:dyDescent="0.25">
      <c r="C101" s="66"/>
      <c r="AT101" s="36"/>
    </row>
    <row r="102" spans="2:65" x14ac:dyDescent="0.25">
      <c r="C102" s="66"/>
      <c r="AL102" s="37"/>
    </row>
    <row r="103" spans="2:65" x14ac:dyDescent="0.25">
      <c r="C103" s="66"/>
      <c r="AL103" s="37"/>
      <c r="AT103" s="37"/>
    </row>
    <row r="104" spans="2:65" x14ac:dyDescent="0.25">
      <c r="C104" s="66"/>
      <c r="AL104" s="37"/>
      <c r="AT104" s="37"/>
    </row>
    <row r="105" spans="2:65" x14ac:dyDescent="0.25">
      <c r="C105" s="66"/>
      <c r="AT105" s="37"/>
    </row>
    <row r="106" spans="2:65" x14ac:dyDescent="0.25">
      <c r="C106" s="66"/>
      <c r="AL106" s="36"/>
    </row>
    <row r="107" spans="2:65" x14ac:dyDescent="0.25">
      <c r="C107" s="66"/>
      <c r="AT107" s="36"/>
    </row>
    <row r="108" spans="2:65" x14ac:dyDescent="0.25">
      <c r="C108" s="66"/>
      <c r="AL108" s="36"/>
    </row>
    <row r="109" spans="2:65" x14ac:dyDescent="0.25">
      <c r="C109" s="66"/>
      <c r="AL109" s="36"/>
      <c r="AT109" s="36"/>
    </row>
    <row r="110" spans="2:65" x14ac:dyDescent="0.25">
      <c r="C110" s="66"/>
      <c r="AT110" s="36"/>
    </row>
    <row r="111" spans="2:65" x14ac:dyDescent="0.25">
      <c r="C111" s="66"/>
    </row>
    <row r="112" spans="2:65" x14ac:dyDescent="0.25">
      <c r="C112" s="66"/>
    </row>
    <row r="113" spans="3:3" x14ac:dyDescent="0.25">
      <c r="C113" s="66"/>
    </row>
    <row r="114" spans="3:3" x14ac:dyDescent="0.25">
      <c r="C114" s="66"/>
    </row>
    <row r="115" spans="3:3" x14ac:dyDescent="0.25">
      <c r="C115" s="66"/>
    </row>
    <row r="116" spans="3:3" x14ac:dyDescent="0.25">
      <c r="C116" s="66"/>
    </row>
    <row r="117" spans="3:3" x14ac:dyDescent="0.25">
      <c r="C117" s="66"/>
    </row>
    <row r="118" spans="3:3" x14ac:dyDescent="0.25">
      <c r="C118" s="66"/>
    </row>
    <row r="119" spans="3:3" x14ac:dyDescent="0.25">
      <c r="C119" s="66"/>
    </row>
    <row r="120" spans="3:3" x14ac:dyDescent="0.25">
      <c r="C120" s="66"/>
    </row>
    <row r="121" spans="3:3" x14ac:dyDescent="0.25">
      <c r="C121" s="66"/>
    </row>
    <row r="122" spans="3:3" x14ac:dyDescent="0.25">
      <c r="C122" s="66"/>
    </row>
    <row r="123" spans="3:3" x14ac:dyDescent="0.25">
      <c r="C123" s="66"/>
    </row>
    <row r="124" spans="3:3" x14ac:dyDescent="0.25">
      <c r="C124" s="66"/>
    </row>
    <row r="125" spans="3:3" x14ac:dyDescent="0.25">
      <c r="C125" s="66"/>
    </row>
    <row r="126" spans="3:3" x14ac:dyDescent="0.25">
      <c r="C126" s="66"/>
    </row>
    <row r="127" spans="3:3" x14ac:dyDescent="0.25">
      <c r="C127" s="66"/>
    </row>
    <row r="128" spans="3:3" x14ac:dyDescent="0.25">
      <c r="C128" s="66"/>
    </row>
    <row r="129" spans="3:3" x14ac:dyDescent="0.25">
      <c r="C129" s="66"/>
    </row>
    <row r="130" spans="3:3" x14ac:dyDescent="0.25">
      <c r="C130" s="66"/>
    </row>
    <row r="131" spans="3:3" x14ac:dyDescent="0.25">
      <c r="C131" s="66"/>
    </row>
    <row r="132" spans="3:3" x14ac:dyDescent="0.25">
      <c r="C132" s="66"/>
    </row>
    <row r="133" spans="3:3" x14ac:dyDescent="0.25">
      <c r="C133" s="66"/>
    </row>
    <row r="134" spans="3:3" x14ac:dyDescent="0.25">
      <c r="C134" s="66"/>
    </row>
    <row r="135" spans="3:3" x14ac:dyDescent="0.25">
      <c r="C135" s="66"/>
    </row>
    <row r="136" spans="3:3" x14ac:dyDescent="0.25">
      <c r="C136" s="66"/>
    </row>
    <row r="137" spans="3:3" x14ac:dyDescent="0.25">
      <c r="C137" s="66"/>
    </row>
    <row r="138" spans="3:3" x14ac:dyDescent="0.25">
      <c r="C138" s="66"/>
    </row>
    <row r="139" spans="3:3" x14ac:dyDescent="0.25">
      <c r="C139" s="66"/>
    </row>
    <row r="140" spans="3:3" x14ac:dyDescent="0.25">
      <c r="C140" s="66"/>
    </row>
    <row r="141" spans="3:3" x14ac:dyDescent="0.25">
      <c r="C141" s="66"/>
    </row>
    <row r="142" spans="3:3" x14ac:dyDescent="0.25">
      <c r="C142" s="66"/>
    </row>
    <row r="143" spans="3:3" x14ac:dyDescent="0.25">
      <c r="C143" s="66"/>
    </row>
    <row r="144" spans="3:3" x14ac:dyDescent="0.25">
      <c r="C144" s="66"/>
    </row>
    <row r="145" spans="3:14" x14ac:dyDescent="0.25">
      <c r="C145" s="66"/>
    </row>
    <row r="146" spans="3:14" x14ac:dyDescent="0.25">
      <c r="C146" s="66"/>
    </row>
    <row r="147" spans="3:14" x14ac:dyDescent="0.25">
      <c r="C147" s="66"/>
    </row>
    <row r="148" spans="3:14" x14ac:dyDescent="0.25">
      <c r="C148" s="66"/>
    </row>
    <row r="149" spans="3:14" x14ac:dyDescent="0.25">
      <c r="C149" s="66"/>
    </row>
    <row r="150" spans="3:14" x14ac:dyDescent="0.25">
      <c r="C150" s="66"/>
    </row>
    <row r="151" spans="3:14" x14ac:dyDescent="0.25">
      <c r="C151" s="66"/>
    </row>
    <row r="152" spans="3:14" x14ac:dyDescent="0.25">
      <c r="C152" s="66"/>
    </row>
    <row r="153" spans="3:14" x14ac:dyDescent="0.25">
      <c r="C153" s="66"/>
    </row>
    <row r="154" spans="3:14" x14ac:dyDescent="0.25">
      <c r="C154" s="66"/>
    </row>
    <row r="156" spans="3:14" x14ac:dyDescent="0.25">
      <c r="C156" s="67"/>
      <c r="D156" s="67"/>
      <c r="E156" s="67"/>
      <c r="F156" s="67"/>
      <c r="G156" s="67"/>
      <c r="H156" s="67"/>
      <c r="I156" s="67"/>
      <c r="J156" s="67"/>
      <c r="K156" s="72"/>
      <c r="L156" s="67"/>
      <c r="M156" s="67"/>
      <c r="N156" s="67"/>
    </row>
    <row r="157" spans="3:14" x14ac:dyDescent="0.25">
      <c r="C157" s="67"/>
      <c r="D157" s="67"/>
      <c r="E157" s="67"/>
      <c r="F157" s="67"/>
      <c r="G157" s="67"/>
      <c r="H157" s="67"/>
      <c r="I157" s="67"/>
      <c r="J157" s="67"/>
      <c r="K157" s="72"/>
      <c r="L157" s="67"/>
      <c r="M157" s="67"/>
      <c r="N157" s="67"/>
    </row>
    <row r="158" spans="3:14" x14ac:dyDescent="0.25">
      <c r="C158" s="67"/>
      <c r="D158" s="67"/>
      <c r="E158" s="67"/>
      <c r="F158" s="67"/>
      <c r="G158" s="67"/>
      <c r="H158" s="67"/>
      <c r="I158" s="67"/>
      <c r="J158" s="67"/>
      <c r="K158" s="72"/>
      <c r="L158" s="67"/>
      <c r="M158" s="67"/>
      <c r="N158" s="67"/>
    </row>
    <row r="159" spans="3:14" x14ac:dyDescent="0.25">
      <c r="C159" s="67"/>
      <c r="D159" s="67"/>
      <c r="E159" s="67"/>
      <c r="F159" s="67"/>
      <c r="G159" s="67"/>
      <c r="H159" s="67"/>
      <c r="I159" s="67"/>
      <c r="J159" s="67"/>
      <c r="K159" s="72"/>
      <c r="L159" s="67"/>
      <c r="M159" s="67"/>
      <c r="N159" s="67"/>
    </row>
    <row r="160" spans="3:14" x14ac:dyDescent="0.25">
      <c r="C160" s="67"/>
      <c r="D160" s="67"/>
      <c r="E160" s="67"/>
      <c r="F160" s="67"/>
      <c r="G160" s="67"/>
      <c r="H160" s="67"/>
      <c r="I160" s="67"/>
      <c r="J160" s="67"/>
      <c r="K160" s="72"/>
      <c r="L160" s="67"/>
      <c r="M160" s="67"/>
      <c r="N160" s="67"/>
    </row>
    <row r="161" spans="3:14" x14ac:dyDescent="0.25">
      <c r="C161" s="67"/>
      <c r="D161" s="67"/>
      <c r="E161" s="67"/>
      <c r="F161" s="67"/>
      <c r="G161" s="67"/>
      <c r="H161" s="67"/>
      <c r="I161" s="67"/>
      <c r="J161" s="67"/>
      <c r="K161" s="72"/>
      <c r="L161" s="67"/>
      <c r="M161" s="67"/>
      <c r="N161" s="67"/>
    </row>
    <row r="162" spans="3:14" x14ac:dyDescent="0.25">
      <c r="C162" s="67"/>
      <c r="D162" s="67"/>
      <c r="E162" s="67"/>
      <c r="F162" s="67"/>
      <c r="G162" s="67"/>
      <c r="H162" s="67"/>
      <c r="I162" s="67"/>
      <c r="J162" s="67"/>
      <c r="K162" s="72"/>
      <c r="L162" s="67"/>
      <c r="M162" s="67"/>
      <c r="N162" s="67"/>
    </row>
    <row r="163" spans="3:14" x14ac:dyDescent="0.25">
      <c r="C163" s="67"/>
      <c r="D163" s="67"/>
      <c r="E163" s="67"/>
      <c r="F163" s="67"/>
      <c r="G163" s="67"/>
      <c r="H163" s="67"/>
      <c r="I163" s="67"/>
      <c r="J163" s="67"/>
      <c r="K163" s="72"/>
      <c r="L163" s="67"/>
      <c r="M163" s="67"/>
      <c r="N163" s="67"/>
    </row>
    <row r="164" spans="3:14" x14ac:dyDescent="0.25">
      <c r="C164" s="67"/>
      <c r="D164" s="67"/>
      <c r="E164" s="67"/>
      <c r="F164" s="67"/>
      <c r="G164" s="67"/>
      <c r="H164" s="67"/>
      <c r="I164" s="67"/>
      <c r="J164" s="67"/>
      <c r="K164" s="72"/>
      <c r="L164" s="67"/>
      <c r="M164" s="67"/>
      <c r="N164" s="67"/>
    </row>
    <row r="165" spans="3:14" x14ac:dyDescent="0.25">
      <c r="C165" s="67"/>
      <c r="D165" s="67"/>
      <c r="E165" s="67"/>
      <c r="F165" s="67"/>
      <c r="G165" s="67"/>
      <c r="H165" s="67"/>
      <c r="I165" s="67"/>
      <c r="J165" s="67"/>
      <c r="K165" s="72"/>
      <c r="L165" s="67"/>
      <c r="M165" s="67"/>
      <c r="N165" s="67"/>
    </row>
    <row r="166" spans="3:14" x14ac:dyDescent="0.25">
      <c r="C166" s="67"/>
      <c r="D166" s="67"/>
      <c r="E166" s="67"/>
      <c r="F166" s="67"/>
      <c r="G166" s="67"/>
      <c r="H166" s="67"/>
      <c r="I166" s="67"/>
      <c r="J166" s="67"/>
      <c r="K166" s="72"/>
      <c r="L166" s="67"/>
      <c r="M166" s="67"/>
      <c r="N166" s="67"/>
    </row>
    <row r="167" spans="3:14" x14ac:dyDescent="0.25">
      <c r="C167" s="67"/>
      <c r="D167" s="67"/>
      <c r="E167" s="67"/>
      <c r="F167" s="67"/>
      <c r="G167" s="67"/>
      <c r="H167" s="67"/>
      <c r="I167" s="67"/>
      <c r="J167" s="67"/>
      <c r="K167" s="72"/>
      <c r="L167" s="67"/>
      <c r="M167" s="67"/>
      <c r="N167" s="67"/>
    </row>
    <row r="168" spans="3:14" x14ac:dyDescent="0.25">
      <c r="C168" s="67"/>
      <c r="D168" s="67"/>
      <c r="E168" s="67"/>
      <c r="F168" s="67"/>
      <c r="G168" s="67"/>
      <c r="H168" s="67"/>
      <c r="I168" s="67"/>
      <c r="J168" s="67"/>
      <c r="K168" s="72"/>
      <c r="L168" s="67"/>
      <c r="M168" s="67"/>
      <c r="N168" s="67"/>
    </row>
    <row r="169" spans="3:14" x14ac:dyDescent="0.25">
      <c r="C169" s="67"/>
      <c r="D169" s="67"/>
      <c r="E169" s="67"/>
      <c r="F169" s="67"/>
      <c r="G169" s="67"/>
      <c r="H169" s="67"/>
      <c r="I169" s="67"/>
      <c r="J169" s="67"/>
      <c r="K169" s="72"/>
      <c r="L169" s="67"/>
      <c r="M169" s="67"/>
      <c r="N169" s="67"/>
    </row>
    <row r="170" spans="3:14" x14ac:dyDescent="0.25">
      <c r="C170" s="67"/>
      <c r="D170" s="67"/>
      <c r="E170" s="67"/>
      <c r="F170" s="67"/>
      <c r="G170" s="67"/>
      <c r="H170" s="67"/>
      <c r="I170" s="67"/>
      <c r="J170" s="67"/>
      <c r="K170" s="72"/>
      <c r="L170" s="67"/>
      <c r="M170" s="67"/>
      <c r="N170" s="67"/>
    </row>
    <row r="171" spans="3:14" x14ac:dyDescent="0.25">
      <c r="C171" s="67"/>
      <c r="D171" s="67"/>
      <c r="E171" s="67"/>
      <c r="F171" s="67"/>
      <c r="G171" s="67"/>
      <c r="H171" s="67"/>
      <c r="I171" s="67"/>
      <c r="J171" s="67"/>
      <c r="K171" s="72"/>
      <c r="L171" s="67"/>
      <c r="M171" s="67"/>
      <c r="N171" s="67"/>
    </row>
    <row r="172" spans="3:14" x14ac:dyDescent="0.25">
      <c r="C172" s="67"/>
      <c r="D172" s="67"/>
      <c r="E172" s="67"/>
      <c r="F172" s="67"/>
      <c r="G172" s="67"/>
      <c r="H172" s="67"/>
      <c r="I172" s="67"/>
      <c r="J172" s="67"/>
      <c r="K172" s="72"/>
      <c r="L172" s="67"/>
      <c r="M172" s="67"/>
      <c r="N172" s="67"/>
    </row>
    <row r="173" spans="3:14" x14ac:dyDescent="0.25">
      <c r="C173" s="67"/>
      <c r="D173" s="67"/>
      <c r="E173" s="67"/>
      <c r="F173" s="67"/>
      <c r="G173" s="67"/>
      <c r="H173" s="67"/>
      <c r="I173" s="67"/>
      <c r="J173" s="67"/>
      <c r="K173" s="72"/>
      <c r="L173" s="67"/>
      <c r="M173" s="67"/>
      <c r="N173" s="67"/>
    </row>
    <row r="174" spans="3:14" x14ac:dyDescent="0.25">
      <c r="C174" s="67"/>
      <c r="D174" s="67"/>
      <c r="E174" s="67"/>
      <c r="F174" s="67"/>
      <c r="G174" s="67"/>
      <c r="H174" s="67"/>
      <c r="I174" s="67"/>
      <c r="J174" s="67"/>
      <c r="K174" s="72"/>
      <c r="L174" s="67"/>
      <c r="M174" s="67"/>
      <c r="N174" s="67"/>
    </row>
    <row r="175" spans="3:14" x14ac:dyDescent="0.25">
      <c r="C175" s="67"/>
      <c r="D175" s="67"/>
      <c r="E175" s="67"/>
      <c r="F175" s="67"/>
      <c r="G175" s="67"/>
      <c r="H175" s="67"/>
      <c r="I175" s="67"/>
      <c r="J175" s="67"/>
      <c r="K175" s="72"/>
      <c r="L175" s="67"/>
      <c r="M175" s="67"/>
      <c r="N175" s="67"/>
    </row>
    <row r="176" spans="3:14" x14ac:dyDescent="0.25">
      <c r="C176" s="67"/>
      <c r="D176" s="67"/>
      <c r="E176" s="67"/>
      <c r="F176" s="67"/>
      <c r="G176" s="67"/>
      <c r="H176" s="67"/>
      <c r="I176" s="67"/>
      <c r="J176" s="67"/>
      <c r="K176" s="72"/>
      <c r="L176" s="67"/>
      <c r="M176" s="67"/>
      <c r="N176" s="67"/>
    </row>
    <row r="177" spans="3:14" x14ac:dyDescent="0.25">
      <c r="C177" s="67"/>
      <c r="D177" s="67"/>
      <c r="E177" s="67"/>
      <c r="F177" s="67"/>
      <c r="G177" s="67"/>
      <c r="H177" s="67"/>
      <c r="I177" s="67"/>
      <c r="J177" s="67"/>
      <c r="K177" s="72"/>
      <c r="L177" s="67"/>
      <c r="M177" s="67"/>
      <c r="N177" s="67"/>
    </row>
    <row r="178" spans="3:14" x14ac:dyDescent="0.25">
      <c r="C178" s="67"/>
      <c r="D178" s="67"/>
      <c r="E178" s="67"/>
      <c r="F178" s="67"/>
      <c r="G178" s="67"/>
      <c r="H178" s="67"/>
      <c r="I178" s="67"/>
      <c r="J178" s="67"/>
      <c r="K178" s="72"/>
      <c r="L178" s="67"/>
      <c r="M178" s="67"/>
      <c r="N178" s="67"/>
    </row>
    <row r="179" spans="3:14" x14ac:dyDescent="0.25">
      <c r="C179" s="67"/>
      <c r="D179" s="67"/>
      <c r="E179" s="67"/>
      <c r="F179" s="67"/>
      <c r="G179" s="67"/>
      <c r="H179" s="67"/>
      <c r="I179" s="67"/>
      <c r="J179" s="67"/>
      <c r="K179" s="72"/>
      <c r="L179" s="67"/>
      <c r="M179" s="67"/>
      <c r="N179" s="67"/>
    </row>
    <row r="180" spans="3:14" x14ac:dyDescent="0.25">
      <c r="C180" s="67"/>
      <c r="D180" s="67"/>
      <c r="E180" s="67"/>
      <c r="F180" s="67"/>
      <c r="G180" s="67"/>
      <c r="H180" s="67"/>
      <c r="I180" s="67"/>
      <c r="J180" s="67"/>
      <c r="K180" s="72"/>
      <c r="L180" s="67"/>
      <c r="M180" s="67"/>
      <c r="N180" s="67"/>
    </row>
    <row r="181" spans="3:14" x14ac:dyDescent="0.25">
      <c r="C181" s="67"/>
      <c r="D181" s="67"/>
      <c r="E181" s="67"/>
      <c r="F181" s="67"/>
      <c r="G181" s="67"/>
      <c r="H181" s="67"/>
      <c r="I181" s="67"/>
      <c r="J181" s="67"/>
      <c r="K181" s="72"/>
      <c r="L181" s="67"/>
      <c r="M181" s="67"/>
      <c r="N181" s="67"/>
    </row>
    <row r="182" spans="3:14" x14ac:dyDescent="0.25">
      <c r="C182" s="67"/>
      <c r="D182" s="67"/>
      <c r="E182" s="67"/>
      <c r="F182" s="67"/>
      <c r="G182" s="67"/>
      <c r="H182" s="67"/>
      <c r="I182" s="67"/>
      <c r="J182" s="67"/>
      <c r="K182" s="72"/>
      <c r="L182" s="67"/>
      <c r="M182" s="67"/>
      <c r="N182" s="67"/>
    </row>
    <row r="183" spans="3:14" x14ac:dyDescent="0.25">
      <c r="C183" s="67"/>
      <c r="D183" s="67"/>
      <c r="E183" s="67"/>
      <c r="F183" s="67"/>
      <c r="G183" s="67"/>
      <c r="H183" s="67"/>
      <c r="I183" s="67"/>
      <c r="J183" s="67"/>
      <c r="K183" s="72"/>
      <c r="L183" s="67"/>
      <c r="M183" s="67"/>
      <c r="N183" s="67"/>
    </row>
    <row r="184" spans="3:14" x14ac:dyDescent="0.25">
      <c r="C184" s="67"/>
      <c r="D184" s="67"/>
      <c r="E184" s="67"/>
      <c r="F184" s="67"/>
      <c r="G184" s="67"/>
      <c r="H184" s="67"/>
      <c r="I184" s="67"/>
      <c r="J184" s="67"/>
      <c r="K184" s="72"/>
      <c r="L184" s="67"/>
      <c r="M184" s="67"/>
      <c r="N184" s="67"/>
    </row>
    <row r="185" spans="3:14" x14ac:dyDescent="0.25">
      <c r="C185" s="67"/>
      <c r="D185" s="67"/>
      <c r="E185" s="67"/>
      <c r="F185" s="67"/>
      <c r="G185" s="67"/>
      <c r="H185" s="67"/>
      <c r="I185" s="67"/>
      <c r="J185" s="67"/>
      <c r="K185" s="72"/>
      <c r="L185" s="67"/>
      <c r="M185" s="67"/>
      <c r="N185" s="67"/>
    </row>
    <row r="186" spans="3:14" x14ac:dyDescent="0.25">
      <c r="C186" s="67"/>
      <c r="D186" s="67"/>
      <c r="E186" s="67"/>
      <c r="F186" s="67"/>
      <c r="G186" s="67"/>
      <c r="H186" s="67"/>
      <c r="I186" s="67"/>
      <c r="J186" s="67"/>
      <c r="K186" s="72"/>
      <c r="L186" s="67"/>
      <c r="M186" s="67"/>
      <c r="N186" s="67"/>
    </row>
    <row r="187" spans="3:14" x14ac:dyDescent="0.25">
      <c r="C187" s="67"/>
      <c r="D187" s="67"/>
      <c r="E187" s="67"/>
      <c r="F187" s="67"/>
      <c r="G187" s="67"/>
      <c r="H187" s="67"/>
      <c r="I187" s="67"/>
      <c r="J187" s="67"/>
      <c r="K187" s="72"/>
      <c r="L187" s="67"/>
      <c r="M187" s="67"/>
      <c r="N187" s="67"/>
    </row>
    <row r="188" spans="3:14" x14ac:dyDescent="0.25">
      <c r="C188" s="67"/>
      <c r="D188" s="67"/>
      <c r="E188" s="67"/>
      <c r="F188" s="67"/>
      <c r="G188" s="67"/>
      <c r="H188" s="67"/>
      <c r="I188" s="67"/>
      <c r="J188" s="67"/>
      <c r="K188" s="72"/>
      <c r="L188" s="67"/>
      <c r="M188" s="67"/>
      <c r="N188" s="67"/>
    </row>
    <row r="189" spans="3:14" x14ac:dyDescent="0.25">
      <c r="C189" s="67"/>
      <c r="D189" s="67"/>
      <c r="E189" s="67"/>
      <c r="F189" s="67"/>
      <c r="G189" s="67"/>
      <c r="H189" s="67"/>
      <c r="I189" s="67"/>
      <c r="J189" s="67"/>
      <c r="K189" s="72"/>
      <c r="L189" s="67"/>
      <c r="M189" s="67"/>
      <c r="N189" s="67"/>
    </row>
    <row r="190" spans="3:14" x14ac:dyDescent="0.25">
      <c r="C190" s="67"/>
      <c r="D190" s="67"/>
      <c r="E190" s="67"/>
      <c r="F190" s="67"/>
      <c r="G190" s="67"/>
      <c r="H190" s="67"/>
      <c r="I190" s="67"/>
      <c r="J190" s="67"/>
      <c r="K190" s="72"/>
      <c r="L190" s="67"/>
      <c r="M190" s="67"/>
      <c r="N190" s="67"/>
    </row>
    <row r="191" spans="3:14" x14ac:dyDescent="0.25">
      <c r="C191" s="67"/>
      <c r="D191" s="67"/>
      <c r="E191" s="67"/>
      <c r="F191" s="67"/>
      <c r="G191" s="67"/>
      <c r="H191" s="67"/>
      <c r="I191" s="67"/>
      <c r="J191" s="67"/>
      <c r="K191" s="72"/>
      <c r="L191" s="67"/>
      <c r="M191" s="67"/>
      <c r="N191" s="67"/>
    </row>
    <row r="192" spans="3:14" x14ac:dyDescent="0.25">
      <c r="C192" s="67"/>
      <c r="D192" s="67"/>
      <c r="E192" s="67"/>
      <c r="F192" s="67"/>
      <c r="G192" s="67"/>
      <c r="H192" s="67"/>
      <c r="I192" s="67"/>
      <c r="J192" s="67"/>
      <c r="K192" s="72"/>
      <c r="L192" s="67"/>
      <c r="M192" s="67"/>
      <c r="N192" s="67"/>
    </row>
    <row r="193" spans="3:14" x14ac:dyDescent="0.25">
      <c r="C193" s="67"/>
      <c r="D193" s="67"/>
      <c r="E193" s="67"/>
      <c r="F193" s="67"/>
      <c r="G193" s="67"/>
      <c r="H193" s="67"/>
      <c r="I193" s="67"/>
      <c r="J193" s="67"/>
      <c r="K193" s="72"/>
      <c r="L193" s="67"/>
      <c r="M193" s="67"/>
      <c r="N193" s="67"/>
    </row>
    <row r="194" spans="3:14" x14ac:dyDescent="0.25">
      <c r="C194" s="67"/>
      <c r="D194" s="67"/>
      <c r="E194" s="67"/>
      <c r="F194" s="67"/>
      <c r="G194" s="67"/>
      <c r="H194" s="67"/>
      <c r="I194" s="67"/>
      <c r="J194" s="67"/>
      <c r="K194" s="72"/>
      <c r="L194" s="67"/>
      <c r="M194" s="67"/>
      <c r="N194" s="67"/>
    </row>
    <row r="195" spans="3:14" x14ac:dyDescent="0.25">
      <c r="C195" s="67"/>
      <c r="D195" s="67"/>
      <c r="E195" s="67"/>
      <c r="F195" s="67"/>
      <c r="G195" s="67"/>
      <c r="H195" s="67"/>
      <c r="I195" s="67"/>
      <c r="J195" s="67"/>
      <c r="K195" s="72"/>
      <c r="L195" s="67"/>
      <c r="M195" s="67"/>
      <c r="N195" s="67"/>
    </row>
    <row r="196" spans="3:14" x14ac:dyDescent="0.25">
      <c r="C196" s="67"/>
      <c r="D196" s="67"/>
      <c r="E196" s="67"/>
      <c r="F196" s="67"/>
      <c r="G196" s="67"/>
      <c r="H196" s="67"/>
      <c r="I196" s="67"/>
      <c r="J196" s="67"/>
      <c r="K196" s="72"/>
      <c r="L196" s="67"/>
      <c r="M196" s="67"/>
      <c r="N196" s="67"/>
    </row>
    <row r="197" spans="3:14" x14ac:dyDescent="0.25">
      <c r="C197" s="67"/>
      <c r="D197" s="67"/>
      <c r="E197" s="67"/>
      <c r="F197" s="67"/>
      <c r="G197" s="67"/>
      <c r="H197" s="67"/>
      <c r="I197" s="67"/>
      <c r="J197" s="67"/>
      <c r="K197" s="72"/>
      <c r="L197" s="67"/>
      <c r="M197" s="67"/>
      <c r="N197" s="67"/>
    </row>
    <row r="198" spans="3:14" x14ac:dyDescent="0.25">
      <c r="C198" s="67"/>
      <c r="D198" s="67"/>
      <c r="E198" s="67"/>
      <c r="F198" s="67"/>
      <c r="G198" s="67"/>
      <c r="H198" s="67"/>
      <c r="I198" s="67"/>
      <c r="J198" s="67"/>
      <c r="K198" s="72"/>
      <c r="L198" s="67"/>
      <c r="M198" s="67"/>
      <c r="N198" s="67"/>
    </row>
    <row r="199" spans="3:14" x14ac:dyDescent="0.25">
      <c r="C199" s="67"/>
      <c r="D199" s="67"/>
      <c r="E199" s="67"/>
      <c r="F199" s="67"/>
      <c r="G199" s="67"/>
      <c r="H199" s="67"/>
      <c r="I199" s="67"/>
      <c r="J199" s="67"/>
      <c r="K199" s="72"/>
      <c r="L199" s="67"/>
      <c r="M199" s="67"/>
      <c r="N199" s="67"/>
    </row>
    <row r="200" spans="3:14" x14ac:dyDescent="0.25">
      <c r="C200" s="67"/>
      <c r="D200" s="67"/>
      <c r="E200" s="67"/>
      <c r="F200" s="67"/>
      <c r="G200" s="67"/>
      <c r="H200" s="67"/>
      <c r="I200" s="67"/>
      <c r="J200" s="67"/>
      <c r="K200" s="72"/>
      <c r="L200" s="67"/>
      <c r="M200" s="67"/>
      <c r="N200" s="67"/>
    </row>
    <row r="201" spans="3:14" x14ac:dyDescent="0.25">
      <c r="C201" s="67"/>
      <c r="D201" s="67"/>
      <c r="E201" s="67"/>
      <c r="F201" s="67"/>
      <c r="G201" s="67"/>
      <c r="H201" s="67"/>
      <c r="I201" s="67"/>
      <c r="J201" s="67"/>
      <c r="K201" s="72"/>
      <c r="L201" s="67"/>
      <c r="M201" s="67"/>
      <c r="N201" s="67"/>
    </row>
    <row r="202" spans="3:14" x14ac:dyDescent="0.25">
      <c r="C202" s="67"/>
      <c r="D202" s="67"/>
      <c r="E202" s="67"/>
      <c r="F202" s="67"/>
      <c r="G202" s="67"/>
      <c r="H202" s="67"/>
      <c r="I202" s="67"/>
      <c r="J202" s="67"/>
      <c r="K202" s="72"/>
      <c r="L202" s="67"/>
      <c r="M202" s="67"/>
      <c r="N202" s="67"/>
    </row>
    <row r="203" spans="3:14" x14ac:dyDescent="0.25">
      <c r="C203" s="67"/>
      <c r="D203" s="67"/>
      <c r="E203" s="67"/>
      <c r="F203" s="67"/>
      <c r="G203" s="67"/>
      <c r="H203" s="67"/>
      <c r="I203" s="67"/>
      <c r="J203" s="67"/>
      <c r="K203" s="72"/>
      <c r="L203" s="67"/>
      <c r="M203" s="67"/>
      <c r="N203" s="67"/>
    </row>
    <row r="204" spans="3:14" x14ac:dyDescent="0.25">
      <c r="C204" s="67"/>
      <c r="D204" s="67"/>
      <c r="E204" s="67"/>
      <c r="F204" s="67"/>
      <c r="G204" s="67"/>
      <c r="H204" s="67"/>
      <c r="I204" s="67"/>
      <c r="J204" s="67"/>
      <c r="K204" s="72"/>
      <c r="L204" s="67"/>
      <c r="M204" s="67"/>
      <c r="N204" s="67"/>
    </row>
    <row r="205" spans="3:14" x14ac:dyDescent="0.25">
      <c r="C205" s="67"/>
      <c r="D205" s="67"/>
      <c r="E205" s="67"/>
      <c r="F205" s="67"/>
      <c r="G205" s="67"/>
      <c r="H205" s="67"/>
      <c r="I205" s="67"/>
      <c r="J205" s="67"/>
      <c r="K205" s="72"/>
      <c r="L205" s="67"/>
      <c r="M205" s="67"/>
      <c r="N205" s="67"/>
    </row>
    <row r="206" spans="3:14" x14ac:dyDescent="0.25">
      <c r="C206" s="67"/>
      <c r="D206" s="67"/>
      <c r="E206" s="67"/>
      <c r="F206" s="67"/>
      <c r="G206" s="67"/>
      <c r="H206" s="67"/>
      <c r="I206" s="67"/>
      <c r="J206" s="67"/>
      <c r="K206" s="72"/>
      <c r="L206" s="67"/>
      <c r="M206" s="67"/>
      <c r="N206" s="67"/>
    </row>
    <row r="207" spans="3:14" x14ac:dyDescent="0.25">
      <c r="C207" s="67"/>
      <c r="D207" s="67"/>
      <c r="E207" s="67"/>
      <c r="F207" s="67"/>
      <c r="G207" s="67"/>
      <c r="H207" s="67"/>
      <c r="I207" s="67"/>
      <c r="J207" s="67"/>
      <c r="K207" s="72"/>
      <c r="L207" s="67"/>
      <c r="M207" s="67"/>
      <c r="N207" s="67"/>
    </row>
    <row r="208" spans="3:14" x14ac:dyDescent="0.25">
      <c r="C208" s="67"/>
      <c r="D208" s="67"/>
      <c r="E208" s="67"/>
      <c r="F208" s="67"/>
      <c r="G208" s="67"/>
      <c r="H208" s="67"/>
      <c r="I208" s="67"/>
      <c r="J208" s="67"/>
      <c r="K208" s="72"/>
      <c r="L208" s="67"/>
      <c r="M208" s="67"/>
      <c r="N208" s="67"/>
    </row>
    <row r="209" spans="3:14" x14ac:dyDescent="0.25">
      <c r="C209" s="67"/>
      <c r="D209" s="67"/>
      <c r="E209" s="67"/>
      <c r="F209" s="67"/>
      <c r="G209" s="67"/>
      <c r="H209" s="67"/>
      <c r="I209" s="67"/>
      <c r="J209" s="67"/>
      <c r="K209" s="72"/>
      <c r="L209" s="67"/>
      <c r="M209" s="67"/>
      <c r="N209" s="67"/>
    </row>
    <row r="210" spans="3:14" x14ac:dyDescent="0.25">
      <c r="C210" s="67"/>
      <c r="D210" s="67"/>
      <c r="E210" s="67"/>
      <c r="F210" s="67"/>
      <c r="G210" s="67"/>
      <c r="H210" s="67"/>
      <c r="I210" s="67"/>
      <c r="J210" s="67"/>
      <c r="K210" s="72"/>
      <c r="L210" s="67"/>
      <c r="M210" s="67"/>
      <c r="N210" s="67"/>
    </row>
    <row r="211" spans="3:14" x14ac:dyDescent="0.25">
      <c r="C211" s="67"/>
      <c r="D211" s="67"/>
      <c r="E211" s="67"/>
      <c r="F211" s="67"/>
      <c r="G211" s="67"/>
      <c r="H211" s="67"/>
      <c r="I211" s="67"/>
      <c r="J211" s="67"/>
      <c r="K211" s="72"/>
      <c r="L211" s="67"/>
      <c r="M211" s="67"/>
      <c r="N211" s="67"/>
    </row>
    <row r="212" spans="3:14" x14ac:dyDescent="0.25">
      <c r="C212" s="67"/>
      <c r="D212" s="67"/>
      <c r="E212" s="67"/>
      <c r="F212" s="67"/>
      <c r="G212" s="67"/>
      <c r="H212" s="67"/>
      <c r="I212" s="67"/>
      <c r="J212" s="67"/>
      <c r="K212" s="72"/>
      <c r="L212" s="67"/>
      <c r="M212" s="67"/>
      <c r="N212" s="67"/>
    </row>
    <row r="213" spans="3:14" x14ac:dyDescent="0.25">
      <c r="C213" s="67"/>
      <c r="D213" s="67"/>
      <c r="E213" s="67"/>
      <c r="F213" s="67"/>
      <c r="G213" s="67"/>
      <c r="H213" s="67"/>
      <c r="I213" s="67"/>
      <c r="J213" s="67"/>
      <c r="K213" s="72"/>
      <c r="L213" s="67"/>
      <c r="M213" s="67"/>
      <c r="N213" s="67"/>
    </row>
    <row r="214" spans="3:14" x14ac:dyDescent="0.25">
      <c r="C214" s="67"/>
      <c r="D214" s="67"/>
      <c r="E214" s="67"/>
      <c r="F214" s="67"/>
      <c r="G214" s="67"/>
      <c r="H214" s="67"/>
      <c r="I214" s="67"/>
      <c r="J214" s="67"/>
      <c r="K214" s="72"/>
      <c r="L214" s="67"/>
      <c r="M214" s="67"/>
      <c r="N214" s="67"/>
    </row>
    <row r="215" spans="3:14" x14ac:dyDescent="0.25">
      <c r="C215" s="67"/>
      <c r="D215" s="67"/>
      <c r="E215" s="67"/>
      <c r="F215" s="67"/>
      <c r="G215" s="67"/>
      <c r="H215" s="67"/>
      <c r="I215" s="67"/>
      <c r="J215" s="67"/>
      <c r="K215" s="72"/>
      <c r="L215" s="67"/>
      <c r="M215" s="67"/>
      <c r="N215" s="67"/>
    </row>
    <row r="216" spans="3:14" x14ac:dyDescent="0.25">
      <c r="C216" s="67"/>
      <c r="D216" s="67"/>
      <c r="E216" s="67"/>
      <c r="F216" s="67"/>
      <c r="G216" s="67"/>
      <c r="H216" s="67"/>
      <c r="I216" s="67"/>
      <c r="J216" s="67"/>
      <c r="K216" s="72"/>
      <c r="L216" s="67"/>
      <c r="M216" s="67"/>
      <c r="N216" s="67"/>
    </row>
    <row r="217" spans="3:14" x14ac:dyDescent="0.25">
      <c r="C217" s="67"/>
      <c r="D217" s="67"/>
      <c r="E217" s="67"/>
      <c r="F217" s="67"/>
      <c r="G217" s="67"/>
      <c r="H217" s="67"/>
      <c r="I217" s="67"/>
      <c r="J217" s="67"/>
      <c r="K217" s="72"/>
      <c r="L217" s="67"/>
      <c r="M217" s="67"/>
      <c r="N217" s="67"/>
    </row>
    <row r="218" spans="3:14" x14ac:dyDescent="0.25">
      <c r="C218" s="67"/>
      <c r="D218" s="67"/>
      <c r="E218" s="67"/>
      <c r="F218" s="67"/>
      <c r="G218" s="67"/>
      <c r="H218" s="67"/>
      <c r="I218" s="67"/>
      <c r="J218" s="67"/>
      <c r="K218" s="72"/>
      <c r="L218" s="67"/>
      <c r="M218" s="67"/>
      <c r="N218" s="67"/>
    </row>
    <row r="219" spans="3:14" x14ac:dyDescent="0.25">
      <c r="C219" s="67"/>
      <c r="D219" s="67"/>
      <c r="E219" s="67"/>
      <c r="F219" s="67"/>
      <c r="G219" s="67"/>
      <c r="H219" s="67"/>
      <c r="I219" s="67"/>
      <c r="J219" s="67"/>
      <c r="K219" s="72"/>
      <c r="L219" s="67"/>
      <c r="M219" s="67"/>
      <c r="N219" s="67"/>
    </row>
    <row r="220" spans="3:14" x14ac:dyDescent="0.25">
      <c r="C220" s="67"/>
      <c r="D220" s="67"/>
      <c r="E220" s="67"/>
      <c r="F220" s="67"/>
      <c r="G220" s="67"/>
      <c r="H220" s="67"/>
      <c r="I220" s="67"/>
      <c r="J220" s="67"/>
      <c r="K220" s="72"/>
      <c r="L220" s="67"/>
      <c r="M220" s="67"/>
      <c r="N220" s="67"/>
    </row>
  </sheetData>
  <mergeCells count="6">
    <mergeCell ref="J15:K15"/>
    <mergeCell ref="U15:Y15"/>
    <mergeCell ref="AZ17:BG17"/>
    <mergeCell ref="BK17:BM17"/>
    <mergeCell ref="BQ17:BX17"/>
    <mergeCell ref="AE15:AG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>
    <tabColor theme="6" tint="-0.499984740745262"/>
  </sheetPr>
  <dimension ref="A2:BW220"/>
  <sheetViews>
    <sheetView showGridLines="0" topLeftCell="BG51" zoomScale="85" zoomScaleNormal="85" workbookViewId="0">
      <selection activeCell="BK19" sqref="BK19:BL97"/>
    </sheetView>
  </sheetViews>
  <sheetFormatPr defaultRowHeight="15" x14ac:dyDescent="0.25"/>
  <cols>
    <col min="1" max="1" width="21.85546875" style="8" bestFit="1" customWidth="1"/>
    <col min="2" max="2" width="27.42578125" style="8" bestFit="1" customWidth="1"/>
    <col min="3" max="3" width="18.140625" style="8" bestFit="1" customWidth="1"/>
    <col min="4" max="4" width="26.7109375" style="8" bestFit="1" customWidth="1"/>
    <col min="5" max="5" width="13.7109375" style="8" bestFit="1" customWidth="1"/>
    <col min="6" max="6" width="20.85546875" style="8" bestFit="1" customWidth="1"/>
    <col min="7" max="7" width="28.7109375" style="8" bestFit="1" customWidth="1"/>
    <col min="8" max="8" width="18.42578125" style="8" bestFit="1" customWidth="1"/>
    <col min="9" max="10" width="10.85546875" style="16" customWidth="1"/>
    <col min="11" max="11" width="9.42578125" style="8" bestFit="1" customWidth="1"/>
    <col min="12" max="12" width="9.28515625" style="8" bestFit="1" customWidth="1"/>
    <col min="13" max="13" width="8.140625" style="8" bestFit="1" customWidth="1"/>
    <col min="14" max="14" width="13.5703125" style="8" bestFit="1" customWidth="1"/>
    <col min="15" max="15" width="13.28515625" style="8" bestFit="1" customWidth="1"/>
    <col min="16" max="16" width="6.140625" style="8" bestFit="1" customWidth="1"/>
    <col min="17" max="17" width="9.140625" style="16"/>
    <col min="18" max="18" width="9.140625" style="8"/>
    <col min="19" max="19" width="9.85546875" style="8" bestFit="1" customWidth="1"/>
    <col min="20" max="20" width="13.140625" style="8" bestFit="1" customWidth="1"/>
    <col min="21" max="21" width="8.42578125" style="8" bestFit="1" customWidth="1"/>
    <col min="22" max="22" width="9.28515625" style="8" bestFit="1" customWidth="1"/>
    <col min="23" max="23" width="9" style="8" bestFit="1" customWidth="1"/>
    <col min="24" max="24" width="9.5703125" style="8" bestFit="1" customWidth="1"/>
    <col min="25" max="28" width="9.140625" style="8"/>
    <col min="29" max="29" width="10" style="8" bestFit="1" customWidth="1"/>
    <col min="30" max="30" width="16" style="8" bestFit="1" customWidth="1"/>
    <col min="31" max="31" width="16.42578125" style="8" bestFit="1" customWidth="1"/>
    <col min="32" max="32" width="15.42578125" style="8" bestFit="1" customWidth="1"/>
    <col min="33" max="33" width="13.140625" style="8" customWidth="1"/>
    <col min="34" max="34" width="13.140625" bestFit="1" customWidth="1"/>
    <col min="35" max="35" width="12.85546875" bestFit="1" customWidth="1"/>
    <col min="36" max="36" width="9.140625" customWidth="1"/>
    <col min="37" max="38" width="11.28515625" customWidth="1"/>
    <col min="39" max="39" width="9.140625" customWidth="1"/>
    <col min="40" max="40" width="6.7109375" customWidth="1"/>
    <col min="41" max="41" width="12.28515625" customWidth="1"/>
    <col min="42" max="42" width="14.5703125" customWidth="1"/>
    <col min="43" max="43" width="12.28515625" customWidth="1"/>
    <col min="44" max="44" width="12.28515625" bestFit="1" customWidth="1"/>
    <col min="45" max="45" width="13.42578125" bestFit="1" customWidth="1"/>
    <col min="49" max="50" width="9.140625" style="17"/>
    <col min="51" max="51" width="10" style="17" hidden="1" customWidth="1"/>
    <col min="52" max="54" width="19.140625" style="17" hidden="1" customWidth="1"/>
    <col min="55" max="56" width="20" style="17" hidden="1" customWidth="1"/>
    <col min="57" max="58" width="19.140625" style="17" hidden="1" customWidth="1"/>
    <col min="59" max="61" width="9.140625" style="17"/>
    <col min="62" max="62" width="9.85546875" style="17" bestFit="1" customWidth="1"/>
    <col min="63" max="63" width="9.42578125" style="17" bestFit="1" customWidth="1"/>
    <col min="64" max="64" width="9.140625" style="53"/>
    <col min="65" max="66" width="9.140625" style="17"/>
    <col min="67" max="67" width="9.140625" style="8"/>
    <col min="68" max="76" width="0" style="8" hidden="1" customWidth="1"/>
    <col min="77" max="16384" width="9.140625" style="8"/>
  </cols>
  <sheetData>
    <row r="2" spans="2:37" x14ac:dyDescent="0.25">
      <c r="B2" s="9" t="s">
        <v>15</v>
      </c>
      <c r="C2" s="71" t="s">
        <v>77</v>
      </c>
    </row>
    <row r="3" spans="2:37" x14ac:dyDescent="0.25">
      <c r="B3" s="9" t="s">
        <v>16</v>
      </c>
      <c r="C3" s="9" t="s">
        <v>57</v>
      </c>
    </row>
    <row r="4" spans="2:37" x14ac:dyDescent="0.25">
      <c r="B4" s="9" t="s">
        <v>17</v>
      </c>
      <c r="C4" s="9" t="s">
        <v>78</v>
      </c>
    </row>
    <row r="5" spans="2:37" x14ac:dyDescent="0.25">
      <c r="B5" s="9" t="s">
        <v>19</v>
      </c>
      <c r="C5" s="9" t="s">
        <v>18</v>
      </c>
    </row>
    <row r="6" spans="2:37" x14ac:dyDescent="0.25">
      <c r="B6" s="9" t="s">
        <v>20</v>
      </c>
      <c r="C6" s="9" t="s">
        <v>18</v>
      </c>
    </row>
    <row r="7" spans="2:37" x14ac:dyDescent="0.25">
      <c r="B7" s="9" t="s">
        <v>21</v>
      </c>
      <c r="C7" s="9" t="s">
        <v>18</v>
      </c>
    </row>
    <row r="8" spans="2:37" x14ac:dyDescent="0.25">
      <c r="B8" s="9" t="s">
        <v>22</v>
      </c>
      <c r="C8" s="9" t="s">
        <v>23</v>
      </c>
      <c r="D8" s="8" t="s">
        <v>116</v>
      </c>
    </row>
    <row r="9" spans="2:37" x14ac:dyDescent="0.25">
      <c r="B9" s="9" t="s">
        <v>24</v>
      </c>
      <c r="C9" s="9" t="s">
        <v>25</v>
      </c>
      <c r="D9" s="8" t="s">
        <v>116</v>
      </c>
    </row>
    <row r="10" spans="2:37" x14ac:dyDescent="0.25">
      <c r="B10" s="9" t="s">
        <v>26</v>
      </c>
      <c r="C10" s="9" t="s">
        <v>25</v>
      </c>
      <c r="D10" s="8" t="s">
        <v>116</v>
      </c>
    </row>
    <row r="11" spans="2:37" x14ac:dyDescent="0.25">
      <c r="B11" s="9" t="s">
        <v>27</v>
      </c>
      <c r="C11" s="9" t="s">
        <v>25</v>
      </c>
      <c r="D11" s="8" t="s">
        <v>117</v>
      </c>
    </row>
    <row r="12" spans="2:37" x14ac:dyDescent="0.25">
      <c r="B12" s="9" t="s">
        <v>28</v>
      </c>
      <c r="C12" s="9" t="s">
        <v>18</v>
      </c>
      <c r="I12" s="16">
        <f>+CORREL(I19:I80,J19:J80)</f>
        <v>0.69789141073283723</v>
      </c>
    </row>
    <row r="13" spans="2:37" x14ac:dyDescent="0.25">
      <c r="B13" s="9" t="s">
        <v>29</v>
      </c>
      <c r="C13" s="9" t="s">
        <v>18</v>
      </c>
    </row>
    <row r="15" spans="2:37" ht="15.75" thickBot="1" x14ac:dyDescent="0.3">
      <c r="I15" s="313" t="s">
        <v>52</v>
      </c>
      <c r="J15" s="313"/>
      <c r="T15" s="315" t="s">
        <v>52</v>
      </c>
      <c r="U15" s="315"/>
      <c r="V15" s="315"/>
      <c r="W15" s="315"/>
      <c r="X15" s="315"/>
      <c r="AD15" s="313" t="s">
        <v>113</v>
      </c>
      <c r="AE15" s="313"/>
      <c r="AF15" s="313"/>
    </row>
    <row r="16" spans="2:37" ht="15.75" thickBot="1" x14ac:dyDescent="0.3">
      <c r="I16" s="20" t="s">
        <v>53</v>
      </c>
      <c r="J16" s="20" t="s">
        <v>54</v>
      </c>
      <c r="T16" s="68" t="s">
        <v>53</v>
      </c>
      <c r="U16" s="68" t="s">
        <v>54</v>
      </c>
      <c r="V16" s="68" t="s">
        <v>54</v>
      </c>
      <c r="W16" s="68" t="s">
        <v>54</v>
      </c>
      <c r="X16" s="68" t="s">
        <v>54</v>
      </c>
      <c r="AA16" s="69">
        <f>+SUM(AA19:AA83)</f>
        <v>-4.516423694167207E-2</v>
      </c>
      <c r="AD16" s="20" t="s">
        <v>53</v>
      </c>
      <c r="AE16" s="20" t="s">
        <v>54</v>
      </c>
      <c r="AF16" s="20" t="s">
        <v>54</v>
      </c>
      <c r="AK16" s="59"/>
    </row>
    <row r="17" spans="1:75" ht="15.75" thickBot="1" x14ac:dyDescent="0.3">
      <c r="AY17" s="312" t="s">
        <v>98</v>
      </c>
      <c r="AZ17" s="312"/>
      <c r="BA17" s="312"/>
      <c r="BB17" s="312"/>
      <c r="BC17" s="312"/>
      <c r="BD17" s="312"/>
      <c r="BE17" s="312"/>
      <c r="BF17" s="312"/>
      <c r="BJ17" s="314" t="s">
        <v>101</v>
      </c>
      <c r="BK17" s="314"/>
      <c r="BL17" s="314"/>
      <c r="BP17" s="312" t="s">
        <v>103</v>
      </c>
      <c r="BQ17" s="312"/>
      <c r="BR17" s="312"/>
      <c r="BS17" s="312"/>
      <c r="BT17" s="312"/>
      <c r="BU17" s="312"/>
      <c r="BV17" s="312"/>
      <c r="BW17" s="312"/>
    </row>
    <row r="18" spans="1:75" x14ac:dyDescent="0.25">
      <c r="A18" s="1" t="s">
        <v>80</v>
      </c>
      <c r="B18" s="1" t="s">
        <v>79</v>
      </c>
      <c r="C18" s="2" t="s">
        <v>1</v>
      </c>
      <c r="D18" s="3" t="s">
        <v>2</v>
      </c>
      <c r="E18" s="4" t="s">
        <v>3</v>
      </c>
      <c r="F18" s="5" t="s">
        <v>4</v>
      </c>
      <c r="G18" s="5" t="s">
        <v>5</v>
      </c>
      <c r="H18" s="5" t="s">
        <v>6</v>
      </c>
      <c r="I18" s="18" t="s">
        <v>7</v>
      </c>
      <c r="J18" s="19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6" t="s">
        <v>14</v>
      </c>
      <c r="T18" s="24" t="str">
        <f>+I18</f>
        <v>Tasso Medio</v>
      </c>
      <c r="U18" s="24" t="str">
        <f>+J18</f>
        <v>Euribor</v>
      </c>
      <c r="V18" s="24" t="s">
        <v>89</v>
      </c>
      <c r="W18" s="24" t="s">
        <v>127</v>
      </c>
      <c r="X18" s="24" t="s">
        <v>55</v>
      </c>
      <c r="Z18" s="24" t="s">
        <v>86</v>
      </c>
      <c r="AA18" s="24" t="s">
        <v>87</v>
      </c>
      <c r="AB18" s="24"/>
      <c r="AC18" s="24"/>
      <c r="AD18" s="39" t="s">
        <v>114</v>
      </c>
      <c r="AE18" s="39" t="s">
        <v>115</v>
      </c>
      <c r="AF18" s="39" t="s">
        <v>130</v>
      </c>
      <c r="AK18" s="13"/>
      <c r="AL18" s="13"/>
      <c r="AY18" s="50" t="s">
        <v>0</v>
      </c>
      <c r="AZ18" s="50" t="s">
        <v>91</v>
      </c>
      <c r="BA18" s="50" t="s">
        <v>92</v>
      </c>
      <c r="BB18" s="50" t="s">
        <v>93</v>
      </c>
      <c r="BC18" s="50" t="s">
        <v>94</v>
      </c>
      <c r="BD18" s="50" t="s">
        <v>95</v>
      </c>
      <c r="BE18" s="50" t="s">
        <v>96</v>
      </c>
      <c r="BF18" s="50" t="s">
        <v>97</v>
      </c>
      <c r="BJ18" s="56" t="s">
        <v>0</v>
      </c>
      <c r="BK18" s="56" t="s">
        <v>99</v>
      </c>
      <c r="BL18" s="51" t="s">
        <v>100</v>
      </c>
      <c r="BM18" s="57"/>
      <c r="BP18" s="56" t="s">
        <v>104</v>
      </c>
      <c r="BQ18" s="56" t="s">
        <v>105</v>
      </c>
      <c r="BR18" s="56" t="s">
        <v>106</v>
      </c>
      <c r="BS18" s="56" t="s">
        <v>107</v>
      </c>
      <c r="BT18" s="56" t="s">
        <v>108</v>
      </c>
      <c r="BU18" s="56" t="s">
        <v>109</v>
      </c>
      <c r="BV18" s="56" t="s">
        <v>110</v>
      </c>
    </row>
    <row r="19" spans="1:75" x14ac:dyDescent="0.25">
      <c r="A19" s="7">
        <f>+EOMONTH(B19,-3)</f>
        <v>39416</v>
      </c>
      <c r="B19" s="261">
        <v>39507</v>
      </c>
      <c r="C19" s="262">
        <v>28554540261</v>
      </c>
      <c r="D19" s="263">
        <v>7655578.4300000574</v>
      </c>
      <c r="E19" s="264">
        <v>275194</v>
      </c>
      <c r="F19" s="263">
        <v>984639319.34482753</v>
      </c>
      <c r="G19" s="263">
        <v>3577.9825117728856</v>
      </c>
      <c r="H19" s="263">
        <v>7655578.4300000574</v>
      </c>
      <c r="I19" s="265">
        <v>9.8125961047495255E-2</v>
      </c>
      <c r="J19" s="265">
        <v>4.1820952380952389E-2</v>
      </c>
      <c r="K19" s="266">
        <v>1.2253634085213003E-3</v>
      </c>
      <c r="L19" s="266">
        <v>0</v>
      </c>
      <c r="M19" s="266">
        <v>1.2253634085213003E-3</v>
      </c>
      <c r="N19" s="280">
        <v>20.707785958824584</v>
      </c>
      <c r="O19" s="280">
        <v>8.1825543763465145</v>
      </c>
      <c r="P19" s="278"/>
      <c r="S19" s="21">
        <f>+B19</f>
        <v>39507</v>
      </c>
      <c r="T19" s="14">
        <f>+I19</f>
        <v>9.8125961047495255E-2</v>
      </c>
      <c r="U19" s="14">
        <f>+J19</f>
        <v>4.1820952380952389E-2</v>
      </c>
      <c r="V19" s="14">
        <f>++VLOOKUP(B19,'cds bmps'!K:O,5,FALSE)/10000</f>
        <v>8.463942857142857E-3</v>
      </c>
      <c r="W19" s="83">
        <v>1.3455507582470761E-2</v>
      </c>
      <c r="X19" s="83">
        <v>0</v>
      </c>
      <c r="Z19" s="8">
        <f>+$AL$37+$AL$38*U19+V19*$AL$39+$AL$40*W19</f>
        <v>0.10194866545362109</v>
      </c>
      <c r="AA19" s="14">
        <f>+T19-Z19</f>
        <v>-3.8227044061258375E-3</v>
      </c>
      <c r="AC19" s="21">
        <f>+S20</f>
        <v>39538</v>
      </c>
      <c r="AD19" s="14">
        <f>+I20-I19</f>
        <v>1.3207407216569572E-3</v>
      </c>
      <c r="AE19" s="14">
        <f>+AA19</f>
        <v>-3.8227044061258375E-3</v>
      </c>
      <c r="AF19" s="15">
        <f>+M19</f>
        <v>1.2253634085213003E-3</v>
      </c>
      <c r="AK19" s="10"/>
      <c r="AL19" s="10"/>
      <c r="AY19" s="29">
        <f t="shared" ref="AY19:BA25" si="0">+S19</f>
        <v>39507</v>
      </c>
      <c r="AZ19" s="60">
        <f t="shared" si="0"/>
        <v>9.8125961047495255E-2</v>
      </c>
      <c r="BA19" s="60">
        <f t="shared" si="0"/>
        <v>4.1820952380952389E-2</v>
      </c>
      <c r="BB19" s="60"/>
      <c r="BC19" s="60"/>
      <c r="BD19" s="60"/>
      <c r="BE19" s="60">
        <f>+V19</f>
        <v>8.463942857142857E-3</v>
      </c>
      <c r="BF19" s="61">
        <f>+W19</f>
        <v>1.3455507582470761E-2</v>
      </c>
      <c r="BJ19" s="52">
        <f>+S19</f>
        <v>39507</v>
      </c>
      <c r="BK19" s="58">
        <f>+O19</f>
        <v>8.1825543763465145</v>
      </c>
      <c r="BL19" s="53">
        <f>+E19</f>
        <v>275194</v>
      </c>
      <c r="BP19" s="21">
        <f>+B20</f>
        <v>39538</v>
      </c>
      <c r="BQ19" s="58">
        <f>+I20</f>
        <v>9.9446701769152213E-2</v>
      </c>
      <c r="BR19" s="58">
        <f>+I19</f>
        <v>9.8125961047495255E-2</v>
      </c>
      <c r="BS19" s="58">
        <f>+J19</f>
        <v>4.1820952380952389E-2</v>
      </c>
      <c r="BT19" s="58">
        <f>+V19</f>
        <v>8.463942857142857E-3</v>
      </c>
      <c r="BU19" s="58">
        <f>+M19</f>
        <v>1.2253634085213003E-3</v>
      </c>
      <c r="BV19" s="8">
        <f>+W19</f>
        <v>1.3455507582470761E-2</v>
      </c>
    </row>
    <row r="20" spans="1:75" x14ac:dyDescent="0.25">
      <c r="A20" s="7">
        <f t="shared" ref="A20:A84" si="1">+EOMONTH(B20,-3)</f>
        <v>39447</v>
      </c>
      <c r="B20" s="267">
        <v>39538</v>
      </c>
      <c r="C20" s="268">
        <v>29176836722</v>
      </c>
      <c r="D20" s="269">
        <v>7927705.4099999527</v>
      </c>
      <c r="E20" s="270">
        <v>256785</v>
      </c>
      <c r="F20" s="269">
        <v>941188281.35483873</v>
      </c>
      <c r="G20" s="269">
        <v>3665.2774942260598</v>
      </c>
      <c r="H20" s="269">
        <v>7927705.4099999527</v>
      </c>
      <c r="I20" s="271">
        <v>9.9446701769152213E-2</v>
      </c>
      <c r="J20" s="271">
        <v>4.3046315789473689E-2</v>
      </c>
      <c r="K20" s="272">
        <v>6.4459330143539634E-4</v>
      </c>
      <c r="L20" s="272">
        <v>0</v>
      </c>
      <c r="M20" s="272">
        <v>6.4459330143539634E-4</v>
      </c>
      <c r="N20" s="281">
        <v>20.662653763990754</v>
      </c>
      <c r="O20" s="281">
        <v>8.2066593261137672</v>
      </c>
      <c r="P20" s="279">
        <v>9.8125961047495255E-2</v>
      </c>
      <c r="S20" s="21">
        <f t="shared" ref="S20:S80" si="2">+B20</f>
        <v>39538</v>
      </c>
      <c r="T20" s="14">
        <f t="shared" ref="T20:U77" si="3">+I20</f>
        <v>9.9446701769152213E-2</v>
      </c>
      <c r="U20" s="14">
        <f t="shared" si="3"/>
        <v>4.3046315789473689E-2</v>
      </c>
      <c r="V20" s="14">
        <f>++VLOOKUP(B20,'cds bmps'!K:O,5,FALSE)/10000</f>
        <v>1.1663990476190478E-2</v>
      </c>
      <c r="W20" s="83">
        <v>1.1294214282047334E-2</v>
      </c>
      <c r="X20" s="83">
        <v>0</v>
      </c>
      <c r="Z20" s="83">
        <f t="shared" ref="Z20:Z83" si="4">+$AL$37+$AL$38*U20+V20*$AL$39+$AL$40*W20</f>
        <v>0.10100595666377685</v>
      </c>
      <c r="AA20" s="14">
        <f t="shared" ref="AA20:AA80" si="5">+T20-Z20</f>
        <v>-1.5592548946246343E-3</v>
      </c>
      <c r="AC20" s="21">
        <f t="shared" ref="AC20:AC79" si="6">+S21</f>
        <v>39568</v>
      </c>
      <c r="AD20" s="14">
        <f t="shared" ref="AD20:AD83" si="7">+I21-I20</f>
        <v>2.9132025574127168E-3</v>
      </c>
      <c r="AE20" s="14">
        <f t="shared" ref="AE20:AE83" si="8">+AA20</f>
        <v>-1.5592548946246343E-3</v>
      </c>
      <c r="AF20" s="15">
        <f t="shared" ref="AF20:AF83" si="9">+M20</f>
        <v>6.4459330143539634E-4</v>
      </c>
      <c r="AK20" s="10"/>
      <c r="AL20" s="10"/>
      <c r="AY20" s="29">
        <f t="shared" si="0"/>
        <v>39538</v>
      </c>
      <c r="AZ20" s="60">
        <f t="shared" si="0"/>
        <v>9.9446701769152213E-2</v>
      </c>
      <c r="BA20" s="60">
        <f t="shared" si="0"/>
        <v>4.3046315789473689E-2</v>
      </c>
      <c r="BB20" s="60">
        <f>+K19</f>
        <v>1.2253634085213003E-3</v>
      </c>
      <c r="BC20" s="60">
        <f>+L19</f>
        <v>0</v>
      </c>
      <c r="BD20" s="60">
        <f>+M19</f>
        <v>1.2253634085213003E-3</v>
      </c>
      <c r="BE20" s="60">
        <f>+V20</f>
        <v>1.1663990476190478E-2</v>
      </c>
      <c r="BF20" s="61">
        <f>+W20</f>
        <v>1.1294214282047334E-2</v>
      </c>
      <c r="BJ20" s="52">
        <f t="shared" ref="BJ20:BJ83" si="10">+S20</f>
        <v>39538</v>
      </c>
      <c r="BK20" s="58">
        <f t="shared" ref="BK20:BK83" si="11">+O20</f>
        <v>8.2066593261137672</v>
      </c>
      <c r="BL20" s="53">
        <f t="shared" ref="BL20:BL83" si="12">+E20</f>
        <v>256785</v>
      </c>
      <c r="BP20" s="21">
        <f t="shared" ref="BP20:BP82" si="13">+B21</f>
        <v>39568</v>
      </c>
      <c r="BQ20" s="58">
        <f t="shared" ref="BQ20:BQ82" si="14">+I21</f>
        <v>0.10235990432656493</v>
      </c>
      <c r="BR20" s="58">
        <f t="shared" ref="BR20:BS82" si="15">+I20</f>
        <v>9.9446701769152213E-2</v>
      </c>
      <c r="BS20" s="58">
        <f t="shared" si="15"/>
        <v>4.3046315789473689E-2</v>
      </c>
      <c r="BT20" s="58">
        <f t="shared" ref="BT20:BT82" si="16">+V20</f>
        <v>1.1663990476190478E-2</v>
      </c>
      <c r="BU20" s="58">
        <f t="shared" ref="BU20:BU82" si="17">+M20</f>
        <v>6.4459330143539634E-4</v>
      </c>
      <c r="BV20" s="8">
        <f t="shared" ref="BV20:BV82" si="18">+W20</f>
        <v>1.1294214282047334E-2</v>
      </c>
    </row>
    <row r="21" spans="1:75" x14ac:dyDescent="0.25">
      <c r="A21" s="7">
        <f t="shared" si="1"/>
        <v>39478</v>
      </c>
      <c r="B21" s="267">
        <v>39568</v>
      </c>
      <c r="C21" s="268">
        <v>29272289907</v>
      </c>
      <c r="D21" s="269">
        <v>8186636.0499999793</v>
      </c>
      <c r="E21" s="270">
        <v>295984</v>
      </c>
      <c r="F21" s="269">
        <v>975742996.89999998</v>
      </c>
      <c r="G21" s="269">
        <v>3296.6072385669495</v>
      </c>
      <c r="H21" s="269">
        <v>8186636.0499999793</v>
      </c>
      <c r="I21" s="271">
        <v>0.10235990432656493</v>
      </c>
      <c r="J21" s="271">
        <v>4.3690909090909086E-2</v>
      </c>
      <c r="K21" s="272">
        <v>1.8290043290044439E-4</v>
      </c>
      <c r="L21" s="272">
        <v>0</v>
      </c>
      <c r="M21" s="272">
        <v>1.8290043290044439E-4</v>
      </c>
      <c r="N21" s="281">
        <v>20.698709786853456</v>
      </c>
      <c r="O21" s="281">
        <v>8.100649109062287</v>
      </c>
      <c r="P21" s="279">
        <v>9.9446701769152213E-2</v>
      </c>
      <c r="S21" s="21">
        <f t="shared" si="2"/>
        <v>39568</v>
      </c>
      <c r="T21" s="14">
        <f t="shared" si="3"/>
        <v>0.10235990432656493</v>
      </c>
      <c r="U21" s="14">
        <f t="shared" si="3"/>
        <v>4.3690909090909086E-2</v>
      </c>
      <c r="V21" s="14">
        <f>++VLOOKUP(B21,'cds bmps'!K:O,5,FALSE)/10000</f>
        <v>7.2775499999999998E-3</v>
      </c>
      <c r="W21" s="83">
        <v>1.1294214282047334E-2</v>
      </c>
      <c r="X21" s="83">
        <v>0</v>
      </c>
      <c r="Z21" s="83">
        <f t="shared" si="4"/>
        <v>0.10074459259003468</v>
      </c>
      <c r="AA21" s="14">
        <f t="shared" si="5"/>
        <v>1.6153117365302477E-3</v>
      </c>
      <c r="AC21" s="21">
        <f t="shared" si="6"/>
        <v>39599</v>
      </c>
      <c r="AD21" s="14">
        <f t="shared" si="7"/>
        <v>-2.1192392037614888E-3</v>
      </c>
      <c r="AE21" s="14">
        <f t="shared" si="8"/>
        <v>1.6153117365302477E-3</v>
      </c>
      <c r="AF21" s="15">
        <f t="shared" si="9"/>
        <v>1.8290043290044439E-4</v>
      </c>
      <c r="AK21" s="59" t="s">
        <v>30</v>
      </c>
      <c r="AY21" s="29">
        <f t="shared" ref="AY21:AY83" si="19">+S21</f>
        <v>39568</v>
      </c>
      <c r="AZ21" s="60">
        <f t="shared" si="0"/>
        <v>0.10235990432656493</v>
      </c>
      <c r="BA21" s="60">
        <f t="shared" si="0"/>
        <v>4.3690909090909086E-2</v>
      </c>
      <c r="BB21" s="60">
        <f t="shared" ref="BB21:BD23" si="20">+K20</f>
        <v>6.4459330143539634E-4</v>
      </c>
      <c r="BC21" s="60">
        <f t="shared" si="20"/>
        <v>0</v>
      </c>
      <c r="BD21" s="60">
        <f t="shared" si="20"/>
        <v>6.4459330143539634E-4</v>
      </c>
      <c r="BE21" s="60">
        <f t="shared" ref="BE21:BF27" si="21">+V21</f>
        <v>7.2775499999999998E-3</v>
      </c>
      <c r="BF21" s="61">
        <f t="shared" si="21"/>
        <v>1.1294214282047334E-2</v>
      </c>
      <c r="BJ21" s="52">
        <f t="shared" si="10"/>
        <v>39568</v>
      </c>
      <c r="BK21" s="58">
        <f t="shared" si="11"/>
        <v>8.100649109062287</v>
      </c>
      <c r="BL21" s="53">
        <f t="shared" si="12"/>
        <v>295984</v>
      </c>
      <c r="BP21" s="21">
        <f t="shared" si="13"/>
        <v>39599</v>
      </c>
      <c r="BQ21" s="58">
        <f t="shared" si="14"/>
        <v>0.10024066512280344</v>
      </c>
      <c r="BR21" s="58">
        <f t="shared" si="15"/>
        <v>0.10235990432656493</v>
      </c>
      <c r="BS21" s="58">
        <f t="shared" si="15"/>
        <v>4.3690909090909086E-2</v>
      </c>
      <c r="BT21" s="58">
        <f t="shared" si="16"/>
        <v>7.2775499999999998E-3</v>
      </c>
      <c r="BU21" s="58">
        <f t="shared" si="17"/>
        <v>1.8290043290044439E-4</v>
      </c>
      <c r="BV21" s="8">
        <f t="shared" si="18"/>
        <v>1.1294214282047334E-2</v>
      </c>
    </row>
    <row r="22" spans="1:75" ht="15.75" thickBot="1" x14ac:dyDescent="0.3">
      <c r="A22" s="7">
        <f t="shared" si="1"/>
        <v>39507</v>
      </c>
      <c r="B22" s="267">
        <v>39599</v>
      </c>
      <c r="C22" s="268">
        <v>30018724840</v>
      </c>
      <c r="D22" s="269">
        <v>8221576.3500000583</v>
      </c>
      <c r="E22" s="270">
        <v>273780</v>
      </c>
      <c r="F22" s="269">
        <v>968345962.5806452</v>
      </c>
      <c r="G22" s="269">
        <v>3536.9492387341852</v>
      </c>
      <c r="H22" s="269">
        <v>8221576.3500000583</v>
      </c>
      <c r="I22" s="271">
        <v>0.10024066512280344</v>
      </c>
      <c r="J22" s="271">
        <v>4.387380952380953E-2</v>
      </c>
      <c r="K22" s="272">
        <v>8.4999999999999659E-4</v>
      </c>
      <c r="L22" s="272">
        <v>0</v>
      </c>
      <c r="M22" s="272">
        <v>8.4999999999999659E-4</v>
      </c>
      <c r="N22" s="281">
        <v>20.691099980749083</v>
      </c>
      <c r="O22" s="281">
        <v>8.1710198375995802</v>
      </c>
      <c r="P22" s="279">
        <v>0.10235990432656493</v>
      </c>
      <c r="S22" s="21">
        <f t="shared" si="2"/>
        <v>39599</v>
      </c>
      <c r="T22" s="14">
        <f t="shared" si="3"/>
        <v>0.10024066512280344</v>
      </c>
      <c r="U22" s="14">
        <f t="shared" si="3"/>
        <v>4.387380952380953E-2</v>
      </c>
      <c r="V22" s="14">
        <f>++VLOOKUP(B22,'cds bmps'!K:O,5,FALSE)/10000</f>
        <v>5.9521363636363634E-3</v>
      </c>
      <c r="W22" s="83">
        <v>1.1294214282047334E-2</v>
      </c>
      <c r="X22" s="83">
        <v>0</v>
      </c>
      <c r="Z22" s="83">
        <f t="shared" si="4"/>
        <v>0.10066238052383353</v>
      </c>
      <c r="AA22" s="14">
        <f t="shared" si="5"/>
        <v>-4.217154010300872E-4</v>
      </c>
      <c r="AC22" s="21">
        <f t="shared" si="6"/>
        <v>39629</v>
      </c>
      <c r="AD22" s="14">
        <f t="shared" si="7"/>
        <v>-1.6143064156981524E-5</v>
      </c>
      <c r="AE22" s="14">
        <f t="shared" si="8"/>
        <v>-4.217154010300872E-4</v>
      </c>
      <c r="AF22" s="15">
        <f t="shared" si="9"/>
        <v>8.4999999999999659E-4</v>
      </c>
      <c r="AY22" s="29">
        <f t="shared" si="19"/>
        <v>39599</v>
      </c>
      <c r="AZ22" s="60">
        <f t="shared" si="0"/>
        <v>0.10024066512280344</v>
      </c>
      <c r="BA22" s="60">
        <f t="shared" si="0"/>
        <v>4.387380952380953E-2</v>
      </c>
      <c r="BB22" s="60">
        <f t="shared" si="20"/>
        <v>1.8290043290044439E-4</v>
      </c>
      <c r="BC22" s="60">
        <f t="shared" si="20"/>
        <v>0</v>
      </c>
      <c r="BD22" s="60">
        <f t="shared" si="20"/>
        <v>1.8290043290044439E-4</v>
      </c>
      <c r="BE22" s="60">
        <f t="shared" si="21"/>
        <v>5.9521363636363634E-3</v>
      </c>
      <c r="BF22" s="61">
        <f t="shared" si="21"/>
        <v>1.1294214282047334E-2</v>
      </c>
      <c r="BJ22" s="52">
        <f t="shared" si="10"/>
        <v>39599</v>
      </c>
      <c r="BK22" s="58">
        <f t="shared" si="11"/>
        <v>8.1710198375995802</v>
      </c>
      <c r="BL22" s="53">
        <f t="shared" si="12"/>
        <v>273780</v>
      </c>
      <c r="BP22" s="21">
        <f t="shared" si="13"/>
        <v>39629</v>
      </c>
      <c r="BQ22" s="58">
        <f t="shared" si="14"/>
        <v>0.10022452205864646</v>
      </c>
      <c r="BR22" s="58">
        <f t="shared" si="15"/>
        <v>0.10024066512280344</v>
      </c>
      <c r="BS22" s="58">
        <f t="shared" si="15"/>
        <v>4.387380952380953E-2</v>
      </c>
      <c r="BT22" s="58">
        <f t="shared" si="16"/>
        <v>5.9521363636363634E-3</v>
      </c>
      <c r="BU22" s="58">
        <f t="shared" si="17"/>
        <v>8.4999999999999659E-4</v>
      </c>
      <c r="BV22" s="8">
        <f t="shared" si="18"/>
        <v>1.1294214282047334E-2</v>
      </c>
    </row>
    <row r="23" spans="1:75" x14ac:dyDescent="0.25">
      <c r="A23" s="7">
        <f t="shared" si="1"/>
        <v>39538</v>
      </c>
      <c r="B23" s="267">
        <v>39629</v>
      </c>
      <c r="C23" s="268">
        <v>27902110099</v>
      </c>
      <c r="D23" s="269">
        <v>7640643.850000022</v>
      </c>
      <c r="E23" s="270">
        <v>265876</v>
      </c>
      <c r="F23" s="269">
        <v>930070336.63333333</v>
      </c>
      <c r="G23" s="269">
        <v>3498.1357348287675</v>
      </c>
      <c r="H23" s="269">
        <v>7640643.850000022</v>
      </c>
      <c r="I23" s="271">
        <v>0.10022452205864646</v>
      </c>
      <c r="J23" s="271">
        <v>4.4723809523809527E-2</v>
      </c>
      <c r="K23" s="272">
        <v>0</v>
      </c>
      <c r="L23" s="272">
        <v>-8.1573498964745972E-6</v>
      </c>
      <c r="M23" s="272">
        <v>-8.1573498964745972E-6</v>
      </c>
      <c r="N23" s="281">
        <v>20.650770772040243</v>
      </c>
      <c r="O23" s="281">
        <v>8.1599854583788165</v>
      </c>
      <c r="P23" s="279">
        <v>0.10024066512280344</v>
      </c>
      <c r="S23" s="21">
        <f t="shared" si="2"/>
        <v>39629</v>
      </c>
      <c r="T23" s="14">
        <f t="shared" si="3"/>
        <v>0.10022452205864646</v>
      </c>
      <c r="U23" s="14">
        <f t="shared" si="3"/>
        <v>4.4723809523809527E-2</v>
      </c>
      <c r="V23" s="14">
        <f>++VLOOKUP(B23,'cds bmps'!K:O,5,FALSE)/10000</f>
        <v>7.349804761904763E-3</v>
      </c>
      <c r="W23" s="83">
        <v>1.0769140726248108E-2</v>
      </c>
      <c r="X23" s="83">
        <v>0</v>
      </c>
      <c r="Z23" s="83">
        <f t="shared" si="4"/>
        <v>0.10064581835310654</v>
      </c>
      <c r="AA23" s="14">
        <f t="shared" si="5"/>
        <v>-4.2129629446008288E-4</v>
      </c>
      <c r="AC23" s="21">
        <f t="shared" si="6"/>
        <v>39660</v>
      </c>
      <c r="AD23" s="14">
        <f t="shared" si="7"/>
        <v>1.9950822340719376E-3</v>
      </c>
      <c r="AE23" s="14">
        <f t="shared" si="8"/>
        <v>-4.2129629446008288E-4</v>
      </c>
      <c r="AF23" s="15">
        <f t="shared" si="9"/>
        <v>-8.1573498964745972E-6</v>
      </c>
      <c r="AK23" s="13" t="s">
        <v>31</v>
      </c>
      <c r="AL23" s="13"/>
      <c r="AY23" s="29">
        <f t="shared" si="19"/>
        <v>39629</v>
      </c>
      <c r="AZ23" s="60">
        <f t="shared" si="0"/>
        <v>0.10022452205864646</v>
      </c>
      <c r="BA23" s="60">
        <f t="shared" si="0"/>
        <v>4.4723809523809527E-2</v>
      </c>
      <c r="BB23" s="60">
        <f t="shared" si="20"/>
        <v>8.4999999999999659E-4</v>
      </c>
      <c r="BC23" s="60">
        <f t="shared" si="20"/>
        <v>0</v>
      </c>
      <c r="BD23" s="60">
        <f t="shared" si="20"/>
        <v>8.4999999999999659E-4</v>
      </c>
      <c r="BE23" s="60">
        <f t="shared" si="21"/>
        <v>7.349804761904763E-3</v>
      </c>
      <c r="BF23" s="61">
        <f t="shared" si="21"/>
        <v>1.0769140726248108E-2</v>
      </c>
      <c r="BJ23" s="52">
        <f t="shared" si="10"/>
        <v>39629</v>
      </c>
      <c r="BK23" s="58">
        <f t="shared" si="11"/>
        <v>8.1599854583788165</v>
      </c>
      <c r="BL23" s="53">
        <f t="shared" si="12"/>
        <v>265876</v>
      </c>
      <c r="BP23" s="21">
        <f t="shared" si="13"/>
        <v>39660</v>
      </c>
      <c r="BQ23" s="58">
        <f t="shared" si="14"/>
        <v>0.1022196042927184</v>
      </c>
      <c r="BR23" s="58">
        <f t="shared" si="15"/>
        <v>0.10022452205864646</v>
      </c>
      <c r="BS23" s="58">
        <f t="shared" si="15"/>
        <v>4.4723809523809527E-2</v>
      </c>
      <c r="BT23" s="58">
        <f t="shared" si="16"/>
        <v>7.349804761904763E-3</v>
      </c>
      <c r="BU23" s="58">
        <f t="shared" si="17"/>
        <v>-8.1573498964745972E-6</v>
      </c>
      <c r="BV23" s="8">
        <f t="shared" si="18"/>
        <v>1.0769140726248108E-2</v>
      </c>
    </row>
    <row r="24" spans="1:75" x14ac:dyDescent="0.25">
      <c r="A24" s="7">
        <f t="shared" si="1"/>
        <v>39568</v>
      </c>
      <c r="B24" s="267">
        <v>39660</v>
      </c>
      <c r="C24" s="268">
        <v>30418825212</v>
      </c>
      <c r="D24" s="269">
        <v>8495629.1700000167</v>
      </c>
      <c r="E24" s="270">
        <v>320569</v>
      </c>
      <c r="F24" s="269">
        <v>981252426.19354844</v>
      </c>
      <c r="G24" s="269">
        <v>3060.9710427195032</v>
      </c>
      <c r="H24" s="269">
        <v>8495629.1700000167</v>
      </c>
      <c r="I24" s="271">
        <v>0.1022196042927184</v>
      </c>
      <c r="J24" s="271">
        <v>4.4715652173913052E-2</v>
      </c>
      <c r="K24" s="272">
        <v>1.5910973084884428E-4</v>
      </c>
      <c r="L24" s="272">
        <v>0</v>
      </c>
      <c r="M24" s="272">
        <v>1.5910973084884428E-4</v>
      </c>
      <c r="N24" s="281">
        <v>20.704340299611772</v>
      </c>
      <c r="O24" s="281">
        <v>8.0264874788286313</v>
      </c>
      <c r="P24" s="279">
        <v>0.10022452205864646</v>
      </c>
      <c r="S24" s="21">
        <f t="shared" si="2"/>
        <v>39660</v>
      </c>
      <c r="T24" s="14">
        <f t="shared" si="3"/>
        <v>0.1022196042927184</v>
      </c>
      <c r="U24" s="14">
        <f t="shared" si="3"/>
        <v>4.4715652173913052E-2</v>
      </c>
      <c r="V24" s="14">
        <f>++VLOOKUP(B24,'cds bmps'!K:O,5,FALSE)/10000</f>
        <v>7.5040086956521734E-3</v>
      </c>
      <c r="W24" s="83">
        <v>1.0769140726248108E-2</v>
      </c>
      <c r="X24" s="83">
        <v>0</v>
      </c>
      <c r="Z24" s="83">
        <f t="shared" si="4"/>
        <v>0.1006589623891796</v>
      </c>
      <c r="AA24" s="14">
        <f t="shared" si="5"/>
        <v>1.5606419035388008E-3</v>
      </c>
      <c r="AC24" s="21">
        <f t="shared" si="6"/>
        <v>39691</v>
      </c>
      <c r="AD24" s="14">
        <f t="shared" si="7"/>
        <v>-1.002298133694221E-3</v>
      </c>
      <c r="AE24" s="14">
        <f t="shared" si="8"/>
        <v>1.5606419035388008E-3</v>
      </c>
      <c r="AF24" s="15">
        <f t="shared" si="9"/>
        <v>1.5910973084884428E-4</v>
      </c>
      <c r="AK24" s="10" t="s">
        <v>32</v>
      </c>
      <c r="AL24" s="10">
        <v>0.82563569131451664</v>
      </c>
      <c r="AY24" s="29">
        <f t="shared" si="19"/>
        <v>39660</v>
      </c>
      <c r="AZ24" s="60">
        <f t="shared" si="0"/>
        <v>0.1022196042927184</v>
      </c>
      <c r="BA24" s="60">
        <f t="shared" si="0"/>
        <v>4.4715652173913052E-2</v>
      </c>
      <c r="BB24" s="60">
        <f t="shared" ref="BB24:BB83" si="22">+K23</f>
        <v>0</v>
      </c>
      <c r="BC24" s="60">
        <f t="shared" ref="BC24:BC83" si="23">+L23</f>
        <v>-8.1573498964745972E-6</v>
      </c>
      <c r="BD24" s="60">
        <f t="shared" ref="BD24:BD83" si="24">+M23</f>
        <v>-8.1573498964745972E-6</v>
      </c>
      <c r="BE24" s="60">
        <f t="shared" si="21"/>
        <v>7.5040086956521734E-3</v>
      </c>
      <c r="BF24" s="61">
        <f t="shared" si="21"/>
        <v>1.0769140726248108E-2</v>
      </c>
      <c r="BJ24" s="52">
        <f t="shared" si="10"/>
        <v>39660</v>
      </c>
      <c r="BK24" s="58">
        <f t="shared" si="11"/>
        <v>8.0264874788286313</v>
      </c>
      <c r="BL24" s="53">
        <f t="shared" si="12"/>
        <v>320569</v>
      </c>
      <c r="BP24" s="21">
        <f t="shared" si="13"/>
        <v>39691</v>
      </c>
      <c r="BQ24" s="58">
        <f t="shared" si="14"/>
        <v>0.10121730615902418</v>
      </c>
      <c r="BR24" s="58">
        <f t="shared" si="15"/>
        <v>0.1022196042927184</v>
      </c>
      <c r="BS24" s="58">
        <f t="shared" si="15"/>
        <v>4.4715652173913052E-2</v>
      </c>
      <c r="BT24" s="58">
        <f t="shared" si="16"/>
        <v>7.5040086956521734E-3</v>
      </c>
      <c r="BU24" s="58">
        <f t="shared" si="17"/>
        <v>1.5910973084884428E-4</v>
      </c>
      <c r="BV24" s="8">
        <f t="shared" si="18"/>
        <v>1.0769140726248108E-2</v>
      </c>
    </row>
    <row r="25" spans="1:75" x14ac:dyDescent="0.25">
      <c r="A25" s="7">
        <f t="shared" si="1"/>
        <v>39599</v>
      </c>
      <c r="B25" s="267">
        <v>39691</v>
      </c>
      <c r="C25" s="268">
        <v>28442343451</v>
      </c>
      <c r="D25" s="269">
        <v>7865730.559999954</v>
      </c>
      <c r="E25" s="270">
        <v>258954</v>
      </c>
      <c r="F25" s="269">
        <v>917494950.03225803</v>
      </c>
      <c r="G25" s="269">
        <v>3543.0808175670509</v>
      </c>
      <c r="H25" s="269">
        <v>7865730.559999954</v>
      </c>
      <c r="I25" s="271">
        <v>0.10121730615902418</v>
      </c>
      <c r="J25" s="271">
        <v>4.4874761904761896E-2</v>
      </c>
      <c r="K25" s="272">
        <v>1.724329004329013E-3</v>
      </c>
      <c r="L25" s="272">
        <v>0</v>
      </c>
      <c r="M25" s="272">
        <v>1.724329004329013E-3</v>
      </c>
      <c r="N25" s="281">
        <v>20.637157633825819</v>
      </c>
      <c r="O25" s="281">
        <v>8.1727519150955938</v>
      </c>
      <c r="P25" s="279">
        <v>0.1022196042927184</v>
      </c>
      <c r="S25" s="21">
        <f t="shared" si="2"/>
        <v>39691</v>
      </c>
      <c r="T25" s="14">
        <f t="shared" si="3"/>
        <v>0.10121730615902418</v>
      </c>
      <c r="U25" s="14">
        <f t="shared" si="3"/>
        <v>4.4874761904761896E-2</v>
      </c>
      <c r="V25" s="14">
        <f>++VLOOKUP(B25,'cds bmps'!K:O,5,FALSE)/10000</f>
        <v>6.8807761904761903E-3</v>
      </c>
      <c r="W25" s="83">
        <v>1.0769140726248108E-2</v>
      </c>
      <c r="X25" s="83">
        <v>0</v>
      </c>
      <c r="Z25" s="83">
        <f t="shared" si="4"/>
        <v>0.10064024541128022</v>
      </c>
      <c r="AA25" s="14">
        <f t="shared" si="5"/>
        <v>5.7706074774395433E-4</v>
      </c>
      <c r="AC25" s="21">
        <f t="shared" si="6"/>
        <v>39721</v>
      </c>
      <c r="AD25" s="14">
        <f t="shared" si="7"/>
        <v>-3.170003274229713E-3</v>
      </c>
      <c r="AE25" s="14">
        <f t="shared" si="8"/>
        <v>5.7706074774395433E-4</v>
      </c>
      <c r="AF25" s="15">
        <f t="shared" si="9"/>
        <v>1.724329004329013E-3</v>
      </c>
      <c r="AK25" s="10" t="s">
        <v>33</v>
      </c>
      <c r="AL25" s="10">
        <v>0.68167429477239982</v>
      </c>
      <c r="AY25" s="29">
        <f t="shared" si="19"/>
        <v>39691</v>
      </c>
      <c r="AZ25" s="60">
        <f t="shared" si="0"/>
        <v>0.10121730615902418</v>
      </c>
      <c r="BA25" s="60">
        <f t="shared" si="0"/>
        <v>4.4874761904761896E-2</v>
      </c>
      <c r="BB25" s="60">
        <f t="shared" si="22"/>
        <v>1.5910973084884428E-4</v>
      </c>
      <c r="BC25" s="60">
        <f t="shared" si="23"/>
        <v>0</v>
      </c>
      <c r="BD25" s="60">
        <f t="shared" si="24"/>
        <v>1.5910973084884428E-4</v>
      </c>
      <c r="BE25" s="60">
        <f t="shared" si="21"/>
        <v>6.8807761904761903E-3</v>
      </c>
      <c r="BF25" s="61">
        <f t="shared" si="21"/>
        <v>1.0769140726248108E-2</v>
      </c>
      <c r="BJ25" s="52">
        <f t="shared" si="10"/>
        <v>39691</v>
      </c>
      <c r="BK25" s="58">
        <f t="shared" si="11"/>
        <v>8.1727519150955938</v>
      </c>
      <c r="BL25" s="53">
        <f t="shared" si="12"/>
        <v>258954</v>
      </c>
      <c r="BP25" s="21">
        <f t="shared" si="13"/>
        <v>39721</v>
      </c>
      <c r="BQ25" s="58">
        <f t="shared" si="14"/>
        <v>9.8047302884794463E-2</v>
      </c>
      <c r="BR25" s="58">
        <f t="shared" si="15"/>
        <v>0.10121730615902418</v>
      </c>
      <c r="BS25" s="58">
        <f t="shared" si="15"/>
        <v>4.4874761904761896E-2</v>
      </c>
      <c r="BT25" s="58">
        <f t="shared" si="16"/>
        <v>6.8807761904761903E-3</v>
      </c>
      <c r="BU25" s="58">
        <f t="shared" si="17"/>
        <v>1.724329004329013E-3</v>
      </c>
      <c r="BV25" s="8">
        <f t="shared" si="18"/>
        <v>1.0769140726248108E-2</v>
      </c>
    </row>
    <row r="26" spans="1:75" x14ac:dyDescent="0.25">
      <c r="A26" s="7">
        <f t="shared" si="1"/>
        <v>39629</v>
      </c>
      <c r="B26" s="267">
        <v>39721</v>
      </c>
      <c r="C26" s="268">
        <v>40678953649</v>
      </c>
      <c r="D26" s="269">
        <v>10897436.310000049</v>
      </c>
      <c r="E26" s="270">
        <v>445549</v>
      </c>
      <c r="F26" s="269">
        <v>1355965121.6333334</v>
      </c>
      <c r="G26" s="269">
        <v>3043.358018160367</v>
      </c>
      <c r="H26" s="269">
        <v>10897436.310000049</v>
      </c>
      <c r="I26" s="271">
        <v>9.8047302884794463E-2</v>
      </c>
      <c r="J26" s="271">
        <v>4.6599090909090909E-2</v>
      </c>
      <c r="K26" s="272">
        <v>1.7135177865612652E-3</v>
      </c>
      <c r="L26" s="272">
        <v>0</v>
      </c>
      <c r="M26" s="272">
        <v>1.7135177865612652E-3</v>
      </c>
      <c r="N26" s="281">
        <v>21.02777930462447</v>
      </c>
      <c r="O26" s="281">
        <v>8.0207167960031356</v>
      </c>
      <c r="P26" s="279">
        <v>0.10121730615902418</v>
      </c>
      <c r="S26" s="21">
        <f t="shared" si="2"/>
        <v>39721</v>
      </c>
      <c r="T26" s="14">
        <f t="shared" si="3"/>
        <v>9.8047302884794463E-2</v>
      </c>
      <c r="U26" s="14">
        <f t="shared" si="3"/>
        <v>4.6599090909090909E-2</v>
      </c>
      <c r="V26" s="14">
        <f>++VLOOKUP(B26,'cds bmps'!K:O,5,FALSE)/10000</f>
        <v>9.8625818181818196E-3</v>
      </c>
      <c r="W26" s="83">
        <v>5.3171787675010086E-3</v>
      </c>
      <c r="X26" s="83">
        <v>0</v>
      </c>
      <c r="Z26" s="83">
        <f t="shared" si="4"/>
        <v>9.7382086236224116E-2</v>
      </c>
      <c r="AA26" s="14">
        <f t="shared" si="5"/>
        <v>6.6521664857034646E-4</v>
      </c>
      <c r="AC26" s="21">
        <f t="shared" si="6"/>
        <v>39752</v>
      </c>
      <c r="AD26" s="14">
        <f t="shared" si="7"/>
        <v>1.8315952162337445E-3</v>
      </c>
      <c r="AE26" s="14">
        <f t="shared" si="8"/>
        <v>6.6521664857034646E-4</v>
      </c>
      <c r="AF26" s="15">
        <f t="shared" si="9"/>
        <v>1.7135177865612652E-3</v>
      </c>
      <c r="AK26" s="10" t="s">
        <v>34</v>
      </c>
      <c r="AL26" s="10">
        <v>0.66894126656329589</v>
      </c>
      <c r="AY26" s="29">
        <f t="shared" si="19"/>
        <v>39721</v>
      </c>
      <c r="AZ26" s="60">
        <f t="shared" ref="AZ26:AZ83" si="25">+T26</f>
        <v>9.8047302884794463E-2</v>
      </c>
      <c r="BA26" s="60">
        <f t="shared" ref="BA26:BA83" si="26">+U26</f>
        <v>4.6599090909090909E-2</v>
      </c>
      <c r="BB26" s="60">
        <f t="shared" si="22"/>
        <v>1.724329004329013E-3</v>
      </c>
      <c r="BC26" s="60">
        <f t="shared" si="23"/>
        <v>0</v>
      </c>
      <c r="BD26" s="60">
        <f t="shared" si="24"/>
        <v>1.724329004329013E-3</v>
      </c>
      <c r="BE26" s="60">
        <f t="shared" si="21"/>
        <v>9.8625818181818196E-3</v>
      </c>
      <c r="BF26" s="61">
        <f t="shared" si="21"/>
        <v>5.3171787675010086E-3</v>
      </c>
      <c r="BJ26" s="52">
        <f t="shared" si="10"/>
        <v>39721</v>
      </c>
      <c r="BK26" s="58">
        <f t="shared" si="11"/>
        <v>8.0207167960031356</v>
      </c>
      <c r="BL26" s="53">
        <f t="shared" si="12"/>
        <v>445549</v>
      </c>
      <c r="BP26" s="21">
        <f t="shared" si="13"/>
        <v>39752</v>
      </c>
      <c r="BQ26" s="58">
        <f t="shared" si="14"/>
        <v>9.9878898101028207E-2</v>
      </c>
      <c r="BR26" s="58">
        <f t="shared" si="15"/>
        <v>9.8047302884794463E-2</v>
      </c>
      <c r="BS26" s="58">
        <f t="shared" si="15"/>
        <v>4.6599090909090909E-2</v>
      </c>
      <c r="BT26" s="58">
        <f t="shared" si="16"/>
        <v>9.8625818181818196E-3</v>
      </c>
      <c r="BU26" s="58">
        <f t="shared" si="17"/>
        <v>1.7135177865612652E-3</v>
      </c>
      <c r="BV26" s="8">
        <f t="shared" si="18"/>
        <v>5.3171787675010086E-3</v>
      </c>
    </row>
    <row r="27" spans="1:75" x14ac:dyDescent="0.25">
      <c r="A27" s="7">
        <f t="shared" si="1"/>
        <v>39660</v>
      </c>
      <c r="B27" s="267">
        <v>39752</v>
      </c>
      <c r="C27" s="268">
        <v>45782286215</v>
      </c>
      <c r="D27" s="269">
        <v>12493672.950000254</v>
      </c>
      <c r="E27" s="270">
        <v>547214</v>
      </c>
      <c r="F27" s="269">
        <v>1476847942.4193549</v>
      </c>
      <c r="G27" s="269">
        <v>2698.8489739285819</v>
      </c>
      <c r="H27" s="269">
        <v>12493672.950000254</v>
      </c>
      <c r="I27" s="271">
        <v>9.9878898101028207E-2</v>
      </c>
      <c r="J27" s="271">
        <v>4.8312608695652175E-2</v>
      </c>
      <c r="K27" s="272">
        <v>0</v>
      </c>
      <c r="L27" s="272">
        <v>-9.8801086956521733E-3</v>
      </c>
      <c r="M27" s="272">
        <v>-9.8801086956521733E-3</v>
      </c>
      <c r="N27" s="281">
        <v>21.11317588490434</v>
      </c>
      <c r="O27" s="281">
        <v>7.9005806551458271</v>
      </c>
      <c r="P27" s="279">
        <v>9.8047302884794463E-2</v>
      </c>
      <c r="S27" s="21">
        <f t="shared" si="2"/>
        <v>39752</v>
      </c>
      <c r="T27" s="14">
        <f t="shared" si="3"/>
        <v>9.9878898101028207E-2</v>
      </c>
      <c r="U27" s="14">
        <f t="shared" si="3"/>
        <v>4.8312608695652175E-2</v>
      </c>
      <c r="V27" s="14">
        <f>++VLOOKUP(B27,'cds bmps'!K:O,5,FALSE)/10000</f>
        <v>7.962300000000002E-3</v>
      </c>
      <c r="W27" s="83">
        <v>5.3171787675010086E-3</v>
      </c>
      <c r="X27" s="83">
        <v>0</v>
      </c>
      <c r="Z27" s="83">
        <f t="shared" si="4"/>
        <v>9.7660069185230652E-2</v>
      </c>
      <c r="AA27" s="14">
        <f t="shared" si="5"/>
        <v>2.2188289157975549E-3</v>
      </c>
      <c r="AC27" s="21">
        <f t="shared" si="6"/>
        <v>39782</v>
      </c>
      <c r="AD27" s="14">
        <f t="shared" si="7"/>
        <v>-1.5066208301128398E-3</v>
      </c>
      <c r="AE27" s="14">
        <f t="shared" si="8"/>
        <v>2.2188289157975549E-3</v>
      </c>
      <c r="AF27" s="15">
        <f t="shared" si="9"/>
        <v>-9.8801086956521733E-3</v>
      </c>
      <c r="AK27" s="10" t="s">
        <v>35</v>
      </c>
      <c r="AL27" s="10">
        <v>3.1284893603468309E-3</v>
      </c>
      <c r="AY27" s="29">
        <f t="shared" si="19"/>
        <v>39752</v>
      </c>
      <c r="AZ27" s="60">
        <f t="shared" si="25"/>
        <v>9.9878898101028207E-2</v>
      </c>
      <c r="BA27" s="60">
        <f t="shared" si="26"/>
        <v>4.8312608695652175E-2</v>
      </c>
      <c r="BB27" s="60">
        <f t="shared" si="22"/>
        <v>1.7135177865612652E-3</v>
      </c>
      <c r="BC27" s="60">
        <f t="shared" si="23"/>
        <v>0</v>
      </c>
      <c r="BD27" s="60">
        <f t="shared" si="24"/>
        <v>1.7135177865612652E-3</v>
      </c>
      <c r="BE27" s="60">
        <f t="shared" si="21"/>
        <v>7.962300000000002E-3</v>
      </c>
      <c r="BF27" s="61">
        <f t="shared" si="21"/>
        <v>5.3171787675010086E-3</v>
      </c>
      <c r="BJ27" s="52">
        <f t="shared" si="10"/>
        <v>39752</v>
      </c>
      <c r="BK27" s="58">
        <f t="shared" si="11"/>
        <v>7.9005806551458271</v>
      </c>
      <c r="BL27" s="53">
        <f t="shared" si="12"/>
        <v>547214</v>
      </c>
      <c r="BP27" s="21">
        <f t="shared" si="13"/>
        <v>39782</v>
      </c>
      <c r="BQ27" s="58">
        <f t="shared" si="14"/>
        <v>9.8372277270915368E-2</v>
      </c>
      <c r="BR27" s="58">
        <f t="shared" si="15"/>
        <v>9.9878898101028207E-2</v>
      </c>
      <c r="BS27" s="58">
        <f t="shared" si="15"/>
        <v>4.8312608695652175E-2</v>
      </c>
      <c r="BT27" s="58">
        <f t="shared" si="16"/>
        <v>7.962300000000002E-3</v>
      </c>
      <c r="BU27" s="58">
        <f t="shared" si="17"/>
        <v>-9.8801086956521733E-3</v>
      </c>
      <c r="BV27" s="8">
        <f t="shared" si="18"/>
        <v>5.3171787675010086E-3</v>
      </c>
    </row>
    <row r="28" spans="1:75" ht="15.75" thickBot="1" x14ac:dyDescent="0.3">
      <c r="A28" s="7">
        <f t="shared" si="1"/>
        <v>39691</v>
      </c>
      <c r="B28" s="273">
        <v>39782</v>
      </c>
      <c r="C28" s="268">
        <v>43244303211</v>
      </c>
      <c r="D28" s="269">
        <v>11623061.710000075</v>
      </c>
      <c r="E28" s="270">
        <v>463281</v>
      </c>
      <c r="F28" s="269">
        <v>1441476773.7</v>
      </c>
      <c r="G28" s="269">
        <v>3111.452387859636</v>
      </c>
      <c r="H28" s="269">
        <v>11623061.710000075</v>
      </c>
      <c r="I28" s="271">
        <v>9.8372277270915368E-2</v>
      </c>
      <c r="J28" s="271">
        <v>3.8432500000000001E-2</v>
      </c>
      <c r="K28" s="272">
        <v>0</v>
      </c>
      <c r="L28" s="272">
        <v>-8.503928571428572E-3</v>
      </c>
      <c r="M28" s="272">
        <v>-8.503928571428572E-3</v>
      </c>
      <c r="N28" s="281">
        <v>21.088933962321871</v>
      </c>
      <c r="O28" s="281">
        <v>8.0428449019026846</v>
      </c>
      <c r="P28" s="279">
        <v>9.9878898101028207E-2</v>
      </c>
      <c r="S28" s="21">
        <f t="shared" si="2"/>
        <v>39782</v>
      </c>
      <c r="T28" s="14">
        <f t="shared" si="3"/>
        <v>9.8372277270915368E-2</v>
      </c>
      <c r="U28" s="14">
        <f t="shared" si="3"/>
        <v>3.8432500000000001E-2</v>
      </c>
      <c r="V28" s="14">
        <f>++VLOOKUP(B28,'cds bmps'!K:O,5,FALSE)/10000</f>
        <v>7.4989699999999998E-3</v>
      </c>
      <c r="W28" s="83">
        <v>5.3171787675010086E-3</v>
      </c>
      <c r="X28" s="83">
        <v>0</v>
      </c>
      <c r="Z28" s="83">
        <f t="shared" si="4"/>
        <v>9.4918997461306262E-2</v>
      </c>
      <c r="AA28" s="14">
        <f t="shared" si="5"/>
        <v>3.4532798096091055E-3</v>
      </c>
      <c r="AC28" s="21">
        <f t="shared" si="6"/>
        <v>39813</v>
      </c>
      <c r="AD28" s="14">
        <f t="shared" si="7"/>
        <v>-3.3306690738754696E-16</v>
      </c>
      <c r="AE28" s="14">
        <f t="shared" si="8"/>
        <v>3.4532798096091055E-3</v>
      </c>
      <c r="AF28" s="15">
        <f t="shared" si="9"/>
        <v>-8.503928571428572E-3</v>
      </c>
      <c r="AK28" s="11" t="s">
        <v>36</v>
      </c>
      <c r="AL28" s="11">
        <v>79</v>
      </c>
      <c r="AY28" s="29">
        <f t="shared" si="19"/>
        <v>39782</v>
      </c>
      <c r="AZ28" s="60">
        <f t="shared" si="25"/>
        <v>9.8372277270915368E-2</v>
      </c>
      <c r="BA28" s="60">
        <f t="shared" si="26"/>
        <v>3.8432500000000001E-2</v>
      </c>
      <c r="BB28" s="60">
        <f t="shared" si="22"/>
        <v>0</v>
      </c>
      <c r="BC28" s="60">
        <f t="shared" si="23"/>
        <v>-9.8801086956521733E-3</v>
      </c>
      <c r="BD28" s="60">
        <f t="shared" si="24"/>
        <v>-9.8801086956521733E-3</v>
      </c>
      <c r="BE28" s="60">
        <f t="shared" ref="BE28:BE83" si="27">+V28</f>
        <v>7.4989699999999998E-3</v>
      </c>
      <c r="BF28" s="61">
        <f t="shared" ref="BF28:BF83" si="28">+W28</f>
        <v>5.3171787675010086E-3</v>
      </c>
      <c r="BJ28" s="52">
        <f t="shared" si="10"/>
        <v>39782</v>
      </c>
      <c r="BK28" s="58">
        <f t="shared" si="11"/>
        <v>8.0428449019026846</v>
      </c>
      <c r="BL28" s="53">
        <f t="shared" si="12"/>
        <v>463281</v>
      </c>
      <c r="BP28" s="21">
        <f t="shared" si="13"/>
        <v>39813</v>
      </c>
      <c r="BQ28" s="58">
        <f t="shared" si="14"/>
        <v>9.8372277270915034E-2</v>
      </c>
      <c r="BR28" s="58">
        <f t="shared" si="15"/>
        <v>9.8372277270915368E-2</v>
      </c>
      <c r="BS28" s="58">
        <f t="shared" si="15"/>
        <v>3.8432500000000001E-2</v>
      </c>
      <c r="BT28" s="58">
        <f t="shared" si="16"/>
        <v>7.4989699999999998E-3</v>
      </c>
      <c r="BU28" s="58">
        <f t="shared" si="17"/>
        <v>-8.503928571428572E-3</v>
      </c>
      <c r="BV28" s="8">
        <f t="shared" si="18"/>
        <v>5.3171787675010086E-3</v>
      </c>
    </row>
    <row r="29" spans="1:75" x14ac:dyDescent="0.25">
      <c r="A29" s="7">
        <f t="shared" si="1"/>
        <v>39721</v>
      </c>
      <c r="B29" s="273">
        <v>39813</v>
      </c>
      <c r="C29" s="268">
        <v>43244303211</v>
      </c>
      <c r="D29" s="269">
        <v>11623061.710000036</v>
      </c>
      <c r="E29" s="270">
        <v>463280</v>
      </c>
      <c r="F29" s="269">
        <v>1394977522.9354839</v>
      </c>
      <c r="G29" s="269">
        <v>3011.0894554815313</v>
      </c>
      <c r="H29" s="269">
        <v>11623061.710000036</v>
      </c>
      <c r="I29" s="271">
        <v>9.8372277270915034E-2</v>
      </c>
      <c r="J29" s="271">
        <v>2.9928571428571429E-2</v>
      </c>
      <c r="K29" s="272">
        <v>0</v>
      </c>
      <c r="L29" s="272">
        <v>-8.5104761904761968E-3</v>
      </c>
      <c r="M29" s="272">
        <v>-8.5104761904761968E-3</v>
      </c>
      <c r="N29" s="281">
        <v>21.05614413949888</v>
      </c>
      <c r="O29" s="281">
        <v>8.0100572375992076</v>
      </c>
      <c r="P29" s="279">
        <v>9.8372277270915368E-2</v>
      </c>
      <c r="S29" s="21">
        <f t="shared" si="2"/>
        <v>39813</v>
      </c>
      <c r="T29" s="14">
        <f t="shared" si="3"/>
        <v>9.8372277270915034E-2</v>
      </c>
      <c r="U29" s="14">
        <f t="shared" si="3"/>
        <v>2.9928571428571429E-2</v>
      </c>
      <c r="V29" s="14">
        <f>++VLOOKUP(B29,'cds bmps'!K:O,5,FALSE)/10000</f>
        <v>1.1384721739130434E-2</v>
      </c>
      <c r="W29" s="83">
        <v>8.4223566510071429E-3</v>
      </c>
      <c r="X29" s="83">
        <v>0</v>
      </c>
      <c r="Z29" s="83">
        <f t="shared" si="4"/>
        <v>9.5279583387186451E-2</v>
      </c>
      <c r="AA29" s="14">
        <f t="shared" si="5"/>
        <v>3.0926938837285839E-3</v>
      </c>
      <c r="AC29" s="21">
        <f t="shared" si="6"/>
        <v>39844</v>
      </c>
      <c r="AD29" s="14">
        <f t="shared" si="7"/>
        <v>-8.9883421059092083E-3</v>
      </c>
      <c r="AE29" s="14">
        <f t="shared" si="8"/>
        <v>3.0926938837285839E-3</v>
      </c>
      <c r="AF29" s="15">
        <f t="shared" si="9"/>
        <v>-8.5104761904761968E-3</v>
      </c>
      <c r="AY29" s="29">
        <f t="shared" si="19"/>
        <v>39813</v>
      </c>
      <c r="AZ29" s="60">
        <f t="shared" si="25"/>
        <v>9.8372277270915034E-2</v>
      </c>
      <c r="BA29" s="60">
        <f t="shared" si="26"/>
        <v>2.9928571428571429E-2</v>
      </c>
      <c r="BB29" s="60">
        <f t="shared" si="22"/>
        <v>0</v>
      </c>
      <c r="BC29" s="60">
        <f t="shared" si="23"/>
        <v>-8.503928571428572E-3</v>
      </c>
      <c r="BD29" s="60">
        <f t="shared" si="24"/>
        <v>-8.503928571428572E-3</v>
      </c>
      <c r="BE29" s="60">
        <f t="shared" si="27"/>
        <v>1.1384721739130434E-2</v>
      </c>
      <c r="BF29" s="61">
        <f t="shared" si="28"/>
        <v>8.4223566510071429E-3</v>
      </c>
      <c r="BJ29" s="52">
        <f t="shared" si="10"/>
        <v>39813</v>
      </c>
      <c r="BK29" s="58">
        <f t="shared" si="11"/>
        <v>8.0100572375992076</v>
      </c>
      <c r="BL29" s="53">
        <f t="shared" si="12"/>
        <v>463280</v>
      </c>
      <c r="BP29" s="21">
        <f t="shared" si="13"/>
        <v>39844</v>
      </c>
      <c r="BQ29" s="58">
        <f t="shared" si="14"/>
        <v>8.9383935165005826E-2</v>
      </c>
      <c r="BR29" s="58">
        <f t="shared" si="15"/>
        <v>9.8372277270915034E-2</v>
      </c>
      <c r="BS29" s="58">
        <f t="shared" si="15"/>
        <v>2.9928571428571429E-2</v>
      </c>
      <c r="BT29" s="58">
        <f t="shared" si="16"/>
        <v>1.1384721739130434E-2</v>
      </c>
      <c r="BU29" s="58">
        <f t="shared" si="17"/>
        <v>-8.5104761904761968E-3</v>
      </c>
      <c r="BV29" s="8">
        <f t="shared" si="18"/>
        <v>8.4223566510071429E-3</v>
      </c>
    </row>
    <row r="30" spans="1:75" ht="15.75" thickBot="1" x14ac:dyDescent="0.3">
      <c r="A30" s="7">
        <f t="shared" si="1"/>
        <v>39752</v>
      </c>
      <c r="B30" s="273">
        <v>39844</v>
      </c>
      <c r="C30" s="268">
        <v>46443300810</v>
      </c>
      <c r="D30" s="269">
        <v>11373383.529999733</v>
      </c>
      <c r="E30" s="270">
        <v>497213</v>
      </c>
      <c r="F30" s="269">
        <v>1498170993.8709676</v>
      </c>
      <c r="G30" s="269">
        <v>3013.1372145759819</v>
      </c>
      <c r="H30" s="269">
        <v>11373383.529999733</v>
      </c>
      <c r="I30" s="271">
        <v>8.9383935165005826E-2</v>
      </c>
      <c r="J30" s="271">
        <v>2.1418095238095233E-2</v>
      </c>
      <c r="K30" s="272">
        <v>0</v>
      </c>
      <c r="L30" s="272">
        <v>-5.1355952380952308E-3</v>
      </c>
      <c r="M30" s="272">
        <v>-5.1355952380952308E-3</v>
      </c>
      <c r="N30" s="281">
        <v>21.127510863638499</v>
      </c>
      <c r="O30" s="281">
        <v>8.0107370789416663</v>
      </c>
      <c r="P30" s="279">
        <v>9.8372277270915034E-2</v>
      </c>
      <c r="S30" s="21">
        <f t="shared" si="2"/>
        <v>39844</v>
      </c>
      <c r="T30" s="14">
        <f t="shared" si="3"/>
        <v>8.9383935165005826E-2</v>
      </c>
      <c r="U30" s="14">
        <f t="shared" si="3"/>
        <v>2.1418095238095233E-2</v>
      </c>
      <c r="V30" s="14">
        <f>++VLOOKUP(B30,'cds bmps'!K:O,5,FALSE)/10000</f>
        <v>1.1187000000000002E-2</v>
      </c>
      <c r="W30" s="83">
        <v>8.4223566510071429E-3</v>
      </c>
      <c r="X30" s="83">
        <v>0</v>
      </c>
      <c r="Z30" s="83">
        <f t="shared" si="4"/>
        <v>9.2938564233387047E-2</v>
      </c>
      <c r="AA30" s="14">
        <f t="shared" si="5"/>
        <v>-3.5546290683812209E-3</v>
      </c>
      <c r="AC30" s="21">
        <f t="shared" si="6"/>
        <v>39872</v>
      </c>
      <c r="AD30" s="14">
        <f t="shared" si="7"/>
        <v>-1.612123607647592E-3</v>
      </c>
      <c r="AE30" s="14">
        <f t="shared" si="8"/>
        <v>-3.5546290683812209E-3</v>
      </c>
      <c r="AF30" s="15">
        <f t="shared" si="9"/>
        <v>-5.1355952380952308E-3</v>
      </c>
      <c r="AK30" s="59" t="s">
        <v>37</v>
      </c>
      <c r="AY30" s="29">
        <f t="shared" si="19"/>
        <v>39844</v>
      </c>
      <c r="AZ30" s="60">
        <f t="shared" si="25"/>
        <v>8.9383935165005826E-2</v>
      </c>
      <c r="BA30" s="60">
        <f t="shared" si="26"/>
        <v>2.1418095238095233E-2</v>
      </c>
      <c r="BB30" s="60">
        <f t="shared" si="22"/>
        <v>0</v>
      </c>
      <c r="BC30" s="60">
        <f t="shared" si="23"/>
        <v>-8.5104761904761968E-3</v>
      </c>
      <c r="BD30" s="60">
        <f t="shared" si="24"/>
        <v>-8.5104761904761968E-3</v>
      </c>
      <c r="BE30" s="60">
        <f t="shared" si="27"/>
        <v>1.1187000000000002E-2</v>
      </c>
      <c r="BF30" s="61">
        <f t="shared" si="28"/>
        <v>8.4223566510071429E-3</v>
      </c>
      <c r="BJ30" s="52">
        <f t="shared" si="10"/>
        <v>39844</v>
      </c>
      <c r="BK30" s="58">
        <f t="shared" si="11"/>
        <v>8.0107370789416663</v>
      </c>
      <c r="BL30" s="53">
        <f t="shared" si="12"/>
        <v>497213</v>
      </c>
      <c r="BP30" s="21">
        <f t="shared" si="13"/>
        <v>39872</v>
      </c>
      <c r="BQ30" s="58">
        <f t="shared" si="14"/>
        <v>8.7771811557358234E-2</v>
      </c>
      <c r="BR30" s="58">
        <f t="shared" si="15"/>
        <v>8.9383935165005826E-2</v>
      </c>
      <c r="BS30" s="58">
        <f t="shared" si="15"/>
        <v>2.1418095238095233E-2</v>
      </c>
      <c r="BT30" s="58">
        <f t="shared" si="16"/>
        <v>1.1187000000000002E-2</v>
      </c>
      <c r="BU30" s="58">
        <f t="shared" si="17"/>
        <v>-5.1355952380952308E-3</v>
      </c>
      <c r="BV30" s="8">
        <f t="shared" si="18"/>
        <v>8.4223566510071429E-3</v>
      </c>
    </row>
    <row r="31" spans="1:75" x14ac:dyDescent="0.25">
      <c r="A31" s="7">
        <f t="shared" si="1"/>
        <v>39782</v>
      </c>
      <c r="B31" s="273">
        <v>39872</v>
      </c>
      <c r="C31" s="268">
        <v>41245591648</v>
      </c>
      <c r="D31" s="269">
        <v>9918356.9800000135</v>
      </c>
      <c r="E31" s="270">
        <v>459968</v>
      </c>
      <c r="F31" s="269">
        <v>1473056844.5714285</v>
      </c>
      <c r="G31" s="269">
        <v>3202.5202722176946</v>
      </c>
      <c r="H31" s="269">
        <v>9918356.9800000135</v>
      </c>
      <c r="I31" s="271">
        <v>8.7771811557358234E-2</v>
      </c>
      <c r="J31" s="271">
        <v>1.6282500000000002E-2</v>
      </c>
      <c r="K31" s="272">
        <v>0</v>
      </c>
      <c r="L31" s="272">
        <v>-3.5915909090909089E-3</v>
      </c>
      <c r="M31" s="272">
        <v>-3.5915909090909089E-3</v>
      </c>
      <c r="N31" s="281">
        <v>21.11060556470159</v>
      </c>
      <c r="O31" s="281">
        <v>8.0716933638734751</v>
      </c>
      <c r="P31" s="279">
        <v>8.9383935165005826E-2</v>
      </c>
      <c r="S31" s="21">
        <f t="shared" si="2"/>
        <v>39872</v>
      </c>
      <c r="T31" s="14">
        <f t="shared" si="3"/>
        <v>8.7771811557358234E-2</v>
      </c>
      <c r="U31" s="14">
        <f t="shared" si="3"/>
        <v>1.6282500000000002E-2</v>
      </c>
      <c r="V31" s="14">
        <f>++VLOOKUP(B31,'cds bmps'!K:O,5,FALSE)/10000</f>
        <v>1.3093250000000002E-2</v>
      </c>
      <c r="W31" s="83">
        <v>8.4223566510071429E-3</v>
      </c>
      <c r="X31" s="83">
        <v>0</v>
      </c>
      <c r="Z31" s="83">
        <f t="shared" si="4"/>
        <v>9.1727772137821614E-2</v>
      </c>
      <c r="AA31" s="14">
        <f t="shared" si="5"/>
        <v>-3.9559605804633802E-3</v>
      </c>
      <c r="AC31" s="21">
        <f t="shared" si="6"/>
        <v>39903</v>
      </c>
      <c r="AD31" s="14">
        <f t="shared" si="7"/>
        <v>-1.0565016050411852E-3</v>
      </c>
      <c r="AE31" s="14">
        <f t="shared" si="8"/>
        <v>-3.9559605804633802E-3</v>
      </c>
      <c r="AF31" s="15">
        <f t="shared" si="9"/>
        <v>-3.5915909090909089E-3</v>
      </c>
      <c r="AK31" s="12"/>
      <c r="AL31" s="12" t="s">
        <v>42</v>
      </c>
      <c r="AM31" s="12" t="s">
        <v>43</v>
      </c>
      <c r="AN31" s="12" t="s">
        <v>44</v>
      </c>
      <c r="AO31" s="12" t="s">
        <v>45</v>
      </c>
      <c r="AP31" s="12" t="s">
        <v>46</v>
      </c>
      <c r="AY31" s="29">
        <f t="shared" si="19"/>
        <v>39872</v>
      </c>
      <c r="AZ31" s="60">
        <f t="shared" si="25"/>
        <v>8.7771811557358234E-2</v>
      </c>
      <c r="BA31" s="60">
        <f t="shared" si="26"/>
        <v>1.6282500000000002E-2</v>
      </c>
      <c r="BB31" s="60">
        <f t="shared" si="22"/>
        <v>0</v>
      </c>
      <c r="BC31" s="60">
        <f t="shared" si="23"/>
        <v>-5.1355952380952308E-3</v>
      </c>
      <c r="BD31" s="60">
        <f t="shared" si="24"/>
        <v>-5.1355952380952308E-3</v>
      </c>
      <c r="BE31" s="60">
        <f t="shared" si="27"/>
        <v>1.3093250000000002E-2</v>
      </c>
      <c r="BF31" s="61">
        <f t="shared" si="28"/>
        <v>8.4223566510071429E-3</v>
      </c>
      <c r="BJ31" s="52">
        <f t="shared" si="10"/>
        <v>39872</v>
      </c>
      <c r="BK31" s="58">
        <f t="shared" si="11"/>
        <v>8.0716933638734751</v>
      </c>
      <c r="BL31" s="53">
        <f t="shared" si="12"/>
        <v>459968</v>
      </c>
      <c r="BP31" s="21">
        <f t="shared" si="13"/>
        <v>39903</v>
      </c>
      <c r="BQ31" s="58">
        <f t="shared" si="14"/>
        <v>8.6715309952317049E-2</v>
      </c>
      <c r="BR31" s="58">
        <f t="shared" si="15"/>
        <v>8.7771811557358234E-2</v>
      </c>
      <c r="BS31" s="58">
        <f t="shared" si="15"/>
        <v>1.6282500000000002E-2</v>
      </c>
      <c r="BT31" s="58">
        <f t="shared" si="16"/>
        <v>1.3093250000000002E-2</v>
      </c>
      <c r="BU31" s="58">
        <f t="shared" si="17"/>
        <v>-3.5915909090909089E-3</v>
      </c>
      <c r="BV31" s="8">
        <f t="shared" si="18"/>
        <v>8.4223566510071429E-3</v>
      </c>
    </row>
    <row r="32" spans="1:75" x14ac:dyDescent="0.25">
      <c r="A32" s="7">
        <f t="shared" si="1"/>
        <v>39813</v>
      </c>
      <c r="B32" s="273">
        <v>39903</v>
      </c>
      <c r="C32" s="268">
        <v>49651437074</v>
      </c>
      <c r="D32" s="269">
        <v>11795999.329999659</v>
      </c>
      <c r="E32" s="270">
        <v>541017</v>
      </c>
      <c r="F32" s="269">
        <v>1601659260.4516129</v>
      </c>
      <c r="G32" s="269">
        <v>2960.4601342501492</v>
      </c>
      <c r="H32" s="269">
        <v>11795999.329999659</v>
      </c>
      <c r="I32" s="271">
        <v>8.6715309952317049E-2</v>
      </c>
      <c r="J32" s="271">
        <v>1.2690909090909093E-2</v>
      </c>
      <c r="K32" s="272">
        <v>0</v>
      </c>
      <c r="L32" s="272">
        <v>-2.5704090909090937E-3</v>
      </c>
      <c r="M32" s="272">
        <v>-2.5704090909090937E-3</v>
      </c>
      <c r="N32" s="281">
        <v>21.194305966622196</v>
      </c>
      <c r="O32" s="281">
        <v>7.9930999859970742</v>
      </c>
      <c r="P32" s="279">
        <v>8.7771811557358234E-2</v>
      </c>
      <c r="S32" s="21">
        <f t="shared" si="2"/>
        <v>39903</v>
      </c>
      <c r="T32" s="14">
        <f t="shared" si="3"/>
        <v>8.6715309952317049E-2</v>
      </c>
      <c r="U32" s="14">
        <f t="shared" si="3"/>
        <v>1.2690909090909093E-2</v>
      </c>
      <c r="V32" s="14">
        <f>++VLOOKUP(B32,'cds bmps'!K:O,5,FALSE)/10000</f>
        <v>1.4199986363636364E-2</v>
      </c>
      <c r="W32" s="83">
        <v>7.0857013141786994E-3</v>
      </c>
      <c r="X32" s="83">
        <v>0</v>
      </c>
      <c r="Z32" s="83">
        <f t="shared" si="4"/>
        <v>8.9871463977422794E-2</v>
      </c>
      <c r="AA32" s="14">
        <f t="shared" si="5"/>
        <v>-3.1561540251057452E-3</v>
      </c>
      <c r="AC32" s="21">
        <f t="shared" si="6"/>
        <v>39933</v>
      </c>
      <c r="AD32" s="14">
        <f t="shared" si="7"/>
        <v>-2.2336413711689096E-3</v>
      </c>
      <c r="AE32" s="14">
        <f t="shared" si="8"/>
        <v>-3.1561540251057452E-3</v>
      </c>
      <c r="AF32" s="15">
        <f t="shared" si="9"/>
        <v>-2.5704090909090937E-3</v>
      </c>
      <c r="AK32" s="10" t="s">
        <v>38</v>
      </c>
      <c r="AL32" s="10">
        <v>3</v>
      </c>
      <c r="AM32" s="10">
        <v>1.5719395309128673E-3</v>
      </c>
      <c r="AN32" s="10">
        <v>5.2397984363762248E-4</v>
      </c>
      <c r="AO32" s="10">
        <v>53.535913341102045</v>
      </c>
      <c r="AP32" s="10">
        <v>1.3208809028035322E-18</v>
      </c>
      <c r="AY32" s="29">
        <f t="shared" si="19"/>
        <v>39903</v>
      </c>
      <c r="AZ32" s="60">
        <f t="shared" si="25"/>
        <v>8.6715309952317049E-2</v>
      </c>
      <c r="BA32" s="60">
        <f t="shared" si="26"/>
        <v>1.2690909090909093E-2</v>
      </c>
      <c r="BB32" s="60">
        <f t="shared" si="22"/>
        <v>0</v>
      </c>
      <c r="BC32" s="60">
        <f t="shared" si="23"/>
        <v>-3.5915909090909089E-3</v>
      </c>
      <c r="BD32" s="60">
        <f t="shared" si="24"/>
        <v>-3.5915909090909089E-3</v>
      </c>
      <c r="BE32" s="60">
        <f t="shared" si="27"/>
        <v>1.4199986363636364E-2</v>
      </c>
      <c r="BF32" s="61">
        <f t="shared" si="28"/>
        <v>7.0857013141786994E-3</v>
      </c>
      <c r="BJ32" s="52">
        <f t="shared" si="10"/>
        <v>39903</v>
      </c>
      <c r="BK32" s="58">
        <f t="shared" si="11"/>
        <v>7.9930999859970742</v>
      </c>
      <c r="BL32" s="53">
        <f t="shared" si="12"/>
        <v>541017</v>
      </c>
      <c r="BP32" s="21">
        <f t="shared" si="13"/>
        <v>39933</v>
      </c>
      <c r="BQ32" s="58">
        <f t="shared" si="14"/>
        <v>8.4481668581148139E-2</v>
      </c>
      <c r="BR32" s="58">
        <f t="shared" si="15"/>
        <v>8.6715309952317049E-2</v>
      </c>
      <c r="BS32" s="58">
        <f t="shared" si="15"/>
        <v>1.2690909090909093E-2</v>
      </c>
      <c r="BT32" s="58">
        <f t="shared" si="16"/>
        <v>1.4199986363636364E-2</v>
      </c>
      <c r="BU32" s="58">
        <f t="shared" si="17"/>
        <v>-2.5704090909090937E-3</v>
      </c>
      <c r="BV32" s="8">
        <f t="shared" si="18"/>
        <v>7.0857013141786994E-3</v>
      </c>
    </row>
    <row r="33" spans="1:74" x14ac:dyDescent="0.25">
      <c r="A33" s="7">
        <f t="shared" si="1"/>
        <v>39844</v>
      </c>
      <c r="B33" s="273">
        <v>39933</v>
      </c>
      <c r="C33" s="268">
        <v>49672884835</v>
      </c>
      <c r="D33" s="269">
        <v>11497118.340000026</v>
      </c>
      <c r="E33" s="270">
        <v>599024</v>
      </c>
      <c r="F33" s="269">
        <v>1655762827.8333333</v>
      </c>
      <c r="G33" s="269">
        <v>2764.1009839895119</v>
      </c>
      <c r="H33" s="269">
        <v>11497118.340000026</v>
      </c>
      <c r="I33" s="271">
        <v>8.4481668581148139E-2</v>
      </c>
      <c r="J33" s="271">
        <v>1.0120499999999999E-2</v>
      </c>
      <c r="K33" s="272">
        <v>0</v>
      </c>
      <c r="L33" s="272">
        <v>-1.2764999999999981E-3</v>
      </c>
      <c r="M33" s="272">
        <v>-1.2764999999999981E-3</v>
      </c>
      <c r="N33" s="281">
        <v>21.227527662745121</v>
      </c>
      <c r="O33" s="281">
        <v>7.9244707196722235</v>
      </c>
      <c r="P33" s="279">
        <v>8.6715309952317049E-2</v>
      </c>
      <c r="S33" s="21">
        <f t="shared" si="2"/>
        <v>39933</v>
      </c>
      <c r="T33" s="14">
        <f t="shared" si="3"/>
        <v>8.4481668581148139E-2</v>
      </c>
      <c r="U33" s="14">
        <f t="shared" si="3"/>
        <v>1.0120499999999999E-2</v>
      </c>
      <c r="V33" s="14">
        <f>++VLOOKUP(B33,'cds bmps'!K:O,5,FALSE)/10000</f>
        <v>1.123104090909091E-2</v>
      </c>
      <c r="W33" s="83">
        <v>7.0857013141786994E-3</v>
      </c>
      <c r="X33" s="83">
        <v>0</v>
      </c>
      <c r="Z33" s="83">
        <f t="shared" si="4"/>
        <v>8.8874454962913796E-2</v>
      </c>
      <c r="AA33" s="14">
        <f t="shared" si="5"/>
        <v>-4.3927863817656565E-3</v>
      </c>
      <c r="AC33" s="21">
        <f t="shared" si="6"/>
        <v>39964</v>
      </c>
      <c r="AD33" s="14">
        <f t="shared" si="7"/>
        <v>-7.0214557749501139E-4</v>
      </c>
      <c r="AE33" s="14">
        <f t="shared" si="8"/>
        <v>-4.3927863817656565E-3</v>
      </c>
      <c r="AF33" s="15">
        <f t="shared" si="9"/>
        <v>-1.2764999999999981E-3</v>
      </c>
      <c r="AK33" s="10" t="s">
        <v>39</v>
      </c>
      <c r="AL33" s="10">
        <v>75</v>
      </c>
      <c r="AM33" s="10">
        <v>7.3405842583524933E-4</v>
      </c>
      <c r="AN33" s="10">
        <v>9.7874456778033236E-6</v>
      </c>
      <c r="AO33" s="10"/>
      <c r="AP33" s="10"/>
      <c r="AY33" s="29">
        <f t="shared" si="19"/>
        <v>39933</v>
      </c>
      <c r="AZ33" s="60">
        <f t="shared" si="25"/>
        <v>8.4481668581148139E-2</v>
      </c>
      <c r="BA33" s="60">
        <f t="shared" si="26"/>
        <v>1.0120499999999999E-2</v>
      </c>
      <c r="BB33" s="60">
        <f t="shared" si="22"/>
        <v>0</v>
      </c>
      <c r="BC33" s="60">
        <f t="shared" si="23"/>
        <v>-2.5704090909090937E-3</v>
      </c>
      <c r="BD33" s="60">
        <f t="shared" si="24"/>
        <v>-2.5704090909090937E-3</v>
      </c>
      <c r="BE33" s="60">
        <f t="shared" si="27"/>
        <v>1.123104090909091E-2</v>
      </c>
      <c r="BF33" s="61">
        <f t="shared" si="28"/>
        <v>7.0857013141786994E-3</v>
      </c>
      <c r="BJ33" s="52">
        <f t="shared" si="10"/>
        <v>39933</v>
      </c>
      <c r="BK33" s="58">
        <f t="shared" si="11"/>
        <v>7.9244707196722235</v>
      </c>
      <c r="BL33" s="53">
        <f t="shared" si="12"/>
        <v>599024</v>
      </c>
      <c r="BP33" s="21">
        <f t="shared" si="13"/>
        <v>39964</v>
      </c>
      <c r="BQ33" s="58">
        <f t="shared" si="14"/>
        <v>8.3779523003653128E-2</v>
      </c>
      <c r="BR33" s="58">
        <f t="shared" si="15"/>
        <v>8.4481668581148139E-2</v>
      </c>
      <c r="BS33" s="58">
        <f t="shared" si="15"/>
        <v>1.0120499999999999E-2</v>
      </c>
      <c r="BT33" s="58">
        <f t="shared" si="16"/>
        <v>1.123104090909091E-2</v>
      </c>
      <c r="BU33" s="58">
        <f t="shared" si="17"/>
        <v>-1.2764999999999981E-3</v>
      </c>
      <c r="BV33" s="8">
        <f t="shared" si="18"/>
        <v>7.0857013141786994E-3</v>
      </c>
    </row>
    <row r="34" spans="1:74" ht="15.75" thickBot="1" x14ac:dyDescent="0.3">
      <c r="A34" s="7">
        <f t="shared" si="1"/>
        <v>39872</v>
      </c>
      <c r="B34" s="273">
        <v>39964</v>
      </c>
      <c r="C34" s="268">
        <v>50626824426</v>
      </c>
      <c r="D34" s="269">
        <v>11620523.839999931</v>
      </c>
      <c r="E34" s="270">
        <v>545857</v>
      </c>
      <c r="F34" s="269">
        <v>1633123368.5806451</v>
      </c>
      <c r="G34" s="269">
        <v>2991.8520209150843</v>
      </c>
      <c r="H34" s="269">
        <v>11620523.839999931</v>
      </c>
      <c r="I34" s="271">
        <v>8.3779523003653128E-2</v>
      </c>
      <c r="J34" s="271">
        <v>8.8440000000000012E-3</v>
      </c>
      <c r="K34" s="272">
        <v>2.9009090909090998E-4</v>
      </c>
      <c r="L34" s="272">
        <v>0</v>
      </c>
      <c r="M34" s="272">
        <v>2.9009090909090998E-4</v>
      </c>
      <c r="N34" s="281">
        <v>21.213760195283058</v>
      </c>
      <c r="O34" s="281">
        <v>8.0036478796209618</v>
      </c>
      <c r="P34" s="279">
        <v>8.4481668581148139E-2</v>
      </c>
      <c r="S34" s="21">
        <f t="shared" si="2"/>
        <v>39964</v>
      </c>
      <c r="T34" s="14">
        <f t="shared" si="3"/>
        <v>8.3779523003653128E-2</v>
      </c>
      <c r="U34" s="14">
        <f t="shared" si="3"/>
        <v>8.8440000000000012E-3</v>
      </c>
      <c r="V34" s="14">
        <f>++VLOOKUP(B34,'cds bmps'!K:O,5,FALSE)/10000</f>
        <v>8.1666238095238104E-3</v>
      </c>
      <c r="W34" s="83">
        <v>7.0857013141786994E-3</v>
      </c>
      <c r="X34" s="83">
        <v>0</v>
      </c>
      <c r="Z34" s="83">
        <f t="shared" si="4"/>
        <v>8.8220856521076127E-2</v>
      </c>
      <c r="AA34" s="14">
        <f t="shared" si="5"/>
        <v>-4.441333517422999E-3</v>
      </c>
      <c r="AC34" s="21">
        <f t="shared" si="6"/>
        <v>39994</v>
      </c>
      <c r="AD34" s="14">
        <f t="shared" si="7"/>
        <v>-1.6246757606434847E-3</v>
      </c>
      <c r="AE34" s="14">
        <f t="shared" si="8"/>
        <v>-4.441333517422999E-3</v>
      </c>
      <c r="AF34" s="15">
        <f t="shared" si="9"/>
        <v>2.9009090909090998E-4</v>
      </c>
      <c r="AK34" s="11" t="s">
        <v>40</v>
      </c>
      <c r="AL34" s="11">
        <v>78</v>
      </c>
      <c r="AM34" s="11">
        <v>2.3059979567481167E-3</v>
      </c>
      <c r="AN34" s="11"/>
      <c r="AO34" s="11"/>
      <c r="AP34" s="11"/>
      <c r="AY34" s="29">
        <f t="shared" si="19"/>
        <v>39964</v>
      </c>
      <c r="AZ34" s="60">
        <f t="shared" si="25"/>
        <v>8.3779523003653128E-2</v>
      </c>
      <c r="BA34" s="60">
        <f t="shared" si="26"/>
        <v>8.8440000000000012E-3</v>
      </c>
      <c r="BB34" s="60">
        <f t="shared" si="22"/>
        <v>0</v>
      </c>
      <c r="BC34" s="60">
        <f t="shared" si="23"/>
        <v>-1.2764999999999981E-3</v>
      </c>
      <c r="BD34" s="60">
        <f t="shared" si="24"/>
        <v>-1.2764999999999981E-3</v>
      </c>
      <c r="BE34" s="60">
        <f t="shared" si="27"/>
        <v>8.1666238095238104E-3</v>
      </c>
      <c r="BF34" s="61">
        <f t="shared" si="28"/>
        <v>7.0857013141786994E-3</v>
      </c>
      <c r="BJ34" s="52">
        <f t="shared" si="10"/>
        <v>39964</v>
      </c>
      <c r="BK34" s="58">
        <f t="shared" si="11"/>
        <v>8.0036478796209618</v>
      </c>
      <c r="BL34" s="53">
        <f t="shared" si="12"/>
        <v>545857</v>
      </c>
      <c r="BP34" s="21">
        <f t="shared" si="13"/>
        <v>39994</v>
      </c>
      <c r="BQ34" s="58">
        <f t="shared" si="14"/>
        <v>8.2154847243009643E-2</v>
      </c>
      <c r="BR34" s="58">
        <f t="shared" si="15"/>
        <v>8.3779523003653128E-2</v>
      </c>
      <c r="BS34" s="58">
        <f t="shared" si="15"/>
        <v>8.8440000000000012E-3</v>
      </c>
      <c r="BT34" s="58">
        <f t="shared" si="16"/>
        <v>8.1666238095238104E-3</v>
      </c>
      <c r="BU34" s="58">
        <f t="shared" si="17"/>
        <v>2.9009090909090998E-4</v>
      </c>
      <c r="BV34" s="8">
        <f t="shared" si="18"/>
        <v>7.0857013141786994E-3</v>
      </c>
    </row>
    <row r="35" spans="1:74" ht="15.75" thickBot="1" x14ac:dyDescent="0.3">
      <c r="A35" s="7">
        <f t="shared" si="1"/>
        <v>39903</v>
      </c>
      <c r="B35" s="273">
        <v>39994</v>
      </c>
      <c r="C35" s="268">
        <v>48334744000</v>
      </c>
      <c r="D35" s="269">
        <v>10879269.889999937</v>
      </c>
      <c r="E35" s="270">
        <v>532893</v>
      </c>
      <c r="F35" s="269">
        <v>1611158133.3333333</v>
      </c>
      <c r="G35" s="269">
        <v>3023.4177092461964</v>
      </c>
      <c r="H35" s="269">
        <v>10879269.889999937</v>
      </c>
      <c r="I35" s="271">
        <v>8.2154847243009643E-2</v>
      </c>
      <c r="J35" s="271">
        <v>9.1340909090909111E-3</v>
      </c>
      <c r="K35" s="272">
        <v>0</v>
      </c>
      <c r="L35" s="272">
        <v>-3.0366996047430858E-3</v>
      </c>
      <c r="M35" s="272">
        <v>-3.0366996047430858E-3</v>
      </c>
      <c r="N35" s="281">
        <v>21.200219094817708</v>
      </c>
      <c r="O35" s="281">
        <v>8.0141431622918429</v>
      </c>
      <c r="P35" s="279">
        <v>8.3779523003653128E-2</v>
      </c>
      <c r="S35" s="21">
        <f t="shared" si="2"/>
        <v>39994</v>
      </c>
      <c r="T35" s="14">
        <f t="shared" si="3"/>
        <v>8.2154847243009643E-2</v>
      </c>
      <c r="U35" s="14">
        <f t="shared" si="3"/>
        <v>9.1340909090909111E-3</v>
      </c>
      <c r="V35" s="14">
        <f>++VLOOKUP(B35,'cds bmps'!K:O,5,FALSE)/10000</f>
        <v>8.5324136363636362E-3</v>
      </c>
      <c r="W35" s="83">
        <v>5.4694251593557335E-3</v>
      </c>
      <c r="X35" s="83">
        <v>0</v>
      </c>
      <c r="Z35" s="83">
        <f t="shared" si="4"/>
        <v>8.714299673343788E-2</v>
      </c>
      <c r="AA35" s="14">
        <f t="shared" si="5"/>
        <v>-4.988149490428237E-3</v>
      </c>
      <c r="AC35" s="21">
        <f t="shared" si="6"/>
        <v>40025</v>
      </c>
      <c r="AD35" s="14">
        <f t="shared" si="7"/>
        <v>5.7452365093347973E-3</v>
      </c>
      <c r="AE35" s="14">
        <f t="shared" si="8"/>
        <v>-4.988149490428237E-3</v>
      </c>
      <c r="AF35" s="15">
        <f t="shared" si="9"/>
        <v>-3.0366996047430858E-3</v>
      </c>
      <c r="AY35" s="29">
        <f t="shared" si="19"/>
        <v>39994</v>
      </c>
      <c r="AZ35" s="60">
        <f t="shared" si="25"/>
        <v>8.2154847243009643E-2</v>
      </c>
      <c r="BA35" s="60">
        <f t="shared" si="26"/>
        <v>9.1340909090909111E-3</v>
      </c>
      <c r="BB35" s="60">
        <f t="shared" si="22"/>
        <v>2.9009090909090998E-4</v>
      </c>
      <c r="BC35" s="60">
        <f t="shared" si="23"/>
        <v>0</v>
      </c>
      <c r="BD35" s="60">
        <f t="shared" si="24"/>
        <v>2.9009090909090998E-4</v>
      </c>
      <c r="BE35" s="60">
        <f t="shared" si="27"/>
        <v>8.5324136363636362E-3</v>
      </c>
      <c r="BF35" s="61">
        <f t="shared" si="28"/>
        <v>5.4694251593557335E-3</v>
      </c>
      <c r="BJ35" s="52">
        <f t="shared" si="10"/>
        <v>39994</v>
      </c>
      <c r="BK35" s="58">
        <f t="shared" si="11"/>
        <v>8.0141431622918429</v>
      </c>
      <c r="BL35" s="53">
        <f t="shared" si="12"/>
        <v>532893</v>
      </c>
      <c r="BP35" s="21">
        <f t="shared" si="13"/>
        <v>40025</v>
      </c>
      <c r="BQ35" s="58">
        <f t="shared" si="14"/>
        <v>8.7900083752344441E-2</v>
      </c>
      <c r="BR35" s="58">
        <f t="shared" si="15"/>
        <v>8.2154847243009643E-2</v>
      </c>
      <c r="BS35" s="58">
        <f t="shared" si="15"/>
        <v>9.1340909090909111E-3</v>
      </c>
      <c r="BT35" s="58">
        <f t="shared" si="16"/>
        <v>8.5324136363636362E-3</v>
      </c>
      <c r="BU35" s="58">
        <f t="shared" si="17"/>
        <v>-3.0366996047430858E-3</v>
      </c>
      <c r="BV35" s="8">
        <f t="shared" si="18"/>
        <v>5.4694251593557335E-3</v>
      </c>
    </row>
    <row r="36" spans="1:74" x14ac:dyDescent="0.25">
      <c r="A36" s="7">
        <f t="shared" si="1"/>
        <v>39933</v>
      </c>
      <c r="B36" s="273">
        <v>40025</v>
      </c>
      <c r="C36" s="268">
        <v>50321218200</v>
      </c>
      <c r="D36" s="269">
        <v>12118463.819999998</v>
      </c>
      <c r="E36" s="270">
        <v>637586</v>
      </c>
      <c r="F36" s="269">
        <v>1623265103.2258065</v>
      </c>
      <c r="G36" s="269">
        <v>2545.9547468511014</v>
      </c>
      <c r="H36" s="269">
        <v>12118463.819999998</v>
      </c>
      <c r="I36" s="271">
        <v>8.7900083752344441E-2</v>
      </c>
      <c r="J36" s="271">
        <v>6.0973913043478253E-3</v>
      </c>
      <c r="K36" s="272">
        <v>0</v>
      </c>
      <c r="L36" s="272">
        <v>-1.0178674948240147E-3</v>
      </c>
      <c r="M36" s="272">
        <v>-1.0178674948240147E-3</v>
      </c>
      <c r="N36" s="281">
        <v>21.20770545362242</v>
      </c>
      <c r="O36" s="281">
        <v>7.8422610047453674</v>
      </c>
      <c r="P36" s="279">
        <v>8.2154847243009643E-2</v>
      </c>
      <c r="S36" s="21">
        <f t="shared" si="2"/>
        <v>40025</v>
      </c>
      <c r="T36" s="14">
        <f t="shared" si="3"/>
        <v>8.7900083752344441E-2</v>
      </c>
      <c r="U36" s="14">
        <f t="shared" si="3"/>
        <v>6.0973913043478253E-3</v>
      </c>
      <c r="V36" s="14">
        <f>++VLOOKUP(B36,'cds bmps'!K:O,5,FALSE)/10000</f>
        <v>7.4019000000000003E-3</v>
      </c>
      <c r="W36" s="83">
        <v>5.4694251593557335E-3</v>
      </c>
      <c r="X36" s="83">
        <v>0</v>
      </c>
      <c r="Z36" s="83">
        <f t="shared" si="4"/>
        <v>8.6202033401000661E-2</v>
      </c>
      <c r="AA36" s="14">
        <f t="shared" si="5"/>
        <v>1.69805035134378E-3</v>
      </c>
      <c r="AC36" s="21">
        <f t="shared" si="6"/>
        <v>40056</v>
      </c>
      <c r="AD36" s="14">
        <f t="shared" si="7"/>
        <v>-2.155334506917822E-3</v>
      </c>
      <c r="AE36" s="14">
        <f t="shared" si="8"/>
        <v>1.69805035134378E-3</v>
      </c>
      <c r="AF36" s="15">
        <f t="shared" si="9"/>
        <v>-1.0178674948240147E-3</v>
      </c>
      <c r="AK36" s="12"/>
      <c r="AL36" s="12" t="s">
        <v>47</v>
      </c>
      <c r="AM36" s="12" t="s">
        <v>35</v>
      </c>
      <c r="AN36" s="12" t="s">
        <v>48</v>
      </c>
      <c r="AO36" s="12" t="s">
        <v>49</v>
      </c>
      <c r="AP36" s="12" t="s">
        <v>50</v>
      </c>
      <c r="AQ36" s="12" t="s">
        <v>51</v>
      </c>
      <c r="AR36" s="12" t="s">
        <v>119</v>
      </c>
      <c r="AS36" s="12" t="s">
        <v>120</v>
      </c>
      <c r="AY36" s="29">
        <f t="shared" si="19"/>
        <v>40025</v>
      </c>
      <c r="AZ36" s="60">
        <f t="shared" si="25"/>
        <v>8.7900083752344441E-2</v>
      </c>
      <c r="BA36" s="60">
        <f t="shared" si="26"/>
        <v>6.0973913043478253E-3</v>
      </c>
      <c r="BB36" s="60">
        <f t="shared" si="22"/>
        <v>0</v>
      </c>
      <c r="BC36" s="60">
        <f t="shared" si="23"/>
        <v>-3.0366996047430858E-3</v>
      </c>
      <c r="BD36" s="60">
        <f t="shared" si="24"/>
        <v>-3.0366996047430858E-3</v>
      </c>
      <c r="BE36" s="60">
        <f t="shared" si="27"/>
        <v>7.4019000000000003E-3</v>
      </c>
      <c r="BF36" s="61">
        <f t="shared" si="28"/>
        <v>5.4694251593557335E-3</v>
      </c>
      <c r="BJ36" s="52">
        <f t="shared" si="10"/>
        <v>40025</v>
      </c>
      <c r="BK36" s="58">
        <f t="shared" si="11"/>
        <v>7.8422610047453674</v>
      </c>
      <c r="BL36" s="53">
        <f t="shared" si="12"/>
        <v>637586</v>
      </c>
      <c r="BP36" s="21">
        <f t="shared" si="13"/>
        <v>40056</v>
      </c>
      <c r="BQ36" s="58">
        <f t="shared" si="14"/>
        <v>8.5744749245426619E-2</v>
      </c>
      <c r="BR36" s="58">
        <f t="shared" si="15"/>
        <v>8.7900083752344441E-2</v>
      </c>
      <c r="BS36" s="58">
        <f t="shared" si="15"/>
        <v>6.0973913043478253E-3</v>
      </c>
      <c r="BT36" s="58">
        <f t="shared" si="16"/>
        <v>7.4019000000000003E-3</v>
      </c>
      <c r="BU36" s="58">
        <f t="shared" si="17"/>
        <v>-1.0178674948240147E-3</v>
      </c>
      <c r="BV36" s="8">
        <f t="shared" si="18"/>
        <v>5.4694251593557335E-3</v>
      </c>
    </row>
    <row r="37" spans="1:74" x14ac:dyDescent="0.25">
      <c r="A37" s="7">
        <f t="shared" si="1"/>
        <v>39964</v>
      </c>
      <c r="B37" s="273">
        <v>40056</v>
      </c>
      <c r="C37" s="268">
        <v>47475991882</v>
      </c>
      <c r="D37" s="269">
        <v>11152923.34</v>
      </c>
      <c r="E37" s="270">
        <v>541944</v>
      </c>
      <c r="F37" s="269">
        <v>1531483609.0967741</v>
      </c>
      <c r="G37" s="269">
        <v>2825.9074906203855</v>
      </c>
      <c r="H37" s="269">
        <v>11152923.34</v>
      </c>
      <c r="I37" s="271">
        <v>8.5744749245426619E-2</v>
      </c>
      <c r="J37" s="271">
        <v>5.0795238095238107E-3</v>
      </c>
      <c r="K37" s="272">
        <v>0</v>
      </c>
      <c r="L37" s="272">
        <v>-5.2816017316017431E-4</v>
      </c>
      <c r="M37" s="272">
        <v>-5.2816017316017431E-4</v>
      </c>
      <c r="N37" s="281">
        <v>21.149502781663848</v>
      </c>
      <c r="O37" s="281">
        <v>7.9465848276132629</v>
      </c>
      <c r="P37" s="279">
        <v>8.7900083752344441E-2</v>
      </c>
      <c r="S37" s="21">
        <f t="shared" si="2"/>
        <v>40056</v>
      </c>
      <c r="T37" s="14">
        <f t="shared" si="3"/>
        <v>8.5744749245426619E-2</v>
      </c>
      <c r="U37" s="14">
        <f t="shared" si="3"/>
        <v>5.0795238095238107E-3</v>
      </c>
      <c r="V37" s="14">
        <f>++VLOOKUP(B37,'cds bmps'!K:O,5,FALSE)/10000</f>
        <v>6.1522190476190472E-3</v>
      </c>
      <c r="W37" s="83">
        <v>5.4694251593557335E-3</v>
      </c>
      <c r="X37" s="83">
        <v>0</v>
      </c>
      <c r="Z37" s="83">
        <f t="shared" si="4"/>
        <v>8.5799848573578141E-2</v>
      </c>
      <c r="AA37" s="14">
        <f t="shared" si="5"/>
        <v>-5.5099328151522742E-5</v>
      </c>
      <c r="AC37" s="21">
        <f t="shared" si="6"/>
        <v>40086</v>
      </c>
      <c r="AD37" s="14">
        <f t="shared" si="7"/>
        <v>-2.5819627694620706E-3</v>
      </c>
      <c r="AE37" s="14">
        <f t="shared" si="8"/>
        <v>-5.5099328151522742E-5</v>
      </c>
      <c r="AF37" s="15">
        <f t="shared" si="9"/>
        <v>-5.2816017316017431E-4</v>
      </c>
      <c r="AK37" s="10" t="s">
        <v>41</v>
      </c>
      <c r="AL37" s="10">
        <v>7.976261950794436E-2</v>
      </c>
      <c r="AM37" s="10">
        <v>1.0884840427318845E-3</v>
      </c>
      <c r="AN37" s="10">
        <v>73.278630073212284</v>
      </c>
      <c r="AO37" s="10">
        <v>1.518786403124219E-71</v>
      </c>
      <c r="AP37" s="10">
        <v>7.7594248134715327E-2</v>
      </c>
      <c r="AQ37" s="10">
        <v>8.1930990881173393E-2</v>
      </c>
      <c r="AR37" s="10">
        <v>7.6885774639901885E-2</v>
      </c>
      <c r="AS37" s="10">
        <v>8.2639464375986835E-2</v>
      </c>
      <c r="AY37" s="29">
        <f t="shared" si="19"/>
        <v>40056</v>
      </c>
      <c r="AZ37" s="60">
        <f t="shared" si="25"/>
        <v>8.5744749245426619E-2</v>
      </c>
      <c r="BA37" s="60">
        <f t="shared" si="26"/>
        <v>5.0795238095238107E-3</v>
      </c>
      <c r="BB37" s="60">
        <f t="shared" si="22"/>
        <v>0</v>
      </c>
      <c r="BC37" s="60">
        <f t="shared" si="23"/>
        <v>-1.0178674948240147E-3</v>
      </c>
      <c r="BD37" s="60">
        <f t="shared" si="24"/>
        <v>-1.0178674948240147E-3</v>
      </c>
      <c r="BE37" s="60">
        <f t="shared" si="27"/>
        <v>6.1522190476190472E-3</v>
      </c>
      <c r="BF37" s="61">
        <f t="shared" si="28"/>
        <v>5.4694251593557335E-3</v>
      </c>
      <c r="BJ37" s="52">
        <f t="shared" si="10"/>
        <v>40056</v>
      </c>
      <c r="BK37" s="58">
        <f t="shared" si="11"/>
        <v>7.9465848276132629</v>
      </c>
      <c r="BL37" s="53">
        <f t="shared" si="12"/>
        <v>541944</v>
      </c>
      <c r="BP37" s="21">
        <f t="shared" si="13"/>
        <v>40086</v>
      </c>
      <c r="BQ37" s="58">
        <f t="shared" si="14"/>
        <v>8.3162786475964548E-2</v>
      </c>
      <c r="BR37" s="58">
        <f t="shared" si="15"/>
        <v>8.5744749245426619E-2</v>
      </c>
      <c r="BS37" s="58">
        <f t="shared" si="15"/>
        <v>5.0795238095238107E-3</v>
      </c>
      <c r="BT37" s="58">
        <f t="shared" si="16"/>
        <v>6.1522190476190472E-3</v>
      </c>
      <c r="BU37" s="58">
        <f t="shared" si="17"/>
        <v>-5.2816017316017431E-4</v>
      </c>
      <c r="BV37" s="8">
        <f t="shared" si="18"/>
        <v>5.4694251593557335E-3</v>
      </c>
    </row>
    <row r="38" spans="1:74" x14ac:dyDescent="0.25">
      <c r="A38" s="7">
        <f t="shared" si="1"/>
        <v>39994</v>
      </c>
      <c r="B38" s="273">
        <v>40086</v>
      </c>
      <c r="C38" s="268">
        <v>43766801092</v>
      </c>
      <c r="D38" s="269">
        <v>9971970.2300000228</v>
      </c>
      <c r="E38" s="270">
        <v>498568</v>
      </c>
      <c r="F38" s="269">
        <v>1458893369.7333333</v>
      </c>
      <c r="G38" s="269">
        <v>2926.1672825639298</v>
      </c>
      <c r="H38" s="269">
        <v>9971970.2300000228</v>
      </c>
      <c r="I38" s="271">
        <v>8.3162786475964548E-2</v>
      </c>
      <c r="J38" s="271">
        <v>4.5513636363636364E-3</v>
      </c>
      <c r="K38" s="272">
        <v>0</v>
      </c>
      <c r="L38" s="272">
        <v>-2.5409090909090867E-4</v>
      </c>
      <c r="M38" s="272">
        <v>-2.5409090909090867E-4</v>
      </c>
      <c r="N38" s="281">
        <v>21.100944019329166</v>
      </c>
      <c r="O38" s="281">
        <v>7.9814487510203467</v>
      </c>
      <c r="P38" s="279">
        <v>8.5744749245426619E-2</v>
      </c>
      <c r="S38" s="21">
        <f t="shared" si="2"/>
        <v>40086</v>
      </c>
      <c r="T38" s="14">
        <f t="shared" si="3"/>
        <v>8.3162786475964548E-2</v>
      </c>
      <c r="U38" s="14">
        <f t="shared" si="3"/>
        <v>4.5513636363636364E-3</v>
      </c>
      <c r="V38" s="14">
        <f>++VLOOKUP(B38,'cds bmps'!K:O,5,FALSE)/10000</f>
        <v>5.9822500000000015E-3</v>
      </c>
      <c r="W38" s="83">
        <v>8.1878532972273974E-3</v>
      </c>
      <c r="X38" s="83">
        <v>0</v>
      </c>
      <c r="Z38" s="83">
        <f t="shared" si="4"/>
        <v>8.7646107451246708E-2</v>
      </c>
      <c r="AA38" s="14">
        <f t="shared" si="5"/>
        <v>-4.4833209752821596E-3</v>
      </c>
      <c r="AC38" s="21">
        <f t="shared" si="6"/>
        <v>40117</v>
      </c>
      <c r="AD38" s="14">
        <f t="shared" si="7"/>
        <v>6.005701737604674E-3</v>
      </c>
      <c r="AE38" s="14">
        <f t="shared" si="8"/>
        <v>-4.4833209752821596E-3</v>
      </c>
      <c r="AF38" s="15">
        <f t="shared" si="9"/>
        <v>-2.5409090909090867E-4</v>
      </c>
      <c r="AK38" s="10" t="s">
        <v>8</v>
      </c>
      <c r="AL38" s="10">
        <v>0.2727594538841247</v>
      </c>
      <c r="AM38" s="10">
        <v>2.9412124900587835E-2</v>
      </c>
      <c r="AN38" s="10">
        <v>9.2893400414747411</v>
      </c>
      <c r="AO38" s="10">
        <v>4.2008894440078084E-14</v>
      </c>
      <c r="AP38" s="10">
        <v>0.21462727306448373</v>
      </c>
      <c r="AQ38" s="10">
        <v>0.33181118602329007</v>
      </c>
      <c r="AR38" s="10">
        <v>0.19548348215882161</v>
      </c>
      <c r="AS38" s="10">
        <v>0.35095497692895217</v>
      </c>
      <c r="AY38" s="29">
        <f t="shared" si="19"/>
        <v>40086</v>
      </c>
      <c r="AZ38" s="60">
        <f t="shared" si="25"/>
        <v>8.3162786475964548E-2</v>
      </c>
      <c r="BA38" s="60">
        <f t="shared" si="26"/>
        <v>4.5513636363636364E-3</v>
      </c>
      <c r="BB38" s="60">
        <f t="shared" si="22"/>
        <v>0</v>
      </c>
      <c r="BC38" s="60">
        <f t="shared" si="23"/>
        <v>-5.2816017316017431E-4</v>
      </c>
      <c r="BD38" s="60">
        <f t="shared" si="24"/>
        <v>-5.2816017316017431E-4</v>
      </c>
      <c r="BE38" s="60">
        <f t="shared" si="27"/>
        <v>5.9822500000000015E-3</v>
      </c>
      <c r="BF38" s="61">
        <f t="shared" si="28"/>
        <v>8.1878532972273974E-3</v>
      </c>
      <c r="BJ38" s="52">
        <f t="shared" si="10"/>
        <v>40086</v>
      </c>
      <c r="BK38" s="58">
        <f t="shared" si="11"/>
        <v>7.9814487510203467</v>
      </c>
      <c r="BL38" s="53">
        <f t="shared" si="12"/>
        <v>498568</v>
      </c>
      <c r="BP38" s="21">
        <f t="shared" si="13"/>
        <v>40117</v>
      </c>
      <c r="BQ38" s="58">
        <f t="shared" si="14"/>
        <v>8.9168488213569222E-2</v>
      </c>
      <c r="BR38" s="58">
        <f t="shared" si="15"/>
        <v>8.3162786475964548E-2</v>
      </c>
      <c r="BS38" s="58">
        <f t="shared" si="15"/>
        <v>4.5513636363636364E-3</v>
      </c>
      <c r="BT38" s="58">
        <f t="shared" si="16"/>
        <v>5.9822500000000015E-3</v>
      </c>
      <c r="BU38" s="58">
        <f t="shared" si="17"/>
        <v>-2.5409090909090867E-4</v>
      </c>
      <c r="BV38" s="8">
        <f t="shared" si="18"/>
        <v>8.1878532972273974E-3</v>
      </c>
    </row>
    <row r="39" spans="1:74" x14ac:dyDescent="0.25">
      <c r="A39" s="7">
        <f t="shared" si="1"/>
        <v>40025</v>
      </c>
      <c r="B39" s="273">
        <v>40117</v>
      </c>
      <c r="C39" s="268">
        <v>51906167314</v>
      </c>
      <c r="D39" s="269">
        <v>12680532.789999895</v>
      </c>
      <c r="E39" s="270">
        <v>788467</v>
      </c>
      <c r="F39" s="269">
        <v>1674392494</v>
      </c>
      <c r="G39" s="269">
        <v>2123.605038638269</v>
      </c>
      <c r="H39" s="269">
        <v>12680532.789999895</v>
      </c>
      <c r="I39" s="271">
        <v>8.9168488213569222E-2</v>
      </c>
      <c r="J39" s="271">
        <v>4.2972727272727277E-3</v>
      </c>
      <c r="K39" s="272">
        <v>5.5108225108224489E-5</v>
      </c>
      <c r="L39" s="272">
        <v>0</v>
      </c>
      <c r="M39" s="272">
        <v>5.5108225108224489E-5</v>
      </c>
      <c r="N39" s="281">
        <v>21.238716246286206</v>
      </c>
      <c r="O39" s="281">
        <v>7.6608704133937753</v>
      </c>
      <c r="P39" s="279">
        <v>8.3162786475964548E-2</v>
      </c>
      <c r="S39" s="21">
        <f t="shared" si="2"/>
        <v>40117</v>
      </c>
      <c r="T39" s="14">
        <f t="shared" si="3"/>
        <v>8.9168488213569222E-2</v>
      </c>
      <c r="U39" s="14">
        <f t="shared" si="3"/>
        <v>4.2972727272727277E-3</v>
      </c>
      <c r="V39" s="14">
        <f>++VLOOKUP(B39,'cds bmps'!K:O,5,FALSE)/10000</f>
        <v>6.6962454545454551E-3</v>
      </c>
      <c r="W39" s="83">
        <v>8.1878532972273974E-3</v>
      </c>
      <c r="X39" s="83">
        <v>0</v>
      </c>
      <c r="Z39" s="83">
        <f t="shared" si="4"/>
        <v>8.7647963478010335E-2</v>
      </c>
      <c r="AA39" s="14">
        <f t="shared" si="5"/>
        <v>1.5205247355588869E-3</v>
      </c>
      <c r="AC39" s="21">
        <f t="shared" si="6"/>
        <v>40147</v>
      </c>
      <c r="AD39" s="14">
        <f t="shared" si="7"/>
        <v>-4.03494257642531E-3</v>
      </c>
      <c r="AE39" s="14">
        <f t="shared" si="8"/>
        <v>1.5205247355588869E-3</v>
      </c>
      <c r="AF39" s="15">
        <f t="shared" si="9"/>
        <v>5.5108225108224489E-5</v>
      </c>
      <c r="AK39" s="10" t="s">
        <v>89</v>
      </c>
      <c r="AL39" s="10">
        <v>9.966691511991721E-2</v>
      </c>
      <c r="AM39" s="10">
        <v>1.9454240414816158E-2</v>
      </c>
      <c r="AN39" s="10">
        <v>5.1231460594067642</v>
      </c>
      <c r="AO39" s="10">
        <v>2.2608475880988435E-6</v>
      </c>
      <c r="AP39" s="10">
        <v>6.0912081472995872E-2</v>
      </c>
      <c r="AQ39" s="10">
        <v>0.13842174876683855</v>
      </c>
      <c r="AR39" s="10">
        <v>4.8249687579711438E-2</v>
      </c>
      <c r="AS39" s="10">
        <v>0.15108414266012299</v>
      </c>
      <c r="AY39" s="29">
        <f t="shared" si="19"/>
        <v>40117</v>
      </c>
      <c r="AZ39" s="60">
        <f t="shared" si="25"/>
        <v>8.9168488213569222E-2</v>
      </c>
      <c r="BA39" s="60">
        <f t="shared" si="26"/>
        <v>4.2972727272727277E-3</v>
      </c>
      <c r="BB39" s="60">
        <f t="shared" si="22"/>
        <v>0</v>
      </c>
      <c r="BC39" s="60">
        <f t="shared" si="23"/>
        <v>-2.5409090909090867E-4</v>
      </c>
      <c r="BD39" s="60">
        <f t="shared" si="24"/>
        <v>-2.5409090909090867E-4</v>
      </c>
      <c r="BE39" s="60">
        <f t="shared" si="27"/>
        <v>6.6962454545454551E-3</v>
      </c>
      <c r="BF39" s="61">
        <f t="shared" si="28"/>
        <v>8.1878532972273974E-3</v>
      </c>
      <c r="BJ39" s="52">
        <f t="shared" si="10"/>
        <v>40117</v>
      </c>
      <c r="BK39" s="58">
        <f t="shared" si="11"/>
        <v>7.6608704133937753</v>
      </c>
      <c r="BL39" s="53">
        <f t="shared" si="12"/>
        <v>788467</v>
      </c>
      <c r="BP39" s="21">
        <f t="shared" si="13"/>
        <v>40147</v>
      </c>
      <c r="BQ39" s="58">
        <f t="shared" si="14"/>
        <v>8.5133545637143912E-2</v>
      </c>
      <c r="BR39" s="58">
        <f t="shared" si="15"/>
        <v>8.9168488213569222E-2</v>
      </c>
      <c r="BS39" s="58">
        <f t="shared" si="15"/>
        <v>4.2972727272727277E-3</v>
      </c>
      <c r="BT39" s="58">
        <f t="shared" si="16"/>
        <v>6.6962454545454551E-3</v>
      </c>
      <c r="BU39" s="58">
        <f t="shared" si="17"/>
        <v>5.5108225108224489E-5</v>
      </c>
      <c r="BV39" s="8">
        <f t="shared" si="18"/>
        <v>8.1878532972273974E-3</v>
      </c>
    </row>
    <row r="40" spans="1:74" ht="15.75" thickBot="1" x14ac:dyDescent="0.3">
      <c r="A40" s="7">
        <f t="shared" si="1"/>
        <v>40056</v>
      </c>
      <c r="B40" s="273">
        <v>40147</v>
      </c>
      <c r="C40" s="268">
        <v>47409590387</v>
      </c>
      <c r="D40" s="269">
        <v>11057935.689999901</v>
      </c>
      <c r="E40" s="270">
        <v>757242</v>
      </c>
      <c r="F40" s="269">
        <v>1580319679.5666666</v>
      </c>
      <c r="G40" s="269">
        <v>2086.9413999311537</v>
      </c>
      <c r="H40" s="269">
        <v>11057935.689999901</v>
      </c>
      <c r="I40" s="271">
        <v>8.5133545637143912E-2</v>
      </c>
      <c r="J40" s="271">
        <v>4.3523809523809522E-3</v>
      </c>
      <c r="K40" s="272">
        <v>4.2716450216450253E-4</v>
      </c>
      <c r="L40" s="272">
        <v>0</v>
      </c>
      <c r="M40" s="272">
        <v>4.2716450216450253E-4</v>
      </c>
      <c r="N40" s="281">
        <v>21.18089299235923</v>
      </c>
      <c r="O40" s="281">
        <v>7.6434548280683048</v>
      </c>
      <c r="P40" s="279">
        <v>8.9168488213569222E-2</v>
      </c>
      <c r="S40" s="21">
        <f t="shared" si="2"/>
        <v>40147</v>
      </c>
      <c r="T40" s="14">
        <f t="shared" si="3"/>
        <v>8.5133545637143912E-2</v>
      </c>
      <c r="U40" s="14">
        <f t="shared" si="3"/>
        <v>4.3523809523809522E-3</v>
      </c>
      <c r="V40" s="14">
        <f>++VLOOKUP(B40,'cds bmps'!K:O,5,FALSE)/10000</f>
        <v>7.747133333333333E-3</v>
      </c>
      <c r="W40" s="83">
        <v>8.1878532972273974E-3</v>
      </c>
      <c r="X40" s="83">
        <v>0</v>
      </c>
      <c r="Z40" s="83">
        <f t="shared" si="4"/>
        <v>8.776773352041109E-2</v>
      </c>
      <c r="AA40" s="14">
        <f t="shared" si="5"/>
        <v>-2.6341878832671778E-3</v>
      </c>
      <c r="AC40" s="21">
        <f t="shared" si="6"/>
        <v>40178</v>
      </c>
      <c r="AD40" s="14">
        <f t="shared" si="7"/>
        <v>-1.6296862363233411E-3</v>
      </c>
      <c r="AE40" s="14">
        <f t="shared" si="8"/>
        <v>-2.6341878832671778E-3</v>
      </c>
      <c r="AF40" s="15">
        <f t="shared" si="9"/>
        <v>4.2716450216450253E-4</v>
      </c>
      <c r="AK40" s="11" t="s">
        <v>127</v>
      </c>
      <c r="AL40" s="11">
        <v>0.73838988816407747</v>
      </c>
      <c r="AM40" s="11">
        <v>9.6460127889452504E-2</v>
      </c>
      <c r="AN40" s="11">
        <v>7.6548715445443358</v>
      </c>
      <c r="AO40" s="11">
        <v>5.3999237998476902E-11</v>
      </c>
      <c r="AP40" s="11">
        <v>0.5462314625352136</v>
      </c>
      <c r="AQ40" s="11">
        <v>0.93054831379294134</v>
      </c>
      <c r="AR40" s="11">
        <v>0.48344740578002815</v>
      </c>
      <c r="AS40" s="11">
        <v>0.99333237054812673</v>
      </c>
      <c r="AY40" s="29">
        <f t="shared" si="19"/>
        <v>40147</v>
      </c>
      <c r="AZ40" s="60">
        <f t="shared" si="25"/>
        <v>8.5133545637143912E-2</v>
      </c>
      <c r="BA40" s="60">
        <f t="shared" si="26"/>
        <v>4.3523809523809522E-3</v>
      </c>
      <c r="BB40" s="60">
        <f t="shared" si="22"/>
        <v>5.5108225108224489E-5</v>
      </c>
      <c r="BC40" s="60">
        <f t="shared" si="23"/>
        <v>0</v>
      </c>
      <c r="BD40" s="60">
        <f t="shared" si="24"/>
        <v>5.5108225108224489E-5</v>
      </c>
      <c r="BE40" s="60">
        <f t="shared" si="27"/>
        <v>7.747133333333333E-3</v>
      </c>
      <c r="BF40" s="61">
        <f t="shared" si="28"/>
        <v>8.1878532972273974E-3</v>
      </c>
      <c r="BJ40" s="52">
        <f t="shared" si="10"/>
        <v>40147</v>
      </c>
      <c r="BK40" s="58">
        <f t="shared" si="11"/>
        <v>7.6434548280683048</v>
      </c>
      <c r="BL40" s="53">
        <f t="shared" si="12"/>
        <v>757242</v>
      </c>
      <c r="BP40" s="21">
        <f t="shared" si="13"/>
        <v>40178</v>
      </c>
      <c r="BQ40" s="58">
        <f t="shared" si="14"/>
        <v>8.3503859400820571E-2</v>
      </c>
      <c r="BR40" s="58">
        <f t="shared" si="15"/>
        <v>8.5133545637143912E-2</v>
      </c>
      <c r="BS40" s="58">
        <f t="shared" si="15"/>
        <v>4.3523809523809522E-3</v>
      </c>
      <c r="BT40" s="58">
        <f t="shared" si="16"/>
        <v>7.747133333333333E-3</v>
      </c>
      <c r="BU40" s="58">
        <f t="shared" si="17"/>
        <v>4.2716450216450253E-4</v>
      </c>
      <c r="BV40" s="8">
        <f t="shared" si="18"/>
        <v>8.1878532972273974E-3</v>
      </c>
    </row>
    <row r="41" spans="1:74" x14ac:dyDescent="0.25">
      <c r="A41" s="7">
        <f t="shared" si="1"/>
        <v>40086</v>
      </c>
      <c r="B41" s="273">
        <v>40178</v>
      </c>
      <c r="C41" s="268">
        <v>47349997192</v>
      </c>
      <c r="D41" s="269">
        <v>10832623.310000045</v>
      </c>
      <c r="E41" s="270">
        <v>505969</v>
      </c>
      <c r="F41" s="269">
        <v>1527419264.2580645</v>
      </c>
      <c r="G41" s="269">
        <v>3018.8000930058256</v>
      </c>
      <c r="H41" s="269">
        <v>10832623.310000045</v>
      </c>
      <c r="I41" s="271">
        <v>8.3503859400820571E-2</v>
      </c>
      <c r="J41" s="271">
        <v>4.7795454545454547E-3</v>
      </c>
      <c r="K41" s="272">
        <v>0</v>
      </c>
      <c r="L41" s="272">
        <v>-4.0954545454545497E-4</v>
      </c>
      <c r="M41" s="272">
        <v>-4.0954545454545497E-4</v>
      </c>
      <c r="N41" s="281">
        <v>21.146845392790286</v>
      </c>
      <c r="O41" s="281">
        <v>8.0126147112195856</v>
      </c>
      <c r="P41" s="279">
        <v>8.5133545637143912E-2</v>
      </c>
      <c r="S41" s="21">
        <f t="shared" si="2"/>
        <v>40178</v>
      </c>
      <c r="T41" s="14">
        <f t="shared" si="3"/>
        <v>8.3503859400820571E-2</v>
      </c>
      <c r="U41" s="14">
        <f t="shared" si="3"/>
        <v>4.7795454545454547E-3</v>
      </c>
      <c r="V41" s="14">
        <f>++VLOOKUP(B41,'cds bmps'!K:O,5,FALSE)/10000</f>
        <v>7.8086565217391282E-3</v>
      </c>
      <c r="W41" s="83">
        <v>7.3911011633912976E-3</v>
      </c>
      <c r="X41" s="83">
        <v>0</v>
      </c>
      <c r="Z41" s="83">
        <f t="shared" si="4"/>
        <v>8.7302064784139183E-2</v>
      </c>
      <c r="AA41" s="14">
        <f t="shared" si="5"/>
        <v>-3.7982053833186119E-3</v>
      </c>
      <c r="AC41" s="21">
        <f t="shared" si="6"/>
        <v>40209</v>
      </c>
      <c r="AD41" s="14">
        <f t="shared" si="7"/>
        <v>4.5256539909133697E-3</v>
      </c>
      <c r="AE41" s="14">
        <f t="shared" si="8"/>
        <v>-3.7982053833186119E-3</v>
      </c>
      <c r="AF41" s="15">
        <f t="shared" si="9"/>
        <v>-4.0954545454545497E-4</v>
      </c>
      <c r="AY41" s="29">
        <f t="shared" si="19"/>
        <v>40178</v>
      </c>
      <c r="AZ41" s="60">
        <f t="shared" si="25"/>
        <v>8.3503859400820571E-2</v>
      </c>
      <c r="BA41" s="60">
        <f t="shared" si="26"/>
        <v>4.7795454545454547E-3</v>
      </c>
      <c r="BB41" s="60">
        <f t="shared" si="22"/>
        <v>4.2716450216450253E-4</v>
      </c>
      <c r="BC41" s="60">
        <f t="shared" si="23"/>
        <v>0</v>
      </c>
      <c r="BD41" s="60">
        <f t="shared" si="24"/>
        <v>4.2716450216450253E-4</v>
      </c>
      <c r="BE41" s="60">
        <f t="shared" si="27"/>
        <v>7.8086565217391282E-3</v>
      </c>
      <c r="BF41" s="61">
        <f t="shared" si="28"/>
        <v>7.3911011633912976E-3</v>
      </c>
      <c r="BJ41" s="52">
        <f t="shared" si="10"/>
        <v>40178</v>
      </c>
      <c r="BK41" s="58">
        <f t="shared" si="11"/>
        <v>8.0126147112195856</v>
      </c>
      <c r="BL41" s="53">
        <f t="shared" si="12"/>
        <v>505969</v>
      </c>
      <c r="BP41" s="21">
        <f t="shared" si="13"/>
        <v>40209</v>
      </c>
      <c r="BQ41" s="58">
        <f t="shared" si="14"/>
        <v>8.8029513391733941E-2</v>
      </c>
      <c r="BR41" s="58">
        <f t="shared" si="15"/>
        <v>8.3503859400820571E-2</v>
      </c>
      <c r="BS41" s="58">
        <f t="shared" si="15"/>
        <v>4.7795454545454547E-3</v>
      </c>
      <c r="BT41" s="58">
        <f t="shared" si="16"/>
        <v>7.8086565217391282E-3</v>
      </c>
      <c r="BU41" s="58">
        <f t="shared" si="17"/>
        <v>-4.0954545454545497E-4</v>
      </c>
      <c r="BV41" s="8">
        <f t="shared" si="18"/>
        <v>7.3911011633912976E-3</v>
      </c>
    </row>
    <row r="42" spans="1:74" x14ac:dyDescent="0.25">
      <c r="A42" s="7">
        <f t="shared" si="1"/>
        <v>40117</v>
      </c>
      <c r="B42" s="273">
        <v>40209</v>
      </c>
      <c r="C42" s="268">
        <v>50948979825</v>
      </c>
      <c r="D42" s="269">
        <v>12287709.320000054</v>
      </c>
      <c r="E42" s="270">
        <v>569606</v>
      </c>
      <c r="F42" s="269">
        <v>1643515478.2258065</v>
      </c>
      <c r="G42" s="269">
        <v>2885.3549264330195</v>
      </c>
      <c r="H42" s="269">
        <v>12287709.320000054</v>
      </c>
      <c r="I42" s="271">
        <v>8.8029513391733941E-2</v>
      </c>
      <c r="J42" s="271">
        <v>4.3699999999999998E-3</v>
      </c>
      <c r="K42" s="272">
        <v>0</v>
      </c>
      <c r="L42" s="272">
        <v>-1.5550000000000026E-4</v>
      </c>
      <c r="M42" s="272">
        <v>-1.5550000000000026E-4</v>
      </c>
      <c r="N42" s="281">
        <v>21.220103368867708</v>
      </c>
      <c r="O42" s="281">
        <v>7.9674031961354199</v>
      </c>
      <c r="P42" s="279">
        <v>8.3503859400820571E-2</v>
      </c>
      <c r="S42" s="21">
        <f t="shared" si="2"/>
        <v>40209</v>
      </c>
      <c r="T42" s="14">
        <f t="shared" si="3"/>
        <v>8.8029513391733941E-2</v>
      </c>
      <c r="U42" s="14">
        <f t="shared" si="3"/>
        <v>4.3699999999999998E-3</v>
      </c>
      <c r="V42" s="14">
        <f>++VLOOKUP(B42,'cds bmps'!K:O,5,FALSE)/10000</f>
        <v>8.02877619047619E-3</v>
      </c>
      <c r="W42" s="83">
        <v>7.3911011633912976E-3</v>
      </c>
      <c r="X42" s="83">
        <v>0</v>
      </c>
      <c r="Z42" s="83">
        <f t="shared" si="4"/>
        <v>8.7212296037956868E-2</v>
      </c>
      <c r="AA42" s="14">
        <f t="shared" si="5"/>
        <v>8.1721735377707216E-4</v>
      </c>
      <c r="AC42" s="21">
        <f t="shared" si="6"/>
        <v>40237</v>
      </c>
      <c r="AD42" s="14">
        <f t="shared" si="7"/>
        <v>-2.8455554404290262E-3</v>
      </c>
      <c r="AE42" s="14">
        <f t="shared" si="8"/>
        <v>8.1721735377707216E-4</v>
      </c>
      <c r="AF42" s="15">
        <f t="shared" si="9"/>
        <v>-1.5550000000000026E-4</v>
      </c>
      <c r="AY42" s="29">
        <f t="shared" si="19"/>
        <v>40209</v>
      </c>
      <c r="AZ42" s="60">
        <f t="shared" si="25"/>
        <v>8.8029513391733941E-2</v>
      </c>
      <c r="BA42" s="60">
        <f t="shared" si="26"/>
        <v>4.3699999999999998E-3</v>
      </c>
      <c r="BB42" s="60">
        <f t="shared" si="22"/>
        <v>0</v>
      </c>
      <c r="BC42" s="60">
        <f t="shared" si="23"/>
        <v>-4.0954545454545497E-4</v>
      </c>
      <c r="BD42" s="60">
        <f t="shared" si="24"/>
        <v>-4.0954545454545497E-4</v>
      </c>
      <c r="BE42" s="60">
        <f t="shared" si="27"/>
        <v>8.02877619047619E-3</v>
      </c>
      <c r="BF42" s="61">
        <f t="shared" si="28"/>
        <v>7.3911011633912976E-3</v>
      </c>
      <c r="BJ42" s="52">
        <f t="shared" si="10"/>
        <v>40209</v>
      </c>
      <c r="BK42" s="58">
        <f t="shared" si="11"/>
        <v>7.9674031961354199</v>
      </c>
      <c r="BL42" s="53">
        <f t="shared" si="12"/>
        <v>569606</v>
      </c>
      <c r="BP42" s="21">
        <f t="shared" si="13"/>
        <v>40237</v>
      </c>
      <c r="BQ42" s="58">
        <f t="shared" si="14"/>
        <v>8.5183957951304914E-2</v>
      </c>
      <c r="BR42" s="58">
        <f t="shared" si="15"/>
        <v>8.8029513391733941E-2</v>
      </c>
      <c r="BS42" s="58">
        <f t="shared" si="15"/>
        <v>4.3699999999999998E-3</v>
      </c>
      <c r="BT42" s="58">
        <f t="shared" si="16"/>
        <v>8.02877619047619E-3</v>
      </c>
      <c r="BU42" s="58">
        <f t="shared" si="17"/>
        <v>-1.5550000000000026E-4</v>
      </c>
      <c r="BV42" s="8">
        <f t="shared" si="18"/>
        <v>7.3911011633912976E-3</v>
      </c>
    </row>
    <row r="43" spans="1:74" x14ac:dyDescent="0.25">
      <c r="A43" s="7">
        <f t="shared" si="1"/>
        <v>40147</v>
      </c>
      <c r="B43" s="273">
        <v>40237</v>
      </c>
      <c r="C43" s="268">
        <v>43778992633</v>
      </c>
      <c r="D43" s="269">
        <v>10217172.23999989</v>
      </c>
      <c r="E43" s="270">
        <v>520396</v>
      </c>
      <c r="F43" s="269">
        <v>1563535451.1785715</v>
      </c>
      <c r="G43" s="269">
        <v>3004.5108939703064</v>
      </c>
      <c r="H43" s="269">
        <v>10217172.23999989</v>
      </c>
      <c r="I43" s="271">
        <v>8.5183957951304914E-2</v>
      </c>
      <c r="J43" s="271">
        <v>4.2144999999999995E-3</v>
      </c>
      <c r="K43" s="272">
        <v>0</v>
      </c>
      <c r="L43" s="272">
        <v>-1.5276086956521676E-4</v>
      </c>
      <c r="M43" s="272">
        <v>-1.5276086956521676E-4</v>
      </c>
      <c r="N43" s="281">
        <v>21.170215408847884</v>
      </c>
      <c r="O43" s="281">
        <v>8.007870069652018</v>
      </c>
      <c r="P43" s="279">
        <v>8.8029513391733941E-2</v>
      </c>
      <c r="S43" s="21">
        <f t="shared" si="2"/>
        <v>40237</v>
      </c>
      <c r="T43" s="14">
        <f t="shared" si="3"/>
        <v>8.5183957951304914E-2</v>
      </c>
      <c r="U43" s="14">
        <f t="shared" si="3"/>
        <v>4.2144999999999995E-3</v>
      </c>
      <c r="V43" s="14">
        <f>++VLOOKUP(B43,'cds bmps'!K:O,5,FALSE)/10000</f>
        <v>1.1606800000000002E-2</v>
      </c>
      <c r="W43" s="83">
        <v>7.3911011633912976E-3</v>
      </c>
      <c r="X43" s="83">
        <v>0</v>
      </c>
      <c r="Z43" s="83">
        <f t="shared" si="4"/>
        <v>8.7526492538198733E-2</v>
      </c>
      <c r="AA43" s="14">
        <f t="shared" si="5"/>
        <v>-2.3425345868938185E-3</v>
      </c>
      <c r="AC43" s="21">
        <f t="shared" si="6"/>
        <v>40268</v>
      </c>
      <c r="AD43" s="14">
        <f t="shared" si="7"/>
        <v>-2.3180951677572031E-3</v>
      </c>
      <c r="AE43" s="14">
        <f t="shared" si="8"/>
        <v>-2.3425345868938185E-3</v>
      </c>
      <c r="AF43" s="15">
        <f t="shared" si="9"/>
        <v>-1.5276086956521676E-4</v>
      </c>
      <c r="AY43" s="29">
        <f t="shared" si="19"/>
        <v>40237</v>
      </c>
      <c r="AZ43" s="60">
        <f t="shared" si="25"/>
        <v>8.5183957951304914E-2</v>
      </c>
      <c r="BA43" s="60">
        <f t="shared" si="26"/>
        <v>4.2144999999999995E-3</v>
      </c>
      <c r="BB43" s="60">
        <f t="shared" si="22"/>
        <v>0</v>
      </c>
      <c r="BC43" s="60">
        <f t="shared" si="23"/>
        <v>-1.5550000000000026E-4</v>
      </c>
      <c r="BD43" s="60">
        <f t="shared" si="24"/>
        <v>-1.5550000000000026E-4</v>
      </c>
      <c r="BE43" s="60">
        <f t="shared" si="27"/>
        <v>1.1606800000000002E-2</v>
      </c>
      <c r="BF43" s="61">
        <f t="shared" si="28"/>
        <v>7.3911011633912976E-3</v>
      </c>
      <c r="BJ43" s="52">
        <f t="shared" si="10"/>
        <v>40237</v>
      </c>
      <c r="BK43" s="58">
        <f t="shared" si="11"/>
        <v>8.007870069652018</v>
      </c>
      <c r="BL43" s="53">
        <f t="shared" si="12"/>
        <v>520396</v>
      </c>
      <c r="BP43" s="21">
        <f t="shared" si="13"/>
        <v>40268</v>
      </c>
      <c r="BQ43" s="58">
        <f t="shared" si="14"/>
        <v>8.2865862783547711E-2</v>
      </c>
      <c r="BR43" s="58">
        <f t="shared" si="15"/>
        <v>8.5183957951304914E-2</v>
      </c>
      <c r="BS43" s="58">
        <f t="shared" si="15"/>
        <v>4.2144999999999995E-3</v>
      </c>
      <c r="BT43" s="58">
        <f t="shared" si="16"/>
        <v>1.1606800000000002E-2</v>
      </c>
      <c r="BU43" s="58">
        <f t="shared" si="17"/>
        <v>-1.5276086956521676E-4</v>
      </c>
      <c r="BV43" s="8">
        <f t="shared" si="18"/>
        <v>7.3911011633912976E-3</v>
      </c>
    </row>
    <row r="44" spans="1:74" x14ac:dyDescent="0.25">
      <c r="A44" s="7">
        <f t="shared" si="1"/>
        <v>40178</v>
      </c>
      <c r="B44" s="273">
        <v>40268</v>
      </c>
      <c r="C44" s="268">
        <v>46903223836</v>
      </c>
      <c r="D44" s="269">
        <v>10648427.700000001</v>
      </c>
      <c r="E44" s="270">
        <v>501857</v>
      </c>
      <c r="F44" s="269">
        <v>1513007220.516129</v>
      </c>
      <c r="G44" s="269">
        <v>3014.8174091745836</v>
      </c>
      <c r="H44" s="269">
        <v>10648427.700000001</v>
      </c>
      <c r="I44" s="271">
        <v>8.2865862783547711E-2</v>
      </c>
      <c r="J44" s="271">
        <v>4.0617391304347827E-3</v>
      </c>
      <c r="K44" s="272">
        <v>0</v>
      </c>
      <c r="L44" s="272">
        <v>-1.9466403162055057E-5</v>
      </c>
      <c r="M44" s="272">
        <v>-1.9466403162055057E-5</v>
      </c>
      <c r="N44" s="281">
        <v>21.13736504405858</v>
      </c>
      <c r="O44" s="281">
        <v>8.0112945465229561</v>
      </c>
      <c r="P44" s="279">
        <v>8.5183957951304914E-2</v>
      </c>
      <c r="S44" s="21">
        <f t="shared" si="2"/>
        <v>40268</v>
      </c>
      <c r="T44" s="14">
        <f t="shared" si="3"/>
        <v>8.2865862783547711E-2</v>
      </c>
      <c r="U44" s="14">
        <f t="shared" si="3"/>
        <v>4.0617391304347827E-3</v>
      </c>
      <c r="V44" s="14">
        <f>++VLOOKUP(B44,'cds bmps'!K:O,5,FALSE)/10000</f>
        <v>9.1515739130434773E-3</v>
      </c>
      <c r="W44" s="83">
        <v>4.2418633348758287E-3</v>
      </c>
      <c r="X44" s="83">
        <v>0</v>
      </c>
      <c r="Z44" s="83">
        <f t="shared" si="4"/>
        <v>8.4914755388832752E-2</v>
      </c>
      <c r="AA44" s="14">
        <f t="shared" si="5"/>
        <v>-2.0488926052850409E-3</v>
      </c>
      <c r="AC44" s="21">
        <f t="shared" si="6"/>
        <v>40298</v>
      </c>
      <c r="AD44" s="14">
        <f t="shared" si="7"/>
        <v>4.6011160789189709E-3</v>
      </c>
      <c r="AE44" s="14">
        <f t="shared" si="8"/>
        <v>-2.0488926052850409E-3</v>
      </c>
      <c r="AF44" s="15">
        <f t="shared" si="9"/>
        <v>-1.9466403162055057E-5</v>
      </c>
      <c r="AY44" s="29">
        <f t="shared" si="19"/>
        <v>40268</v>
      </c>
      <c r="AZ44" s="60">
        <f t="shared" si="25"/>
        <v>8.2865862783547711E-2</v>
      </c>
      <c r="BA44" s="60">
        <f t="shared" si="26"/>
        <v>4.0617391304347827E-3</v>
      </c>
      <c r="BB44" s="60">
        <f t="shared" si="22"/>
        <v>0</v>
      </c>
      <c r="BC44" s="60">
        <f t="shared" si="23"/>
        <v>-1.5276086956521676E-4</v>
      </c>
      <c r="BD44" s="60">
        <f t="shared" si="24"/>
        <v>-1.5276086956521676E-4</v>
      </c>
      <c r="BE44" s="60">
        <f t="shared" si="27"/>
        <v>9.1515739130434773E-3</v>
      </c>
      <c r="BF44" s="61">
        <f t="shared" si="28"/>
        <v>4.2418633348758287E-3</v>
      </c>
      <c r="BJ44" s="52">
        <f t="shared" si="10"/>
        <v>40268</v>
      </c>
      <c r="BK44" s="58">
        <f t="shared" si="11"/>
        <v>8.0112945465229561</v>
      </c>
      <c r="BL44" s="53">
        <f t="shared" si="12"/>
        <v>501857</v>
      </c>
      <c r="BP44" s="21">
        <f t="shared" si="13"/>
        <v>40298</v>
      </c>
      <c r="BQ44" s="58">
        <f t="shared" si="14"/>
        <v>8.7466978862466682E-2</v>
      </c>
      <c r="BR44" s="58">
        <f t="shared" si="15"/>
        <v>8.2865862783547711E-2</v>
      </c>
      <c r="BS44" s="58">
        <f t="shared" si="15"/>
        <v>4.0617391304347827E-3</v>
      </c>
      <c r="BT44" s="58">
        <f t="shared" si="16"/>
        <v>9.1515739130434773E-3</v>
      </c>
      <c r="BU44" s="58">
        <f t="shared" si="17"/>
        <v>-1.9466403162055057E-5</v>
      </c>
      <c r="BV44" s="8">
        <f t="shared" si="18"/>
        <v>4.2418633348758287E-3</v>
      </c>
    </row>
    <row r="45" spans="1:74" x14ac:dyDescent="0.25">
      <c r="A45" s="7">
        <f t="shared" si="1"/>
        <v>40209</v>
      </c>
      <c r="B45" s="273">
        <v>40298</v>
      </c>
      <c r="C45" s="268">
        <v>47279170377</v>
      </c>
      <c r="D45" s="269">
        <v>11329770.400000054</v>
      </c>
      <c r="E45" s="270">
        <v>613097</v>
      </c>
      <c r="F45" s="269">
        <v>1575972345.9000001</v>
      </c>
      <c r="G45" s="269">
        <v>2570.5106139811483</v>
      </c>
      <c r="H45" s="269">
        <v>11329770.400000054</v>
      </c>
      <c r="I45" s="271">
        <v>8.7466978862466682E-2</v>
      </c>
      <c r="J45" s="271">
        <v>4.0422727272727277E-3</v>
      </c>
      <c r="K45" s="272">
        <v>1.8772727272727257E-4</v>
      </c>
      <c r="L45" s="272">
        <v>0</v>
      </c>
      <c r="M45" s="272">
        <v>1.8772727272727257E-4</v>
      </c>
      <c r="N45" s="281">
        <v>21.17813828121038</v>
      </c>
      <c r="O45" s="281">
        <v>7.8518598406374522</v>
      </c>
      <c r="P45" s="279">
        <v>8.2865862783547711E-2</v>
      </c>
      <c r="S45" s="21">
        <f t="shared" si="2"/>
        <v>40298</v>
      </c>
      <c r="T45" s="14">
        <f t="shared" si="3"/>
        <v>8.7466978862466682E-2</v>
      </c>
      <c r="U45" s="14">
        <f t="shared" si="3"/>
        <v>4.0422727272727277E-3</v>
      </c>
      <c r="V45" s="14">
        <f>++VLOOKUP(B45,'cds bmps'!K:O,5,FALSE)/10000</f>
        <v>9.9508681818181819E-3</v>
      </c>
      <c r="W45" s="83">
        <v>4.2418633348758287E-3</v>
      </c>
      <c r="X45" s="83">
        <v>0</v>
      </c>
      <c r="Z45" s="83">
        <f t="shared" si="4"/>
        <v>8.4989108937378988E-2</v>
      </c>
      <c r="AA45" s="14">
        <f t="shared" si="5"/>
        <v>2.4778699250876945E-3</v>
      </c>
      <c r="AC45" s="21">
        <f t="shared" si="6"/>
        <v>40329</v>
      </c>
      <c r="AD45" s="14">
        <f t="shared" si="7"/>
        <v>-3.0102225800016646E-3</v>
      </c>
      <c r="AE45" s="14">
        <f t="shared" si="8"/>
        <v>2.4778699250876945E-3</v>
      </c>
      <c r="AF45" s="15">
        <f t="shared" si="9"/>
        <v>1.8772727272727257E-4</v>
      </c>
      <c r="AY45" s="29">
        <f t="shared" si="19"/>
        <v>40298</v>
      </c>
      <c r="AZ45" s="60">
        <f t="shared" si="25"/>
        <v>8.7466978862466682E-2</v>
      </c>
      <c r="BA45" s="60">
        <f t="shared" si="26"/>
        <v>4.0422727272727277E-3</v>
      </c>
      <c r="BB45" s="60">
        <f t="shared" si="22"/>
        <v>0</v>
      </c>
      <c r="BC45" s="60">
        <f t="shared" si="23"/>
        <v>-1.9466403162055057E-5</v>
      </c>
      <c r="BD45" s="60">
        <f t="shared" si="24"/>
        <v>-1.9466403162055057E-5</v>
      </c>
      <c r="BE45" s="60">
        <f t="shared" si="27"/>
        <v>9.9508681818181819E-3</v>
      </c>
      <c r="BF45" s="61">
        <f t="shared" si="28"/>
        <v>4.2418633348758287E-3</v>
      </c>
      <c r="BJ45" s="52">
        <f t="shared" si="10"/>
        <v>40298</v>
      </c>
      <c r="BK45" s="58">
        <f t="shared" si="11"/>
        <v>7.8518598406374522</v>
      </c>
      <c r="BL45" s="53">
        <f t="shared" si="12"/>
        <v>613097</v>
      </c>
      <c r="BP45" s="21">
        <f t="shared" si="13"/>
        <v>40329</v>
      </c>
      <c r="BQ45" s="58">
        <f t="shared" si="14"/>
        <v>8.4456756282465018E-2</v>
      </c>
      <c r="BR45" s="58">
        <f t="shared" si="15"/>
        <v>8.7466978862466682E-2</v>
      </c>
      <c r="BS45" s="58">
        <f t="shared" si="15"/>
        <v>4.0422727272727277E-3</v>
      </c>
      <c r="BT45" s="58">
        <f t="shared" si="16"/>
        <v>9.9508681818181819E-3</v>
      </c>
      <c r="BU45" s="58">
        <f t="shared" si="17"/>
        <v>1.8772727272727257E-4</v>
      </c>
      <c r="BV45" s="8">
        <f t="shared" si="18"/>
        <v>4.2418633348758287E-3</v>
      </c>
    </row>
    <row r="46" spans="1:74" x14ac:dyDescent="0.25">
      <c r="A46" s="7">
        <f t="shared" si="1"/>
        <v>40237</v>
      </c>
      <c r="B46" s="273">
        <v>40329</v>
      </c>
      <c r="C46" s="268">
        <v>47162536046</v>
      </c>
      <c r="D46" s="269">
        <v>10912862.499999983</v>
      </c>
      <c r="E46" s="270">
        <v>554313</v>
      </c>
      <c r="F46" s="269">
        <v>1521372130.516129</v>
      </c>
      <c r="G46" s="269">
        <v>2744.6084261349256</v>
      </c>
      <c r="H46" s="269">
        <v>10912862.499999983</v>
      </c>
      <c r="I46" s="271">
        <v>8.4456756282465018E-2</v>
      </c>
      <c r="J46" s="271">
        <v>4.2300000000000003E-3</v>
      </c>
      <c r="K46" s="272">
        <v>2.3363636363636295E-4</v>
      </c>
      <c r="L46" s="272">
        <v>0</v>
      </c>
      <c r="M46" s="272">
        <v>2.3363636363636295E-4</v>
      </c>
      <c r="N46" s="281">
        <v>21.142878482045067</v>
      </c>
      <c r="O46" s="281">
        <v>7.9173936939083998</v>
      </c>
      <c r="P46" s="279">
        <v>8.7466978862466682E-2</v>
      </c>
      <c r="S46" s="21">
        <f t="shared" si="2"/>
        <v>40329</v>
      </c>
      <c r="T46" s="14">
        <f t="shared" si="3"/>
        <v>8.4456756282465018E-2</v>
      </c>
      <c r="U46" s="14">
        <f t="shared" si="3"/>
        <v>4.2300000000000003E-3</v>
      </c>
      <c r="V46" s="14">
        <f>++VLOOKUP(B46,'cds bmps'!K:O,5,FALSE)/10000</f>
        <v>1.5897261904761907E-2</v>
      </c>
      <c r="W46" s="83">
        <v>4.2418633348758287E-3</v>
      </c>
      <c r="X46" s="83">
        <v>0</v>
      </c>
      <c r="Z46" s="83">
        <f t="shared" si="4"/>
        <v>8.5632972044221461E-2</v>
      </c>
      <c r="AA46" s="14">
        <f t="shared" si="5"/>
        <v>-1.1762157617564439E-3</v>
      </c>
      <c r="AC46" s="21">
        <f t="shared" si="6"/>
        <v>40359</v>
      </c>
      <c r="AD46" s="14">
        <f t="shared" si="7"/>
        <v>-1.0646462494366821E-3</v>
      </c>
      <c r="AE46" s="14">
        <f t="shared" si="8"/>
        <v>-1.1762157617564439E-3</v>
      </c>
      <c r="AF46" s="15">
        <f t="shared" si="9"/>
        <v>2.3363636363636295E-4</v>
      </c>
      <c r="AY46" s="29">
        <f t="shared" si="19"/>
        <v>40329</v>
      </c>
      <c r="AZ46" s="60">
        <f t="shared" si="25"/>
        <v>8.4456756282465018E-2</v>
      </c>
      <c r="BA46" s="60">
        <f t="shared" si="26"/>
        <v>4.2300000000000003E-3</v>
      </c>
      <c r="BB46" s="60">
        <f t="shared" si="22"/>
        <v>1.8772727272727257E-4</v>
      </c>
      <c r="BC46" s="60">
        <f t="shared" si="23"/>
        <v>0</v>
      </c>
      <c r="BD46" s="60">
        <f t="shared" si="24"/>
        <v>1.8772727272727257E-4</v>
      </c>
      <c r="BE46" s="60">
        <f t="shared" si="27"/>
        <v>1.5897261904761907E-2</v>
      </c>
      <c r="BF46" s="61">
        <f t="shared" si="28"/>
        <v>4.2418633348758287E-3</v>
      </c>
      <c r="BJ46" s="52">
        <f t="shared" si="10"/>
        <v>40329</v>
      </c>
      <c r="BK46" s="58">
        <f t="shared" si="11"/>
        <v>7.9173936939083998</v>
      </c>
      <c r="BL46" s="53">
        <f t="shared" si="12"/>
        <v>554313</v>
      </c>
      <c r="BP46" s="21">
        <f t="shared" si="13"/>
        <v>40359</v>
      </c>
      <c r="BQ46" s="58">
        <f t="shared" si="14"/>
        <v>8.3392110033028335E-2</v>
      </c>
      <c r="BR46" s="58">
        <f t="shared" si="15"/>
        <v>8.4456756282465018E-2</v>
      </c>
      <c r="BS46" s="58">
        <f t="shared" si="15"/>
        <v>4.2300000000000003E-3</v>
      </c>
      <c r="BT46" s="58">
        <f t="shared" si="16"/>
        <v>1.5897261904761907E-2</v>
      </c>
      <c r="BU46" s="58">
        <f t="shared" si="17"/>
        <v>2.3363636363636295E-4</v>
      </c>
      <c r="BV46" s="8">
        <f t="shared" si="18"/>
        <v>4.2418633348758287E-3</v>
      </c>
    </row>
    <row r="47" spans="1:74" x14ac:dyDescent="0.25">
      <c r="A47" s="7">
        <f t="shared" si="1"/>
        <v>40268</v>
      </c>
      <c r="B47" s="273">
        <v>40359</v>
      </c>
      <c r="C47" s="268">
        <v>44824871596</v>
      </c>
      <c r="D47" s="269">
        <v>10241207.189999996</v>
      </c>
      <c r="E47" s="270">
        <v>539685</v>
      </c>
      <c r="F47" s="269">
        <v>1494162386.5333333</v>
      </c>
      <c r="G47" s="269">
        <v>2768.5823888626392</v>
      </c>
      <c r="H47" s="269">
        <v>10241207.189999996</v>
      </c>
      <c r="I47" s="271">
        <v>8.3392110033028335E-2</v>
      </c>
      <c r="J47" s="271">
        <v>4.4636363636363632E-3</v>
      </c>
      <c r="K47" s="272">
        <v>1.3695454545454566E-3</v>
      </c>
      <c r="L47" s="272">
        <v>0</v>
      </c>
      <c r="M47" s="272">
        <v>1.3695454545454566E-3</v>
      </c>
      <c r="N47" s="281">
        <v>21.124831610209164</v>
      </c>
      <c r="O47" s="281">
        <v>7.9260906952071224</v>
      </c>
      <c r="P47" s="279">
        <v>8.4456756282465018E-2</v>
      </c>
      <c r="S47" s="21">
        <f t="shared" si="2"/>
        <v>40359</v>
      </c>
      <c r="T47" s="14">
        <f t="shared" si="3"/>
        <v>8.3392110033028335E-2</v>
      </c>
      <c r="U47" s="14">
        <f t="shared" si="3"/>
        <v>4.4636363636363632E-3</v>
      </c>
      <c r="V47" s="14">
        <f>++VLOOKUP(B47,'cds bmps'!K:O,5,FALSE)/10000</f>
        <v>1.8009640909090911E-2</v>
      </c>
      <c r="W47" s="83">
        <v>4.2727078513279488E-3</v>
      </c>
      <c r="X47" s="83">
        <v>0</v>
      </c>
      <c r="Z47" s="83">
        <f t="shared" si="4"/>
        <v>8.5930008149153497E-2</v>
      </c>
      <c r="AA47" s="14">
        <f t="shared" si="5"/>
        <v>-2.5378981161251618E-3</v>
      </c>
      <c r="AC47" s="21">
        <f t="shared" si="6"/>
        <v>40390</v>
      </c>
      <c r="AD47" s="14">
        <f t="shared" si="7"/>
        <v>-2.7701081207934242E-5</v>
      </c>
      <c r="AE47" s="14">
        <f t="shared" si="8"/>
        <v>-2.5378981161251618E-3</v>
      </c>
      <c r="AF47" s="15">
        <f t="shared" si="9"/>
        <v>1.3695454545454566E-3</v>
      </c>
      <c r="AY47" s="29">
        <f t="shared" si="19"/>
        <v>40359</v>
      </c>
      <c r="AZ47" s="60">
        <f t="shared" si="25"/>
        <v>8.3392110033028335E-2</v>
      </c>
      <c r="BA47" s="60">
        <f t="shared" si="26"/>
        <v>4.4636363636363632E-3</v>
      </c>
      <c r="BB47" s="60">
        <f t="shared" si="22"/>
        <v>2.3363636363636295E-4</v>
      </c>
      <c r="BC47" s="60">
        <f t="shared" si="23"/>
        <v>0</v>
      </c>
      <c r="BD47" s="60">
        <f t="shared" si="24"/>
        <v>2.3363636363636295E-4</v>
      </c>
      <c r="BE47" s="60">
        <f t="shared" si="27"/>
        <v>1.8009640909090911E-2</v>
      </c>
      <c r="BF47" s="61">
        <f t="shared" si="28"/>
        <v>4.2727078513279488E-3</v>
      </c>
      <c r="BJ47" s="52">
        <f t="shared" si="10"/>
        <v>40359</v>
      </c>
      <c r="BK47" s="58">
        <f t="shared" si="11"/>
        <v>7.9260906952071224</v>
      </c>
      <c r="BL47" s="53">
        <f t="shared" si="12"/>
        <v>539685</v>
      </c>
      <c r="BP47" s="21">
        <f t="shared" si="13"/>
        <v>40390</v>
      </c>
      <c r="BQ47" s="58">
        <f t="shared" si="14"/>
        <v>8.3364408951820401E-2</v>
      </c>
      <c r="BR47" s="58">
        <f t="shared" si="15"/>
        <v>8.3392110033028335E-2</v>
      </c>
      <c r="BS47" s="58">
        <f t="shared" si="15"/>
        <v>4.4636363636363632E-3</v>
      </c>
      <c r="BT47" s="58">
        <f t="shared" si="16"/>
        <v>1.8009640909090911E-2</v>
      </c>
      <c r="BU47" s="58">
        <f t="shared" si="17"/>
        <v>1.3695454545454566E-3</v>
      </c>
      <c r="BV47" s="8">
        <f t="shared" si="18"/>
        <v>4.2727078513279488E-3</v>
      </c>
    </row>
    <row r="48" spans="1:74" x14ac:dyDescent="0.25">
      <c r="A48" s="7">
        <f t="shared" si="1"/>
        <v>40298</v>
      </c>
      <c r="B48" s="273">
        <v>40390</v>
      </c>
      <c r="C48" s="268">
        <v>47723462602</v>
      </c>
      <c r="D48" s="269">
        <v>10899830.830000097</v>
      </c>
      <c r="E48" s="270">
        <v>617322</v>
      </c>
      <c r="F48" s="269">
        <v>1539466535.5483871</v>
      </c>
      <c r="G48" s="269">
        <v>2493.7820708615391</v>
      </c>
      <c r="H48" s="269">
        <v>10899830.830000097</v>
      </c>
      <c r="I48" s="271">
        <v>8.3364408951820401E-2</v>
      </c>
      <c r="J48" s="271">
        <v>5.8331818181818198E-3</v>
      </c>
      <c r="K48" s="272">
        <v>5.6636363636363481E-4</v>
      </c>
      <c r="L48" s="272">
        <v>0</v>
      </c>
      <c r="M48" s="272">
        <v>5.6636363636363481E-4</v>
      </c>
      <c r="N48" s="281">
        <v>21.154701787871648</v>
      </c>
      <c r="O48" s="281">
        <v>7.8215557410513332</v>
      </c>
      <c r="P48" s="279">
        <v>8.3392110033028335E-2</v>
      </c>
      <c r="S48" s="21">
        <f t="shared" si="2"/>
        <v>40390</v>
      </c>
      <c r="T48" s="14">
        <f t="shared" si="3"/>
        <v>8.3364408951820401E-2</v>
      </c>
      <c r="U48" s="14">
        <f t="shared" si="3"/>
        <v>5.8331818181818198E-3</v>
      </c>
      <c r="V48" s="14">
        <f>++VLOOKUP(B48,'cds bmps'!K:O,5,FALSE)/10000</f>
        <v>1.5577427272727274E-2</v>
      </c>
      <c r="W48" s="83">
        <v>4.2727078513279488E-3</v>
      </c>
      <c r="X48" s="83">
        <v>0</v>
      </c>
      <c r="Z48" s="83">
        <f t="shared" si="4"/>
        <v>8.6061153389355841E-2</v>
      </c>
      <c r="AA48" s="14">
        <f t="shared" si="5"/>
        <v>-2.6967444375354394E-3</v>
      </c>
      <c r="AC48" s="21">
        <f t="shared" si="6"/>
        <v>40421</v>
      </c>
      <c r="AD48" s="14">
        <f t="shared" si="7"/>
        <v>2.822957696375486E-3</v>
      </c>
      <c r="AE48" s="14">
        <f t="shared" si="8"/>
        <v>-2.6967444375354394E-3</v>
      </c>
      <c r="AF48" s="15">
        <f t="shared" si="9"/>
        <v>5.6636363636363481E-4</v>
      </c>
      <c r="AY48" s="29">
        <f t="shared" si="19"/>
        <v>40390</v>
      </c>
      <c r="AZ48" s="60">
        <f t="shared" si="25"/>
        <v>8.3364408951820401E-2</v>
      </c>
      <c r="BA48" s="60">
        <f t="shared" si="26"/>
        <v>5.8331818181818198E-3</v>
      </c>
      <c r="BB48" s="60">
        <f t="shared" si="22"/>
        <v>1.3695454545454566E-3</v>
      </c>
      <c r="BC48" s="60">
        <f t="shared" si="23"/>
        <v>0</v>
      </c>
      <c r="BD48" s="60">
        <f t="shared" si="24"/>
        <v>1.3695454545454566E-3</v>
      </c>
      <c r="BE48" s="60">
        <f t="shared" si="27"/>
        <v>1.5577427272727274E-2</v>
      </c>
      <c r="BF48" s="61">
        <f t="shared" si="28"/>
        <v>4.2727078513279488E-3</v>
      </c>
      <c r="BJ48" s="52">
        <f t="shared" si="10"/>
        <v>40390</v>
      </c>
      <c r="BK48" s="58">
        <f t="shared" si="11"/>
        <v>7.8215557410513332</v>
      </c>
      <c r="BL48" s="53">
        <f t="shared" si="12"/>
        <v>617322</v>
      </c>
      <c r="BP48" s="21">
        <f t="shared" si="13"/>
        <v>40421</v>
      </c>
      <c r="BQ48" s="58">
        <f t="shared" si="14"/>
        <v>8.6187366648195887E-2</v>
      </c>
      <c r="BR48" s="58">
        <f t="shared" si="15"/>
        <v>8.3364408951820401E-2</v>
      </c>
      <c r="BS48" s="58">
        <f t="shared" si="15"/>
        <v>5.8331818181818198E-3</v>
      </c>
      <c r="BT48" s="58">
        <f t="shared" si="16"/>
        <v>1.5577427272727274E-2</v>
      </c>
      <c r="BU48" s="58">
        <f t="shared" si="17"/>
        <v>5.6636363636363481E-4</v>
      </c>
      <c r="BV48" s="8">
        <f t="shared" si="18"/>
        <v>4.2727078513279488E-3</v>
      </c>
    </row>
    <row r="49" spans="1:74" x14ac:dyDescent="0.25">
      <c r="A49" s="7">
        <f t="shared" si="1"/>
        <v>40329</v>
      </c>
      <c r="B49" s="273">
        <v>40421</v>
      </c>
      <c r="C49" s="268">
        <v>45243420073</v>
      </c>
      <c r="D49" s="269">
        <v>10683318.44999999</v>
      </c>
      <c r="E49" s="270">
        <v>540254</v>
      </c>
      <c r="F49" s="269">
        <v>1459465163.6451614</v>
      </c>
      <c r="G49" s="269">
        <v>2701.4425874591607</v>
      </c>
      <c r="H49" s="269">
        <v>10683318.44999999</v>
      </c>
      <c r="I49" s="271">
        <v>8.6187366648195887E-2</v>
      </c>
      <c r="J49" s="271">
        <v>6.3995454545454546E-3</v>
      </c>
      <c r="K49" s="272">
        <v>0</v>
      </c>
      <c r="L49" s="272">
        <v>-2.1818181818181875E-4</v>
      </c>
      <c r="M49" s="272">
        <v>-2.1818181818181875E-4</v>
      </c>
      <c r="N49" s="281">
        <v>21.10133587928236</v>
      </c>
      <c r="O49" s="281">
        <v>7.901541200960998</v>
      </c>
      <c r="P49" s="279">
        <v>8.3364408951820401E-2</v>
      </c>
      <c r="S49" s="21">
        <f t="shared" si="2"/>
        <v>40421</v>
      </c>
      <c r="T49" s="14">
        <f t="shared" si="3"/>
        <v>8.6187366648195887E-2</v>
      </c>
      <c r="U49" s="14">
        <f t="shared" si="3"/>
        <v>6.3995454545454546E-3</v>
      </c>
      <c r="V49" s="14">
        <f>++VLOOKUP(B49,'cds bmps'!K:O,5,FALSE)/10000</f>
        <v>1.8902281818181821E-2</v>
      </c>
      <c r="W49" s="83">
        <v>4.2727078513279488E-3</v>
      </c>
      <c r="X49" s="83">
        <v>0</v>
      </c>
      <c r="Z49" s="83">
        <f t="shared" si="4"/>
        <v>8.6547012421278102E-2</v>
      </c>
      <c r="AA49" s="14">
        <f t="shared" si="5"/>
        <v>-3.5964577308221501E-4</v>
      </c>
      <c r="AC49" s="21">
        <f t="shared" si="6"/>
        <v>40451</v>
      </c>
      <c r="AD49" s="14">
        <f t="shared" si="7"/>
        <v>-1.1283202195643965E-3</v>
      </c>
      <c r="AE49" s="14">
        <f t="shared" si="8"/>
        <v>-3.5964577308221501E-4</v>
      </c>
      <c r="AF49" s="15">
        <f t="shared" si="9"/>
        <v>-2.1818181818181875E-4</v>
      </c>
      <c r="AY49" s="29">
        <f t="shared" si="19"/>
        <v>40421</v>
      </c>
      <c r="AZ49" s="60">
        <f t="shared" si="25"/>
        <v>8.6187366648195887E-2</v>
      </c>
      <c r="BA49" s="60">
        <f t="shared" si="26"/>
        <v>6.3995454545454546E-3</v>
      </c>
      <c r="BB49" s="60">
        <f t="shared" si="22"/>
        <v>5.6636363636363481E-4</v>
      </c>
      <c r="BC49" s="60">
        <f t="shared" si="23"/>
        <v>0</v>
      </c>
      <c r="BD49" s="60">
        <f t="shared" si="24"/>
        <v>5.6636363636363481E-4</v>
      </c>
      <c r="BE49" s="60">
        <f t="shared" si="27"/>
        <v>1.8902281818181821E-2</v>
      </c>
      <c r="BF49" s="61">
        <f t="shared" si="28"/>
        <v>4.2727078513279488E-3</v>
      </c>
      <c r="BJ49" s="52">
        <f t="shared" si="10"/>
        <v>40421</v>
      </c>
      <c r="BK49" s="58">
        <f t="shared" si="11"/>
        <v>7.901541200960998</v>
      </c>
      <c r="BL49" s="53">
        <f t="shared" si="12"/>
        <v>540254</v>
      </c>
      <c r="BP49" s="21">
        <f t="shared" si="13"/>
        <v>40451</v>
      </c>
      <c r="BQ49" s="58">
        <f t="shared" si="14"/>
        <v>8.5059046428631491E-2</v>
      </c>
      <c r="BR49" s="58">
        <f t="shared" si="15"/>
        <v>8.6187366648195887E-2</v>
      </c>
      <c r="BS49" s="58">
        <f t="shared" si="15"/>
        <v>6.3995454545454546E-3</v>
      </c>
      <c r="BT49" s="58">
        <f t="shared" si="16"/>
        <v>1.8902281818181821E-2</v>
      </c>
      <c r="BU49" s="58">
        <f t="shared" si="17"/>
        <v>-2.1818181818181875E-4</v>
      </c>
      <c r="BV49" s="8">
        <f t="shared" si="18"/>
        <v>4.2727078513279488E-3</v>
      </c>
    </row>
    <row r="50" spans="1:74" x14ac:dyDescent="0.25">
      <c r="A50" s="7">
        <f t="shared" si="1"/>
        <v>40359</v>
      </c>
      <c r="B50" s="273">
        <v>40451</v>
      </c>
      <c r="C50" s="268">
        <v>43242060429</v>
      </c>
      <c r="D50" s="269">
        <v>10077064.179999998</v>
      </c>
      <c r="E50" s="270">
        <v>471207</v>
      </c>
      <c r="F50" s="269">
        <v>1441402014.3</v>
      </c>
      <c r="G50" s="269">
        <v>3058.9571341257661</v>
      </c>
      <c r="H50" s="269">
        <v>10077064.179999998</v>
      </c>
      <c r="I50" s="271">
        <v>8.5059046428631491E-2</v>
      </c>
      <c r="J50" s="271">
        <v>6.1813636363636359E-3</v>
      </c>
      <c r="K50" s="272">
        <v>1.6610173160173155E-3</v>
      </c>
      <c r="L50" s="272">
        <v>0</v>
      </c>
      <c r="M50" s="272">
        <v>1.6610173160173155E-3</v>
      </c>
      <c r="N50" s="281">
        <v>21.088882097914439</v>
      </c>
      <c r="O50" s="281">
        <v>8.0258293310176647</v>
      </c>
      <c r="P50" s="279">
        <v>8.6187366648195887E-2</v>
      </c>
      <c r="S50" s="21">
        <f t="shared" si="2"/>
        <v>40451</v>
      </c>
      <c r="T50" s="14">
        <f t="shared" si="3"/>
        <v>8.5059046428631491E-2</v>
      </c>
      <c r="U50" s="14">
        <f t="shared" si="3"/>
        <v>6.1813636363636359E-3</v>
      </c>
      <c r="V50" s="14">
        <f>++VLOOKUP(B50,'cds bmps'!K:O,5,FALSE)/10000</f>
        <v>2.0534059090909086E-2</v>
      </c>
      <c r="W50" s="83">
        <v>5.4490309977895442E-3</v>
      </c>
      <c r="X50" s="83">
        <v>0</v>
      </c>
      <c r="Z50" s="83">
        <f t="shared" si="4"/>
        <v>8.7518720591199514E-2</v>
      </c>
      <c r="AA50" s="14">
        <f t="shared" si="5"/>
        <v>-2.4596741625680235E-3</v>
      </c>
      <c r="AC50" s="21">
        <f t="shared" si="6"/>
        <v>40482</v>
      </c>
      <c r="AD50" s="14">
        <f t="shared" si="7"/>
        <v>5.856534861692228E-3</v>
      </c>
      <c r="AE50" s="14">
        <f t="shared" si="8"/>
        <v>-2.4596741625680235E-3</v>
      </c>
      <c r="AF50" s="15">
        <f t="shared" si="9"/>
        <v>1.6610173160173155E-3</v>
      </c>
      <c r="AK50" s="59" t="s">
        <v>30</v>
      </c>
      <c r="AY50" s="29">
        <f t="shared" si="19"/>
        <v>40451</v>
      </c>
      <c r="AZ50" s="60">
        <f t="shared" si="25"/>
        <v>8.5059046428631491E-2</v>
      </c>
      <c r="BA50" s="60">
        <f t="shared" si="26"/>
        <v>6.1813636363636359E-3</v>
      </c>
      <c r="BB50" s="60">
        <f t="shared" si="22"/>
        <v>0</v>
      </c>
      <c r="BC50" s="60">
        <f t="shared" si="23"/>
        <v>-2.1818181818181875E-4</v>
      </c>
      <c r="BD50" s="60">
        <f t="shared" si="24"/>
        <v>-2.1818181818181875E-4</v>
      </c>
      <c r="BE50" s="60">
        <f t="shared" si="27"/>
        <v>2.0534059090909086E-2</v>
      </c>
      <c r="BF50" s="61">
        <f t="shared" si="28"/>
        <v>5.4490309977895442E-3</v>
      </c>
      <c r="BJ50" s="52">
        <f t="shared" si="10"/>
        <v>40451</v>
      </c>
      <c r="BK50" s="58">
        <f t="shared" si="11"/>
        <v>8.0258293310176647</v>
      </c>
      <c r="BL50" s="53">
        <f t="shared" si="12"/>
        <v>471207</v>
      </c>
      <c r="BP50" s="21">
        <f t="shared" si="13"/>
        <v>40482</v>
      </c>
      <c r="BQ50" s="58">
        <f t="shared" si="14"/>
        <v>9.0915581290323719E-2</v>
      </c>
      <c r="BR50" s="58">
        <f t="shared" si="15"/>
        <v>8.5059046428631491E-2</v>
      </c>
      <c r="BS50" s="58">
        <f t="shared" si="15"/>
        <v>6.1813636363636359E-3</v>
      </c>
      <c r="BT50" s="58">
        <f t="shared" si="16"/>
        <v>2.0534059090909086E-2</v>
      </c>
      <c r="BU50" s="58">
        <f t="shared" si="17"/>
        <v>1.6610173160173155E-3</v>
      </c>
      <c r="BV50" s="8">
        <f t="shared" si="18"/>
        <v>5.4490309977895442E-3</v>
      </c>
    </row>
    <row r="51" spans="1:74" ht="15.75" thickBot="1" x14ac:dyDescent="0.3">
      <c r="A51" s="7">
        <f t="shared" si="1"/>
        <v>40390</v>
      </c>
      <c r="B51" s="273">
        <v>40482</v>
      </c>
      <c r="C51" s="268">
        <v>46491161036</v>
      </c>
      <c r="D51" s="269">
        <v>11580194.32999997</v>
      </c>
      <c r="E51" s="270">
        <v>586760</v>
      </c>
      <c r="F51" s="269">
        <v>1499714872.1290324</v>
      </c>
      <c r="G51" s="269">
        <v>2555.9255438834148</v>
      </c>
      <c r="H51" s="269">
        <v>11580194.32999997</v>
      </c>
      <c r="I51" s="271">
        <v>9.0915581290323719E-2</v>
      </c>
      <c r="J51" s="271">
        <v>7.8423809523809514E-3</v>
      </c>
      <c r="K51" s="272">
        <v>4.9625541125541267E-4</v>
      </c>
      <c r="L51" s="272">
        <v>0</v>
      </c>
      <c r="M51" s="272">
        <v>4.9625541125541267E-4</v>
      </c>
      <c r="N51" s="281">
        <v>21.128540841738772</v>
      </c>
      <c r="O51" s="281">
        <v>7.8461696851370748</v>
      </c>
      <c r="P51" s="279">
        <v>8.5059046428631491E-2</v>
      </c>
      <c r="S51" s="21">
        <f t="shared" si="2"/>
        <v>40482</v>
      </c>
      <c r="T51" s="14">
        <f t="shared" si="3"/>
        <v>9.0915581290323719E-2</v>
      </c>
      <c r="U51" s="14">
        <f t="shared" si="3"/>
        <v>7.8423809523809514E-3</v>
      </c>
      <c r="V51" s="14">
        <f>++VLOOKUP(B51,'cds bmps'!K:O,5,FALSE)/10000</f>
        <v>1.8544485714285717E-2</v>
      </c>
      <c r="W51" s="83">
        <v>5.4490309977895442E-3</v>
      </c>
      <c r="X51" s="83">
        <v>0</v>
      </c>
      <c r="Z51" s="83">
        <f t="shared" si="4"/>
        <v>8.7773484126355703E-2</v>
      </c>
      <c r="AA51" s="14">
        <f t="shared" si="5"/>
        <v>3.1420971639680162E-3</v>
      </c>
      <c r="AC51" s="21">
        <f t="shared" si="6"/>
        <v>40512</v>
      </c>
      <c r="AD51" s="14">
        <f t="shared" si="7"/>
        <v>-2.1206208058398013E-3</v>
      </c>
      <c r="AE51" s="14">
        <f t="shared" si="8"/>
        <v>3.1420971639680162E-3</v>
      </c>
      <c r="AF51" s="15">
        <f t="shared" si="9"/>
        <v>4.9625541125541267E-4</v>
      </c>
      <c r="AY51" s="29">
        <f t="shared" si="19"/>
        <v>40482</v>
      </c>
      <c r="AZ51" s="60">
        <f t="shared" si="25"/>
        <v>9.0915581290323719E-2</v>
      </c>
      <c r="BA51" s="60">
        <f t="shared" si="26"/>
        <v>7.8423809523809514E-3</v>
      </c>
      <c r="BB51" s="60">
        <f t="shared" si="22"/>
        <v>1.6610173160173155E-3</v>
      </c>
      <c r="BC51" s="60">
        <f t="shared" si="23"/>
        <v>0</v>
      </c>
      <c r="BD51" s="60">
        <f t="shared" si="24"/>
        <v>1.6610173160173155E-3</v>
      </c>
      <c r="BE51" s="60">
        <f t="shared" si="27"/>
        <v>1.8544485714285717E-2</v>
      </c>
      <c r="BF51" s="61">
        <f t="shared" si="28"/>
        <v>5.4490309977895442E-3</v>
      </c>
      <c r="BJ51" s="52">
        <f t="shared" si="10"/>
        <v>40482</v>
      </c>
      <c r="BK51" s="58">
        <f t="shared" si="11"/>
        <v>7.8461696851370748</v>
      </c>
      <c r="BL51" s="53">
        <f t="shared" si="12"/>
        <v>586760</v>
      </c>
      <c r="BP51" s="21">
        <f t="shared" si="13"/>
        <v>40512</v>
      </c>
      <c r="BQ51" s="58">
        <f t="shared" si="14"/>
        <v>8.8794960484483917E-2</v>
      </c>
      <c r="BR51" s="58">
        <f t="shared" si="15"/>
        <v>9.0915581290323719E-2</v>
      </c>
      <c r="BS51" s="58">
        <f t="shared" si="15"/>
        <v>7.8423809523809514E-3</v>
      </c>
      <c r="BT51" s="58">
        <f t="shared" si="16"/>
        <v>1.8544485714285717E-2</v>
      </c>
      <c r="BU51" s="58">
        <f t="shared" si="17"/>
        <v>4.9625541125541267E-4</v>
      </c>
      <c r="BV51" s="8">
        <f t="shared" si="18"/>
        <v>5.4490309977895442E-3</v>
      </c>
    </row>
    <row r="52" spans="1:74" x14ac:dyDescent="0.25">
      <c r="A52" s="7">
        <f t="shared" si="1"/>
        <v>40421</v>
      </c>
      <c r="B52" s="273">
        <v>40512</v>
      </c>
      <c r="C52" s="268">
        <v>44009548946</v>
      </c>
      <c r="D52" s="269">
        <v>10706373.040000085</v>
      </c>
      <c r="E52" s="270">
        <v>492809</v>
      </c>
      <c r="F52" s="269">
        <v>1466984964.8666666</v>
      </c>
      <c r="G52" s="269">
        <v>2976.7820085807411</v>
      </c>
      <c r="H52" s="269">
        <v>10706373.040000085</v>
      </c>
      <c r="I52" s="271">
        <v>8.8794960484483917E-2</v>
      </c>
      <c r="J52" s="271">
        <v>8.338636363636364E-3</v>
      </c>
      <c r="K52" s="272">
        <v>0</v>
      </c>
      <c r="L52" s="272">
        <v>-2.3254940711462356E-4</v>
      </c>
      <c r="M52" s="272">
        <v>-2.3254940711462356E-4</v>
      </c>
      <c r="N52" s="281">
        <v>21.106475087156756</v>
      </c>
      <c r="O52" s="281">
        <v>7.9985981331350642</v>
      </c>
      <c r="P52" s="279">
        <v>9.0915581290323719E-2</v>
      </c>
      <c r="S52" s="21">
        <f t="shared" si="2"/>
        <v>40512</v>
      </c>
      <c r="T52" s="14">
        <f t="shared" si="3"/>
        <v>8.8794960484483917E-2</v>
      </c>
      <c r="U52" s="14">
        <f t="shared" si="3"/>
        <v>8.338636363636364E-3</v>
      </c>
      <c r="V52" s="14">
        <f>++VLOOKUP(B52,'cds bmps'!K:O,5,FALSE)/10000</f>
        <v>2.127397272727273E-2</v>
      </c>
      <c r="W52" s="83">
        <v>5.4490309977895442E-3</v>
      </c>
      <c r="X52" s="83">
        <v>0</v>
      </c>
      <c r="Z52" s="83">
        <f t="shared" si="4"/>
        <v>8.8180882031761054E-2</v>
      </c>
      <c r="AA52" s="14">
        <f t="shared" si="5"/>
        <v>6.1407845272286321E-4</v>
      </c>
      <c r="AC52" s="21">
        <f t="shared" si="6"/>
        <v>40543</v>
      </c>
      <c r="AD52" s="14">
        <f t="shared" si="7"/>
        <v>-2.3786585797211796E-3</v>
      </c>
      <c r="AE52" s="14">
        <f t="shared" si="8"/>
        <v>6.1407845272286321E-4</v>
      </c>
      <c r="AF52" s="15">
        <f t="shared" si="9"/>
        <v>-2.3254940711462356E-4</v>
      </c>
      <c r="AK52" s="13" t="s">
        <v>31</v>
      </c>
      <c r="AL52" s="13"/>
      <c r="AY52" s="29">
        <f t="shared" si="19"/>
        <v>40512</v>
      </c>
      <c r="AZ52" s="60">
        <f t="shared" si="25"/>
        <v>8.8794960484483917E-2</v>
      </c>
      <c r="BA52" s="60">
        <f t="shared" si="26"/>
        <v>8.338636363636364E-3</v>
      </c>
      <c r="BB52" s="60">
        <f t="shared" si="22"/>
        <v>4.9625541125541267E-4</v>
      </c>
      <c r="BC52" s="60">
        <f t="shared" si="23"/>
        <v>0</v>
      </c>
      <c r="BD52" s="60">
        <f t="shared" si="24"/>
        <v>4.9625541125541267E-4</v>
      </c>
      <c r="BE52" s="60">
        <f t="shared" si="27"/>
        <v>2.127397272727273E-2</v>
      </c>
      <c r="BF52" s="61">
        <f t="shared" si="28"/>
        <v>5.4490309977895442E-3</v>
      </c>
      <c r="BJ52" s="52">
        <f t="shared" si="10"/>
        <v>40512</v>
      </c>
      <c r="BK52" s="58">
        <f t="shared" si="11"/>
        <v>7.9985981331350642</v>
      </c>
      <c r="BL52" s="53">
        <f t="shared" si="12"/>
        <v>492809</v>
      </c>
      <c r="BP52" s="21">
        <f t="shared" si="13"/>
        <v>40543</v>
      </c>
      <c r="BQ52" s="58">
        <f t="shared" si="14"/>
        <v>8.6416301904762738E-2</v>
      </c>
      <c r="BR52" s="58">
        <f t="shared" si="15"/>
        <v>8.8794960484483917E-2</v>
      </c>
      <c r="BS52" s="58">
        <f t="shared" si="15"/>
        <v>8.338636363636364E-3</v>
      </c>
      <c r="BT52" s="58">
        <f t="shared" si="16"/>
        <v>2.127397272727273E-2</v>
      </c>
      <c r="BU52" s="58">
        <f t="shared" si="17"/>
        <v>-2.3254940711462356E-4</v>
      </c>
      <c r="BV52" s="8">
        <f t="shared" si="18"/>
        <v>5.4490309977895442E-3</v>
      </c>
    </row>
    <row r="53" spans="1:74" x14ac:dyDescent="0.25">
      <c r="A53" s="7">
        <f t="shared" si="1"/>
        <v>40451</v>
      </c>
      <c r="B53" s="273">
        <v>40543</v>
      </c>
      <c r="C53" s="268">
        <v>44312988067</v>
      </c>
      <c r="D53" s="269">
        <v>10491409.740000056</v>
      </c>
      <c r="E53" s="270">
        <v>462677</v>
      </c>
      <c r="F53" s="269">
        <v>1429451227.967742</v>
      </c>
      <c r="G53" s="269">
        <v>3089.5229889701495</v>
      </c>
      <c r="H53" s="269">
        <v>10491409.740000056</v>
      </c>
      <c r="I53" s="271">
        <v>8.6416301904762738E-2</v>
      </c>
      <c r="J53" s="271">
        <v>8.1060869565217405E-3</v>
      </c>
      <c r="K53" s="272">
        <v>0</v>
      </c>
      <c r="L53" s="272">
        <v>-1.7799171842650119E-4</v>
      </c>
      <c r="M53" s="272">
        <v>-1.7799171842650119E-4</v>
      </c>
      <c r="N53" s="281">
        <v>21.080556450898879</v>
      </c>
      <c r="O53" s="281">
        <v>8.035771985473561</v>
      </c>
      <c r="P53" s="279">
        <v>8.8794960484483917E-2</v>
      </c>
      <c r="S53" s="21">
        <f t="shared" si="2"/>
        <v>40543</v>
      </c>
      <c r="T53" s="14">
        <f t="shared" si="3"/>
        <v>8.6416301904762738E-2</v>
      </c>
      <c r="U53" s="14">
        <f t="shared" si="3"/>
        <v>8.1060869565217405E-3</v>
      </c>
      <c r="V53" s="14">
        <f>++VLOOKUP(B53,'cds bmps'!K:O,5,FALSE)/10000</f>
        <v>2.5148291304347835E-2</v>
      </c>
      <c r="W53" s="83">
        <v>4.662751575888492E-3</v>
      </c>
      <c r="X53" s="83">
        <v>0</v>
      </c>
      <c r="Z53" s="83">
        <f t="shared" si="4"/>
        <v>8.7923012588841026E-2</v>
      </c>
      <c r="AA53" s="14">
        <f t="shared" si="5"/>
        <v>-1.5067106840782885E-3</v>
      </c>
      <c r="AC53" s="21">
        <f t="shared" si="6"/>
        <v>40574</v>
      </c>
      <c r="AD53" s="14">
        <f t="shared" si="7"/>
        <v>4.2228352331621921E-3</v>
      </c>
      <c r="AE53" s="14">
        <f t="shared" si="8"/>
        <v>-1.5067106840782885E-3</v>
      </c>
      <c r="AF53" s="15">
        <f t="shared" si="9"/>
        <v>-1.7799171842650119E-4</v>
      </c>
      <c r="AK53" s="10" t="s">
        <v>32</v>
      </c>
      <c r="AL53" s="10">
        <v>0.41446727853300791</v>
      </c>
      <c r="AY53" s="29">
        <f t="shared" si="19"/>
        <v>40543</v>
      </c>
      <c r="AZ53" s="60">
        <f t="shared" si="25"/>
        <v>8.6416301904762738E-2</v>
      </c>
      <c r="BA53" s="60">
        <f t="shared" si="26"/>
        <v>8.1060869565217405E-3</v>
      </c>
      <c r="BB53" s="60">
        <f t="shared" si="22"/>
        <v>0</v>
      </c>
      <c r="BC53" s="60">
        <f t="shared" si="23"/>
        <v>-2.3254940711462356E-4</v>
      </c>
      <c r="BD53" s="60">
        <f t="shared" si="24"/>
        <v>-2.3254940711462356E-4</v>
      </c>
      <c r="BE53" s="60">
        <f t="shared" si="27"/>
        <v>2.5148291304347835E-2</v>
      </c>
      <c r="BF53" s="61">
        <f t="shared" si="28"/>
        <v>4.662751575888492E-3</v>
      </c>
      <c r="BJ53" s="52">
        <f t="shared" si="10"/>
        <v>40543</v>
      </c>
      <c r="BK53" s="58">
        <f t="shared" si="11"/>
        <v>8.035771985473561</v>
      </c>
      <c r="BL53" s="53">
        <f t="shared" si="12"/>
        <v>462677</v>
      </c>
      <c r="BP53" s="21">
        <f t="shared" si="13"/>
        <v>40574</v>
      </c>
      <c r="BQ53" s="58">
        <f t="shared" si="14"/>
        <v>9.063913713792493E-2</v>
      </c>
      <c r="BR53" s="58">
        <f t="shared" si="15"/>
        <v>8.6416301904762738E-2</v>
      </c>
      <c r="BS53" s="58">
        <f t="shared" si="15"/>
        <v>8.1060869565217405E-3</v>
      </c>
      <c r="BT53" s="58">
        <f t="shared" si="16"/>
        <v>2.5148291304347835E-2</v>
      </c>
      <c r="BU53" s="58">
        <f t="shared" si="17"/>
        <v>-1.7799171842650119E-4</v>
      </c>
      <c r="BV53" s="8">
        <f t="shared" si="18"/>
        <v>4.662751575888492E-3</v>
      </c>
    </row>
    <row r="54" spans="1:74" x14ac:dyDescent="0.25">
      <c r="A54" s="7">
        <f t="shared" si="1"/>
        <v>40482</v>
      </c>
      <c r="B54" s="273">
        <v>40574</v>
      </c>
      <c r="C54" s="268">
        <v>45254265108</v>
      </c>
      <c r="D54" s="269">
        <v>11237828.880000064</v>
      </c>
      <c r="E54" s="270">
        <v>517580</v>
      </c>
      <c r="F54" s="269">
        <v>1459815003.483871</v>
      </c>
      <c r="G54" s="269">
        <v>2820.4625439233955</v>
      </c>
      <c r="H54" s="269">
        <v>11237828.880000064</v>
      </c>
      <c r="I54" s="271">
        <v>9.063913713792493E-2</v>
      </c>
      <c r="J54" s="271">
        <v>7.9280952380952393E-3</v>
      </c>
      <c r="K54" s="272">
        <v>1.0084047619047607E-3</v>
      </c>
      <c r="L54" s="272">
        <v>0</v>
      </c>
      <c r="M54" s="272">
        <v>1.0084047619047607E-3</v>
      </c>
      <c r="N54" s="281">
        <v>21.101575554695721</v>
      </c>
      <c r="O54" s="281">
        <v>7.9446561731497827</v>
      </c>
      <c r="P54" s="279">
        <v>8.6416301904762738E-2</v>
      </c>
      <c r="S54" s="21">
        <f t="shared" si="2"/>
        <v>40574</v>
      </c>
      <c r="T54" s="14">
        <f t="shared" si="3"/>
        <v>9.063913713792493E-2</v>
      </c>
      <c r="U54" s="14">
        <f t="shared" si="3"/>
        <v>7.9280952380952393E-3</v>
      </c>
      <c r="V54" s="14">
        <f>++VLOOKUP(B54,'cds bmps'!K:O,5,FALSE)/10000</f>
        <v>3.0082433333333342E-2</v>
      </c>
      <c r="W54" s="83">
        <v>4.662751575888492E-3</v>
      </c>
      <c r="X54" s="83">
        <v>0</v>
      </c>
      <c r="Z54" s="83">
        <f t="shared" si="4"/>
        <v>8.8366234379719633E-2</v>
      </c>
      <c r="AA54" s="14">
        <f t="shared" si="5"/>
        <v>2.2729027582052974E-3</v>
      </c>
      <c r="AC54" s="21">
        <f t="shared" si="6"/>
        <v>40602</v>
      </c>
      <c r="AD54" s="14">
        <f t="shared" si="7"/>
        <v>-1.5489593982024319E-3</v>
      </c>
      <c r="AE54" s="14">
        <f t="shared" si="8"/>
        <v>2.2729027582052974E-3</v>
      </c>
      <c r="AF54" s="15">
        <f t="shared" si="9"/>
        <v>1.0084047619047607E-3</v>
      </c>
      <c r="AK54" s="10" t="s">
        <v>33</v>
      </c>
      <c r="AL54" s="10">
        <v>0.17178312497455794</v>
      </c>
      <c r="AY54" s="29">
        <f t="shared" si="19"/>
        <v>40574</v>
      </c>
      <c r="AZ54" s="60">
        <f t="shared" si="25"/>
        <v>9.063913713792493E-2</v>
      </c>
      <c r="BA54" s="60">
        <f t="shared" si="26"/>
        <v>7.9280952380952393E-3</v>
      </c>
      <c r="BB54" s="60">
        <f t="shared" si="22"/>
        <v>0</v>
      </c>
      <c r="BC54" s="60">
        <f t="shared" si="23"/>
        <v>-1.7799171842650119E-4</v>
      </c>
      <c r="BD54" s="60">
        <f t="shared" si="24"/>
        <v>-1.7799171842650119E-4</v>
      </c>
      <c r="BE54" s="60">
        <f t="shared" si="27"/>
        <v>3.0082433333333342E-2</v>
      </c>
      <c r="BF54" s="61">
        <f t="shared" si="28"/>
        <v>4.662751575888492E-3</v>
      </c>
      <c r="BJ54" s="52">
        <f t="shared" si="10"/>
        <v>40574</v>
      </c>
      <c r="BK54" s="58">
        <f t="shared" si="11"/>
        <v>7.9446561731497827</v>
      </c>
      <c r="BL54" s="53">
        <f t="shared" si="12"/>
        <v>517580</v>
      </c>
      <c r="BP54" s="21">
        <f t="shared" si="13"/>
        <v>40602</v>
      </c>
      <c r="BQ54" s="58">
        <f t="shared" si="14"/>
        <v>8.9090177739722498E-2</v>
      </c>
      <c r="BR54" s="58">
        <f t="shared" si="15"/>
        <v>9.063913713792493E-2</v>
      </c>
      <c r="BS54" s="58">
        <f t="shared" si="15"/>
        <v>7.9280952380952393E-3</v>
      </c>
      <c r="BT54" s="58">
        <f t="shared" si="16"/>
        <v>3.0082433333333342E-2</v>
      </c>
      <c r="BU54" s="58">
        <f t="shared" si="17"/>
        <v>1.0084047619047607E-3</v>
      </c>
      <c r="BV54" s="8">
        <f t="shared" si="18"/>
        <v>4.662751575888492E-3</v>
      </c>
    </row>
    <row r="55" spans="1:74" x14ac:dyDescent="0.25">
      <c r="A55" s="7">
        <f t="shared" si="1"/>
        <v>40512</v>
      </c>
      <c r="B55" s="273">
        <v>40602</v>
      </c>
      <c r="C55" s="268">
        <v>40117902346</v>
      </c>
      <c r="D55" s="269">
        <v>9792085.0699999183</v>
      </c>
      <c r="E55" s="270">
        <v>485695</v>
      </c>
      <c r="F55" s="269">
        <v>1432782226.6428571</v>
      </c>
      <c r="G55" s="269">
        <v>2949.962891614814</v>
      </c>
      <c r="H55" s="269">
        <v>9792085.0699999183</v>
      </c>
      <c r="I55" s="271">
        <v>8.9090177739722498E-2</v>
      </c>
      <c r="J55" s="271">
        <v>8.9365E-3</v>
      </c>
      <c r="K55" s="272">
        <v>9.4804347826087793E-5</v>
      </c>
      <c r="L55" s="272">
        <v>0</v>
      </c>
      <c r="M55" s="272">
        <v>9.4804347826087793E-5</v>
      </c>
      <c r="N55" s="281">
        <v>21.082884004001549</v>
      </c>
      <c r="O55" s="281">
        <v>7.9895478701411253</v>
      </c>
      <c r="P55" s="279">
        <v>9.063913713792493E-2</v>
      </c>
      <c r="S55" s="21">
        <f t="shared" si="2"/>
        <v>40602</v>
      </c>
      <c r="T55" s="14">
        <f t="shared" si="3"/>
        <v>8.9090177739722498E-2</v>
      </c>
      <c r="U55" s="14">
        <f t="shared" si="3"/>
        <v>8.9365E-3</v>
      </c>
      <c r="V55" s="14">
        <f>++VLOOKUP(B55,'cds bmps'!K:O,5,FALSE)/10000</f>
        <v>2.7448114999999995E-2</v>
      </c>
      <c r="W55" s="83">
        <v>4.662751575888492E-3</v>
      </c>
      <c r="X55" s="83">
        <v>0</v>
      </c>
      <c r="Z55" s="83">
        <f t="shared" si="4"/>
        <v>8.8378731930143742E-2</v>
      </c>
      <c r="AA55" s="14">
        <f t="shared" si="5"/>
        <v>7.1144580957875625E-4</v>
      </c>
      <c r="AC55" s="21">
        <f t="shared" si="6"/>
        <v>40633</v>
      </c>
      <c r="AD55" s="14">
        <f t="shared" si="7"/>
        <v>-1.0833262288968276E-3</v>
      </c>
      <c r="AE55" s="14">
        <f t="shared" si="8"/>
        <v>7.1144580957875625E-4</v>
      </c>
      <c r="AF55" s="15">
        <f t="shared" si="9"/>
        <v>9.4804347826087793E-5</v>
      </c>
      <c r="AK55" s="10" t="s">
        <v>34</v>
      </c>
      <c r="AL55" s="10">
        <v>0.15879611198754498</v>
      </c>
      <c r="AY55" s="29">
        <f t="shared" si="19"/>
        <v>40602</v>
      </c>
      <c r="AZ55" s="60">
        <f t="shared" si="25"/>
        <v>8.9090177739722498E-2</v>
      </c>
      <c r="BA55" s="60">
        <f t="shared" si="26"/>
        <v>8.9365E-3</v>
      </c>
      <c r="BB55" s="60">
        <f t="shared" si="22"/>
        <v>1.0084047619047607E-3</v>
      </c>
      <c r="BC55" s="60">
        <f t="shared" si="23"/>
        <v>0</v>
      </c>
      <c r="BD55" s="60">
        <f t="shared" si="24"/>
        <v>1.0084047619047607E-3</v>
      </c>
      <c r="BE55" s="60">
        <f t="shared" si="27"/>
        <v>2.7448114999999995E-2</v>
      </c>
      <c r="BF55" s="61">
        <f t="shared" si="28"/>
        <v>4.662751575888492E-3</v>
      </c>
      <c r="BJ55" s="52">
        <f t="shared" si="10"/>
        <v>40602</v>
      </c>
      <c r="BK55" s="58">
        <f t="shared" si="11"/>
        <v>7.9895478701411253</v>
      </c>
      <c r="BL55" s="53">
        <f t="shared" si="12"/>
        <v>485695</v>
      </c>
      <c r="BP55" s="21">
        <f t="shared" si="13"/>
        <v>40633</v>
      </c>
      <c r="BQ55" s="58">
        <f t="shared" si="14"/>
        <v>8.800685151082567E-2</v>
      </c>
      <c r="BR55" s="58">
        <f t="shared" si="15"/>
        <v>8.9090177739722498E-2</v>
      </c>
      <c r="BS55" s="58">
        <f t="shared" si="15"/>
        <v>8.9365E-3</v>
      </c>
      <c r="BT55" s="58">
        <f t="shared" si="16"/>
        <v>2.7448114999999995E-2</v>
      </c>
      <c r="BU55" s="58">
        <f t="shared" si="17"/>
        <v>9.4804347826087793E-5</v>
      </c>
      <c r="BV55" s="8">
        <f t="shared" si="18"/>
        <v>4.662751575888492E-3</v>
      </c>
    </row>
    <row r="56" spans="1:74" x14ac:dyDescent="0.25">
      <c r="A56" s="7">
        <f t="shared" si="1"/>
        <v>40543</v>
      </c>
      <c r="B56" s="273">
        <v>40633</v>
      </c>
      <c r="C56" s="268">
        <v>43867735693</v>
      </c>
      <c r="D56" s="269">
        <v>10577154.249999994</v>
      </c>
      <c r="E56" s="270">
        <v>453378</v>
      </c>
      <c r="F56" s="269">
        <v>1415088248.1612904</v>
      </c>
      <c r="G56" s="269">
        <v>3121.2106634227739</v>
      </c>
      <c r="H56" s="269">
        <v>10577154.249999994</v>
      </c>
      <c r="I56" s="271">
        <v>8.800685151082567E-2</v>
      </c>
      <c r="J56" s="271">
        <v>9.0313043478260878E-3</v>
      </c>
      <c r="K56" s="272">
        <v>2.3006004140786723E-3</v>
      </c>
      <c r="L56" s="272">
        <v>0</v>
      </c>
      <c r="M56" s="272">
        <v>2.3006004140786723E-3</v>
      </c>
      <c r="N56" s="281">
        <v>21.070457732288645</v>
      </c>
      <c r="O56" s="281">
        <v>8.0459762386864604</v>
      </c>
      <c r="P56" s="279">
        <v>8.9090177739722498E-2</v>
      </c>
      <c r="S56" s="21">
        <f t="shared" si="2"/>
        <v>40633</v>
      </c>
      <c r="T56" s="14">
        <f t="shared" si="3"/>
        <v>8.800685151082567E-2</v>
      </c>
      <c r="U56" s="14">
        <f t="shared" si="3"/>
        <v>9.0313043478260878E-3</v>
      </c>
      <c r="V56" s="14">
        <f>++VLOOKUP(B56,'cds bmps'!K:O,5,FALSE)/10000</f>
        <v>2.5201408695652187E-2</v>
      </c>
      <c r="W56" s="83">
        <v>5.7797217082021582E-3</v>
      </c>
      <c r="X56" s="83">
        <v>0</v>
      </c>
      <c r="Z56" s="83">
        <f t="shared" si="4"/>
        <v>8.900542787682951E-2</v>
      </c>
      <c r="AA56" s="14">
        <f t="shared" si="5"/>
        <v>-9.9857636600383937E-4</v>
      </c>
      <c r="AC56" s="21">
        <f t="shared" si="6"/>
        <v>40663</v>
      </c>
      <c r="AD56" s="14">
        <f t="shared" si="7"/>
        <v>3.4527610220156518E-3</v>
      </c>
      <c r="AE56" s="14">
        <f t="shared" si="8"/>
        <v>-9.9857636600383937E-4</v>
      </c>
      <c r="AF56" s="15">
        <f t="shared" si="9"/>
        <v>2.3006004140786723E-3</v>
      </c>
      <c r="AK56" s="10" t="s">
        <v>35</v>
      </c>
      <c r="AL56" s="10">
        <v>2.5393384252392487E-3</v>
      </c>
      <c r="AY56" s="29">
        <f t="shared" si="19"/>
        <v>40633</v>
      </c>
      <c r="AZ56" s="60">
        <f t="shared" si="25"/>
        <v>8.800685151082567E-2</v>
      </c>
      <c r="BA56" s="60">
        <f t="shared" si="26"/>
        <v>9.0313043478260878E-3</v>
      </c>
      <c r="BB56" s="60">
        <f t="shared" si="22"/>
        <v>9.4804347826087793E-5</v>
      </c>
      <c r="BC56" s="60">
        <f t="shared" si="23"/>
        <v>0</v>
      </c>
      <c r="BD56" s="60">
        <f t="shared" si="24"/>
        <v>9.4804347826087793E-5</v>
      </c>
      <c r="BE56" s="60">
        <f t="shared" si="27"/>
        <v>2.5201408695652187E-2</v>
      </c>
      <c r="BF56" s="61">
        <f t="shared" si="28"/>
        <v>5.7797217082021582E-3</v>
      </c>
      <c r="BJ56" s="52">
        <f t="shared" si="10"/>
        <v>40633</v>
      </c>
      <c r="BK56" s="58">
        <f t="shared" si="11"/>
        <v>8.0459762386864604</v>
      </c>
      <c r="BL56" s="53">
        <f t="shared" si="12"/>
        <v>453378</v>
      </c>
      <c r="BP56" s="21">
        <f t="shared" si="13"/>
        <v>40663</v>
      </c>
      <c r="BQ56" s="58">
        <f t="shared" si="14"/>
        <v>9.1459612532841322E-2</v>
      </c>
      <c r="BR56" s="58">
        <f t="shared" si="15"/>
        <v>8.800685151082567E-2</v>
      </c>
      <c r="BS56" s="58">
        <f t="shared" si="15"/>
        <v>9.0313043478260878E-3</v>
      </c>
      <c r="BT56" s="58">
        <f t="shared" si="16"/>
        <v>2.5201408695652187E-2</v>
      </c>
      <c r="BU56" s="58">
        <f t="shared" si="17"/>
        <v>2.3006004140786723E-3</v>
      </c>
      <c r="BV56" s="8">
        <f t="shared" si="18"/>
        <v>5.7797217082021582E-3</v>
      </c>
    </row>
    <row r="57" spans="1:74" ht="15.75" thickBot="1" x14ac:dyDescent="0.3">
      <c r="A57" s="7">
        <f t="shared" si="1"/>
        <v>40574</v>
      </c>
      <c r="B57" s="273">
        <v>40663</v>
      </c>
      <c r="C57" s="268">
        <v>43387857726</v>
      </c>
      <c r="D57" s="269">
        <v>10871881.250000017</v>
      </c>
      <c r="E57" s="270">
        <v>543732</v>
      </c>
      <c r="F57" s="269">
        <v>1446261924.2</v>
      </c>
      <c r="G57" s="269">
        <v>2659.8800957089156</v>
      </c>
      <c r="H57" s="269">
        <v>10871881.250000017</v>
      </c>
      <c r="I57" s="271">
        <v>9.1459612532841322E-2</v>
      </c>
      <c r="J57" s="271">
        <v>1.133190476190476E-2</v>
      </c>
      <c r="K57" s="272">
        <v>1.1017316017316019E-3</v>
      </c>
      <c r="L57" s="272">
        <v>0</v>
      </c>
      <c r="M57" s="272">
        <v>1.1017316017316019E-3</v>
      </c>
      <c r="N57" s="281">
        <v>21.092248081347421</v>
      </c>
      <c r="O57" s="281">
        <v>7.8860363239585958</v>
      </c>
      <c r="P57" s="279">
        <v>8.800685151082567E-2</v>
      </c>
      <c r="S57" s="21">
        <f t="shared" si="2"/>
        <v>40663</v>
      </c>
      <c r="T57" s="14">
        <f t="shared" si="3"/>
        <v>9.1459612532841322E-2</v>
      </c>
      <c r="U57" s="14">
        <f t="shared" si="3"/>
        <v>1.133190476190476E-2</v>
      </c>
      <c r="V57" s="14">
        <f>++VLOOKUP(B57,'cds bmps'!K:O,5,FALSE)/10000</f>
        <v>1.8967290476190477E-2</v>
      </c>
      <c r="W57" s="83">
        <v>5.7797217082021582E-3</v>
      </c>
      <c r="X57" s="83">
        <v>0</v>
      </c>
      <c r="Z57" s="83">
        <f t="shared" si="4"/>
        <v>8.9011603057952582E-2</v>
      </c>
      <c r="AA57" s="14">
        <f t="shared" si="5"/>
        <v>2.4480094748887404E-3</v>
      </c>
      <c r="AC57" s="21">
        <f t="shared" si="6"/>
        <v>40694</v>
      </c>
      <c r="AD57" s="14">
        <f t="shared" si="7"/>
        <v>-1.4675698377485391E-3</v>
      </c>
      <c r="AE57" s="14">
        <f t="shared" si="8"/>
        <v>2.4480094748887404E-3</v>
      </c>
      <c r="AF57" s="15">
        <f t="shared" si="9"/>
        <v>1.1017316017316019E-3</v>
      </c>
      <c r="AK57" s="11" t="s">
        <v>36</v>
      </c>
      <c r="AL57" s="11">
        <v>78</v>
      </c>
      <c r="AY57" s="29">
        <f t="shared" si="19"/>
        <v>40663</v>
      </c>
      <c r="AZ57" s="60">
        <f t="shared" si="25"/>
        <v>9.1459612532841322E-2</v>
      </c>
      <c r="BA57" s="60">
        <f t="shared" si="26"/>
        <v>1.133190476190476E-2</v>
      </c>
      <c r="BB57" s="60">
        <f t="shared" si="22"/>
        <v>2.3006004140786723E-3</v>
      </c>
      <c r="BC57" s="60">
        <f t="shared" si="23"/>
        <v>0</v>
      </c>
      <c r="BD57" s="60">
        <f t="shared" si="24"/>
        <v>2.3006004140786723E-3</v>
      </c>
      <c r="BE57" s="60">
        <f t="shared" si="27"/>
        <v>1.8967290476190477E-2</v>
      </c>
      <c r="BF57" s="61">
        <f t="shared" si="28"/>
        <v>5.7797217082021582E-3</v>
      </c>
      <c r="BJ57" s="52">
        <f t="shared" si="10"/>
        <v>40663</v>
      </c>
      <c r="BK57" s="58">
        <f t="shared" si="11"/>
        <v>7.8860363239585958</v>
      </c>
      <c r="BL57" s="53">
        <f t="shared" si="12"/>
        <v>543732</v>
      </c>
      <c r="BP57" s="21">
        <f t="shared" si="13"/>
        <v>40694</v>
      </c>
      <c r="BQ57" s="58">
        <f t="shared" si="14"/>
        <v>8.9992042695092783E-2</v>
      </c>
      <c r="BR57" s="58">
        <f t="shared" si="15"/>
        <v>9.1459612532841322E-2</v>
      </c>
      <c r="BS57" s="58">
        <f t="shared" si="15"/>
        <v>1.133190476190476E-2</v>
      </c>
      <c r="BT57" s="58">
        <f t="shared" si="16"/>
        <v>1.8967290476190477E-2</v>
      </c>
      <c r="BU57" s="58">
        <f t="shared" si="17"/>
        <v>1.1017316017316019E-3</v>
      </c>
      <c r="BV57" s="8">
        <f t="shared" si="18"/>
        <v>5.7797217082021582E-3</v>
      </c>
    </row>
    <row r="58" spans="1:74" x14ac:dyDescent="0.25">
      <c r="A58" s="7">
        <f t="shared" si="1"/>
        <v>40602</v>
      </c>
      <c r="B58" s="273">
        <v>40694</v>
      </c>
      <c r="C58" s="268">
        <v>44133823461</v>
      </c>
      <c r="D58" s="269">
        <v>10881350.479999999</v>
      </c>
      <c r="E58" s="270">
        <v>487210</v>
      </c>
      <c r="F58" s="269">
        <v>1423671724.5483871</v>
      </c>
      <c r="G58" s="269">
        <v>2922.0905247190885</v>
      </c>
      <c r="H58" s="269">
        <v>10881350.479999999</v>
      </c>
      <c r="I58" s="271">
        <v>8.9992042695092783E-2</v>
      </c>
      <c r="J58" s="271">
        <v>1.2433636363636362E-2</v>
      </c>
      <c r="K58" s="272">
        <v>3.563636363636373E-4</v>
      </c>
      <c r="L58" s="272">
        <v>0</v>
      </c>
      <c r="M58" s="272">
        <v>3.563636363636373E-4</v>
      </c>
      <c r="N58" s="281">
        <v>21.07650509284618</v>
      </c>
      <c r="O58" s="281">
        <v>7.9800545722274387</v>
      </c>
      <c r="P58" s="279">
        <v>9.1459612532841322E-2</v>
      </c>
      <c r="S58" s="21">
        <f t="shared" si="2"/>
        <v>40694</v>
      </c>
      <c r="T58" s="14">
        <f t="shared" si="3"/>
        <v>8.9992042695092783E-2</v>
      </c>
      <c r="U58" s="14">
        <f t="shared" si="3"/>
        <v>1.2433636363636362E-2</v>
      </c>
      <c r="V58" s="14">
        <f>++VLOOKUP(B58,'cds bmps'!K:O,5,FALSE)/10000</f>
        <v>1.9334027272727271E-2</v>
      </c>
      <c r="W58" s="83">
        <v>5.7797217082021582E-3</v>
      </c>
      <c r="X58" s="83">
        <v>0</v>
      </c>
      <c r="Z58" s="83">
        <f t="shared" si="4"/>
        <v>8.9348662293139564E-2</v>
      </c>
      <c r="AA58" s="14">
        <f t="shared" si="5"/>
        <v>6.4338040195321966E-4</v>
      </c>
      <c r="AC58" s="21">
        <f t="shared" si="6"/>
        <v>40724</v>
      </c>
      <c r="AD58" s="14">
        <f t="shared" si="7"/>
        <v>-8.502601708529206E-4</v>
      </c>
      <c r="AE58" s="14">
        <f t="shared" si="8"/>
        <v>6.4338040195321966E-4</v>
      </c>
      <c r="AF58" s="15">
        <f t="shared" si="9"/>
        <v>3.563636363636373E-4</v>
      </c>
      <c r="AY58" s="29">
        <f t="shared" si="19"/>
        <v>40694</v>
      </c>
      <c r="AZ58" s="60">
        <f t="shared" si="25"/>
        <v>8.9992042695092783E-2</v>
      </c>
      <c r="BA58" s="60">
        <f t="shared" si="26"/>
        <v>1.2433636363636362E-2</v>
      </c>
      <c r="BB58" s="60">
        <f t="shared" si="22"/>
        <v>1.1017316017316019E-3</v>
      </c>
      <c r="BC58" s="60">
        <f t="shared" si="23"/>
        <v>0</v>
      </c>
      <c r="BD58" s="60">
        <f t="shared" si="24"/>
        <v>1.1017316017316019E-3</v>
      </c>
      <c r="BE58" s="60">
        <f t="shared" si="27"/>
        <v>1.9334027272727271E-2</v>
      </c>
      <c r="BF58" s="61">
        <f t="shared" si="28"/>
        <v>5.7797217082021582E-3</v>
      </c>
      <c r="BJ58" s="52">
        <f t="shared" si="10"/>
        <v>40694</v>
      </c>
      <c r="BK58" s="58">
        <f t="shared" si="11"/>
        <v>7.9800545722274387</v>
      </c>
      <c r="BL58" s="53">
        <f t="shared" si="12"/>
        <v>487210</v>
      </c>
      <c r="BP58" s="21">
        <f t="shared" si="13"/>
        <v>40724</v>
      </c>
      <c r="BQ58" s="58">
        <f t="shared" si="14"/>
        <v>8.9141782524239863E-2</v>
      </c>
      <c r="BR58" s="58">
        <f t="shared" si="15"/>
        <v>8.9992042695092783E-2</v>
      </c>
      <c r="BS58" s="58">
        <f t="shared" si="15"/>
        <v>1.2433636363636362E-2</v>
      </c>
      <c r="BT58" s="58">
        <f t="shared" si="16"/>
        <v>1.9334027272727271E-2</v>
      </c>
      <c r="BU58" s="58">
        <f t="shared" si="17"/>
        <v>3.563636363636373E-4</v>
      </c>
      <c r="BV58" s="8">
        <f t="shared" si="18"/>
        <v>5.7797217082021582E-3</v>
      </c>
    </row>
    <row r="59" spans="1:74" ht="15.75" thickBot="1" x14ac:dyDescent="0.3">
      <c r="A59" s="7">
        <f t="shared" si="1"/>
        <v>40633</v>
      </c>
      <c r="B59" s="273">
        <v>40724</v>
      </c>
      <c r="C59" s="268">
        <v>41823850928</v>
      </c>
      <c r="D59" s="269">
        <v>10214390.750000009</v>
      </c>
      <c r="E59" s="270">
        <v>459744</v>
      </c>
      <c r="F59" s="269">
        <v>1394128364.2666667</v>
      </c>
      <c r="G59" s="269">
        <v>3032.4014326813763</v>
      </c>
      <c r="H59" s="269">
        <v>10214390.750000009</v>
      </c>
      <c r="I59" s="271">
        <v>8.9141782524239863E-2</v>
      </c>
      <c r="J59" s="271">
        <v>1.2789999999999999E-2</v>
      </c>
      <c r="K59" s="272">
        <v>1.428095238095237E-3</v>
      </c>
      <c r="L59" s="272">
        <v>0</v>
      </c>
      <c r="M59" s="272">
        <v>1.428095238095237E-3</v>
      </c>
      <c r="N59" s="281">
        <v>21.055535228450395</v>
      </c>
      <c r="O59" s="281">
        <v>8.0171101366399498</v>
      </c>
      <c r="P59" s="279">
        <v>8.9992042695092783E-2</v>
      </c>
      <c r="S59" s="21">
        <f t="shared" si="2"/>
        <v>40724</v>
      </c>
      <c r="T59" s="14">
        <f t="shared" si="3"/>
        <v>8.9141782524239863E-2</v>
      </c>
      <c r="U59" s="14">
        <f t="shared" si="3"/>
        <v>1.2789999999999999E-2</v>
      </c>
      <c r="V59" s="14">
        <f>++VLOOKUP(B59,'cds bmps'!K:O,5,FALSE)/10000</f>
        <v>2.5238986363636366E-2</v>
      </c>
      <c r="W59" s="83">
        <v>5.783710267663101E-3</v>
      </c>
      <c r="X59" s="83">
        <v>0</v>
      </c>
      <c r="Z59" s="83">
        <f t="shared" si="4"/>
        <v>9.0037338012452797E-2</v>
      </c>
      <c r="AA59" s="14">
        <f t="shared" si="5"/>
        <v>-8.9555548821293463E-4</v>
      </c>
      <c r="AC59" s="21">
        <f t="shared" si="6"/>
        <v>40755</v>
      </c>
      <c r="AD59" s="14">
        <f t="shared" si="7"/>
        <v>4.0777975415826201E-3</v>
      </c>
      <c r="AE59" s="14">
        <f t="shared" si="8"/>
        <v>-8.9555548821293463E-4</v>
      </c>
      <c r="AF59" s="15">
        <f t="shared" si="9"/>
        <v>1.428095238095237E-3</v>
      </c>
      <c r="AK59" s="59" t="s">
        <v>37</v>
      </c>
      <c r="AY59" s="29">
        <f t="shared" si="19"/>
        <v>40724</v>
      </c>
      <c r="AZ59" s="60">
        <f t="shared" si="25"/>
        <v>8.9141782524239863E-2</v>
      </c>
      <c r="BA59" s="60">
        <f t="shared" si="26"/>
        <v>1.2789999999999999E-2</v>
      </c>
      <c r="BB59" s="60">
        <f t="shared" si="22"/>
        <v>3.563636363636373E-4</v>
      </c>
      <c r="BC59" s="60">
        <f t="shared" si="23"/>
        <v>0</v>
      </c>
      <c r="BD59" s="60">
        <f t="shared" si="24"/>
        <v>3.563636363636373E-4</v>
      </c>
      <c r="BE59" s="60">
        <f t="shared" si="27"/>
        <v>2.5238986363636366E-2</v>
      </c>
      <c r="BF59" s="61">
        <f t="shared" si="28"/>
        <v>5.783710267663101E-3</v>
      </c>
      <c r="BJ59" s="52">
        <f t="shared" si="10"/>
        <v>40724</v>
      </c>
      <c r="BK59" s="58">
        <f t="shared" si="11"/>
        <v>8.0171101366399498</v>
      </c>
      <c r="BL59" s="53">
        <f t="shared" si="12"/>
        <v>459744</v>
      </c>
      <c r="BP59" s="21">
        <f t="shared" si="13"/>
        <v>40755</v>
      </c>
      <c r="BQ59" s="58">
        <f t="shared" si="14"/>
        <v>9.3219580065822483E-2</v>
      </c>
      <c r="BR59" s="58">
        <f t="shared" si="15"/>
        <v>8.9141782524239863E-2</v>
      </c>
      <c r="BS59" s="58">
        <f t="shared" si="15"/>
        <v>1.2789999999999999E-2</v>
      </c>
      <c r="BT59" s="58">
        <f t="shared" si="16"/>
        <v>2.5238986363636366E-2</v>
      </c>
      <c r="BU59" s="58">
        <f t="shared" si="17"/>
        <v>1.428095238095237E-3</v>
      </c>
      <c r="BV59" s="8">
        <f t="shared" si="18"/>
        <v>5.783710267663101E-3</v>
      </c>
    </row>
    <row r="60" spans="1:74" x14ac:dyDescent="0.25">
      <c r="A60" s="7">
        <f t="shared" si="1"/>
        <v>40663</v>
      </c>
      <c r="B60" s="273">
        <v>40755</v>
      </c>
      <c r="C60" s="268">
        <v>44537244519</v>
      </c>
      <c r="D60" s="269">
        <v>11374638.990000093</v>
      </c>
      <c r="E60" s="270">
        <v>580587</v>
      </c>
      <c r="F60" s="269">
        <v>1436685307.0645161</v>
      </c>
      <c r="G60" s="269">
        <v>2474.5392285127227</v>
      </c>
      <c r="H60" s="269">
        <v>11374638.990000093</v>
      </c>
      <c r="I60" s="271">
        <v>9.3219580065822483E-2</v>
      </c>
      <c r="J60" s="271">
        <v>1.4218095238095236E-2</v>
      </c>
      <c r="K60" s="272">
        <v>0</v>
      </c>
      <c r="L60" s="272">
        <v>-4.8374741200827957E-4</v>
      </c>
      <c r="M60" s="272">
        <v>-4.8374741200827957E-4</v>
      </c>
      <c r="N60" s="281">
        <v>21.08560442706467</v>
      </c>
      <c r="O60" s="281">
        <v>7.8138094873730601</v>
      </c>
      <c r="P60" s="279">
        <v>8.9141782524239863E-2</v>
      </c>
      <c r="S60" s="21">
        <f t="shared" si="2"/>
        <v>40755</v>
      </c>
      <c r="T60" s="14">
        <f t="shared" si="3"/>
        <v>9.3219580065822483E-2</v>
      </c>
      <c r="U60" s="14">
        <f t="shared" si="3"/>
        <v>1.4218095238095236E-2</v>
      </c>
      <c r="V60" s="14">
        <f>++VLOOKUP(B60,'cds bmps'!K:O,5,FALSE)/10000</f>
        <v>3.1207614285714287E-2</v>
      </c>
      <c r="W60" s="83">
        <v>5.783710267663101E-3</v>
      </c>
      <c r="X60" s="83">
        <v>0</v>
      </c>
      <c r="Z60" s="83">
        <f t="shared" si="4"/>
        <v>9.1021739222182291E-2</v>
      </c>
      <c r="AA60" s="14">
        <f t="shared" si="5"/>
        <v>2.1978408436401919E-3</v>
      </c>
      <c r="AC60" s="21">
        <f t="shared" si="6"/>
        <v>40786</v>
      </c>
      <c r="AD60" s="14">
        <f t="shared" si="7"/>
        <v>-1.1510825976830397E-3</v>
      </c>
      <c r="AE60" s="14">
        <f t="shared" si="8"/>
        <v>2.1978408436401919E-3</v>
      </c>
      <c r="AF60" s="15">
        <f t="shared" si="9"/>
        <v>-4.8374741200827957E-4</v>
      </c>
      <c r="AK60" s="12"/>
      <c r="AL60" s="12" t="s">
        <v>42</v>
      </c>
      <c r="AM60" s="12" t="s">
        <v>43</v>
      </c>
      <c r="AN60" s="12" t="s">
        <v>44</v>
      </c>
      <c r="AO60" s="12" t="s">
        <v>45</v>
      </c>
      <c r="AP60" s="12" t="s">
        <v>46</v>
      </c>
      <c r="AY60" s="29">
        <f t="shared" si="19"/>
        <v>40755</v>
      </c>
      <c r="AZ60" s="60">
        <f t="shared" si="25"/>
        <v>9.3219580065822483E-2</v>
      </c>
      <c r="BA60" s="60">
        <f t="shared" si="26"/>
        <v>1.4218095238095236E-2</v>
      </c>
      <c r="BB60" s="60">
        <f t="shared" si="22"/>
        <v>1.428095238095237E-3</v>
      </c>
      <c r="BC60" s="60">
        <f t="shared" si="23"/>
        <v>0</v>
      </c>
      <c r="BD60" s="60">
        <f t="shared" si="24"/>
        <v>1.428095238095237E-3</v>
      </c>
      <c r="BE60" s="60">
        <f t="shared" si="27"/>
        <v>3.1207614285714287E-2</v>
      </c>
      <c r="BF60" s="61">
        <f t="shared" si="28"/>
        <v>5.783710267663101E-3</v>
      </c>
      <c r="BJ60" s="52">
        <f t="shared" si="10"/>
        <v>40755</v>
      </c>
      <c r="BK60" s="58">
        <f t="shared" si="11"/>
        <v>7.8138094873730601</v>
      </c>
      <c r="BL60" s="53">
        <f t="shared" si="12"/>
        <v>580587</v>
      </c>
      <c r="BP60" s="21">
        <f t="shared" si="13"/>
        <v>40786</v>
      </c>
      <c r="BQ60" s="58">
        <f t="shared" si="14"/>
        <v>9.2068497468139443E-2</v>
      </c>
      <c r="BR60" s="58">
        <f t="shared" si="15"/>
        <v>9.3219580065822483E-2</v>
      </c>
      <c r="BS60" s="58">
        <f t="shared" si="15"/>
        <v>1.4218095238095236E-2</v>
      </c>
      <c r="BT60" s="58">
        <f t="shared" si="16"/>
        <v>3.1207614285714287E-2</v>
      </c>
      <c r="BU60" s="58">
        <f t="shared" si="17"/>
        <v>-4.8374741200827957E-4</v>
      </c>
      <c r="BV60" s="8">
        <f t="shared" si="18"/>
        <v>5.783710267663101E-3</v>
      </c>
    </row>
    <row r="61" spans="1:74" x14ac:dyDescent="0.25">
      <c r="A61" s="7">
        <f t="shared" si="1"/>
        <v>40694</v>
      </c>
      <c r="B61" s="273">
        <v>40786</v>
      </c>
      <c r="C61" s="268">
        <v>42771474678</v>
      </c>
      <c r="D61" s="269">
        <v>10788781.940000091</v>
      </c>
      <c r="E61" s="270">
        <v>474684</v>
      </c>
      <c r="F61" s="269">
        <v>1379724989.6129031</v>
      </c>
      <c r="G61" s="269">
        <v>2906.6178544313757</v>
      </c>
      <c r="H61" s="269">
        <v>10788781.940000091</v>
      </c>
      <c r="I61" s="271">
        <v>9.2068497468139443E-2</v>
      </c>
      <c r="J61" s="271">
        <v>1.3734347826086957E-2</v>
      </c>
      <c r="K61" s="272">
        <v>0</v>
      </c>
      <c r="L61" s="272">
        <v>-2.6252964426877121E-4</v>
      </c>
      <c r="M61" s="272">
        <v>-2.6252964426877121E-4</v>
      </c>
      <c r="N61" s="281">
        <v>21.045150033366852</v>
      </c>
      <c r="O61" s="281">
        <v>7.974745434893693</v>
      </c>
      <c r="P61" s="279">
        <v>9.3219580065822483E-2</v>
      </c>
      <c r="S61" s="21">
        <f t="shared" si="2"/>
        <v>40786</v>
      </c>
      <c r="T61" s="14">
        <f t="shared" si="3"/>
        <v>9.2068497468139443E-2</v>
      </c>
      <c r="U61" s="14">
        <f t="shared" si="3"/>
        <v>1.3734347826086957E-2</v>
      </c>
      <c r="V61" s="14">
        <f>++VLOOKUP(B61,'cds bmps'!K:O,5,FALSE)/10000</f>
        <v>3.9801630434782603E-2</v>
      </c>
      <c r="W61" s="83">
        <v>5.783710267663101E-3</v>
      </c>
      <c r="X61" s="83">
        <v>0</v>
      </c>
      <c r="Z61" s="83">
        <f t="shared" si="4"/>
        <v>9.1746331620333438E-2</v>
      </c>
      <c r="AA61" s="14">
        <f t="shared" si="5"/>
        <v>3.2216584780600521E-4</v>
      </c>
      <c r="AC61" s="21">
        <f t="shared" si="6"/>
        <v>40816</v>
      </c>
      <c r="AD61" s="14">
        <f t="shared" si="7"/>
        <v>-8.6247457432329921E-4</v>
      </c>
      <c r="AE61" s="14">
        <f t="shared" si="8"/>
        <v>3.2216584780600521E-4</v>
      </c>
      <c r="AF61" s="15">
        <f t="shared" si="9"/>
        <v>-2.6252964426877121E-4</v>
      </c>
      <c r="AK61" s="10" t="s">
        <v>38</v>
      </c>
      <c r="AL61" s="10">
        <v>1</v>
      </c>
      <c r="AM61" s="10">
        <v>1.0298365893262717E-4</v>
      </c>
      <c r="AN61" s="10">
        <v>1.0298365893262717E-4</v>
      </c>
      <c r="AO61" s="10">
        <v>15.970817574363757</v>
      </c>
      <c r="AP61" s="10">
        <v>1.476023929582147E-4</v>
      </c>
      <c r="AY61" s="29">
        <f t="shared" si="19"/>
        <v>40786</v>
      </c>
      <c r="AZ61" s="60">
        <f t="shared" si="25"/>
        <v>9.2068497468139443E-2</v>
      </c>
      <c r="BA61" s="60">
        <f t="shared" si="26"/>
        <v>1.3734347826086957E-2</v>
      </c>
      <c r="BB61" s="60">
        <f t="shared" si="22"/>
        <v>0</v>
      </c>
      <c r="BC61" s="60">
        <f t="shared" si="23"/>
        <v>-4.8374741200827957E-4</v>
      </c>
      <c r="BD61" s="60">
        <f t="shared" si="24"/>
        <v>-4.8374741200827957E-4</v>
      </c>
      <c r="BE61" s="60">
        <f t="shared" si="27"/>
        <v>3.9801630434782603E-2</v>
      </c>
      <c r="BF61" s="61">
        <f t="shared" si="28"/>
        <v>5.783710267663101E-3</v>
      </c>
      <c r="BJ61" s="52">
        <f t="shared" si="10"/>
        <v>40786</v>
      </c>
      <c r="BK61" s="58">
        <f t="shared" si="11"/>
        <v>7.974745434893693</v>
      </c>
      <c r="BL61" s="53">
        <f t="shared" si="12"/>
        <v>474684</v>
      </c>
      <c r="BP61" s="21">
        <f t="shared" si="13"/>
        <v>40816</v>
      </c>
      <c r="BQ61" s="58">
        <f t="shared" si="14"/>
        <v>9.1206022893816144E-2</v>
      </c>
      <c r="BR61" s="58">
        <f t="shared" si="15"/>
        <v>9.2068497468139443E-2</v>
      </c>
      <c r="BS61" s="58">
        <f t="shared" si="15"/>
        <v>1.3734347826086957E-2</v>
      </c>
      <c r="BT61" s="58">
        <f t="shared" si="16"/>
        <v>3.9801630434782603E-2</v>
      </c>
      <c r="BU61" s="58">
        <f t="shared" si="17"/>
        <v>-2.6252964426877121E-4</v>
      </c>
      <c r="BV61" s="8">
        <f t="shared" si="18"/>
        <v>5.783710267663101E-3</v>
      </c>
    </row>
    <row r="62" spans="1:74" x14ac:dyDescent="0.25">
      <c r="A62" s="7">
        <f t="shared" si="1"/>
        <v>40724</v>
      </c>
      <c r="B62" s="273">
        <v>40816</v>
      </c>
      <c r="C62" s="268">
        <v>41972551889</v>
      </c>
      <c r="D62" s="269">
        <v>10488080.900000054</v>
      </c>
      <c r="E62" s="270">
        <v>456696</v>
      </c>
      <c r="F62" s="269">
        <v>1399085062.9666667</v>
      </c>
      <c r="G62" s="269">
        <v>3063.4931397837222</v>
      </c>
      <c r="H62" s="269">
        <v>10488080.900000054</v>
      </c>
      <c r="I62" s="271">
        <v>9.1206022893816144E-2</v>
      </c>
      <c r="J62" s="271">
        <v>1.3471818181818185E-2</v>
      </c>
      <c r="K62" s="272">
        <v>1.6294372294371751E-4</v>
      </c>
      <c r="L62" s="272">
        <v>0</v>
      </c>
      <c r="M62" s="272">
        <v>1.6294372294371751E-4</v>
      </c>
      <c r="N62" s="281">
        <v>21.059084333473745</v>
      </c>
      <c r="O62" s="281">
        <v>8.0273110928237941</v>
      </c>
      <c r="P62" s="279">
        <v>9.2068497468139443E-2</v>
      </c>
      <c r="S62" s="21">
        <f t="shared" si="2"/>
        <v>40816</v>
      </c>
      <c r="T62" s="14">
        <f t="shared" si="3"/>
        <v>9.1206022893816144E-2</v>
      </c>
      <c r="U62" s="14">
        <f t="shared" si="3"/>
        <v>1.3471818181818185E-2</v>
      </c>
      <c r="V62" s="14">
        <f>++VLOOKUP(B62,'cds bmps'!K:O,5,FALSE)/10000</f>
        <v>5.1177609090909085E-2</v>
      </c>
      <c r="W62" s="83">
        <v>5.2211652988301323E-3</v>
      </c>
      <c r="X62" s="83">
        <v>0</v>
      </c>
      <c r="Z62" s="83">
        <f t="shared" si="4"/>
        <v>9.2393155360436588E-2</v>
      </c>
      <c r="AA62" s="14">
        <f t="shared" si="5"/>
        <v>-1.1871324666204441E-3</v>
      </c>
      <c r="AC62" s="21">
        <f t="shared" si="6"/>
        <v>40847</v>
      </c>
      <c r="AD62" s="14">
        <f t="shared" si="7"/>
        <v>2.3653927105168893E-3</v>
      </c>
      <c r="AE62" s="14">
        <f t="shared" si="8"/>
        <v>-1.1871324666204441E-3</v>
      </c>
      <c r="AF62" s="15">
        <f t="shared" si="9"/>
        <v>1.6294372294371751E-4</v>
      </c>
      <c r="AK62" s="10" t="s">
        <v>39</v>
      </c>
      <c r="AL62" s="10">
        <v>77</v>
      </c>
      <c r="AM62" s="10">
        <v>4.9651445211803418E-4</v>
      </c>
      <c r="AN62" s="10">
        <v>6.448239637896548E-6</v>
      </c>
      <c r="AO62" s="10"/>
      <c r="AP62" s="10"/>
      <c r="AY62" s="29">
        <f t="shared" si="19"/>
        <v>40816</v>
      </c>
      <c r="AZ62" s="60">
        <f t="shared" si="25"/>
        <v>9.1206022893816144E-2</v>
      </c>
      <c r="BA62" s="60">
        <f t="shared" si="26"/>
        <v>1.3471818181818185E-2</v>
      </c>
      <c r="BB62" s="60">
        <f t="shared" si="22"/>
        <v>0</v>
      </c>
      <c r="BC62" s="60">
        <f t="shared" si="23"/>
        <v>-2.6252964426877121E-4</v>
      </c>
      <c r="BD62" s="60">
        <f t="shared" si="24"/>
        <v>-2.6252964426877121E-4</v>
      </c>
      <c r="BE62" s="60">
        <f t="shared" si="27"/>
        <v>5.1177609090909085E-2</v>
      </c>
      <c r="BF62" s="61">
        <f t="shared" si="28"/>
        <v>5.2211652988301323E-3</v>
      </c>
      <c r="BJ62" s="52">
        <f t="shared" si="10"/>
        <v>40816</v>
      </c>
      <c r="BK62" s="58">
        <f t="shared" si="11"/>
        <v>8.0273110928237941</v>
      </c>
      <c r="BL62" s="53">
        <f t="shared" si="12"/>
        <v>456696</v>
      </c>
      <c r="BP62" s="21">
        <f t="shared" si="13"/>
        <v>40847</v>
      </c>
      <c r="BQ62" s="58">
        <f t="shared" si="14"/>
        <v>9.3571415604333033E-2</v>
      </c>
      <c r="BR62" s="58">
        <f t="shared" si="15"/>
        <v>9.1206022893816144E-2</v>
      </c>
      <c r="BS62" s="58">
        <f t="shared" si="15"/>
        <v>1.3471818181818185E-2</v>
      </c>
      <c r="BT62" s="58">
        <f t="shared" si="16"/>
        <v>5.1177609090909085E-2</v>
      </c>
      <c r="BU62" s="58">
        <f t="shared" si="17"/>
        <v>1.6294372294371751E-4</v>
      </c>
      <c r="BV62" s="8">
        <f t="shared" si="18"/>
        <v>5.2211652988301323E-3</v>
      </c>
    </row>
    <row r="63" spans="1:74" ht="15.75" thickBot="1" x14ac:dyDescent="0.3">
      <c r="A63" s="7">
        <f t="shared" si="1"/>
        <v>40755</v>
      </c>
      <c r="B63" s="273">
        <v>40847</v>
      </c>
      <c r="C63" s="268">
        <v>44941495665</v>
      </c>
      <c r="D63" s="269">
        <v>11521203.750000127</v>
      </c>
      <c r="E63" s="270">
        <v>578700</v>
      </c>
      <c r="F63" s="269">
        <v>1449725666.6129031</v>
      </c>
      <c r="G63" s="269">
        <v>2505.1419848157993</v>
      </c>
      <c r="H63" s="269">
        <v>11521203.750000127</v>
      </c>
      <c r="I63" s="271">
        <v>9.3571415604333033E-2</v>
      </c>
      <c r="J63" s="271">
        <v>1.3634761904761903E-2</v>
      </c>
      <c r="K63" s="272">
        <v>0</v>
      </c>
      <c r="L63" s="272">
        <v>-1.3688528138528101E-3</v>
      </c>
      <c r="M63" s="272">
        <v>-1.3688528138528101E-3</v>
      </c>
      <c r="N63" s="281">
        <v>21.094640180039804</v>
      </c>
      <c r="O63" s="281">
        <v>7.8261006924778718</v>
      </c>
      <c r="P63" s="279">
        <v>9.1206022893816144E-2</v>
      </c>
      <c r="S63" s="21">
        <f t="shared" si="2"/>
        <v>40847</v>
      </c>
      <c r="T63" s="14">
        <f t="shared" si="3"/>
        <v>9.3571415604333033E-2</v>
      </c>
      <c r="U63" s="14">
        <f t="shared" si="3"/>
        <v>1.3634761904761903E-2</v>
      </c>
      <c r="V63" s="14">
        <f>++VLOOKUP(B63,'cds bmps'!K:O,5,FALSE)/10000</f>
        <v>4.6526819047619059E-2</v>
      </c>
      <c r="W63" s="83">
        <v>5.2211652988301323E-3</v>
      </c>
      <c r="X63" s="83">
        <v>0</v>
      </c>
      <c r="Z63" s="83">
        <f t="shared" si="4"/>
        <v>9.197406990483542E-2</v>
      </c>
      <c r="AA63" s="14">
        <f t="shared" si="5"/>
        <v>1.5973456994976126E-3</v>
      </c>
      <c r="AC63" s="21">
        <f t="shared" si="6"/>
        <v>40877</v>
      </c>
      <c r="AD63" s="14">
        <f t="shared" si="7"/>
        <v>-2.1830576396529994E-3</v>
      </c>
      <c r="AE63" s="14">
        <f t="shared" si="8"/>
        <v>1.5973456994976126E-3</v>
      </c>
      <c r="AF63" s="15">
        <f t="shared" si="9"/>
        <v>-1.3688528138528101E-3</v>
      </c>
      <c r="AK63" s="11" t="s">
        <v>40</v>
      </c>
      <c r="AL63" s="11">
        <v>78</v>
      </c>
      <c r="AM63" s="11">
        <v>5.9949811105066135E-4</v>
      </c>
      <c r="AN63" s="11"/>
      <c r="AO63" s="11"/>
      <c r="AP63" s="11"/>
      <c r="AY63" s="29">
        <f t="shared" si="19"/>
        <v>40847</v>
      </c>
      <c r="AZ63" s="60">
        <f t="shared" si="25"/>
        <v>9.3571415604333033E-2</v>
      </c>
      <c r="BA63" s="60">
        <f t="shared" si="26"/>
        <v>1.3634761904761903E-2</v>
      </c>
      <c r="BB63" s="60">
        <f t="shared" si="22"/>
        <v>1.6294372294371751E-4</v>
      </c>
      <c r="BC63" s="60">
        <f t="shared" si="23"/>
        <v>0</v>
      </c>
      <c r="BD63" s="60">
        <f t="shared" si="24"/>
        <v>1.6294372294371751E-4</v>
      </c>
      <c r="BE63" s="60">
        <f t="shared" si="27"/>
        <v>4.6526819047619059E-2</v>
      </c>
      <c r="BF63" s="61">
        <f t="shared" si="28"/>
        <v>5.2211652988301323E-3</v>
      </c>
      <c r="BJ63" s="52">
        <f t="shared" si="10"/>
        <v>40847</v>
      </c>
      <c r="BK63" s="58">
        <f t="shared" si="11"/>
        <v>7.8261006924778718</v>
      </c>
      <c r="BL63" s="53">
        <f t="shared" si="12"/>
        <v>578700</v>
      </c>
      <c r="BP63" s="21">
        <f t="shared" si="13"/>
        <v>40877</v>
      </c>
      <c r="BQ63" s="58">
        <f t="shared" si="14"/>
        <v>9.1388357964680034E-2</v>
      </c>
      <c r="BR63" s="58">
        <f t="shared" si="15"/>
        <v>9.3571415604333033E-2</v>
      </c>
      <c r="BS63" s="58">
        <f t="shared" si="15"/>
        <v>1.3634761904761903E-2</v>
      </c>
      <c r="BT63" s="58">
        <f t="shared" si="16"/>
        <v>4.6526819047619059E-2</v>
      </c>
      <c r="BU63" s="58">
        <f t="shared" si="17"/>
        <v>-1.3688528138528101E-3</v>
      </c>
      <c r="BV63" s="8">
        <f t="shared" si="18"/>
        <v>5.2211652988301323E-3</v>
      </c>
    </row>
    <row r="64" spans="1:74" ht="15.75" thickBot="1" x14ac:dyDescent="0.3">
      <c r="A64" s="7">
        <f t="shared" si="1"/>
        <v>40786</v>
      </c>
      <c r="B64" s="273">
        <v>40877</v>
      </c>
      <c r="C64" s="268">
        <v>43210754781</v>
      </c>
      <c r="D64" s="269">
        <v>10819068.290000102</v>
      </c>
      <c r="E64" s="270">
        <v>488993</v>
      </c>
      <c r="F64" s="269">
        <v>1440358492.7</v>
      </c>
      <c r="G64" s="269">
        <v>2945.5605554680742</v>
      </c>
      <c r="H64" s="269">
        <v>10819068.290000102</v>
      </c>
      <c r="I64" s="271">
        <v>9.1388357964680034E-2</v>
      </c>
      <c r="J64" s="271">
        <v>1.2265909090909093E-2</v>
      </c>
      <c r="K64" s="272">
        <v>0</v>
      </c>
      <c r="L64" s="272">
        <v>-8.5181818181818275E-4</v>
      </c>
      <c r="M64" s="272">
        <v>-8.5181818181818275E-4</v>
      </c>
      <c r="N64" s="281">
        <v>21.088157872814488</v>
      </c>
      <c r="O64" s="281">
        <v>7.9880544193883631</v>
      </c>
      <c r="P64" s="279">
        <v>9.3571415604333033E-2</v>
      </c>
      <c r="S64" s="21">
        <f t="shared" si="2"/>
        <v>40877</v>
      </c>
      <c r="T64" s="14">
        <f t="shared" si="3"/>
        <v>9.1388357964680034E-2</v>
      </c>
      <c r="U64" s="14">
        <f t="shared" si="3"/>
        <v>1.2265909090909093E-2</v>
      </c>
      <c r="V64" s="14">
        <f>++VLOOKUP(B64,'cds bmps'!K:O,5,FALSE)/10000</f>
        <v>5.7075304545454536E-2</v>
      </c>
      <c r="W64" s="83">
        <v>5.2211652988301323E-3</v>
      </c>
      <c r="X64" s="83">
        <v>0</v>
      </c>
      <c r="Z64" s="83">
        <f t="shared" si="4"/>
        <v>9.2652037367637621E-2</v>
      </c>
      <c r="AA64" s="14">
        <f t="shared" si="5"/>
        <v>-1.2636794029575876E-3</v>
      </c>
      <c r="AC64" s="21">
        <f t="shared" si="6"/>
        <v>40908</v>
      </c>
      <c r="AD64" s="14">
        <f t="shared" si="7"/>
        <v>-8.0383601244490843E-4</v>
      </c>
      <c r="AE64" s="14">
        <f t="shared" si="8"/>
        <v>-1.2636794029575876E-3</v>
      </c>
      <c r="AF64" s="15">
        <f t="shared" si="9"/>
        <v>-8.5181818181818275E-4</v>
      </c>
      <c r="AY64" s="29">
        <f t="shared" si="19"/>
        <v>40877</v>
      </c>
      <c r="AZ64" s="60">
        <f t="shared" si="25"/>
        <v>9.1388357964680034E-2</v>
      </c>
      <c r="BA64" s="60">
        <f t="shared" si="26"/>
        <v>1.2265909090909093E-2</v>
      </c>
      <c r="BB64" s="60">
        <f t="shared" si="22"/>
        <v>0</v>
      </c>
      <c r="BC64" s="60">
        <f t="shared" si="23"/>
        <v>-1.3688528138528101E-3</v>
      </c>
      <c r="BD64" s="60">
        <f t="shared" si="24"/>
        <v>-1.3688528138528101E-3</v>
      </c>
      <c r="BE64" s="60">
        <f t="shared" si="27"/>
        <v>5.7075304545454536E-2</v>
      </c>
      <c r="BF64" s="61">
        <f t="shared" si="28"/>
        <v>5.2211652988301323E-3</v>
      </c>
      <c r="BJ64" s="52">
        <f t="shared" si="10"/>
        <v>40877</v>
      </c>
      <c r="BK64" s="58">
        <f t="shared" si="11"/>
        <v>7.9880544193883631</v>
      </c>
      <c r="BL64" s="53">
        <f t="shared" si="12"/>
        <v>488993</v>
      </c>
      <c r="BP64" s="21">
        <f t="shared" si="13"/>
        <v>40908</v>
      </c>
      <c r="BQ64" s="58">
        <f t="shared" si="14"/>
        <v>9.0584521952235125E-2</v>
      </c>
      <c r="BR64" s="58">
        <f t="shared" si="15"/>
        <v>9.1388357964680034E-2</v>
      </c>
      <c r="BS64" s="58">
        <f t="shared" si="15"/>
        <v>1.2265909090909093E-2</v>
      </c>
      <c r="BT64" s="58">
        <f t="shared" si="16"/>
        <v>5.7075304545454536E-2</v>
      </c>
      <c r="BU64" s="58">
        <f t="shared" si="17"/>
        <v>-8.5181818181818275E-4</v>
      </c>
      <c r="BV64" s="8">
        <f t="shared" si="18"/>
        <v>5.2211652988301323E-3</v>
      </c>
    </row>
    <row r="65" spans="1:74" x14ac:dyDescent="0.25">
      <c r="A65" s="7">
        <f t="shared" si="1"/>
        <v>40816</v>
      </c>
      <c r="B65" s="273">
        <v>40908</v>
      </c>
      <c r="C65" s="268">
        <v>42887113947</v>
      </c>
      <c r="D65" s="269">
        <v>10643585.520000083</v>
      </c>
      <c r="E65" s="270">
        <v>459336</v>
      </c>
      <c r="F65" s="269">
        <v>1383455288.6129031</v>
      </c>
      <c r="G65" s="269">
        <v>3011.8590500481196</v>
      </c>
      <c r="H65" s="269">
        <v>10643585.520000083</v>
      </c>
      <c r="I65" s="271">
        <v>9.0584521952235125E-2</v>
      </c>
      <c r="J65" s="271">
        <v>1.141409090909091E-2</v>
      </c>
      <c r="K65" s="272">
        <v>0</v>
      </c>
      <c r="L65" s="272">
        <v>-3.0522727272727264E-3</v>
      </c>
      <c r="M65" s="272">
        <v>-3.0522727272727264E-3</v>
      </c>
      <c r="N65" s="281">
        <v>21.047850039078067</v>
      </c>
      <c r="O65" s="281">
        <v>8.0103127916920478</v>
      </c>
      <c r="P65" s="279">
        <v>9.1388357964680034E-2</v>
      </c>
      <c r="S65" s="21">
        <f t="shared" si="2"/>
        <v>40908</v>
      </c>
      <c r="T65" s="14">
        <f t="shared" si="3"/>
        <v>9.0584521952235125E-2</v>
      </c>
      <c r="U65" s="14">
        <f t="shared" si="3"/>
        <v>1.141409090909091E-2</v>
      </c>
      <c r="V65" s="14">
        <f>++VLOOKUP(B65,'cds bmps'!K:O,5,FALSE)/10000</f>
        <v>5.8233609090909078E-2</v>
      </c>
      <c r="W65" s="83">
        <v>7.7721682356513815E-3</v>
      </c>
      <c r="X65" s="83">
        <v>0</v>
      </c>
      <c r="Z65" s="83">
        <f t="shared" si="4"/>
        <v>9.4418775319596859E-2</v>
      </c>
      <c r="AA65" s="14">
        <f t="shared" si="5"/>
        <v>-3.8342533673617341E-3</v>
      </c>
      <c r="AC65" s="21">
        <f t="shared" si="6"/>
        <v>40939</v>
      </c>
      <c r="AD65" s="14">
        <f t="shared" si="7"/>
        <v>3.7087951279209247E-3</v>
      </c>
      <c r="AE65" s="14">
        <f t="shared" si="8"/>
        <v>-3.8342533673617341E-3</v>
      </c>
      <c r="AF65" s="15">
        <f t="shared" si="9"/>
        <v>-3.0522727272727264E-3</v>
      </c>
      <c r="AK65" s="12"/>
      <c r="AL65" s="12" t="s">
        <v>47</v>
      </c>
      <c r="AM65" s="12" t="s">
        <v>35</v>
      </c>
      <c r="AN65" s="12" t="s">
        <v>48</v>
      </c>
      <c r="AO65" s="12" t="s">
        <v>49</v>
      </c>
      <c r="AP65" s="12" t="s">
        <v>50</v>
      </c>
      <c r="AQ65" s="12" t="s">
        <v>51</v>
      </c>
      <c r="AR65" s="12" t="s">
        <v>119</v>
      </c>
      <c r="AS65" s="12" t="s">
        <v>120</v>
      </c>
      <c r="AY65" s="29">
        <f t="shared" si="19"/>
        <v>40908</v>
      </c>
      <c r="AZ65" s="60">
        <f t="shared" si="25"/>
        <v>9.0584521952235125E-2</v>
      </c>
      <c r="BA65" s="60">
        <f t="shared" si="26"/>
        <v>1.141409090909091E-2</v>
      </c>
      <c r="BB65" s="60">
        <f t="shared" si="22"/>
        <v>0</v>
      </c>
      <c r="BC65" s="60">
        <f t="shared" si="23"/>
        <v>-8.5181818181818275E-4</v>
      </c>
      <c r="BD65" s="60">
        <f t="shared" si="24"/>
        <v>-8.5181818181818275E-4</v>
      </c>
      <c r="BE65" s="60">
        <f t="shared" si="27"/>
        <v>5.8233609090909078E-2</v>
      </c>
      <c r="BF65" s="61">
        <f t="shared" si="28"/>
        <v>7.7721682356513815E-3</v>
      </c>
      <c r="BJ65" s="52">
        <f t="shared" si="10"/>
        <v>40908</v>
      </c>
      <c r="BK65" s="58">
        <f t="shared" si="11"/>
        <v>8.0103127916920478</v>
      </c>
      <c r="BL65" s="53">
        <f t="shared" si="12"/>
        <v>459336</v>
      </c>
      <c r="BP65" s="21">
        <f t="shared" si="13"/>
        <v>40939</v>
      </c>
      <c r="BQ65" s="58">
        <f t="shared" si="14"/>
        <v>9.429331708015605E-2</v>
      </c>
      <c r="BR65" s="58">
        <f t="shared" si="15"/>
        <v>9.0584521952235125E-2</v>
      </c>
      <c r="BS65" s="58">
        <f t="shared" si="15"/>
        <v>1.141409090909091E-2</v>
      </c>
      <c r="BT65" s="58">
        <f t="shared" si="16"/>
        <v>5.8233609090909078E-2</v>
      </c>
      <c r="BU65" s="58">
        <f t="shared" si="17"/>
        <v>-3.0522727272727264E-3</v>
      </c>
      <c r="BV65" s="8">
        <f t="shared" si="18"/>
        <v>7.7721682356513815E-3</v>
      </c>
    </row>
    <row r="66" spans="1:74" x14ac:dyDescent="0.25">
      <c r="A66" s="7">
        <f t="shared" si="1"/>
        <v>40847</v>
      </c>
      <c r="B66" s="273">
        <v>40939</v>
      </c>
      <c r="C66" s="268">
        <v>44633394029</v>
      </c>
      <c r="D66" s="269">
        <v>11498991.190000111</v>
      </c>
      <c r="E66" s="270">
        <v>528561</v>
      </c>
      <c r="F66" s="269">
        <v>1439786904.1612904</v>
      </c>
      <c r="G66" s="269">
        <v>2723.9749133237042</v>
      </c>
      <c r="H66" s="269">
        <v>11498991.190000111</v>
      </c>
      <c r="I66" s="271">
        <v>9.429331708015605E-2</v>
      </c>
      <c r="J66" s="271">
        <v>8.3618181818181838E-3</v>
      </c>
      <c r="K66" s="272">
        <v>0</v>
      </c>
      <c r="L66" s="272">
        <v>-2.1018181818181839E-3</v>
      </c>
      <c r="M66" s="272">
        <v>-2.1018181818181839E-3</v>
      </c>
      <c r="N66" s="281">
        <v>21.087760956362398</v>
      </c>
      <c r="O66" s="281">
        <v>7.9098474577276212</v>
      </c>
      <c r="P66" s="279">
        <v>9.0584521952235125E-2</v>
      </c>
      <c r="S66" s="21">
        <f t="shared" si="2"/>
        <v>40939</v>
      </c>
      <c r="T66" s="14">
        <f t="shared" si="3"/>
        <v>9.429331708015605E-2</v>
      </c>
      <c r="U66" s="14">
        <f t="shared" si="3"/>
        <v>8.3618181818181838E-3</v>
      </c>
      <c r="V66" s="14">
        <f>++VLOOKUP(B66,'cds bmps'!K:O,5,FALSE)/10000</f>
        <v>5.0580804545454543E-2</v>
      </c>
      <c r="W66" s="83">
        <v>7.7721682356513815E-3</v>
      </c>
      <c r="X66" s="83">
        <v>0</v>
      </c>
      <c r="Z66" s="83">
        <f t="shared" si="4"/>
        <v>9.2823507656339399E-2</v>
      </c>
      <c r="AA66" s="14">
        <f t="shared" si="5"/>
        <v>1.4698094238166509E-3</v>
      </c>
      <c r="AC66" s="21">
        <f t="shared" si="6"/>
        <v>40968</v>
      </c>
      <c r="AD66" s="14">
        <f t="shared" si="7"/>
        <v>-2.7188987748701238E-3</v>
      </c>
      <c r="AE66" s="14">
        <f t="shared" si="8"/>
        <v>1.4698094238166509E-3</v>
      </c>
      <c r="AF66" s="15">
        <f t="shared" si="9"/>
        <v>-2.1018181818181839E-3</v>
      </c>
      <c r="AK66" s="10" t="s">
        <v>41</v>
      </c>
      <c r="AL66" s="10">
        <v>0</v>
      </c>
      <c r="AM66" s="10" t="e">
        <v>#N/A</v>
      </c>
      <c r="AN66" s="10" t="e">
        <v>#N/A</v>
      </c>
      <c r="AO66" s="10" t="e">
        <v>#N/A</v>
      </c>
      <c r="AP66" s="10" t="e">
        <v>#N/A</v>
      </c>
      <c r="AQ66" s="10" t="e">
        <v>#N/A</v>
      </c>
      <c r="AR66" s="10" t="e">
        <v>#N/A</v>
      </c>
      <c r="AS66" s="10" t="e">
        <v>#N/A</v>
      </c>
      <c r="AY66" s="29">
        <f t="shared" si="19"/>
        <v>40939</v>
      </c>
      <c r="AZ66" s="60">
        <f t="shared" si="25"/>
        <v>9.429331708015605E-2</v>
      </c>
      <c r="BA66" s="60">
        <f t="shared" si="26"/>
        <v>8.3618181818181838E-3</v>
      </c>
      <c r="BB66" s="60">
        <f t="shared" si="22"/>
        <v>0</v>
      </c>
      <c r="BC66" s="60">
        <f t="shared" si="23"/>
        <v>-3.0522727272727264E-3</v>
      </c>
      <c r="BD66" s="60">
        <f t="shared" si="24"/>
        <v>-3.0522727272727264E-3</v>
      </c>
      <c r="BE66" s="60">
        <f t="shared" si="27"/>
        <v>5.0580804545454543E-2</v>
      </c>
      <c r="BF66" s="61">
        <f t="shared" si="28"/>
        <v>7.7721682356513815E-3</v>
      </c>
      <c r="BJ66" s="52">
        <f t="shared" si="10"/>
        <v>40939</v>
      </c>
      <c r="BK66" s="58">
        <f t="shared" si="11"/>
        <v>7.9098474577276212</v>
      </c>
      <c r="BL66" s="53">
        <f t="shared" si="12"/>
        <v>528561</v>
      </c>
      <c r="BP66" s="21">
        <f t="shared" si="13"/>
        <v>40968</v>
      </c>
      <c r="BQ66" s="58">
        <f t="shared" si="14"/>
        <v>9.1574418305285926E-2</v>
      </c>
      <c r="BR66" s="58">
        <f t="shared" si="15"/>
        <v>9.429331708015605E-2</v>
      </c>
      <c r="BS66" s="58">
        <f t="shared" si="15"/>
        <v>8.3618181818181838E-3</v>
      </c>
      <c r="BT66" s="58">
        <f t="shared" si="16"/>
        <v>5.0580804545454543E-2</v>
      </c>
      <c r="BU66" s="58">
        <f t="shared" si="17"/>
        <v>-2.1018181818181839E-3</v>
      </c>
      <c r="BV66" s="8">
        <f t="shared" si="18"/>
        <v>7.7721682356513815E-3</v>
      </c>
    </row>
    <row r="67" spans="1:74" ht="15.75" thickBot="1" x14ac:dyDescent="0.3">
      <c r="A67" s="7">
        <f t="shared" si="1"/>
        <v>40877</v>
      </c>
      <c r="B67" s="273">
        <v>40968</v>
      </c>
      <c r="C67" s="268">
        <v>41074926354</v>
      </c>
      <c r="D67" s="269">
        <v>10277083.300000025</v>
      </c>
      <c r="E67" s="270">
        <v>468125</v>
      </c>
      <c r="F67" s="269">
        <v>1416376770.8275862</v>
      </c>
      <c r="G67" s="269">
        <v>3025.6379617144698</v>
      </c>
      <c r="H67" s="269">
        <v>10277083.300000025</v>
      </c>
      <c r="I67" s="271">
        <v>9.1574418305285926E-2</v>
      </c>
      <c r="J67" s="271">
        <v>6.2599999999999999E-3</v>
      </c>
      <c r="K67" s="272">
        <v>0</v>
      </c>
      <c r="L67" s="272">
        <v>-1.5859090909090892E-3</v>
      </c>
      <c r="M67" s="272">
        <v>-1.5859090909090892E-3</v>
      </c>
      <c r="N67" s="281">
        <v>21.07136787791757</v>
      </c>
      <c r="O67" s="281">
        <v>8.0148772446639498</v>
      </c>
      <c r="P67" s="279">
        <v>9.429331708015605E-2</v>
      </c>
      <c r="S67" s="21">
        <f t="shared" si="2"/>
        <v>40968</v>
      </c>
      <c r="T67" s="14">
        <f t="shared" si="3"/>
        <v>9.1574418305285926E-2</v>
      </c>
      <c r="U67" s="14">
        <f t="shared" si="3"/>
        <v>6.2599999999999999E-3</v>
      </c>
      <c r="V67" s="14">
        <f>++VLOOKUP(B67,'cds bmps'!K:O,5,FALSE)/10000</f>
        <v>3.966067142857143E-2</v>
      </c>
      <c r="W67" s="83">
        <v>7.7721682356513815E-3</v>
      </c>
      <c r="X67" s="83">
        <v>0</v>
      </c>
      <c r="Z67" s="83">
        <f t="shared" si="4"/>
        <v>9.1161840896444357E-2</v>
      </c>
      <c r="AA67" s="14">
        <f t="shared" si="5"/>
        <v>4.1257740884156902E-4</v>
      </c>
      <c r="AC67" s="21">
        <f t="shared" si="6"/>
        <v>40999</v>
      </c>
      <c r="AD67" s="14">
        <f t="shared" si="7"/>
        <v>-9.0497343662912511E-4</v>
      </c>
      <c r="AE67" s="14">
        <f t="shared" si="8"/>
        <v>4.1257740884156902E-4</v>
      </c>
      <c r="AF67" s="15">
        <f t="shared" si="9"/>
        <v>-1.5859090909090892E-3</v>
      </c>
      <c r="AK67" s="11" t="s">
        <v>115</v>
      </c>
      <c r="AL67" s="11">
        <v>-0.38359697204256993</v>
      </c>
      <c r="AM67" s="11">
        <v>9.5986818216777875E-2</v>
      </c>
      <c r="AN67" s="11">
        <v>-3.9963505319683539</v>
      </c>
      <c r="AO67" s="11">
        <v>1.462001173460705E-4</v>
      </c>
      <c r="AP67" s="11">
        <v>-0.57473114264732317</v>
      </c>
      <c r="AQ67" s="11">
        <v>-0.19246280143781663</v>
      </c>
      <c r="AR67" s="11">
        <v>-0.63711712659181563</v>
      </c>
      <c r="AS67" s="11">
        <v>-0.13007681749332428</v>
      </c>
      <c r="AY67" s="29">
        <f t="shared" si="19"/>
        <v>40968</v>
      </c>
      <c r="AZ67" s="60">
        <f t="shared" si="25"/>
        <v>9.1574418305285926E-2</v>
      </c>
      <c r="BA67" s="60">
        <f t="shared" si="26"/>
        <v>6.2599999999999999E-3</v>
      </c>
      <c r="BB67" s="60">
        <f t="shared" si="22"/>
        <v>0</v>
      </c>
      <c r="BC67" s="60">
        <f t="shared" si="23"/>
        <v>-2.1018181818181839E-3</v>
      </c>
      <c r="BD67" s="60">
        <f t="shared" si="24"/>
        <v>-2.1018181818181839E-3</v>
      </c>
      <c r="BE67" s="60">
        <f t="shared" si="27"/>
        <v>3.966067142857143E-2</v>
      </c>
      <c r="BF67" s="61">
        <f t="shared" si="28"/>
        <v>7.7721682356513815E-3</v>
      </c>
      <c r="BJ67" s="52">
        <f t="shared" si="10"/>
        <v>40968</v>
      </c>
      <c r="BK67" s="58">
        <f t="shared" si="11"/>
        <v>8.0148772446639498</v>
      </c>
      <c r="BL67" s="53">
        <f t="shared" si="12"/>
        <v>468125</v>
      </c>
      <c r="BP67" s="21">
        <f t="shared" si="13"/>
        <v>40999</v>
      </c>
      <c r="BQ67" s="58">
        <f t="shared" si="14"/>
        <v>9.0669444868656801E-2</v>
      </c>
      <c r="BR67" s="58">
        <f t="shared" si="15"/>
        <v>9.1574418305285926E-2</v>
      </c>
      <c r="BS67" s="58">
        <f t="shared" si="15"/>
        <v>6.2599999999999999E-3</v>
      </c>
      <c r="BT67" s="58">
        <f t="shared" si="16"/>
        <v>3.966067142857143E-2</v>
      </c>
      <c r="BU67" s="58">
        <f t="shared" si="17"/>
        <v>-1.5859090909090892E-3</v>
      </c>
      <c r="BV67" s="8">
        <f t="shared" si="18"/>
        <v>7.7721682356513815E-3</v>
      </c>
    </row>
    <row r="68" spans="1:74" x14ac:dyDescent="0.25">
      <c r="A68" s="7">
        <f t="shared" si="1"/>
        <v>40908</v>
      </c>
      <c r="B68" s="273">
        <v>40999</v>
      </c>
      <c r="C68" s="268">
        <v>43184946384</v>
      </c>
      <c r="D68" s="269">
        <v>10698238.019999966</v>
      </c>
      <c r="E68" s="270">
        <v>446845</v>
      </c>
      <c r="F68" s="269">
        <v>1393062786.5806451</v>
      </c>
      <c r="G68" s="269">
        <v>3117.5525888857323</v>
      </c>
      <c r="H68" s="269">
        <v>10698238.019999966</v>
      </c>
      <c r="I68" s="271">
        <v>9.0669444868656801E-2</v>
      </c>
      <c r="J68" s="271">
        <v>4.6740909090909107E-3</v>
      </c>
      <c r="K68" s="272">
        <v>0</v>
      </c>
      <c r="L68" s="272">
        <v>-5.8566985645933101E-4</v>
      </c>
      <c r="M68" s="272">
        <v>-5.8566985645933101E-4</v>
      </c>
      <c r="N68" s="281">
        <v>21.054770603650542</v>
      </c>
      <c r="O68" s="281">
        <v>8.044803546340777</v>
      </c>
      <c r="P68" s="279">
        <v>9.1574418305285926E-2</v>
      </c>
      <c r="S68" s="21">
        <f t="shared" si="2"/>
        <v>40999</v>
      </c>
      <c r="T68" s="14">
        <f t="shared" si="3"/>
        <v>9.0669444868656801E-2</v>
      </c>
      <c r="U68" s="14">
        <f t="shared" si="3"/>
        <v>4.6740909090909107E-3</v>
      </c>
      <c r="V68" s="14">
        <f>++VLOOKUP(B68,'cds bmps'!K:O,5,FALSE)/10000</f>
        <v>3.9108477272727274E-2</v>
      </c>
      <c r="W68" s="83">
        <v>6.4387403973126933E-3</v>
      </c>
      <c r="X68" s="83">
        <v>0</v>
      </c>
      <c r="Z68" s="83">
        <f t="shared" si="4"/>
        <v>8.9689644078412123E-2</v>
      </c>
      <c r="AA68" s="14">
        <f t="shared" si="5"/>
        <v>9.7980079024467814E-4</v>
      </c>
      <c r="AC68" s="21">
        <f t="shared" si="6"/>
        <v>41029</v>
      </c>
      <c r="AD68" s="14">
        <f t="shared" si="7"/>
        <v>6.9034992536033818E-3</v>
      </c>
      <c r="AE68" s="14">
        <f t="shared" si="8"/>
        <v>9.7980079024467814E-4</v>
      </c>
      <c r="AF68" s="15">
        <f t="shared" si="9"/>
        <v>-5.8566985645933101E-4</v>
      </c>
      <c r="AY68" s="29">
        <f t="shared" si="19"/>
        <v>40999</v>
      </c>
      <c r="AZ68" s="60">
        <f t="shared" si="25"/>
        <v>9.0669444868656801E-2</v>
      </c>
      <c r="BA68" s="60">
        <f t="shared" si="26"/>
        <v>4.6740909090909107E-3</v>
      </c>
      <c r="BB68" s="60">
        <f t="shared" si="22"/>
        <v>0</v>
      </c>
      <c r="BC68" s="60">
        <f t="shared" si="23"/>
        <v>-1.5859090909090892E-3</v>
      </c>
      <c r="BD68" s="60">
        <f t="shared" si="24"/>
        <v>-1.5859090909090892E-3</v>
      </c>
      <c r="BE68" s="60">
        <f t="shared" si="27"/>
        <v>3.9108477272727274E-2</v>
      </c>
      <c r="BF68" s="61">
        <f t="shared" si="28"/>
        <v>6.4387403973126933E-3</v>
      </c>
      <c r="BJ68" s="52">
        <f t="shared" si="10"/>
        <v>40999</v>
      </c>
      <c r="BK68" s="58">
        <f t="shared" si="11"/>
        <v>8.044803546340777</v>
      </c>
      <c r="BL68" s="53">
        <f t="shared" si="12"/>
        <v>446845</v>
      </c>
      <c r="BP68" s="21">
        <f t="shared" si="13"/>
        <v>41029</v>
      </c>
      <c r="BQ68" s="58">
        <f t="shared" si="14"/>
        <v>9.7572944122260183E-2</v>
      </c>
      <c r="BR68" s="58">
        <f t="shared" si="15"/>
        <v>9.0669444868656801E-2</v>
      </c>
      <c r="BS68" s="58">
        <f t="shared" si="15"/>
        <v>4.6740909090909107E-3</v>
      </c>
      <c r="BT68" s="58">
        <f t="shared" si="16"/>
        <v>3.9108477272727274E-2</v>
      </c>
      <c r="BU68" s="58">
        <f t="shared" si="17"/>
        <v>-5.8566985645933101E-4</v>
      </c>
      <c r="BV68" s="8">
        <f t="shared" si="18"/>
        <v>6.4387403973126933E-3</v>
      </c>
    </row>
    <row r="69" spans="1:74" x14ac:dyDescent="0.25">
      <c r="A69" s="7">
        <f t="shared" si="1"/>
        <v>40939</v>
      </c>
      <c r="B69" s="273">
        <v>41029</v>
      </c>
      <c r="C69" s="268">
        <v>42654348954</v>
      </c>
      <c r="D69" s="269">
        <v>11371339.91000008</v>
      </c>
      <c r="E69" s="270">
        <v>531280</v>
      </c>
      <c r="F69" s="269">
        <v>1421811631.8</v>
      </c>
      <c r="G69" s="269">
        <v>2676.2001803192288</v>
      </c>
      <c r="H69" s="269">
        <v>11371339.91000008</v>
      </c>
      <c r="I69" s="271">
        <v>9.7572944122260183E-2</v>
      </c>
      <c r="J69" s="271">
        <v>4.0884210526315797E-3</v>
      </c>
      <c r="K69" s="272">
        <v>0</v>
      </c>
      <c r="L69" s="272">
        <v>-1.5023923444976162E-4</v>
      </c>
      <c r="M69" s="272">
        <v>-1.5023923444976162E-4</v>
      </c>
      <c r="N69" s="281">
        <v>21.075197692464315</v>
      </c>
      <c r="O69" s="281">
        <v>7.8921532242497179</v>
      </c>
      <c r="P69" s="279">
        <v>9.0669444868656801E-2</v>
      </c>
      <c r="S69" s="21">
        <f t="shared" si="2"/>
        <v>41029</v>
      </c>
      <c r="T69" s="14">
        <f t="shared" si="3"/>
        <v>9.7572944122260183E-2</v>
      </c>
      <c r="U69" s="14">
        <f t="shared" si="3"/>
        <v>4.0884210526315797E-3</v>
      </c>
      <c r="V69" s="14">
        <f>++VLOOKUP(B69,'cds bmps'!K:O,5,FALSE)/10000</f>
        <v>4.9430652380952379E-2</v>
      </c>
      <c r="W69" s="83">
        <v>6.4387403973126933E-3</v>
      </c>
      <c r="X69" s="83">
        <v>0</v>
      </c>
      <c r="Z69" s="83">
        <f t="shared" si="4"/>
        <v>9.055867643857228E-2</v>
      </c>
      <c r="AA69" s="14">
        <f t="shared" si="5"/>
        <v>7.0142676836879025E-3</v>
      </c>
      <c r="AC69" s="21">
        <f t="shared" si="6"/>
        <v>41060</v>
      </c>
      <c r="AD69" s="14">
        <f t="shared" si="7"/>
        <v>-2.2681079781447788E-3</v>
      </c>
      <c r="AE69" s="14">
        <f t="shared" si="8"/>
        <v>7.0142676836879025E-3</v>
      </c>
      <c r="AF69" s="15">
        <f t="shared" si="9"/>
        <v>-1.5023923444976162E-4</v>
      </c>
      <c r="AY69" s="29">
        <f t="shared" si="19"/>
        <v>41029</v>
      </c>
      <c r="AZ69" s="60">
        <f t="shared" si="25"/>
        <v>9.7572944122260183E-2</v>
      </c>
      <c r="BA69" s="60">
        <f t="shared" si="26"/>
        <v>4.0884210526315797E-3</v>
      </c>
      <c r="BB69" s="60">
        <f t="shared" si="22"/>
        <v>0</v>
      </c>
      <c r="BC69" s="60">
        <f t="shared" si="23"/>
        <v>-5.8566985645933101E-4</v>
      </c>
      <c r="BD69" s="60">
        <f t="shared" si="24"/>
        <v>-5.8566985645933101E-4</v>
      </c>
      <c r="BE69" s="60">
        <f t="shared" si="27"/>
        <v>4.9430652380952379E-2</v>
      </c>
      <c r="BF69" s="61">
        <f t="shared" si="28"/>
        <v>6.4387403973126933E-3</v>
      </c>
      <c r="BJ69" s="52">
        <f t="shared" si="10"/>
        <v>41029</v>
      </c>
      <c r="BK69" s="58">
        <f t="shared" si="11"/>
        <v>7.8921532242497179</v>
      </c>
      <c r="BL69" s="53">
        <f t="shared" si="12"/>
        <v>531280</v>
      </c>
      <c r="BP69" s="21">
        <f t="shared" si="13"/>
        <v>41060</v>
      </c>
      <c r="BQ69" s="58">
        <f t="shared" si="14"/>
        <v>9.5304836144115404E-2</v>
      </c>
      <c r="BR69" s="58">
        <f t="shared" si="15"/>
        <v>9.7572944122260183E-2</v>
      </c>
      <c r="BS69" s="58">
        <f t="shared" si="15"/>
        <v>4.0884210526315797E-3</v>
      </c>
      <c r="BT69" s="58">
        <f t="shared" si="16"/>
        <v>4.9430652380952379E-2</v>
      </c>
      <c r="BU69" s="58">
        <f t="shared" si="17"/>
        <v>-1.5023923444976162E-4</v>
      </c>
      <c r="BV69" s="8">
        <f t="shared" si="18"/>
        <v>6.4387403973126933E-3</v>
      </c>
    </row>
    <row r="70" spans="1:74" x14ac:dyDescent="0.25">
      <c r="A70" s="7">
        <f t="shared" si="1"/>
        <v>40968</v>
      </c>
      <c r="B70" s="273">
        <v>41060</v>
      </c>
      <c r="C70" s="268">
        <v>43592516411</v>
      </c>
      <c r="D70" s="269">
        <v>11351305.010000044</v>
      </c>
      <c r="E70" s="270">
        <v>474682</v>
      </c>
      <c r="F70" s="269">
        <v>1406210206.8064516</v>
      </c>
      <c r="G70" s="269">
        <v>2962.4258067642158</v>
      </c>
      <c r="H70" s="269">
        <v>11351305.010000044</v>
      </c>
      <c r="I70" s="271">
        <v>9.5304836144115404E-2</v>
      </c>
      <c r="J70" s="271">
        <v>3.9381818181818181E-3</v>
      </c>
      <c r="K70" s="272">
        <v>0</v>
      </c>
      <c r="L70" s="272">
        <v>-1.3865800865800817E-4</v>
      </c>
      <c r="M70" s="272">
        <v>-1.3865800865800817E-4</v>
      </c>
      <c r="N70" s="281">
        <v>21.064164126134546</v>
      </c>
      <c r="O70" s="281">
        <v>7.9937637409995546</v>
      </c>
      <c r="P70" s="279">
        <v>9.7572944122260183E-2</v>
      </c>
      <c r="S70" s="21">
        <f t="shared" si="2"/>
        <v>41060</v>
      </c>
      <c r="T70" s="14">
        <f t="shared" si="3"/>
        <v>9.5304836144115404E-2</v>
      </c>
      <c r="U70" s="14">
        <f t="shared" si="3"/>
        <v>3.9381818181818181E-3</v>
      </c>
      <c r="V70" s="14">
        <f>++VLOOKUP(B70,'cds bmps'!K:O,5,FALSE)/10000</f>
        <v>6.027465652173912E-2</v>
      </c>
      <c r="W70" s="83">
        <v>6.4387403973126933E-3</v>
      </c>
      <c r="X70" s="83">
        <v>0</v>
      </c>
      <c r="Z70" s="83">
        <f t="shared" si="4"/>
        <v>9.1598485707291621E-2</v>
      </c>
      <c r="AA70" s="14">
        <f t="shared" si="5"/>
        <v>3.7063504368237826E-3</v>
      </c>
      <c r="AC70" s="21">
        <f t="shared" si="6"/>
        <v>41090</v>
      </c>
      <c r="AD70" s="14">
        <f t="shared" si="7"/>
        <v>-2.132923998434913E-3</v>
      </c>
      <c r="AE70" s="14">
        <f t="shared" si="8"/>
        <v>3.7063504368237826E-3</v>
      </c>
      <c r="AF70" s="15">
        <f t="shared" si="9"/>
        <v>-1.3865800865800817E-4</v>
      </c>
      <c r="AY70" s="29">
        <f t="shared" si="19"/>
        <v>41060</v>
      </c>
      <c r="AZ70" s="60">
        <f t="shared" si="25"/>
        <v>9.5304836144115404E-2</v>
      </c>
      <c r="BA70" s="60">
        <f t="shared" si="26"/>
        <v>3.9381818181818181E-3</v>
      </c>
      <c r="BB70" s="60">
        <f t="shared" si="22"/>
        <v>0</v>
      </c>
      <c r="BC70" s="60">
        <f t="shared" si="23"/>
        <v>-1.5023923444976162E-4</v>
      </c>
      <c r="BD70" s="60">
        <f t="shared" si="24"/>
        <v>-1.5023923444976162E-4</v>
      </c>
      <c r="BE70" s="60">
        <f t="shared" si="27"/>
        <v>6.027465652173912E-2</v>
      </c>
      <c r="BF70" s="61">
        <f t="shared" si="28"/>
        <v>6.4387403973126933E-3</v>
      </c>
      <c r="BJ70" s="52">
        <f t="shared" si="10"/>
        <v>41060</v>
      </c>
      <c r="BK70" s="58">
        <f t="shared" si="11"/>
        <v>7.9937637409995546</v>
      </c>
      <c r="BL70" s="53">
        <f t="shared" si="12"/>
        <v>474682</v>
      </c>
      <c r="BP70" s="21">
        <f t="shared" si="13"/>
        <v>41090</v>
      </c>
      <c r="BQ70" s="58">
        <f t="shared" si="14"/>
        <v>9.3171912145680491E-2</v>
      </c>
      <c r="BR70" s="58">
        <f t="shared" si="15"/>
        <v>9.5304836144115404E-2</v>
      </c>
      <c r="BS70" s="58">
        <f t="shared" si="15"/>
        <v>3.9381818181818181E-3</v>
      </c>
      <c r="BT70" s="58">
        <f t="shared" si="16"/>
        <v>6.027465652173912E-2</v>
      </c>
      <c r="BU70" s="58">
        <f t="shared" si="17"/>
        <v>-1.3865800865800817E-4</v>
      </c>
      <c r="BV70" s="8">
        <f t="shared" si="18"/>
        <v>6.4387403973126933E-3</v>
      </c>
    </row>
    <row r="71" spans="1:74" x14ac:dyDescent="0.25">
      <c r="A71" s="7">
        <f t="shared" si="1"/>
        <v>40999</v>
      </c>
      <c r="B71" s="273">
        <v>41090</v>
      </c>
      <c r="C71" s="268">
        <v>41683666879</v>
      </c>
      <c r="D71" s="269">
        <v>10611330.459999999</v>
      </c>
      <c r="E71" s="270">
        <v>450783</v>
      </c>
      <c r="F71" s="269">
        <v>1389455562.6333334</v>
      </c>
      <c r="G71" s="269">
        <v>3082.3157985845373</v>
      </c>
      <c r="H71" s="269">
        <v>10611330.459999999</v>
      </c>
      <c r="I71" s="271">
        <v>9.3171912145680491E-2</v>
      </c>
      <c r="J71" s="271">
        <v>3.7995238095238099E-3</v>
      </c>
      <c r="K71" s="272">
        <v>0</v>
      </c>
      <c r="L71" s="272">
        <v>-1.6054329004329014E-3</v>
      </c>
      <c r="M71" s="272">
        <v>-1.6054329004329014E-3</v>
      </c>
      <c r="N71" s="281">
        <v>21.052177825803</v>
      </c>
      <c r="O71" s="281">
        <v>8.0334364761027786</v>
      </c>
      <c r="P71" s="279">
        <v>9.5304836144115404E-2</v>
      </c>
      <c r="S71" s="21">
        <f t="shared" si="2"/>
        <v>41090</v>
      </c>
      <c r="T71" s="14">
        <f t="shared" si="3"/>
        <v>9.3171912145680491E-2</v>
      </c>
      <c r="U71" s="14">
        <f t="shared" si="3"/>
        <v>3.7995238095238099E-3</v>
      </c>
      <c r="V71" s="14">
        <f>++VLOOKUP(B71,'cds bmps'!K:O,5,FALSE)/10000</f>
        <v>6.7248971428571419E-2</v>
      </c>
      <c r="W71" s="83">
        <v>9.4900985363053671E-3</v>
      </c>
      <c r="X71" s="83">
        <v>0</v>
      </c>
      <c r="Z71" s="83">
        <f t="shared" si="4"/>
        <v>9.4508865871411579E-2</v>
      </c>
      <c r="AA71" s="14">
        <f t="shared" si="5"/>
        <v>-1.3369537257310882E-3</v>
      </c>
      <c r="AC71" s="21">
        <f t="shared" si="6"/>
        <v>41121</v>
      </c>
      <c r="AD71" s="14">
        <f t="shared" si="7"/>
        <v>3.6357986917590068E-3</v>
      </c>
      <c r="AE71" s="14">
        <f t="shared" si="8"/>
        <v>-1.3369537257310882E-3</v>
      </c>
      <c r="AF71" s="15">
        <f t="shared" si="9"/>
        <v>-1.6054329004329014E-3</v>
      </c>
      <c r="AY71" s="29">
        <f t="shared" si="19"/>
        <v>41090</v>
      </c>
      <c r="AZ71" s="60">
        <f t="shared" si="25"/>
        <v>9.3171912145680491E-2</v>
      </c>
      <c r="BA71" s="60">
        <f t="shared" si="26"/>
        <v>3.7995238095238099E-3</v>
      </c>
      <c r="BB71" s="60">
        <f t="shared" si="22"/>
        <v>0</v>
      </c>
      <c r="BC71" s="60">
        <f t="shared" si="23"/>
        <v>-1.3865800865800817E-4</v>
      </c>
      <c r="BD71" s="60">
        <f t="shared" si="24"/>
        <v>-1.3865800865800817E-4</v>
      </c>
      <c r="BE71" s="60">
        <f t="shared" si="27"/>
        <v>6.7248971428571419E-2</v>
      </c>
      <c r="BF71" s="61">
        <f t="shared" si="28"/>
        <v>9.4900985363053671E-3</v>
      </c>
      <c r="BJ71" s="52">
        <f t="shared" si="10"/>
        <v>41090</v>
      </c>
      <c r="BK71" s="58">
        <f t="shared" si="11"/>
        <v>8.0334364761027786</v>
      </c>
      <c r="BL71" s="53">
        <f t="shared" si="12"/>
        <v>450783</v>
      </c>
      <c r="BP71" s="21">
        <f t="shared" si="13"/>
        <v>41121</v>
      </c>
      <c r="BQ71" s="58">
        <f t="shared" si="14"/>
        <v>9.6807710837439498E-2</v>
      </c>
      <c r="BR71" s="58">
        <f t="shared" si="15"/>
        <v>9.3171912145680491E-2</v>
      </c>
      <c r="BS71" s="58">
        <f t="shared" si="15"/>
        <v>3.7995238095238099E-3</v>
      </c>
      <c r="BT71" s="58">
        <f t="shared" si="16"/>
        <v>6.7248971428571419E-2</v>
      </c>
      <c r="BU71" s="58">
        <f t="shared" si="17"/>
        <v>-1.6054329004329014E-3</v>
      </c>
      <c r="BV71" s="8">
        <f t="shared" si="18"/>
        <v>9.4900985363053671E-3</v>
      </c>
    </row>
    <row r="72" spans="1:74" x14ac:dyDescent="0.25">
      <c r="A72" s="7">
        <f t="shared" si="1"/>
        <v>41029</v>
      </c>
      <c r="B72" s="273">
        <v>41121</v>
      </c>
      <c r="C72" s="268">
        <v>44787142818</v>
      </c>
      <c r="D72" s="269">
        <v>11846286.260000136</v>
      </c>
      <c r="E72" s="270">
        <v>622690</v>
      </c>
      <c r="F72" s="269">
        <v>1444746542.516129</v>
      </c>
      <c r="G72" s="269">
        <v>2320.1698156645025</v>
      </c>
      <c r="H72" s="269">
        <v>11846286.260000136</v>
      </c>
      <c r="I72" s="271">
        <v>9.6807710837439498E-2</v>
      </c>
      <c r="J72" s="271">
        <v>2.1940909090909086E-3</v>
      </c>
      <c r="K72" s="272">
        <v>0</v>
      </c>
      <c r="L72" s="272">
        <v>-8.7843873517786525E-4</v>
      </c>
      <c r="M72" s="272">
        <v>-8.7843873517786525E-4</v>
      </c>
      <c r="N72" s="281">
        <v>21.091199740022859</v>
      </c>
      <c r="O72" s="281">
        <v>7.7493956583887424</v>
      </c>
      <c r="P72" s="279">
        <v>9.3171912145680491E-2</v>
      </c>
      <c r="S72" s="21">
        <f t="shared" si="2"/>
        <v>41121</v>
      </c>
      <c r="T72" s="14">
        <f t="shared" si="3"/>
        <v>9.6807710837439498E-2</v>
      </c>
      <c r="U72" s="14">
        <f t="shared" si="3"/>
        <v>2.1940909090909086E-3</v>
      </c>
      <c r="V72" s="14">
        <f>++VLOOKUP(B72,'cds bmps'!K:O,5,FALSE)/10000</f>
        <v>7.6015000000000013E-2</v>
      </c>
      <c r="W72" s="83">
        <v>9.4900985363053671E-3</v>
      </c>
      <c r="X72" s="83">
        <v>0</v>
      </c>
      <c r="Z72" s="83">
        <f t="shared" si="4"/>
        <v>9.4944651895809223E-2</v>
      </c>
      <c r="AA72" s="14">
        <f t="shared" si="5"/>
        <v>1.8630589416302745E-3</v>
      </c>
      <c r="AC72" s="21">
        <f t="shared" si="6"/>
        <v>41152</v>
      </c>
      <c r="AD72" s="14">
        <f t="shared" si="7"/>
        <v>-2.8580762354179362E-3</v>
      </c>
      <c r="AE72" s="14">
        <f t="shared" si="8"/>
        <v>1.8630589416302745E-3</v>
      </c>
      <c r="AF72" s="15">
        <f t="shared" si="9"/>
        <v>-8.7843873517786525E-4</v>
      </c>
      <c r="AK72" s="59"/>
      <c r="AR72" s="59"/>
      <c r="AY72" s="29">
        <f t="shared" si="19"/>
        <v>41121</v>
      </c>
      <c r="AZ72" s="60">
        <f t="shared" si="25"/>
        <v>9.6807710837439498E-2</v>
      </c>
      <c r="BA72" s="60">
        <f t="shared" si="26"/>
        <v>2.1940909090909086E-3</v>
      </c>
      <c r="BB72" s="60">
        <f t="shared" si="22"/>
        <v>0</v>
      </c>
      <c r="BC72" s="60">
        <f t="shared" si="23"/>
        <v>-1.6054329004329014E-3</v>
      </c>
      <c r="BD72" s="60">
        <f t="shared" si="24"/>
        <v>-1.6054329004329014E-3</v>
      </c>
      <c r="BE72" s="60">
        <f t="shared" si="27"/>
        <v>7.6015000000000013E-2</v>
      </c>
      <c r="BF72" s="61">
        <f t="shared" si="28"/>
        <v>9.4900985363053671E-3</v>
      </c>
      <c r="BJ72" s="52">
        <f t="shared" si="10"/>
        <v>41121</v>
      </c>
      <c r="BK72" s="58">
        <f t="shared" si="11"/>
        <v>7.7493956583887424</v>
      </c>
      <c r="BL72" s="53">
        <f t="shared" si="12"/>
        <v>622690</v>
      </c>
      <c r="BP72" s="21">
        <f t="shared" si="13"/>
        <v>41152</v>
      </c>
      <c r="BQ72" s="58">
        <f t="shared" si="14"/>
        <v>9.3949634602021562E-2</v>
      </c>
      <c r="BR72" s="58">
        <f t="shared" si="15"/>
        <v>9.6807710837439498E-2</v>
      </c>
      <c r="BS72" s="58">
        <f t="shared" si="15"/>
        <v>2.1940909090909086E-3</v>
      </c>
      <c r="BT72" s="58">
        <f t="shared" si="16"/>
        <v>7.6015000000000013E-2</v>
      </c>
      <c r="BU72" s="58">
        <f t="shared" si="17"/>
        <v>-8.7843873517786525E-4</v>
      </c>
      <c r="BV72" s="8">
        <f t="shared" si="18"/>
        <v>9.4900985363053671E-3</v>
      </c>
    </row>
    <row r="73" spans="1:74" x14ac:dyDescent="0.25">
      <c r="A73" s="7">
        <f t="shared" si="1"/>
        <v>41060</v>
      </c>
      <c r="B73" s="273">
        <v>41152</v>
      </c>
      <c r="C73" s="268">
        <v>42978967245</v>
      </c>
      <c r="D73" s="269">
        <v>11032399.640000008</v>
      </c>
      <c r="E73" s="270">
        <v>479884</v>
      </c>
      <c r="F73" s="269">
        <v>1386418298.2258065</v>
      </c>
      <c r="G73" s="269">
        <v>2889.0696464683265</v>
      </c>
      <c r="H73" s="269">
        <v>11032399.640000008</v>
      </c>
      <c r="I73" s="271">
        <v>9.3949634602021562E-2</v>
      </c>
      <c r="J73" s="271">
        <v>1.3156521739130433E-3</v>
      </c>
      <c r="K73" s="272">
        <v>0</v>
      </c>
      <c r="L73" s="272">
        <v>-1.281521739130429E-4</v>
      </c>
      <c r="M73" s="272">
        <v>-1.281521739130429E-4</v>
      </c>
      <c r="N73" s="281">
        <v>21.049989494652639</v>
      </c>
      <c r="O73" s="281">
        <v>7.9686898076413266</v>
      </c>
      <c r="P73" s="279">
        <v>9.6807710837439498E-2</v>
      </c>
      <c r="S73" s="21">
        <f t="shared" si="2"/>
        <v>41152</v>
      </c>
      <c r="T73" s="14">
        <f t="shared" si="3"/>
        <v>9.3949634602021562E-2</v>
      </c>
      <c r="U73" s="14">
        <f t="shared" si="3"/>
        <v>1.3156521739130433E-3</v>
      </c>
      <c r="V73" s="14">
        <f>++VLOOKUP(B73,'cds bmps'!K:O,5,FALSE)/10000</f>
        <v>7.7146952173913055E-2</v>
      </c>
      <c r="W73" s="83">
        <v>9.4900985363053671E-3</v>
      </c>
      <c r="X73" s="83">
        <v>0</v>
      </c>
      <c r="Z73" s="83">
        <f t="shared" si="4"/>
        <v>9.4817867607368642E-2</v>
      </c>
      <c r="AA73" s="14">
        <f t="shared" si="5"/>
        <v>-8.6823300534707992E-4</v>
      </c>
      <c r="AC73" s="21">
        <f t="shared" si="6"/>
        <v>41182</v>
      </c>
      <c r="AD73" s="14">
        <f t="shared" si="7"/>
        <v>-1.7548377880974436E-3</v>
      </c>
      <c r="AE73" s="14">
        <f t="shared" si="8"/>
        <v>-8.6823300534707992E-4</v>
      </c>
      <c r="AF73" s="15">
        <f t="shared" si="9"/>
        <v>-1.281521739130429E-4</v>
      </c>
      <c r="AK73" s="37"/>
      <c r="AR73" s="37"/>
      <c r="AY73" s="29">
        <f t="shared" si="19"/>
        <v>41152</v>
      </c>
      <c r="AZ73" s="60">
        <f t="shared" si="25"/>
        <v>9.3949634602021562E-2</v>
      </c>
      <c r="BA73" s="60">
        <f t="shared" si="26"/>
        <v>1.3156521739130433E-3</v>
      </c>
      <c r="BB73" s="60">
        <f t="shared" si="22"/>
        <v>0</v>
      </c>
      <c r="BC73" s="60">
        <f t="shared" si="23"/>
        <v>-8.7843873517786525E-4</v>
      </c>
      <c r="BD73" s="60">
        <f t="shared" si="24"/>
        <v>-8.7843873517786525E-4</v>
      </c>
      <c r="BE73" s="60">
        <f t="shared" si="27"/>
        <v>7.7146952173913055E-2</v>
      </c>
      <c r="BF73" s="61">
        <f t="shared" si="28"/>
        <v>9.4900985363053671E-3</v>
      </c>
      <c r="BJ73" s="52">
        <f t="shared" si="10"/>
        <v>41152</v>
      </c>
      <c r="BK73" s="58">
        <f t="shared" si="11"/>
        <v>7.9686898076413266</v>
      </c>
      <c r="BL73" s="53">
        <f t="shared" si="12"/>
        <v>479884</v>
      </c>
      <c r="BP73" s="21">
        <f t="shared" si="13"/>
        <v>41182</v>
      </c>
      <c r="BQ73" s="58">
        <f t="shared" si="14"/>
        <v>9.2194796813924118E-2</v>
      </c>
      <c r="BR73" s="58">
        <f t="shared" si="15"/>
        <v>9.3949634602021562E-2</v>
      </c>
      <c r="BS73" s="58">
        <f t="shared" si="15"/>
        <v>1.3156521739130433E-3</v>
      </c>
      <c r="BT73" s="58">
        <f t="shared" si="16"/>
        <v>7.7146952173913055E-2</v>
      </c>
      <c r="BU73" s="58">
        <f t="shared" si="17"/>
        <v>-1.281521739130429E-4</v>
      </c>
      <c r="BV73" s="8">
        <f t="shared" si="18"/>
        <v>9.4900985363053671E-3</v>
      </c>
    </row>
    <row r="74" spans="1:74" x14ac:dyDescent="0.25">
      <c r="A74" s="7">
        <f t="shared" si="1"/>
        <v>41090</v>
      </c>
      <c r="B74" s="273">
        <v>41182</v>
      </c>
      <c r="C74" s="268">
        <v>42093626250</v>
      </c>
      <c r="D74" s="269">
        <v>10603315.080000034</v>
      </c>
      <c r="E74" s="270">
        <v>452712</v>
      </c>
      <c r="F74" s="269">
        <v>1403120875</v>
      </c>
      <c r="G74" s="269">
        <v>3099.3675338846774</v>
      </c>
      <c r="H74" s="269">
        <v>10603315.080000034</v>
      </c>
      <c r="I74" s="271">
        <v>9.2194796813924118E-2</v>
      </c>
      <c r="J74" s="271">
        <v>1.1875000000000004E-3</v>
      </c>
      <c r="K74" s="272">
        <v>0</v>
      </c>
      <c r="L74" s="272">
        <v>-7.5326086956522187E-5</v>
      </c>
      <c r="M74" s="272">
        <v>-7.5326086956522187E-5</v>
      </c>
      <c r="N74" s="281">
        <v>21.061964789024202</v>
      </c>
      <c r="O74" s="281">
        <v>8.0389533483305318</v>
      </c>
      <c r="P74" s="279">
        <v>9.3949634602021562E-2</v>
      </c>
      <c r="S74" s="21">
        <f t="shared" si="2"/>
        <v>41182</v>
      </c>
      <c r="T74" s="14">
        <f t="shared" si="3"/>
        <v>9.2194796813924118E-2</v>
      </c>
      <c r="U74" s="14">
        <f t="shared" si="3"/>
        <v>1.1875000000000004E-3</v>
      </c>
      <c r="V74" s="14">
        <f>++VLOOKUP(B74,'cds bmps'!K:O,5,FALSE)/10000</f>
        <v>6.2481250000000009E-2</v>
      </c>
      <c r="W74" s="83">
        <v>1.0639024168221748E-2</v>
      </c>
      <c r="X74" s="83">
        <v>0</v>
      </c>
      <c r="Z74" s="83">
        <f t="shared" si="4"/>
        <v>9.4169582665516269E-2</v>
      </c>
      <c r="AA74" s="14">
        <f t="shared" si="5"/>
        <v>-1.9747858515921507E-3</v>
      </c>
      <c r="AC74" s="21">
        <f t="shared" si="6"/>
        <v>41213</v>
      </c>
      <c r="AD74" s="14">
        <f t="shared" si="7"/>
        <v>-3.1607409735743275E-3</v>
      </c>
      <c r="AE74" s="14">
        <f t="shared" si="8"/>
        <v>-1.9747858515921507E-3</v>
      </c>
      <c r="AF74" s="15">
        <f t="shared" si="9"/>
        <v>-7.5326086956522187E-5</v>
      </c>
      <c r="AK74" s="37"/>
      <c r="AR74" s="37"/>
      <c r="AY74" s="29">
        <f t="shared" si="19"/>
        <v>41182</v>
      </c>
      <c r="AZ74" s="60">
        <f t="shared" si="25"/>
        <v>9.2194796813924118E-2</v>
      </c>
      <c r="BA74" s="60">
        <f t="shared" si="26"/>
        <v>1.1875000000000004E-3</v>
      </c>
      <c r="BB74" s="60">
        <f t="shared" si="22"/>
        <v>0</v>
      </c>
      <c r="BC74" s="60">
        <f t="shared" si="23"/>
        <v>-1.281521739130429E-4</v>
      </c>
      <c r="BD74" s="60">
        <f t="shared" si="24"/>
        <v>-1.281521739130429E-4</v>
      </c>
      <c r="BE74" s="60">
        <f t="shared" si="27"/>
        <v>6.2481250000000009E-2</v>
      </c>
      <c r="BF74" s="61">
        <f t="shared" si="28"/>
        <v>1.0639024168221748E-2</v>
      </c>
      <c r="BJ74" s="52">
        <f t="shared" si="10"/>
        <v>41182</v>
      </c>
      <c r="BK74" s="58">
        <f t="shared" si="11"/>
        <v>8.0389533483305318</v>
      </c>
      <c r="BL74" s="53">
        <f t="shared" si="12"/>
        <v>452712</v>
      </c>
      <c r="BP74" s="21">
        <f t="shared" si="13"/>
        <v>41213</v>
      </c>
      <c r="BQ74" s="58">
        <f t="shared" si="14"/>
        <v>8.9034055840349791E-2</v>
      </c>
      <c r="BR74" s="58">
        <f t="shared" si="15"/>
        <v>9.2194796813924118E-2</v>
      </c>
      <c r="BS74" s="58">
        <f t="shared" si="15"/>
        <v>1.1875000000000004E-3</v>
      </c>
      <c r="BT74" s="58">
        <f t="shared" si="16"/>
        <v>6.2481250000000009E-2</v>
      </c>
      <c r="BU74" s="58">
        <f t="shared" si="17"/>
        <v>-7.5326086956522187E-5</v>
      </c>
      <c r="BV74" s="8">
        <f t="shared" si="18"/>
        <v>1.0639024168221748E-2</v>
      </c>
    </row>
    <row r="75" spans="1:74" x14ac:dyDescent="0.25">
      <c r="A75" s="7">
        <f t="shared" si="1"/>
        <v>41121</v>
      </c>
      <c r="B75" s="273">
        <v>41213</v>
      </c>
      <c r="C75" s="268">
        <v>44707093861</v>
      </c>
      <c r="D75" s="269">
        <v>10875557.080000091</v>
      </c>
      <c r="E75" s="270">
        <v>592128</v>
      </c>
      <c r="F75" s="269">
        <v>1442164318.0967741</v>
      </c>
      <c r="G75" s="269">
        <v>2435.5617672138019</v>
      </c>
      <c r="H75" s="269">
        <v>10875557.080000091</v>
      </c>
      <c r="I75" s="271">
        <v>8.9034055840349791E-2</v>
      </c>
      <c r="J75" s="271">
        <v>1.1121739130434782E-3</v>
      </c>
      <c r="K75" s="272">
        <v>0</v>
      </c>
      <c r="L75" s="272">
        <v>-2.7173913043477974E-5</v>
      </c>
      <c r="M75" s="272">
        <v>-2.7173913043477974E-5</v>
      </c>
      <c r="N75" s="281">
        <v>21.089410820840609</v>
      </c>
      <c r="O75" s="281">
        <v>7.7979327141296064</v>
      </c>
      <c r="P75" s="279">
        <v>9.2194796813924118E-2</v>
      </c>
      <c r="S75" s="21">
        <f t="shared" si="2"/>
        <v>41213</v>
      </c>
      <c r="T75" s="14">
        <f t="shared" si="3"/>
        <v>8.9034055840349791E-2</v>
      </c>
      <c r="U75" s="14">
        <f t="shared" si="3"/>
        <v>1.1121739130434782E-3</v>
      </c>
      <c r="V75" s="14">
        <f>++VLOOKUP(B75,'cds bmps'!K:O,5,FALSE)/10000</f>
        <v>5.596838260869564E-2</v>
      </c>
      <c r="W75" s="83">
        <v>1.0639024168221748E-2</v>
      </c>
      <c r="X75" s="83">
        <v>0</v>
      </c>
      <c r="Z75" s="83">
        <f t="shared" si="4"/>
        <v>9.3499919361698366E-2</v>
      </c>
      <c r="AA75" s="14">
        <f t="shared" si="5"/>
        <v>-4.4658635213485759E-3</v>
      </c>
      <c r="AC75" s="21">
        <f t="shared" si="6"/>
        <v>41243</v>
      </c>
      <c r="AD75" s="14">
        <f t="shared" si="7"/>
        <v>-7.5892744748619345E-4</v>
      </c>
      <c r="AE75" s="14">
        <f t="shared" si="8"/>
        <v>-4.4658635213485759E-3</v>
      </c>
      <c r="AF75" s="15">
        <f t="shared" si="9"/>
        <v>-2.7173913043477974E-5</v>
      </c>
      <c r="AY75" s="29">
        <f t="shared" si="19"/>
        <v>41213</v>
      </c>
      <c r="AZ75" s="60">
        <f t="shared" si="25"/>
        <v>8.9034055840349791E-2</v>
      </c>
      <c r="BA75" s="60">
        <f t="shared" si="26"/>
        <v>1.1121739130434782E-3</v>
      </c>
      <c r="BB75" s="60">
        <f t="shared" si="22"/>
        <v>0</v>
      </c>
      <c r="BC75" s="60">
        <f t="shared" si="23"/>
        <v>-7.5326086956522187E-5</v>
      </c>
      <c r="BD75" s="60">
        <f t="shared" si="24"/>
        <v>-7.5326086956522187E-5</v>
      </c>
      <c r="BE75" s="60">
        <f t="shared" si="27"/>
        <v>5.596838260869564E-2</v>
      </c>
      <c r="BF75" s="61">
        <f t="shared" si="28"/>
        <v>1.0639024168221748E-2</v>
      </c>
      <c r="BJ75" s="52">
        <f t="shared" si="10"/>
        <v>41213</v>
      </c>
      <c r="BK75" s="58">
        <f t="shared" si="11"/>
        <v>7.7979327141296064</v>
      </c>
      <c r="BL75" s="53">
        <f t="shared" si="12"/>
        <v>592128</v>
      </c>
      <c r="BP75" s="21">
        <f t="shared" si="13"/>
        <v>41243</v>
      </c>
      <c r="BQ75" s="58">
        <f t="shared" si="14"/>
        <v>8.8275128392863597E-2</v>
      </c>
      <c r="BR75" s="58">
        <f t="shared" si="15"/>
        <v>8.9034055840349791E-2</v>
      </c>
      <c r="BS75" s="58">
        <f t="shared" si="15"/>
        <v>1.1121739130434782E-3</v>
      </c>
      <c r="BT75" s="58">
        <f t="shared" si="16"/>
        <v>5.596838260869564E-2</v>
      </c>
      <c r="BU75" s="58">
        <f t="shared" si="17"/>
        <v>-2.7173913043477974E-5</v>
      </c>
      <c r="BV75" s="8">
        <f t="shared" si="18"/>
        <v>1.0639024168221748E-2</v>
      </c>
    </row>
    <row r="76" spans="1:74" x14ac:dyDescent="0.25">
      <c r="A76" s="7">
        <f t="shared" si="1"/>
        <v>41152</v>
      </c>
      <c r="B76" s="273">
        <v>41243</v>
      </c>
      <c r="C76" s="268">
        <v>42643469494</v>
      </c>
      <c r="D76" s="269">
        <v>10285130.450000033</v>
      </c>
      <c r="E76" s="270">
        <v>461350</v>
      </c>
      <c r="F76" s="269">
        <v>1421448983.1333334</v>
      </c>
      <c r="G76" s="269">
        <v>3081.0642313500239</v>
      </c>
      <c r="H76" s="269">
        <v>10285130.450000033</v>
      </c>
      <c r="I76" s="271">
        <v>8.8275128392863597E-2</v>
      </c>
      <c r="J76" s="271">
        <v>1.0850000000000002E-3</v>
      </c>
      <c r="K76" s="272">
        <v>2.0238095238095518E-5</v>
      </c>
      <c r="L76" s="272">
        <v>0</v>
      </c>
      <c r="M76" s="272">
        <v>2.0238095238095518E-5</v>
      </c>
      <c r="N76" s="281">
        <v>21.074942598951797</v>
      </c>
      <c r="O76" s="281">
        <v>8.0330303459450931</v>
      </c>
      <c r="P76" s="279">
        <v>8.9034055840349791E-2</v>
      </c>
      <c r="S76" s="21">
        <f t="shared" si="2"/>
        <v>41243</v>
      </c>
      <c r="T76" s="14">
        <f t="shared" si="3"/>
        <v>8.8275128392863597E-2</v>
      </c>
      <c r="U76" s="14">
        <f t="shared" si="3"/>
        <v>1.0850000000000002E-3</v>
      </c>
      <c r="V76" s="14">
        <f>++VLOOKUP(B76,'cds bmps'!K:O,5,FALSE)/10000</f>
        <v>5.4576740909090912E-2</v>
      </c>
      <c r="W76" s="83">
        <v>1.0639024168221748E-2</v>
      </c>
      <c r="X76" s="83">
        <v>0</v>
      </c>
      <c r="Z76" s="83">
        <f t="shared" si="4"/>
        <v>9.3353806784864893E-2</v>
      </c>
      <c r="AA76" s="14">
        <f t="shared" si="5"/>
        <v>-5.0786783920012957E-3</v>
      </c>
      <c r="AC76" s="21">
        <f t="shared" si="6"/>
        <v>41274</v>
      </c>
      <c r="AD76" s="14">
        <f t="shared" si="7"/>
        <v>9.0497932094600608E-4</v>
      </c>
      <c r="AE76" s="14">
        <f t="shared" si="8"/>
        <v>-5.0786783920012957E-3</v>
      </c>
      <c r="AF76" s="15">
        <f t="shared" si="9"/>
        <v>2.0238095238095518E-5</v>
      </c>
      <c r="AK76" s="36"/>
      <c r="AR76" s="36"/>
      <c r="AY76" s="29">
        <f t="shared" si="19"/>
        <v>41243</v>
      </c>
      <c r="AZ76" s="60">
        <f t="shared" si="25"/>
        <v>8.8275128392863597E-2</v>
      </c>
      <c r="BA76" s="60">
        <f t="shared" si="26"/>
        <v>1.0850000000000002E-3</v>
      </c>
      <c r="BB76" s="60">
        <f t="shared" si="22"/>
        <v>0</v>
      </c>
      <c r="BC76" s="60">
        <f t="shared" si="23"/>
        <v>-2.7173913043477974E-5</v>
      </c>
      <c r="BD76" s="60">
        <f t="shared" si="24"/>
        <v>-2.7173913043477974E-5</v>
      </c>
      <c r="BE76" s="60">
        <f t="shared" si="27"/>
        <v>5.4576740909090912E-2</v>
      </c>
      <c r="BF76" s="61">
        <f t="shared" si="28"/>
        <v>1.0639024168221748E-2</v>
      </c>
      <c r="BJ76" s="52">
        <f t="shared" si="10"/>
        <v>41243</v>
      </c>
      <c r="BK76" s="58">
        <f t="shared" si="11"/>
        <v>8.0330303459450931</v>
      </c>
      <c r="BL76" s="53">
        <f t="shared" si="12"/>
        <v>461350</v>
      </c>
      <c r="BP76" s="21">
        <f t="shared" si="13"/>
        <v>41274</v>
      </c>
      <c r="BQ76" s="58">
        <f t="shared" si="14"/>
        <v>8.9180107713809603E-2</v>
      </c>
      <c r="BR76" s="58">
        <f t="shared" si="15"/>
        <v>8.8275128392863597E-2</v>
      </c>
      <c r="BS76" s="58">
        <f t="shared" si="15"/>
        <v>1.0850000000000002E-3</v>
      </c>
      <c r="BT76" s="58">
        <f t="shared" si="16"/>
        <v>5.4576740909090912E-2</v>
      </c>
      <c r="BU76" s="58">
        <f t="shared" si="17"/>
        <v>2.0238095238095518E-5</v>
      </c>
      <c r="BV76" s="8">
        <f t="shared" si="18"/>
        <v>1.0639024168221748E-2</v>
      </c>
    </row>
    <row r="77" spans="1:74" x14ac:dyDescent="0.25">
      <c r="A77" s="7">
        <f t="shared" si="1"/>
        <v>41182</v>
      </c>
      <c r="B77" s="273">
        <v>41274</v>
      </c>
      <c r="C77" s="268">
        <v>42667909333</v>
      </c>
      <c r="D77" s="269">
        <v>10396526.640000006</v>
      </c>
      <c r="E77" s="270">
        <v>417807</v>
      </c>
      <c r="F77" s="269">
        <v>1376384172.032258</v>
      </c>
      <c r="G77" s="269">
        <v>3294.3061557902524</v>
      </c>
      <c r="H77" s="269">
        <v>10396526.640000006</v>
      </c>
      <c r="I77" s="271">
        <v>8.9180107713809603E-2</v>
      </c>
      <c r="J77" s="271">
        <v>1.1052380952380958E-3</v>
      </c>
      <c r="K77" s="272">
        <v>1.8674948240165416E-5</v>
      </c>
      <c r="L77" s="272">
        <v>0</v>
      </c>
      <c r="M77" s="272">
        <v>1.8674948240165416E-5</v>
      </c>
      <c r="N77" s="281">
        <v>21.042725732280836</v>
      </c>
      <c r="O77" s="281">
        <v>8.0999508498886303</v>
      </c>
      <c r="P77" s="279">
        <v>8.8275128392863597E-2</v>
      </c>
      <c r="S77" s="21">
        <f t="shared" si="2"/>
        <v>41274</v>
      </c>
      <c r="T77" s="14">
        <f t="shared" si="3"/>
        <v>8.9180107713809603E-2</v>
      </c>
      <c r="U77" s="14">
        <f t="shared" si="3"/>
        <v>1.1052380952380958E-3</v>
      </c>
      <c r="V77" s="14">
        <f>++VLOOKUP(B77,'cds bmps'!K:O,5,FALSE)/10000</f>
        <v>4.8697709523809515E-2</v>
      </c>
      <c r="W77" s="83">
        <v>1.7723880597014924E-2</v>
      </c>
      <c r="X77" s="83">
        <v>0</v>
      </c>
      <c r="Z77" s="83">
        <f t="shared" si="4"/>
        <v>9.8004768340720638E-2</v>
      </c>
      <c r="AA77" s="14">
        <f t="shared" si="5"/>
        <v>-8.824660626911035E-3</v>
      </c>
      <c r="AC77" s="21">
        <f t="shared" si="6"/>
        <v>41305</v>
      </c>
      <c r="AD77" s="14">
        <f t="shared" si="7"/>
        <v>7.1178781311379002E-3</v>
      </c>
      <c r="AE77" s="14">
        <f t="shared" si="8"/>
        <v>-8.824660626911035E-3</v>
      </c>
      <c r="AF77" s="15">
        <f t="shared" si="9"/>
        <v>1.8674948240165416E-5</v>
      </c>
      <c r="AY77" s="29">
        <f t="shared" si="19"/>
        <v>41274</v>
      </c>
      <c r="AZ77" s="60">
        <f t="shared" si="25"/>
        <v>8.9180107713809603E-2</v>
      </c>
      <c r="BA77" s="60">
        <f t="shared" si="26"/>
        <v>1.1052380952380958E-3</v>
      </c>
      <c r="BB77" s="60">
        <f t="shared" si="22"/>
        <v>2.0238095238095518E-5</v>
      </c>
      <c r="BC77" s="60">
        <f t="shared" si="23"/>
        <v>0</v>
      </c>
      <c r="BD77" s="60">
        <f t="shared" si="24"/>
        <v>2.0238095238095518E-5</v>
      </c>
      <c r="BE77" s="60">
        <f t="shared" si="27"/>
        <v>4.8697709523809515E-2</v>
      </c>
      <c r="BF77" s="61">
        <f t="shared" si="28"/>
        <v>1.7723880597014924E-2</v>
      </c>
      <c r="BJ77" s="52">
        <f t="shared" si="10"/>
        <v>41274</v>
      </c>
      <c r="BK77" s="58">
        <f t="shared" si="11"/>
        <v>8.0999508498886303</v>
      </c>
      <c r="BL77" s="53">
        <f t="shared" si="12"/>
        <v>417807</v>
      </c>
      <c r="BP77" s="21">
        <f t="shared" si="13"/>
        <v>41305</v>
      </c>
      <c r="BQ77" s="58">
        <f t="shared" si="14"/>
        <v>9.6297985844947503E-2</v>
      </c>
      <c r="BR77" s="58">
        <f t="shared" si="15"/>
        <v>8.9180107713809603E-2</v>
      </c>
      <c r="BS77" s="58">
        <f t="shared" si="15"/>
        <v>1.1052380952380958E-3</v>
      </c>
      <c r="BT77" s="58">
        <f t="shared" si="16"/>
        <v>4.8697709523809515E-2</v>
      </c>
      <c r="BU77" s="58">
        <f t="shared" si="17"/>
        <v>1.8674948240165416E-5</v>
      </c>
      <c r="BV77" s="8">
        <f t="shared" si="18"/>
        <v>1.7723880597014924E-2</v>
      </c>
    </row>
    <row r="78" spans="1:74" x14ac:dyDescent="0.25">
      <c r="A78" s="7">
        <f t="shared" si="1"/>
        <v>41213</v>
      </c>
      <c r="B78" s="273">
        <v>41305</v>
      </c>
      <c r="C78" s="268">
        <v>44601421938</v>
      </c>
      <c r="D78" s="269">
        <v>11767197.53000015</v>
      </c>
      <c r="E78" s="270">
        <v>482171</v>
      </c>
      <c r="F78" s="269">
        <v>1438755546.3870969</v>
      </c>
      <c r="G78" s="269">
        <v>2983.9114056778549</v>
      </c>
      <c r="H78" s="269">
        <v>11767197.53000015</v>
      </c>
      <c r="I78" s="271">
        <v>9.6297985844947503E-2</v>
      </c>
      <c r="J78" s="271">
        <v>1.1239130434782612E-3</v>
      </c>
      <c r="K78" s="272">
        <v>7.8586956521738832E-5</v>
      </c>
      <c r="L78" s="272">
        <v>0</v>
      </c>
      <c r="M78" s="272">
        <v>7.8586956521738832E-5</v>
      </c>
      <c r="N78" s="281">
        <v>21.087044372996999</v>
      </c>
      <c r="O78" s="281">
        <v>8.0009902710966596</v>
      </c>
      <c r="P78" s="279">
        <v>8.9180107713809603E-2</v>
      </c>
      <c r="S78" s="21">
        <f t="shared" si="2"/>
        <v>41305</v>
      </c>
      <c r="T78" s="14">
        <f t="shared" ref="T78:U80" si="29">+I78</f>
        <v>9.6297985844947503E-2</v>
      </c>
      <c r="U78" s="14">
        <f t="shared" si="29"/>
        <v>1.1239130434782612E-3</v>
      </c>
      <c r="V78" s="14">
        <f>++VLOOKUP(B78,'cds bmps'!K:O,5,FALSE)/10000</f>
        <v>4.3495743478260879E-2</v>
      </c>
      <c r="W78" s="83">
        <v>1.7723880597014924E-2</v>
      </c>
      <c r="X78" s="83">
        <v>0</v>
      </c>
      <c r="Z78" s="83">
        <f t="shared" si="4"/>
        <v>9.7491398201085572E-2</v>
      </c>
      <c r="AA78" s="14">
        <f t="shared" si="5"/>
        <v>-1.1934123561380683E-3</v>
      </c>
      <c r="AC78" s="21">
        <f t="shared" si="6"/>
        <v>41333</v>
      </c>
      <c r="AD78" s="14">
        <f t="shared" si="7"/>
        <v>-8.3640394105612137E-4</v>
      </c>
      <c r="AE78" s="14">
        <f t="shared" si="8"/>
        <v>-1.1934123561380683E-3</v>
      </c>
      <c r="AF78" s="15">
        <f t="shared" si="9"/>
        <v>7.8586956521738832E-5</v>
      </c>
      <c r="AK78" s="36"/>
      <c r="AR78" s="36"/>
      <c r="AY78" s="29">
        <f t="shared" si="19"/>
        <v>41305</v>
      </c>
      <c r="AZ78" s="60">
        <f t="shared" si="25"/>
        <v>9.6297985844947503E-2</v>
      </c>
      <c r="BA78" s="60">
        <f t="shared" si="26"/>
        <v>1.1239130434782612E-3</v>
      </c>
      <c r="BB78" s="60">
        <f t="shared" si="22"/>
        <v>1.8674948240165416E-5</v>
      </c>
      <c r="BC78" s="60">
        <f t="shared" si="23"/>
        <v>0</v>
      </c>
      <c r="BD78" s="60">
        <f t="shared" si="24"/>
        <v>1.8674948240165416E-5</v>
      </c>
      <c r="BE78" s="60">
        <f t="shared" si="27"/>
        <v>4.3495743478260879E-2</v>
      </c>
      <c r="BF78" s="61">
        <f t="shared" si="28"/>
        <v>1.7723880597014924E-2</v>
      </c>
      <c r="BJ78" s="52">
        <f t="shared" si="10"/>
        <v>41305</v>
      </c>
      <c r="BK78" s="58">
        <f t="shared" si="11"/>
        <v>8.0009902710966596</v>
      </c>
      <c r="BL78" s="53">
        <f t="shared" si="12"/>
        <v>482171</v>
      </c>
      <c r="BP78" s="21">
        <f t="shared" si="13"/>
        <v>41333</v>
      </c>
      <c r="BQ78" s="58">
        <f t="shared" si="14"/>
        <v>9.5461581903891382E-2</v>
      </c>
      <c r="BR78" s="58">
        <f t="shared" si="15"/>
        <v>9.6297985844947503E-2</v>
      </c>
      <c r="BS78" s="58">
        <f t="shared" si="15"/>
        <v>1.1239130434782612E-3</v>
      </c>
      <c r="BT78" s="58">
        <f t="shared" si="16"/>
        <v>4.3495743478260879E-2</v>
      </c>
      <c r="BU78" s="58">
        <f t="shared" si="17"/>
        <v>7.8586956521738832E-5</v>
      </c>
      <c r="BV78" s="8">
        <f t="shared" si="18"/>
        <v>1.7723880597014924E-2</v>
      </c>
    </row>
    <row r="79" spans="1:74" x14ac:dyDescent="0.25">
      <c r="A79" s="7">
        <f t="shared" si="1"/>
        <v>41243</v>
      </c>
      <c r="B79" s="273">
        <v>41333</v>
      </c>
      <c r="C79" s="268">
        <v>39672405646</v>
      </c>
      <c r="D79" s="269">
        <v>10375864.660000088</v>
      </c>
      <c r="E79" s="270">
        <v>430678</v>
      </c>
      <c r="F79" s="269">
        <v>1416871630.2142856</v>
      </c>
      <c r="G79" s="269">
        <v>3289.8630304178196</v>
      </c>
      <c r="H79" s="269">
        <v>10375864.660000088</v>
      </c>
      <c r="I79" s="271">
        <v>9.5461581903891382E-2</v>
      </c>
      <c r="J79" s="271">
        <v>1.2025E-3</v>
      </c>
      <c r="K79" s="272">
        <v>0</v>
      </c>
      <c r="L79" s="272">
        <v>-2.3000000000000451E-5</v>
      </c>
      <c r="M79" s="272">
        <v>-2.3000000000000451E-5</v>
      </c>
      <c r="N79" s="281">
        <v>21.071717200900725</v>
      </c>
      <c r="O79" s="281">
        <v>8.0986012108009291</v>
      </c>
      <c r="P79" s="279">
        <v>9.6297985844947503E-2</v>
      </c>
      <c r="S79" s="21">
        <f t="shared" si="2"/>
        <v>41333</v>
      </c>
      <c r="T79" s="14">
        <f t="shared" si="29"/>
        <v>9.5461581903891382E-2</v>
      </c>
      <c r="U79" s="14">
        <f t="shared" si="29"/>
        <v>1.2025E-3</v>
      </c>
      <c r="V79" s="14">
        <f>++VLOOKUP(B79,'cds bmps'!K:O,5,FALSE)/10000</f>
        <v>5.650091500000002E-2</v>
      </c>
      <c r="W79" s="83">
        <v>1.7723880597014924E-2</v>
      </c>
      <c r="X79" s="83">
        <v>0</v>
      </c>
      <c r="Z79" s="83">
        <f t="shared" si="4"/>
        <v>9.8809018862605985E-2</v>
      </c>
      <c r="AA79" s="14">
        <f t="shared" si="5"/>
        <v>-3.347436958714603E-3</v>
      </c>
      <c r="AC79" s="21">
        <f t="shared" si="6"/>
        <v>41364</v>
      </c>
      <c r="AD79" s="14">
        <f t="shared" si="7"/>
        <v>-1.8102529776755916E-3</v>
      </c>
      <c r="AE79" s="14">
        <f t="shared" si="8"/>
        <v>-3.347436958714603E-3</v>
      </c>
      <c r="AF79" s="15">
        <f t="shared" si="9"/>
        <v>-2.3000000000000451E-5</v>
      </c>
      <c r="AK79" s="36"/>
      <c r="AR79" s="36"/>
      <c r="AY79" s="29">
        <f t="shared" si="19"/>
        <v>41333</v>
      </c>
      <c r="AZ79" s="60">
        <f t="shared" si="25"/>
        <v>9.5461581903891382E-2</v>
      </c>
      <c r="BA79" s="60">
        <f t="shared" si="26"/>
        <v>1.2025E-3</v>
      </c>
      <c r="BB79" s="60">
        <f t="shared" si="22"/>
        <v>7.8586956521738832E-5</v>
      </c>
      <c r="BC79" s="60">
        <f t="shared" si="23"/>
        <v>0</v>
      </c>
      <c r="BD79" s="60">
        <f t="shared" si="24"/>
        <v>7.8586956521738832E-5</v>
      </c>
      <c r="BE79" s="60">
        <f t="shared" si="27"/>
        <v>5.650091500000002E-2</v>
      </c>
      <c r="BF79" s="61">
        <f t="shared" si="28"/>
        <v>1.7723880597014924E-2</v>
      </c>
      <c r="BJ79" s="52">
        <f t="shared" si="10"/>
        <v>41333</v>
      </c>
      <c r="BK79" s="58">
        <f t="shared" si="11"/>
        <v>8.0986012108009291</v>
      </c>
      <c r="BL79" s="53">
        <f t="shared" si="12"/>
        <v>430678</v>
      </c>
      <c r="BP79" s="21">
        <f t="shared" si="13"/>
        <v>41364</v>
      </c>
      <c r="BQ79" s="58">
        <f t="shared" si="14"/>
        <v>9.3651328926215791E-2</v>
      </c>
      <c r="BR79" s="58">
        <f t="shared" si="15"/>
        <v>9.5461581903891382E-2</v>
      </c>
      <c r="BS79" s="58">
        <f t="shared" si="15"/>
        <v>1.2025E-3</v>
      </c>
      <c r="BT79" s="58">
        <f t="shared" si="16"/>
        <v>5.650091500000002E-2</v>
      </c>
      <c r="BU79" s="58">
        <f t="shared" si="17"/>
        <v>-2.3000000000000451E-5</v>
      </c>
      <c r="BV79" s="8">
        <f t="shared" si="18"/>
        <v>1.7723880597014924E-2</v>
      </c>
    </row>
    <row r="80" spans="1:74" x14ac:dyDescent="0.25">
      <c r="A80" s="7">
        <f t="shared" si="1"/>
        <v>41274</v>
      </c>
      <c r="B80" s="273">
        <v>41364</v>
      </c>
      <c r="C80" s="268">
        <v>41534779702</v>
      </c>
      <c r="D80" s="269">
        <v>10656951.549999762</v>
      </c>
      <c r="E80" s="270">
        <v>774398</v>
      </c>
      <c r="F80" s="269">
        <v>1339831603.2903225</v>
      </c>
      <c r="G80" s="269">
        <v>1730.1589147832542</v>
      </c>
      <c r="H80" s="269">
        <v>10656951.549999762</v>
      </c>
      <c r="I80" s="271">
        <v>9.3651328926215791E-2</v>
      </c>
      <c r="J80" s="271">
        <v>1.1794999999999996E-3</v>
      </c>
      <c r="K80" s="272">
        <v>0</v>
      </c>
      <c r="L80" s="272">
        <v>-4.5238095238071298E-7</v>
      </c>
      <c r="M80" s="272">
        <v>-4.5238095238071298E-7</v>
      </c>
      <c r="N80" s="281">
        <v>21.015809773825872</v>
      </c>
      <c r="O80" s="281">
        <v>7.4559685415293293</v>
      </c>
      <c r="P80" s="279">
        <v>9.5461581903891382E-2</v>
      </c>
      <c r="Q80" s="39"/>
      <c r="S80" s="21">
        <f t="shared" si="2"/>
        <v>41364</v>
      </c>
      <c r="T80" s="14">
        <f t="shared" si="29"/>
        <v>9.3651328926215791E-2</v>
      </c>
      <c r="U80" s="14">
        <f t="shared" si="29"/>
        <v>1.1794999999999996E-3</v>
      </c>
      <c r="V80" s="14">
        <f>++VLOOKUP(B80,'cds bmps'!K:O,5,FALSE)/10000</f>
        <v>5.8889761904761903E-2</v>
      </c>
      <c r="W80" s="83">
        <v>1.3514266917922015E-2</v>
      </c>
      <c r="X80" s="83">
        <v>0</v>
      </c>
      <c r="Z80" s="83">
        <f t="shared" si="4"/>
        <v>9.5932498223138651E-2</v>
      </c>
      <c r="AA80" s="14">
        <f t="shared" si="5"/>
        <v>-2.2811692969228609E-3</v>
      </c>
      <c r="AC80" s="21">
        <f t="shared" ref="AC80" si="30">+S81</f>
        <v>41394</v>
      </c>
      <c r="AD80" s="14">
        <f t="shared" si="7"/>
        <v>2.5020047389357897E-3</v>
      </c>
      <c r="AE80" s="14">
        <f t="shared" si="8"/>
        <v>-2.2811692969228609E-3</v>
      </c>
      <c r="AF80" s="15">
        <f t="shared" si="9"/>
        <v>-4.5238095238071298E-7</v>
      </c>
      <c r="AK80" s="36"/>
      <c r="AR80" s="36"/>
      <c r="AY80" s="29">
        <f t="shared" si="19"/>
        <v>41364</v>
      </c>
      <c r="AZ80" s="60">
        <f t="shared" si="25"/>
        <v>9.3651328926215791E-2</v>
      </c>
      <c r="BA80" s="60">
        <f t="shared" si="26"/>
        <v>1.1794999999999996E-3</v>
      </c>
      <c r="BB80" s="60">
        <f t="shared" si="22"/>
        <v>0</v>
      </c>
      <c r="BC80" s="60">
        <f t="shared" si="23"/>
        <v>-2.3000000000000451E-5</v>
      </c>
      <c r="BD80" s="60">
        <f t="shared" si="24"/>
        <v>-2.3000000000000451E-5</v>
      </c>
      <c r="BE80" s="60">
        <f t="shared" si="27"/>
        <v>5.8889761904761903E-2</v>
      </c>
      <c r="BF80" s="61">
        <f t="shared" si="28"/>
        <v>1.3514266917922015E-2</v>
      </c>
      <c r="BJ80" s="52">
        <f t="shared" si="10"/>
        <v>41364</v>
      </c>
      <c r="BK80" s="58">
        <f t="shared" si="11"/>
        <v>7.4559685415293293</v>
      </c>
      <c r="BL80" s="53">
        <f t="shared" si="12"/>
        <v>774398</v>
      </c>
      <c r="BP80" s="21">
        <f t="shared" si="13"/>
        <v>41394</v>
      </c>
      <c r="BQ80" s="58">
        <f t="shared" si="14"/>
        <v>9.615333366515158E-2</v>
      </c>
      <c r="BR80" s="58">
        <f t="shared" si="15"/>
        <v>9.3651328926215791E-2</v>
      </c>
      <c r="BS80" s="58">
        <f t="shared" si="15"/>
        <v>1.1794999999999996E-3</v>
      </c>
      <c r="BT80" s="58">
        <f t="shared" si="16"/>
        <v>5.8889761904761903E-2</v>
      </c>
      <c r="BU80" s="58">
        <f t="shared" si="17"/>
        <v>-4.5238095238071298E-7</v>
      </c>
      <c r="BV80" s="8">
        <f t="shared" si="18"/>
        <v>1.3514266917922015E-2</v>
      </c>
    </row>
    <row r="81" spans="1:74" x14ac:dyDescent="0.25">
      <c r="A81" s="7">
        <f t="shared" si="1"/>
        <v>41305</v>
      </c>
      <c r="B81" s="273">
        <v>41394</v>
      </c>
      <c r="C81" s="268">
        <v>42717332515</v>
      </c>
      <c r="D81" s="269">
        <v>11253188.840000065</v>
      </c>
      <c r="E81" s="270">
        <v>481705</v>
      </c>
      <c r="F81" s="269">
        <v>1423911083.8333333</v>
      </c>
      <c r="G81" s="269">
        <v>2955.981531919605</v>
      </c>
      <c r="H81" s="269">
        <v>11253188.840000065</v>
      </c>
      <c r="I81" s="271">
        <v>9.615333366515158E-2</v>
      </c>
      <c r="J81" s="271">
        <v>1.1790476190476188E-3</v>
      </c>
      <c r="K81" s="272">
        <v>0</v>
      </c>
      <c r="L81" s="272">
        <v>-5.5865800865800321E-5</v>
      </c>
      <c r="M81" s="272">
        <v>-5.5865800865800321E-5</v>
      </c>
      <c r="N81" s="281">
        <v>21.076673206858391</v>
      </c>
      <c r="O81" s="281">
        <v>7.9915860343894431</v>
      </c>
      <c r="P81" s="279">
        <v>9.3651328926215791E-2</v>
      </c>
      <c r="Q81" s="39"/>
      <c r="S81" s="21">
        <f t="shared" ref="S81:S83" si="31">+B81</f>
        <v>41394</v>
      </c>
      <c r="T81" s="14">
        <f t="shared" ref="T81:T83" si="32">+I81</f>
        <v>9.615333366515158E-2</v>
      </c>
      <c r="U81" s="14">
        <f t="shared" ref="U81:U83" si="33">+J81</f>
        <v>1.1790476190476188E-3</v>
      </c>
      <c r="V81" s="14">
        <f>++VLOOKUP(B81,'cds bmps'!K:O,5,FALSE)/10000</f>
        <v>6.6684945454545452E-2</v>
      </c>
      <c r="W81" s="83">
        <v>1.3514266917922015E-2</v>
      </c>
      <c r="X81" s="83">
        <v>0</v>
      </c>
      <c r="Z81" s="83">
        <f t="shared" si="4"/>
        <v>9.6709296729157582E-2</v>
      </c>
      <c r="AA81" s="14">
        <f t="shared" ref="AA81:AA83" si="34">+T81-Z81</f>
        <v>-5.5596306400600148E-4</v>
      </c>
      <c r="AC81" s="21">
        <f t="shared" ref="AC81:AC82" si="35">+S82</f>
        <v>41425</v>
      </c>
      <c r="AD81" s="14">
        <f t="shared" si="7"/>
        <v>-2.2452421677683632E-4</v>
      </c>
      <c r="AE81" s="14">
        <f t="shared" si="8"/>
        <v>-5.5596306400600148E-4</v>
      </c>
      <c r="AF81" s="15">
        <f t="shared" si="9"/>
        <v>-5.5865800865800321E-5</v>
      </c>
      <c r="AK81" s="36"/>
      <c r="AR81" s="36"/>
      <c r="AY81" s="29">
        <f t="shared" si="19"/>
        <v>41394</v>
      </c>
      <c r="AZ81" s="60">
        <f t="shared" si="25"/>
        <v>9.615333366515158E-2</v>
      </c>
      <c r="BA81" s="60">
        <f t="shared" si="26"/>
        <v>1.1790476190476188E-3</v>
      </c>
      <c r="BB81" s="60">
        <f t="shared" si="22"/>
        <v>0</v>
      </c>
      <c r="BC81" s="60">
        <f t="shared" si="23"/>
        <v>-4.5238095238071298E-7</v>
      </c>
      <c r="BD81" s="60">
        <f t="shared" si="24"/>
        <v>-4.5238095238071298E-7</v>
      </c>
      <c r="BE81" s="60">
        <f t="shared" si="27"/>
        <v>6.6684945454545452E-2</v>
      </c>
      <c r="BF81" s="61">
        <f t="shared" si="28"/>
        <v>1.3514266917922015E-2</v>
      </c>
      <c r="BJ81" s="52">
        <f t="shared" si="10"/>
        <v>41394</v>
      </c>
      <c r="BK81" s="58">
        <f t="shared" si="11"/>
        <v>7.9915860343894431</v>
      </c>
      <c r="BL81" s="53">
        <f t="shared" si="12"/>
        <v>481705</v>
      </c>
      <c r="BP81" s="21">
        <f t="shared" si="13"/>
        <v>41425</v>
      </c>
      <c r="BQ81" s="58">
        <f t="shared" si="14"/>
        <v>9.5928809448374744E-2</v>
      </c>
      <c r="BR81" s="58">
        <f t="shared" si="15"/>
        <v>9.615333366515158E-2</v>
      </c>
      <c r="BS81" s="58">
        <f t="shared" si="15"/>
        <v>1.1790476190476188E-3</v>
      </c>
      <c r="BT81" s="58">
        <f t="shared" si="16"/>
        <v>6.6684945454545452E-2</v>
      </c>
      <c r="BU81" s="58">
        <f t="shared" si="17"/>
        <v>-5.5865800865800321E-5</v>
      </c>
      <c r="BV81" s="8">
        <f t="shared" si="18"/>
        <v>1.3514266917922015E-2</v>
      </c>
    </row>
    <row r="82" spans="1:74" x14ac:dyDescent="0.25">
      <c r="A82" s="7">
        <f t="shared" si="1"/>
        <v>41333</v>
      </c>
      <c r="B82" s="273">
        <v>41425</v>
      </c>
      <c r="C82" s="268">
        <v>43561747074</v>
      </c>
      <c r="D82" s="269">
        <v>11448839.820000116</v>
      </c>
      <c r="E82" s="270">
        <v>431284</v>
      </c>
      <c r="F82" s="269">
        <v>1405217647.5483871</v>
      </c>
      <c r="G82" s="269">
        <v>3258.2188245990742</v>
      </c>
      <c r="H82" s="269">
        <v>11448839.820000116</v>
      </c>
      <c r="I82" s="271">
        <v>9.5928809448374744E-2</v>
      </c>
      <c r="J82" s="271">
        <v>1.1231818181818185E-3</v>
      </c>
      <c r="K82" s="272">
        <v>8.2318181818181665E-5</v>
      </c>
      <c r="L82" s="272">
        <v>0</v>
      </c>
      <c r="M82" s="272">
        <v>8.2318181818181665E-5</v>
      </c>
      <c r="N82" s="281">
        <v>21.063458037022023</v>
      </c>
      <c r="O82" s="281">
        <v>8.0889359522223625</v>
      </c>
      <c r="P82" s="279">
        <v>9.615333366515158E-2</v>
      </c>
      <c r="Q82" s="39"/>
      <c r="S82" s="21">
        <f t="shared" si="31"/>
        <v>41425</v>
      </c>
      <c r="T82" s="14">
        <f t="shared" si="32"/>
        <v>9.5928809448374744E-2</v>
      </c>
      <c r="U82" s="14">
        <f t="shared" si="33"/>
        <v>1.1231818181818185E-3</v>
      </c>
      <c r="V82" s="14">
        <f>++VLOOKUP(B82,'cds bmps'!K:O,5,FALSE)/10000</f>
        <v>5.7309269565217404E-2</v>
      </c>
      <c r="W82" s="83">
        <v>1.3514266917922015E-2</v>
      </c>
      <c r="X82" s="83">
        <v>0</v>
      </c>
      <c r="Z82" s="83">
        <f t="shared" si="4"/>
        <v>9.5759614110769123E-2</v>
      </c>
      <c r="AA82" s="14">
        <f t="shared" si="34"/>
        <v>1.69195337605621E-4</v>
      </c>
      <c r="AC82" s="21">
        <f t="shared" si="35"/>
        <v>41455</v>
      </c>
      <c r="AD82" s="14">
        <f t="shared" si="7"/>
        <v>-9.680856288579176E-4</v>
      </c>
      <c r="AE82" s="14">
        <f t="shared" si="8"/>
        <v>1.69195337605621E-4</v>
      </c>
      <c r="AF82" s="15">
        <f t="shared" si="9"/>
        <v>8.2318181818181665E-5</v>
      </c>
      <c r="AK82" s="36"/>
      <c r="AR82" s="36"/>
      <c r="AY82" s="29">
        <f t="shared" si="19"/>
        <v>41425</v>
      </c>
      <c r="AZ82" s="60">
        <f t="shared" si="25"/>
        <v>9.5928809448374744E-2</v>
      </c>
      <c r="BA82" s="60">
        <f t="shared" si="26"/>
        <v>1.1231818181818185E-3</v>
      </c>
      <c r="BB82" s="60">
        <f t="shared" si="22"/>
        <v>0</v>
      </c>
      <c r="BC82" s="60">
        <f t="shared" si="23"/>
        <v>-5.5865800865800321E-5</v>
      </c>
      <c r="BD82" s="60">
        <f t="shared" si="24"/>
        <v>-5.5865800865800321E-5</v>
      </c>
      <c r="BE82" s="60">
        <f t="shared" si="27"/>
        <v>5.7309269565217404E-2</v>
      </c>
      <c r="BF82" s="61">
        <f t="shared" si="28"/>
        <v>1.3514266917922015E-2</v>
      </c>
      <c r="BJ82" s="52">
        <f t="shared" si="10"/>
        <v>41425</v>
      </c>
      <c r="BK82" s="58">
        <f t="shared" si="11"/>
        <v>8.0889359522223625</v>
      </c>
      <c r="BL82" s="53">
        <f t="shared" si="12"/>
        <v>431284</v>
      </c>
      <c r="BP82" s="21">
        <f t="shared" si="13"/>
        <v>41455</v>
      </c>
      <c r="BQ82" s="58">
        <f t="shared" si="14"/>
        <v>9.4960723819516826E-2</v>
      </c>
      <c r="BR82" s="58">
        <f t="shared" si="15"/>
        <v>9.5928809448374744E-2</v>
      </c>
      <c r="BS82" s="58">
        <f t="shared" si="15"/>
        <v>1.1231818181818185E-3</v>
      </c>
      <c r="BT82" s="58">
        <f t="shared" si="16"/>
        <v>5.7309269565217404E-2</v>
      </c>
      <c r="BU82" s="58">
        <f t="shared" si="17"/>
        <v>8.2318181818181665E-5</v>
      </c>
      <c r="BV82" s="8">
        <f t="shared" si="18"/>
        <v>1.3514266917922015E-2</v>
      </c>
    </row>
    <row r="83" spans="1:74" x14ac:dyDescent="0.25">
      <c r="A83" s="7">
        <f t="shared" si="1"/>
        <v>41364</v>
      </c>
      <c r="B83" s="273">
        <v>41455</v>
      </c>
      <c r="C83" s="268">
        <v>41359215180</v>
      </c>
      <c r="D83" s="269">
        <v>10760276.739999859</v>
      </c>
      <c r="E83" s="270">
        <v>425186</v>
      </c>
      <c r="F83" s="269">
        <v>1378640506</v>
      </c>
      <c r="G83" s="269">
        <v>3242.4409693639959</v>
      </c>
      <c r="H83" s="269">
        <v>10760276.739999859</v>
      </c>
      <c r="I83" s="271">
        <v>9.4960723819516826E-2</v>
      </c>
      <c r="J83" s="271">
        <v>1.2055000000000002E-3</v>
      </c>
      <c r="K83" s="272">
        <v>4.4499999999999835E-5</v>
      </c>
      <c r="L83" s="272">
        <v>0</v>
      </c>
      <c r="M83" s="272">
        <v>4.4499999999999835E-5</v>
      </c>
      <c r="N83" s="281">
        <v>21.044363709965904</v>
      </c>
      <c r="O83" s="281">
        <v>8.0840817107400689</v>
      </c>
      <c r="P83" s="279">
        <v>9.5928809448374744E-2</v>
      </c>
      <c r="Q83" s="39"/>
      <c r="S83" s="21">
        <f t="shared" si="31"/>
        <v>41455</v>
      </c>
      <c r="T83" s="14">
        <f t="shared" si="32"/>
        <v>9.4960723819516826E-2</v>
      </c>
      <c r="U83" s="14">
        <f t="shared" si="33"/>
        <v>1.2055000000000002E-3</v>
      </c>
      <c r="V83" s="14">
        <f>++VLOOKUP(B83,'cds bmps'!K:O,5,FALSE)/10000</f>
        <v>6.382926500000001E-2</v>
      </c>
      <c r="W83" s="83">
        <v>1.0852557385050459E-2</v>
      </c>
      <c r="X83" s="83">
        <v>0</v>
      </c>
      <c r="Z83" s="83">
        <f t="shared" si="4"/>
        <v>9.4466515600365022E-2</v>
      </c>
      <c r="AA83" s="14">
        <f t="shared" si="34"/>
        <v>4.942082191518038E-4</v>
      </c>
      <c r="AC83" s="21">
        <f t="shared" ref="AC83:AC96" si="36">+S84</f>
        <v>41486</v>
      </c>
      <c r="AD83" s="14">
        <f t="shared" si="7"/>
        <v>1.1630568961562698E-3</v>
      </c>
      <c r="AE83" s="14">
        <f t="shared" si="8"/>
        <v>4.942082191518038E-4</v>
      </c>
      <c r="AF83" s="15">
        <f t="shared" si="9"/>
        <v>4.4499999999999835E-5</v>
      </c>
      <c r="AK83" s="36"/>
      <c r="AR83" s="36"/>
      <c r="AY83" s="29">
        <f t="shared" si="19"/>
        <v>41455</v>
      </c>
      <c r="AZ83" s="60">
        <f t="shared" si="25"/>
        <v>9.4960723819516826E-2</v>
      </c>
      <c r="BA83" s="60">
        <f t="shared" si="26"/>
        <v>1.2055000000000002E-3</v>
      </c>
      <c r="BB83" s="60">
        <f t="shared" si="22"/>
        <v>8.2318181818181665E-5</v>
      </c>
      <c r="BC83" s="60">
        <f t="shared" si="23"/>
        <v>0</v>
      </c>
      <c r="BD83" s="60">
        <f t="shared" si="24"/>
        <v>8.2318181818181665E-5</v>
      </c>
      <c r="BE83" s="60">
        <f t="shared" si="27"/>
        <v>6.382926500000001E-2</v>
      </c>
      <c r="BF83" s="61">
        <f t="shared" si="28"/>
        <v>1.0852557385050459E-2</v>
      </c>
      <c r="BJ83" s="52">
        <f t="shared" si="10"/>
        <v>41455</v>
      </c>
      <c r="BK83" s="58">
        <f t="shared" si="11"/>
        <v>8.0840817107400689</v>
      </c>
      <c r="BL83" s="53">
        <f t="shared" si="12"/>
        <v>425186</v>
      </c>
      <c r="BP83" s="21">
        <f t="shared" ref="BP83:BP96" si="37">+B84</f>
        <v>41486</v>
      </c>
      <c r="BQ83" s="58">
        <f t="shared" ref="BQ83:BQ96" si="38">+I84</f>
        <v>9.6123780715673096E-2</v>
      </c>
      <c r="BR83" s="58">
        <f t="shared" ref="BR83:BR96" si="39">+I83</f>
        <v>9.4960723819516826E-2</v>
      </c>
      <c r="BS83" s="58">
        <f t="shared" ref="BS83:BS96" si="40">+J83</f>
        <v>1.2055000000000002E-3</v>
      </c>
      <c r="BT83" s="58">
        <f t="shared" ref="BT83:BT96" si="41">+V83</f>
        <v>6.382926500000001E-2</v>
      </c>
      <c r="BU83" s="58">
        <f t="shared" ref="BU83:BU96" si="42">+M83</f>
        <v>4.4499999999999835E-5</v>
      </c>
      <c r="BV83" s="8">
        <f t="shared" ref="BV83:BV96" si="43">+W83</f>
        <v>1.0852557385050459E-2</v>
      </c>
    </row>
    <row r="84" spans="1:74" x14ac:dyDescent="0.25">
      <c r="A84" s="7">
        <f t="shared" si="1"/>
        <v>41394</v>
      </c>
      <c r="B84" s="273">
        <v>41486</v>
      </c>
      <c r="C84" s="268">
        <v>43580668819</v>
      </c>
      <c r="D84" s="269">
        <v>11477092.199999804</v>
      </c>
      <c r="E84" s="270">
        <v>545713</v>
      </c>
      <c r="F84" s="269">
        <v>1405828026.4193549</v>
      </c>
      <c r="G84" s="269">
        <v>2576.1307251602125</v>
      </c>
      <c r="H84" s="269">
        <v>11477092.199999804</v>
      </c>
      <c r="I84" s="271">
        <v>9.6123780715673096E-2</v>
      </c>
      <c r="J84" s="271">
        <v>1.25E-3</v>
      </c>
      <c r="K84" s="272">
        <v>2.8181818181818039E-5</v>
      </c>
      <c r="L84" s="272">
        <v>0</v>
      </c>
      <c r="M84" s="272">
        <v>2.8181818181818039E-5</v>
      </c>
      <c r="N84" s="281">
        <v>21.063892308785171</v>
      </c>
      <c r="O84" s="281">
        <v>7.8540438332814446</v>
      </c>
      <c r="P84" s="279">
        <v>9.4960723819516826E-2</v>
      </c>
      <c r="S84" s="21">
        <f t="shared" ref="S84:S97" si="44">+B84</f>
        <v>41486</v>
      </c>
      <c r="T84" s="14">
        <f t="shared" ref="T84:T97" si="45">+I84</f>
        <v>9.6123780715673096E-2</v>
      </c>
      <c r="U84" s="14">
        <f t="shared" ref="U84:U97" si="46">+J84</f>
        <v>1.25E-3</v>
      </c>
      <c r="V84" s="14">
        <f>++VLOOKUP(B84,'cds bmps'!K:O,5,FALSE)/10000</f>
        <v>6.9793669565217389E-2</v>
      </c>
      <c r="W84" s="79">
        <v>1.0852557385050459E-2</v>
      </c>
      <c r="X84" s="8">
        <v>0</v>
      </c>
      <c r="Z84" s="83">
        <f t="shared" ref="Z84:Z97" si="47">+$AL$37+$AL$38*U84+V84*$AL$39+$AL$40*W84</f>
        <v>9.5073107199605225E-2</v>
      </c>
      <c r="AA84" s="14">
        <f t="shared" ref="AA84:AA97" si="48">+T84-Z84</f>
        <v>1.050673516067871E-3</v>
      </c>
      <c r="AC84" s="21">
        <f t="shared" si="36"/>
        <v>41517</v>
      </c>
      <c r="AD84" s="14">
        <f t="shared" ref="AD84:AD96" si="49">+I85-I84</f>
        <v>-1.2167907273058498E-4</v>
      </c>
      <c r="AE84" s="14">
        <f t="shared" ref="AE84:AE96" si="50">+AA84</f>
        <v>1.050673516067871E-3</v>
      </c>
      <c r="AF84" s="15">
        <f t="shared" ref="AF84:AF96" si="51">+M84</f>
        <v>2.8181818181818039E-5</v>
      </c>
      <c r="AK84" s="36"/>
      <c r="AR84" s="36"/>
      <c r="AY84" s="29">
        <f t="shared" ref="AY84:AY97" si="52">+S84</f>
        <v>41486</v>
      </c>
      <c r="AZ84" s="60">
        <f t="shared" ref="AZ84:AZ97" si="53">+T84</f>
        <v>9.6123780715673096E-2</v>
      </c>
      <c r="BA84" s="60">
        <f t="shared" ref="BA84:BA97" si="54">+U84</f>
        <v>1.25E-3</v>
      </c>
      <c r="BB84" s="60">
        <f t="shared" ref="BB84:BB97" si="55">+K83</f>
        <v>4.4499999999999835E-5</v>
      </c>
      <c r="BC84" s="60">
        <f t="shared" ref="BC84:BC97" si="56">+L83</f>
        <v>0</v>
      </c>
      <c r="BD84" s="60">
        <f t="shared" ref="BD84:BD97" si="57">+M83</f>
        <v>4.4499999999999835E-5</v>
      </c>
      <c r="BE84" s="60">
        <f t="shared" ref="BE84:BE97" si="58">+V84</f>
        <v>6.9793669565217389E-2</v>
      </c>
      <c r="BF84" s="61">
        <f t="shared" ref="BF84:BF97" si="59">+W84</f>
        <v>1.0852557385050459E-2</v>
      </c>
      <c r="BJ84" s="52">
        <f t="shared" ref="BJ84:BJ97" si="60">+S84</f>
        <v>41486</v>
      </c>
      <c r="BK84" s="58">
        <f t="shared" ref="BK84:BK97" si="61">+O84</f>
        <v>7.8540438332814446</v>
      </c>
      <c r="BL84" s="53">
        <f t="shared" ref="BL84:BL97" si="62">+E84</f>
        <v>545713</v>
      </c>
      <c r="BP84" s="21">
        <f t="shared" si="37"/>
        <v>41517</v>
      </c>
      <c r="BQ84" s="58">
        <f t="shared" si="38"/>
        <v>9.6002101642942511E-2</v>
      </c>
      <c r="BR84" s="58">
        <f t="shared" si="39"/>
        <v>9.6123780715673096E-2</v>
      </c>
      <c r="BS84" s="58">
        <f t="shared" si="40"/>
        <v>1.25E-3</v>
      </c>
      <c r="BT84" s="58">
        <f t="shared" si="41"/>
        <v>6.9793669565217389E-2</v>
      </c>
      <c r="BU84" s="58">
        <f t="shared" si="42"/>
        <v>2.8181818181818039E-5</v>
      </c>
      <c r="BV84" s="8">
        <f t="shared" si="43"/>
        <v>1.0852557385050459E-2</v>
      </c>
    </row>
    <row r="85" spans="1:74" x14ac:dyDescent="0.25">
      <c r="A85" s="7">
        <f t="shared" ref="A85:A97" si="63">+EOMONTH(B85,-3)</f>
        <v>41425</v>
      </c>
      <c r="B85" s="273">
        <v>41517</v>
      </c>
      <c r="C85" s="268">
        <v>42324369253</v>
      </c>
      <c r="D85" s="269">
        <v>11132132.599999828</v>
      </c>
      <c r="E85" s="270">
        <v>441390</v>
      </c>
      <c r="F85" s="269">
        <v>1365302233.967742</v>
      </c>
      <c r="G85" s="269">
        <v>3093.1879606872426</v>
      </c>
      <c r="H85" s="269">
        <v>11132132.599999828</v>
      </c>
      <c r="I85" s="271">
        <v>9.6002101642942511E-2</v>
      </c>
      <c r="J85" s="271">
        <v>1.2781818181818181E-3</v>
      </c>
      <c r="K85" s="272">
        <v>3.2467532467535341E-6</v>
      </c>
      <c r="L85" s="272">
        <v>0</v>
      </c>
      <c r="M85" s="272">
        <v>3.2467532467535341E-6</v>
      </c>
      <c r="N85" s="281">
        <v>21.03464165790043</v>
      </c>
      <c r="O85" s="281">
        <v>8.0369575405403282</v>
      </c>
      <c r="P85" s="279">
        <v>9.6123780715673096E-2</v>
      </c>
      <c r="S85" s="21">
        <f t="shared" si="44"/>
        <v>41517</v>
      </c>
      <c r="T85" s="14">
        <f t="shared" si="45"/>
        <v>9.6002101642942511E-2</v>
      </c>
      <c r="U85" s="14">
        <f t="shared" si="46"/>
        <v>1.2781818181818181E-3</v>
      </c>
      <c r="V85" s="14">
        <f>++VLOOKUP(B85,'cds bmps'!K:O,5,FALSE)/10000</f>
        <v>6.8958627272727266E-2</v>
      </c>
      <c r="W85" s="79">
        <v>1.0852557385050459E-2</v>
      </c>
      <c r="X85" s="8">
        <v>0</v>
      </c>
      <c r="Z85" s="83">
        <f t="shared" si="47"/>
        <v>9.4997567967654808E-2</v>
      </c>
      <c r="AA85" s="14">
        <f t="shared" si="48"/>
        <v>1.0045336752877027E-3</v>
      </c>
      <c r="AC85" s="21">
        <f t="shared" si="36"/>
        <v>41547</v>
      </c>
      <c r="AD85" s="14">
        <f t="shared" si="49"/>
        <v>-3.7365132272583479E-4</v>
      </c>
      <c r="AE85" s="14">
        <f t="shared" si="50"/>
        <v>1.0045336752877027E-3</v>
      </c>
      <c r="AF85" s="15">
        <f t="shared" si="51"/>
        <v>3.2467532467535341E-6</v>
      </c>
      <c r="AK85" s="62"/>
      <c r="AR85" s="36"/>
      <c r="AY85" s="29">
        <f t="shared" si="52"/>
        <v>41517</v>
      </c>
      <c r="AZ85" s="60">
        <f t="shared" si="53"/>
        <v>9.6002101642942511E-2</v>
      </c>
      <c r="BA85" s="60">
        <f t="shared" si="54"/>
        <v>1.2781818181818181E-3</v>
      </c>
      <c r="BB85" s="60">
        <f t="shared" si="55"/>
        <v>2.8181818181818039E-5</v>
      </c>
      <c r="BC85" s="60">
        <f t="shared" si="56"/>
        <v>0</v>
      </c>
      <c r="BD85" s="60">
        <f t="shared" si="57"/>
        <v>2.8181818181818039E-5</v>
      </c>
      <c r="BE85" s="60">
        <f t="shared" si="58"/>
        <v>6.8958627272727266E-2</v>
      </c>
      <c r="BF85" s="61">
        <f t="shared" si="59"/>
        <v>1.0852557385050459E-2</v>
      </c>
      <c r="BJ85" s="52">
        <f t="shared" si="60"/>
        <v>41517</v>
      </c>
      <c r="BK85" s="58">
        <f t="shared" si="61"/>
        <v>8.0369575405403282</v>
      </c>
      <c r="BL85" s="53">
        <f t="shared" si="62"/>
        <v>441390</v>
      </c>
      <c r="BP85" s="21">
        <f t="shared" si="37"/>
        <v>41547</v>
      </c>
      <c r="BQ85" s="58">
        <f t="shared" si="38"/>
        <v>9.5628450320216676E-2</v>
      </c>
      <c r="BR85" s="58">
        <f t="shared" si="39"/>
        <v>9.6002101642942511E-2</v>
      </c>
      <c r="BS85" s="58">
        <f t="shared" si="40"/>
        <v>1.2781818181818181E-3</v>
      </c>
      <c r="BT85" s="58">
        <f t="shared" si="41"/>
        <v>6.8958627272727266E-2</v>
      </c>
      <c r="BU85" s="58">
        <f t="shared" si="42"/>
        <v>3.2467532467535341E-6</v>
      </c>
      <c r="BV85" s="8">
        <f t="shared" si="43"/>
        <v>1.0852557385050459E-2</v>
      </c>
    </row>
    <row r="86" spans="1:74" x14ac:dyDescent="0.25">
      <c r="A86" s="7">
        <f t="shared" si="63"/>
        <v>41455</v>
      </c>
      <c r="B86" s="273">
        <v>41547</v>
      </c>
      <c r="C86" s="268">
        <v>41647139890</v>
      </c>
      <c r="D86" s="269">
        <v>10911373.829999944</v>
      </c>
      <c r="E86" s="270">
        <v>419304</v>
      </c>
      <c r="F86" s="269">
        <v>1388237996.3333333</v>
      </c>
      <c r="G86" s="269">
        <v>3310.8150562201486</v>
      </c>
      <c r="H86" s="269">
        <v>10911373.829999944</v>
      </c>
      <c r="I86" s="271">
        <v>9.5628450320216676E-2</v>
      </c>
      <c r="J86" s="271">
        <v>1.2814285714285716E-3</v>
      </c>
      <c r="K86" s="272">
        <v>1.1801242236024728E-6</v>
      </c>
      <c r="L86" s="272">
        <v>0</v>
      </c>
      <c r="M86" s="272">
        <v>1.1801242236024728E-6</v>
      </c>
      <c r="N86" s="281">
        <v>21.051301151431165</v>
      </c>
      <c r="O86" s="281">
        <v>8.104949678608774</v>
      </c>
      <c r="P86" s="279">
        <v>9.6002101642942511E-2</v>
      </c>
      <c r="S86" s="21">
        <f t="shared" si="44"/>
        <v>41547</v>
      </c>
      <c r="T86" s="14">
        <f t="shared" si="45"/>
        <v>9.5628450320216676E-2</v>
      </c>
      <c r="U86" s="14">
        <f t="shared" si="46"/>
        <v>1.2814285714285716E-3</v>
      </c>
      <c r="V86" s="14">
        <f>++VLOOKUP(B86,'cds bmps'!K:O,5,FALSE)/10000</f>
        <v>6.4340461904761906E-2</v>
      </c>
      <c r="W86" s="79">
        <v>1.0678323315900398E-2</v>
      </c>
      <c r="X86" s="8">
        <v>0</v>
      </c>
      <c r="Z86" s="83">
        <f t="shared" si="47"/>
        <v>9.4409522579724459E-2</v>
      </c>
      <c r="AA86" s="14">
        <f t="shared" si="48"/>
        <v>1.2189277404922177E-3</v>
      </c>
      <c r="AC86" s="21">
        <f t="shared" si="36"/>
        <v>41578</v>
      </c>
      <c r="AD86" s="14">
        <f t="shared" si="49"/>
        <v>1.0595134945355911E-3</v>
      </c>
      <c r="AE86" s="14">
        <f t="shared" si="50"/>
        <v>1.2189277404922177E-3</v>
      </c>
      <c r="AF86" s="15">
        <f t="shared" si="51"/>
        <v>1.1801242236024728E-6</v>
      </c>
      <c r="AY86" s="29">
        <f t="shared" si="52"/>
        <v>41547</v>
      </c>
      <c r="AZ86" s="60">
        <f t="shared" si="53"/>
        <v>9.5628450320216676E-2</v>
      </c>
      <c r="BA86" s="60">
        <f t="shared" si="54"/>
        <v>1.2814285714285716E-3</v>
      </c>
      <c r="BB86" s="60">
        <f t="shared" si="55"/>
        <v>3.2467532467535341E-6</v>
      </c>
      <c r="BC86" s="60">
        <f t="shared" si="56"/>
        <v>0</v>
      </c>
      <c r="BD86" s="60">
        <f t="shared" si="57"/>
        <v>3.2467532467535341E-6</v>
      </c>
      <c r="BE86" s="60">
        <f t="shared" si="58"/>
        <v>6.4340461904761906E-2</v>
      </c>
      <c r="BF86" s="61">
        <f t="shared" si="59"/>
        <v>1.0678323315900398E-2</v>
      </c>
      <c r="BJ86" s="52">
        <f t="shared" si="60"/>
        <v>41547</v>
      </c>
      <c r="BK86" s="58">
        <f t="shared" si="61"/>
        <v>8.104949678608774</v>
      </c>
      <c r="BL86" s="53">
        <f t="shared" si="62"/>
        <v>419304</v>
      </c>
      <c r="BP86" s="21">
        <f t="shared" si="37"/>
        <v>41578</v>
      </c>
      <c r="BQ86" s="58">
        <f t="shared" si="38"/>
        <v>9.6687963814752267E-2</v>
      </c>
      <c r="BR86" s="58">
        <f t="shared" si="39"/>
        <v>9.5628450320216676E-2</v>
      </c>
      <c r="BS86" s="58">
        <f t="shared" si="40"/>
        <v>1.2814285714285716E-3</v>
      </c>
      <c r="BT86" s="58">
        <f t="shared" si="41"/>
        <v>6.4340461904761906E-2</v>
      </c>
      <c r="BU86" s="58">
        <f t="shared" si="42"/>
        <v>1.1801242236024728E-6</v>
      </c>
      <c r="BV86" s="8">
        <f t="shared" si="43"/>
        <v>1.0678323315900398E-2</v>
      </c>
    </row>
    <row r="87" spans="1:74" x14ac:dyDescent="0.25">
      <c r="A87" s="7">
        <f t="shared" si="63"/>
        <v>41486</v>
      </c>
      <c r="B87" s="273">
        <v>41578</v>
      </c>
      <c r="C87" s="268">
        <v>44462991605</v>
      </c>
      <c r="D87" s="269">
        <v>11778181.159999656</v>
      </c>
      <c r="E87" s="270">
        <v>550768</v>
      </c>
      <c r="F87" s="269">
        <v>1434290051.7741935</v>
      </c>
      <c r="G87" s="269">
        <v>2604.1637345927752</v>
      </c>
      <c r="H87" s="269">
        <v>11778181.159999656</v>
      </c>
      <c r="I87" s="271">
        <v>9.6687963814752267E-2</v>
      </c>
      <c r="J87" s="271">
        <v>1.2826086956521741E-3</v>
      </c>
      <c r="K87" s="272">
        <v>3.7867494824016202E-5</v>
      </c>
      <c r="L87" s="272">
        <v>0</v>
      </c>
      <c r="M87" s="272">
        <v>3.7867494824016202E-5</v>
      </c>
      <c r="N87" s="281">
        <v>21.083935826295463</v>
      </c>
      <c r="O87" s="281">
        <v>7.8648668794595391</v>
      </c>
      <c r="P87" s="279">
        <v>9.5628450320216676E-2</v>
      </c>
      <c r="S87" s="21">
        <f t="shared" si="44"/>
        <v>41578</v>
      </c>
      <c r="T87" s="14">
        <f t="shared" si="45"/>
        <v>9.6687963814752267E-2</v>
      </c>
      <c r="U87" s="14">
        <f t="shared" si="46"/>
        <v>1.2826086956521741E-3</v>
      </c>
      <c r="V87" s="14">
        <f>++VLOOKUP(B87,'cds bmps'!K:O,5,FALSE)/10000</f>
        <v>4.7221191304347827E-2</v>
      </c>
      <c r="W87" s="79">
        <v>1.0678323315900398E-2</v>
      </c>
      <c r="X87" s="8">
        <v>0</v>
      </c>
      <c r="Z87" s="83">
        <f t="shared" si="47"/>
        <v>9.2703619579916838E-2</v>
      </c>
      <c r="AA87" s="14">
        <f t="shared" si="48"/>
        <v>3.9843442348354297E-3</v>
      </c>
      <c r="AC87" s="21">
        <f t="shared" si="36"/>
        <v>41608</v>
      </c>
      <c r="AD87" s="14">
        <f t="shared" si="49"/>
        <v>-6.9444385794528718E-4</v>
      </c>
      <c r="AE87" s="14">
        <f t="shared" si="50"/>
        <v>3.9843442348354297E-3</v>
      </c>
      <c r="AF87" s="15">
        <f t="shared" si="51"/>
        <v>3.7867494824016202E-5</v>
      </c>
      <c r="AK87" s="37"/>
      <c r="AR87" s="37"/>
      <c r="AY87" s="29">
        <f t="shared" si="52"/>
        <v>41578</v>
      </c>
      <c r="AZ87" s="60">
        <f t="shared" si="53"/>
        <v>9.6687963814752267E-2</v>
      </c>
      <c r="BA87" s="60">
        <f t="shared" si="54"/>
        <v>1.2826086956521741E-3</v>
      </c>
      <c r="BB87" s="60">
        <f t="shared" si="55"/>
        <v>1.1801242236024728E-6</v>
      </c>
      <c r="BC87" s="60">
        <f t="shared" si="56"/>
        <v>0</v>
      </c>
      <c r="BD87" s="60">
        <f t="shared" si="57"/>
        <v>1.1801242236024728E-6</v>
      </c>
      <c r="BE87" s="60">
        <f t="shared" si="58"/>
        <v>4.7221191304347827E-2</v>
      </c>
      <c r="BF87" s="61">
        <f t="shared" si="59"/>
        <v>1.0678323315900398E-2</v>
      </c>
      <c r="BJ87" s="52">
        <f t="shared" si="60"/>
        <v>41578</v>
      </c>
      <c r="BK87" s="58">
        <f t="shared" si="61"/>
        <v>7.8648668794595391</v>
      </c>
      <c r="BL87" s="53">
        <f t="shared" si="62"/>
        <v>550768</v>
      </c>
      <c r="BP87" s="21">
        <f t="shared" si="37"/>
        <v>41608</v>
      </c>
      <c r="BQ87" s="58">
        <f t="shared" si="38"/>
        <v>9.599351995680698E-2</v>
      </c>
      <c r="BR87" s="58">
        <f t="shared" si="39"/>
        <v>9.6687963814752267E-2</v>
      </c>
      <c r="BS87" s="58">
        <f t="shared" si="40"/>
        <v>1.2826086956521741E-3</v>
      </c>
      <c r="BT87" s="58">
        <f t="shared" si="41"/>
        <v>4.7221191304347827E-2</v>
      </c>
      <c r="BU87" s="58">
        <f t="shared" si="42"/>
        <v>3.7867494824016202E-5</v>
      </c>
      <c r="BV87" s="8">
        <f t="shared" si="43"/>
        <v>1.0678323315900398E-2</v>
      </c>
    </row>
    <row r="88" spans="1:74" x14ac:dyDescent="0.25">
      <c r="A88" s="7">
        <f t="shared" si="63"/>
        <v>41517</v>
      </c>
      <c r="B88" s="273">
        <v>41608</v>
      </c>
      <c r="C88" s="268">
        <v>42415947844</v>
      </c>
      <c r="D88" s="269">
        <v>11155222.28999972</v>
      </c>
      <c r="E88" s="270">
        <v>468027</v>
      </c>
      <c r="F88" s="269">
        <v>1413864928.1333334</v>
      </c>
      <c r="G88" s="269">
        <v>3020.9046233087693</v>
      </c>
      <c r="H88" s="269">
        <v>11155222.28999972</v>
      </c>
      <c r="I88" s="271">
        <v>9.599351995680698E-2</v>
      </c>
      <c r="J88" s="271">
        <v>1.3204761904761903E-3</v>
      </c>
      <c r="K88" s="272">
        <v>8.3906926406926495E-4</v>
      </c>
      <c r="L88" s="272">
        <v>0</v>
      </c>
      <c r="M88" s="272">
        <v>8.3906926406926495E-4</v>
      </c>
      <c r="N88" s="281">
        <v>21.069592875199842</v>
      </c>
      <c r="O88" s="281">
        <v>8.0133116096565029</v>
      </c>
      <c r="P88" s="279">
        <v>9.6687963814752267E-2</v>
      </c>
      <c r="S88" s="21">
        <f t="shared" si="44"/>
        <v>41608</v>
      </c>
      <c r="T88" s="14">
        <f t="shared" si="45"/>
        <v>9.599351995680698E-2</v>
      </c>
      <c r="U88" s="14">
        <f t="shared" si="46"/>
        <v>1.3204761904761903E-3</v>
      </c>
      <c r="V88" s="14">
        <f>++VLOOKUP(B88,'cds bmps'!K:O,5,FALSE)/10000</f>
        <v>3.7903714285714298E-2</v>
      </c>
      <c r="W88" s="79">
        <v>1.0678323315900398E-2</v>
      </c>
      <c r="X88" s="8">
        <v>0</v>
      </c>
      <c r="Z88" s="83">
        <f t="shared" si="47"/>
        <v>9.1785304105977072E-2</v>
      </c>
      <c r="AA88" s="14">
        <f t="shared" si="48"/>
        <v>4.2082158508299078E-3</v>
      </c>
      <c r="AC88" s="21">
        <f t="shared" si="36"/>
        <v>41639</v>
      </c>
      <c r="AD88" s="14">
        <f t="shared" si="49"/>
        <v>1.2939567413958186E-3</v>
      </c>
      <c r="AE88" s="14">
        <f t="shared" si="50"/>
        <v>4.2082158508299078E-3</v>
      </c>
      <c r="AF88" s="15">
        <f t="shared" si="51"/>
        <v>8.3906926406926495E-4</v>
      </c>
      <c r="AK88" s="37"/>
      <c r="AR88" s="37"/>
      <c r="AY88" s="29">
        <f t="shared" si="52"/>
        <v>41608</v>
      </c>
      <c r="AZ88" s="60">
        <f t="shared" si="53"/>
        <v>9.599351995680698E-2</v>
      </c>
      <c r="BA88" s="60">
        <f t="shared" si="54"/>
        <v>1.3204761904761903E-3</v>
      </c>
      <c r="BB88" s="60">
        <f t="shared" si="55"/>
        <v>3.7867494824016202E-5</v>
      </c>
      <c r="BC88" s="60">
        <f t="shared" si="56"/>
        <v>0</v>
      </c>
      <c r="BD88" s="60">
        <f t="shared" si="57"/>
        <v>3.7867494824016202E-5</v>
      </c>
      <c r="BE88" s="60">
        <f t="shared" si="58"/>
        <v>3.7903714285714298E-2</v>
      </c>
      <c r="BF88" s="61">
        <f t="shared" si="59"/>
        <v>1.0678323315900398E-2</v>
      </c>
      <c r="BJ88" s="52">
        <f t="shared" si="60"/>
        <v>41608</v>
      </c>
      <c r="BK88" s="58">
        <f t="shared" si="61"/>
        <v>8.0133116096565029</v>
      </c>
      <c r="BL88" s="53">
        <f t="shared" si="62"/>
        <v>468027</v>
      </c>
      <c r="BP88" s="21">
        <f t="shared" si="37"/>
        <v>41639</v>
      </c>
      <c r="BQ88" s="58">
        <f t="shared" si="38"/>
        <v>9.7287476698202799E-2</v>
      </c>
      <c r="BR88" s="58">
        <f t="shared" si="39"/>
        <v>9.599351995680698E-2</v>
      </c>
      <c r="BS88" s="58">
        <f t="shared" si="40"/>
        <v>1.3204761904761903E-3</v>
      </c>
      <c r="BT88" s="58">
        <f t="shared" si="41"/>
        <v>3.7903714285714298E-2</v>
      </c>
      <c r="BU88" s="58">
        <f t="shared" si="42"/>
        <v>8.3906926406926495E-4</v>
      </c>
      <c r="BV88" s="8">
        <f t="shared" si="43"/>
        <v>1.0678323315900398E-2</v>
      </c>
    </row>
    <row r="89" spans="1:74" x14ac:dyDescent="0.25">
      <c r="A89" s="7">
        <f t="shared" si="63"/>
        <v>41547</v>
      </c>
      <c r="B89" s="273">
        <v>41639</v>
      </c>
      <c r="C89" s="268">
        <v>44668226083</v>
      </c>
      <c r="D89" s="269">
        <v>11905915.079999773</v>
      </c>
      <c r="E89" s="270">
        <v>439538</v>
      </c>
      <c r="F89" s="269">
        <v>1440910518.8064516</v>
      </c>
      <c r="G89" s="269">
        <v>3278.2387843746196</v>
      </c>
      <c r="H89" s="269">
        <v>11905915.079999773</v>
      </c>
      <c r="I89" s="271">
        <v>9.7287476698202799E-2</v>
      </c>
      <c r="J89" s="271">
        <v>2.1595454545454552E-3</v>
      </c>
      <c r="K89" s="272">
        <v>7.8715415019762515E-5</v>
      </c>
      <c r="L89" s="272">
        <v>0</v>
      </c>
      <c r="M89" s="272">
        <v>7.8715415019762515E-5</v>
      </c>
      <c r="N89" s="281">
        <v>21.088541055440615</v>
      </c>
      <c r="O89" s="281">
        <v>8.0950616011823513</v>
      </c>
      <c r="P89" s="279">
        <v>9.599351995680698E-2</v>
      </c>
      <c r="S89" s="21">
        <f t="shared" si="44"/>
        <v>41639</v>
      </c>
      <c r="T89" s="14">
        <f t="shared" si="45"/>
        <v>9.7287476698202799E-2</v>
      </c>
      <c r="U89" s="14">
        <f t="shared" si="46"/>
        <v>2.1595454545454552E-3</v>
      </c>
      <c r="V89" s="14">
        <f>++VLOOKUP(B89,'cds bmps'!K:O,5,FALSE)/10000</f>
        <v>3.5344265000000007E-2</v>
      </c>
      <c r="W89" s="79">
        <v>1.8041446566436407E-2</v>
      </c>
      <c r="X89" s="8">
        <v>0</v>
      </c>
      <c r="Z89" s="83">
        <f t="shared" si="47"/>
        <v>9.7195931519004131E-2</v>
      </c>
      <c r="AA89" s="14">
        <f t="shared" si="48"/>
        <v>9.1545179198668225E-5</v>
      </c>
      <c r="AC89" s="21">
        <f t="shared" si="36"/>
        <v>41670</v>
      </c>
      <c r="AD89" s="14">
        <f t="shared" si="49"/>
        <v>7.4900641885389252E-4</v>
      </c>
      <c r="AE89" s="14">
        <f t="shared" si="50"/>
        <v>9.1545179198668225E-5</v>
      </c>
      <c r="AF89" s="15">
        <f t="shared" si="51"/>
        <v>7.8715415019762515E-5</v>
      </c>
      <c r="AY89" s="29">
        <f t="shared" si="52"/>
        <v>41639</v>
      </c>
      <c r="AZ89" s="60">
        <f t="shared" si="53"/>
        <v>9.7287476698202799E-2</v>
      </c>
      <c r="BA89" s="60">
        <f t="shared" si="54"/>
        <v>2.1595454545454552E-3</v>
      </c>
      <c r="BB89" s="60">
        <f t="shared" si="55"/>
        <v>8.3906926406926495E-4</v>
      </c>
      <c r="BC89" s="60">
        <f t="shared" si="56"/>
        <v>0</v>
      </c>
      <c r="BD89" s="60">
        <f t="shared" si="57"/>
        <v>8.3906926406926495E-4</v>
      </c>
      <c r="BE89" s="60">
        <f t="shared" si="58"/>
        <v>3.5344265000000007E-2</v>
      </c>
      <c r="BF89" s="61">
        <f t="shared" si="59"/>
        <v>1.8041446566436407E-2</v>
      </c>
      <c r="BJ89" s="52">
        <f t="shared" si="60"/>
        <v>41639</v>
      </c>
      <c r="BK89" s="58">
        <f t="shared" si="61"/>
        <v>8.0950616011823513</v>
      </c>
      <c r="BL89" s="53">
        <f t="shared" si="62"/>
        <v>439538</v>
      </c>
      <c r="BP89" s="21">
        <f t="shared" si="37"/>
        <v>41670</v>
      </c>
      <c r="BQ89" s="58">
        <f t="shared" si="38"/>
        <v>9.8036483117056691E-2</v>
      </c>
      <c r="BR89" s="58">
        <f t="shared" si="39"/>
        <v>9.7287476698202799E-2</v>
      </c>
      <c r="BS89" s="58">
        <f t="shared" si="40"/>
        <v>2.1595454545454552E-3</v>
      </c>
      <c r="BT89" s="58">
        <f t="shared" si="41"/>
        <v>3.5344265000000007E-2</v>
      </c>
      <c r="BU89" s="58">
        <f t="shared" si="42"/>
        <v>7.8715415019762515E-5</v>
      </c>
      <c r="BV89" s="8">
        <f t="shared" si="43"/>
        <v>1.8041446566436407E-2</v>
      </c>
    </row>
    <row r="90" spans="1:74" x14ac:dyDescent="0.25">
      <c r="A90" s="7">
        <f t="shared" si="63"/>
        <v>41578</v>
      </c>
      <c r="B90" s="273">
        <v>41670</v>
      </c>
      <c r="C90" s="268">
        <v>46436485875</v>
      </c>
      <c r="D90" s="269">
        <v>12472519.899999669</v>
      </c>
      <c r="E90" s="270">
        <v>494371</v>
      </c>
      <c r="F90" s="269">
        <v>1497951157.2580645</v>
      </c>
      <c r="G90" s="269">
        <v>3030.0142145434593</v>
      </c>
      <c r="H90" s="269">
        <v>12472519.899999669</v>
      </c>
      <c r="I90" s="271">
        <v>9.8036483117056691E-2</v>
      </c>
      <c r="J90" s="271">
        <v>2.2382608695652177E-3</v>
      </c>
      <c r="K90" s="272">
        <v>7.3913043478280108E-7</v>
      </c>
      <c r="L90" s="272">
        <v>0</v>
      </c>
      <c r="M90" s="272">
        <v>7.3913043478280108E-7</v>
      </c>
      <c r="N90" s="281">
        <v>21.127364116208181</v>
      </c>
      <c r="O90" s="281">
        <v>8.016322589760879</v>
      </c>
      <c r="P90" s="279">
        <v>9.7287476698202799E-2</v>
      </c>
      <c r="S90" s="21">
        <f t="shared" si="44"/>
        <v>41670</v>
      </c>
      <c r="T90" s="14">
        <f t="shared" si="45"/>
        <v>9.8036483117056691E-2</v>
      </c>
      <c r="U90" s="14">
        <f t="shared" si="46"/>
        <v>2.2382608695652177E-3</v>
      </c>
      <c r="V90" s="14">
        <f>++VLOOKUP(B90,'cds bmps'!K:O,5,FALSE)/10000</f>
        <v>3.672470869565217E-2</v>
      </c>
      <c r="W90" s="79">
        <v>1.8041446566436407E-2</v>
      </c>
      <c r="X90" s="8">
        <v>0</v>
      </c>
      <c r="Z90" s="83">
        <f t="shared" si="47"/>
        <v>9.7354986457259582E-2</v>
      </c>
      <c r="AA90" s="14">
        <f t="shared" si="48"/>
        <v>6.8149665979710949E-4</v>
      </c>
      <c r="AC90" s="21">
        <f t="shared" si="36"/>
        <v>41698</v>
      </c>
      <c r="AD90" s="14">
        <f t="shared" si="49"/>
        <v>-1.0097520206289179E-3</v>
      </c>
      <c r="AE90" s="14">
        <f t="shared" si="50"/>
        <v>6.8149665979710949E-4</v>
      </c>
      <c r="AF90" s="15">
        <f t="shared" si="51"/>
        <v>7.3913043478280108E-7</v>
      </c>
      <c r="AK90" s="36"/>
      <c r="AR90" s="36"/>
      <c r="AY90" s="29">
        <f t="shared" si="52"/>
        <v>41670</v>
      </c>
      <c r="AZ90" s="60">
        <f t="shared" si="53"/>
        <v>9.8036483117056691E-2</v>
      </c>
      <c r="BA90" s="60">
        <f t="shared" si="54"/>
        <v>2.2382608695652177E-3</v>
      </c>
      <c r="BB90" s="60">
        <f t="shared" si="55"/>
        <v>7.8715415019762515E-5</v>
      </c>
      <c r="BC90" s="60">
        <f t="shared" si="56"/>
        <v>0</v>
      </c>
      <c r="BD90" s="60">
        <f t="shared" si="57"/>
        <v>7.8715415019762515E-5</v>
      </c>
      <c r="BE90" s="60">
        <f t="shared" si="58"/>
        <v>3.672470869565217E-2</v>
      </c>
      <c r="BF90" s="61">
        <f t="shared" si="59"/>
        <v>1.8041446566436407E-2</v>
      </c>
      <c r="BJ90" s="52">
        <f t="shared" si="60"/>
        <v>41670</v>
      </c>
      <c r="BK90" s="58">
        <f t="shared" si="61"/>
        <v>8.016322589760879</v>
      </c>
      <c r="BL90" s="53">
        <f t="shared" si="62"/>
        <v>494371</v>
      </c>
      <c r="BP90" s="21">
        <f t="shared" si="37"/>
        <v>41698</v>
      </c>
      <c r="BQ90" s="58">
        <f t="shared" si="38"/>
        <v>9.7026731096427773E-2</v>
      </c>
      <c r="BR90" s="58">
        <f t="shared" si="39"/>
        <v>9.8036483117056691E-2</v>
      </c>
      <c r="BS90" s="58">
        <f t="shared" si="40"/>
        <v>2.2382608695652177E-3</v>
      </c>
      <c r="BT90" s="58">
        <f t="shared" si="41"/>
        <v>3.672470869565217E-2</v>
      </c>
      <c r="BU90" s="58">
        <f t="shared" si="42"/>
        <v>7.3913043478280108E-7</v>
      </c>
      <c r="BV90" s="8">
        <f t="shared" si="43"/>
        <v>1.8041446566436407E-2</v>
      </c>
    </row>
    <row r="91" spans="1:74" x14ac:dyDescent="0.25">
      <c r="A91" s="7">
        <f t="shared" si="63"/>
        <v>41608</v>
      </c>
      <c r="B91" s="273">
        <v>41698</v>
      </c>
      <c r="C91" s="268">
        <v>40883337277</v>
      </c>
      <c r="D91" s="269">
        <v>10867881.020000111</v>
      </c>
      <c r="E91" s="270">
        <v>447084</v>
      </c>
      <c r="F91" s="269">
        <v>1460119188.4642856</v>
      </c>
      <c r="G91" s="269">
        <v>3265.8721592906159</v>
      </c>
      <c r="H91" s="269">
        <v>10867881.020000111</v>
      </c>
      <c r="I91" s="271">
        <v>9.7026731096427773E-2</v>
      </c>
      <c r="J91" s="271">
        <v>2.2390000000000005E-3</v>
      </c>
      <c r="K91" s="272">
        <v>7.9095238095237917E-5</v>
      </c>
      <c r="L91" s="272">
        <v>0</v>
      </c>
      <c r="M91" s="272">
        <v>7.9095238095237917E-5</v>
      </c>
      <c r="N91" s="281">
        <v>21.101783905269066</v>
      </c>
      <c r="O91" s="281">
        <v>8.0912821298649238</v>
      </c>
      <c r="P91" s="279">
        <v>9.8036483117056691E-2</v>
      </c>
      <c r="S91" s="21">
        <f t="shared" si="44"/>
        <v>41698</v>
      </c>
      <c r="T91" s="14">
        <f t="shared" si="45"/>
        <v>9.7026731096427773E-2</v>
      </c>
      <c r="U91" s="14">
        <f t="shared" si="46"/>
        <v>2.2390000000000005E-3</v>
      </c>
      <c r="V91" s="14">
        <f>++VLOOKUP(B91,'cds bmps'!K:O,5,FALSE)/10000</f>
        <v>3.2807865000000005E-2</v>
      </c>
      <c r="W91" s="79">
        <v>1.8041446566436407E-2</v>
      </c>
      <c r="X91" s="8">
        <v>0</v>
      </c>
      <c r="Z91" s="83">
        <f t="shared" si="47"/>
        <v>9.6964808333920779E-2</v>
      </c>
      <c r="AA91" s="14">
        <f t="shared" si="48"/>
        <v>6.1922762506994022E-5</v>
      </c>
      <c r="AC91" s="21">
        <f t="shared" si="36"/>
        <v>41729</v>
      </c>
      <c r="AD91" s="14">
        <f t="shared" si="49"/>
        <v>-3.4362397825302149E-4</v>
      </c>
      <c r="AE91" s="14">
        <f t="shared" si="50"/>
        <v>6.1922762506994022E-5</v>
      </c>
      <c r="AF91" s="15">
        <f t="shared" si="51"/>
        <v>7.9095238095237917E-5</v>
      </c>
      <c r="AY91" s="29">
        <f t="shared" si="52"/>
        <v>41698</v>
      </c>
      <c r="AZ91" s="60">
        <f t="shared" si="53"/>
        <v>9.7026731096427773E-2</v>
      </c>
      <c r="BA91" s="60">
        <f t="shared" si="54"/>
        <v>2.2390000000000005E-3</v>
      </c>
      <c r="BB91" s="60">
        <f t="shared" si="55"/>
        <v>7.3913043478280108E-7</v>
      </c>
      <c r="BC91" s="60">
        <f t="shared" si="56"/>
        <v>0</v>
      </c>
      <c r="BD91" s="60">
        <f t="shared" si="57"/>
        <v>7.3913043478280108E-7</v>
      </c>
      <c r="BE91" s="60">
        <f t="shared" si="58"/>
        <v>3.2807865000000005E-2</v>
      </c>
      <c r="BF91" s="61">
        <f t="shared" si="59"/>
        <v>1.8041446566436407E-2</v>
      </c>
      <c r="BJ91" s="52">
        <f t="shared" si="60"/>
        <v>41698</v>
      </c>
      <c r="BK91" s="58">
        <f t="shared" si="61"/>
        <v>8.0912821298649238</v>
      </c>
      <c r="BL91" s="53">
        <f t="shared" si="62"/>
        <v>447084</v>
      </c>
      <c r="BP91" s="21">
        <f t="shared" si="37"/>
        <v>41729</v>
      </c>
      <c r="BQ91" s="58">
        <f t="shared" si="38"/>
        <v>9.6683107118174752E-2</v>
      </c>
      <c r="BR91" s="58">
        <f t="shared" si="39"/>
        <v>9.7026731096427773E-2</v>
      </c>
      <c r="BS91" s="58">
        <f t="shared" si="40"/>
        <v>2.2390000000000005E-3</v>
      </c>
      <c r="BT91" s="58">
        <f t="shared" si="41"/>
        <v>3.2807865000000005E-2</v>
      </c>
      <c r="BU91" s="58">
        <f t="shared" si="42"/>
        <v>7.9095238095237917E-5</v>
      </c>
      <c r="BV91" s="8">
        <f t="shared" si="43"/>
        <v>1.8041446566436407E-2</v>
      </c>
    </row>
    <row r="92" spans="1:74" x14ac:dyDescent="0.25">
      <c r="A92" s="7">
        <f t="shared" si="63"/>
        <v>41639</v>
      </c>
      <c r="B92" s="273">
        <v>41729</v>
      </c>
      <c r="C92" s="268">
        <v>44914487476</v>
      </c>
      <c r="D92" s="269">
        <v>11897184.120000074</v>
      </c>
      <c r="E92" s="270">
        <v>460400</v>
      </c>
      <c r="F92" s="269">
        <v>1448854434.7096775</v>
      </c>
      <c r="G92" s="269">
        <v>3146.9470779966932</v>
      </c>
      <c r="H92" s="269">
        <v>11897184.120000074</v>
      </c>
      <c r="I92" s="271">
        <v>9.6683107118174752E-2</v>
      </c>
      <c r="J92" s="271">
        <v>2.3180952380952385E-3</v>
      </c>
      <c r="K92" s="272">
        <v>2.0740476190476151E-4</v>
      </c>
      <c r="L92" s="272">
        <v>0</v>
      </c>
      <c r="M92" s="272">
        <v>2.0740476190476151E-4</v>
      </c>
      <c r="N92" s="281">
        <v>21.094039036101041</v>
      </c>
      <c r="O92" s="281">
        <v>8.0541880802711763</v>
      </c>
      <c r="P92" s="279">
        <v>9.7026731096427773E-2</v>
      </c>
      <c r="S92" s="21">
        <f t="shared" si="44"/>
        <v>41729</v>
      </c>
      <c r="T92" s="14">
        <f t="shared" si="45"/>
        <v>9.6683107118174752E-2</v>
      </c>
      <c r="U92" s="14">
        <f t="shared" si="46"/>
        <v>2.3180952380952385E-3</v>
      </c>
      <c r="V92" s="14">
        <f>++VLOOKUP(B92,'cds bmps'!K:O,5,FALSE)/10000</f>
        <v>2.6218933333333343E-2</v>
      </c>
      <c r="W92" s="79">
        <v>1.3605662023721035E-2</v>
      </c>
      <c r="X92" s="8">
        <v>0</v>
      </c>
      <c r="Y92" s="17"/>
      <c r="Z92" s="83">
        <f t="shared" si="47"/>
        <v>9.3054345362300325E-2</v>
      </c>
      <c r="AA92" s="14">
        <f t="shared" si="48"/>
        <v>3.6287617558744267E-3</v>
      </c>
      <c r="AB92" s="17"/>
      <c r="AC92" s="21">
        <f t="shared" si="36"/>
        <v>41759</v>
      </c>
      <c r="AD92" s="14">
        <f t="shared" si="49"/>
        <v>1.4930986673639679E-3</v>
      </c>
      <c r="AE92" s="14">
        <f t="shared" si="50"/>
        <v>3.6287617558744267E-3</v>
      </c>
      <c r="AF92" s="15">
        <f t="shared" si="51"/>
        <v>2.0740476190476151E-4</v>
      </c>
      <c r="AK92" s="36"/>
      <c r="AR92" s="36"/>
      <c r="AY92" s="29">
        <f t="shared" si="52"/>
        <v>41729</v>
      </c>
      <c r="AZ92" s="60">
        <f t="shared" si="53"/>
        <v>9.6683107118174752E-2</v>
      </c>
      <c r="BA92" s="60">
        <f t="shared" si="54"/>
        <v>2.3180952380952385E-3</v>
      </c>
      <c r="BB92" s="60">
        <f t="shared" si="55"/>
        <v>7.9095238095237917E-5</v>
      </c>
      <c r="BC92" s="60">
        <f t="shared" si="56"/>
        <v>0</v>
      </c>
      <c r="BD92" s="60">
        <f t="shared" si="57"/>
        <v>7.9095238095237917E-5</v>
      </c>
      <c r="BE92" s="60">
        <f t="shared" si="58"/>
        <v>2.6218933333333343E-2</v>
      </c>
      <c r="BF92" s="61">
        <f t="shared" si="59"/>
        <v>1.3605662023721035E-2</v>
      </c>
      <c r="BJ92" s="52">
        <f t="shared" si="60"/>
        <v>41729</v>
      </c>
      <c r="BK92" s="58">
        <f t="shared" si="61"/>
        <v>8.0541880802711763</v>
      </c>
      <c r="BL92" s="53">
        <f t="shared" si="62"/>
        <v>460400</v>
      </c>
      <c r="BP92" s="21">
        <f t="shared" si="37"/>
        <v>41759</v>
      </c>
      <c r="BQ92" s="58">
        <f t="shared" si="38"/>
        <v>9.817620578553872E-2</v>
      </c>
      <c r="BR92" s="58">
        <f t="shared" si="39"/>
        <v>9.6683107118174752E-2</v>
      </c>
      <c r="BS92" s="58">
        <f t="shared" si="40"/>
        <v>2.3180952380952385E-3</v>
      </c>
      <c r="BT92" s="58">
        <f t="shared" si="41"/>
        <v>2.6218933333333343E-2</v>
      </c>
      <c r="BU92" s="58">
        <f t="shared" si="42"/>
        <v>2.0740476190476151E-4</v>
      </c>
      <c r="BV92" s="8">
        <f t="shared" si="43"/>
        <v>1.3605662023721035E-2</v>
      </c>
    </row>
    <row r="93" spans="1:74" x14ac:dyDescent="0.25">
      <c r="A93" s="7">
        <f t="shared" si="63"/>
        <v>41670</v>
      </c>
      <c r="B93" s="273">
        <v>41759</v>
      </c>
      <c r="C93" s="268">
        <v>43912527721</v>
      </c>
      <c r="D93" s="269">
        <v>11811411.940000189</v>
      </c>
      <c r="E93" s="270">
        <v>507877</v>
      </c>
      <c r="F93" s="269">
        <v>1463750924.0333333</v>
      </c>
      <c r="G93" s="269">
        <v>2882.0972874009522</v>
      </c>
      <c r="H93" s="269">
        <v>11811411.940000189</v>
      </c>
      <c r="I93" s="271">
        <v>9.817620578553872E-2</v>
      </c>
      <c r="J93" s="271">
        <v>2.5255E-3</v>
      </c>
      <c r="K93" s="272">
        <v>6.6880952380951944E-5</v>
      </c>
      <c r="L93" s="272">
        <v>0</v>
      </c>
      <c r="M93" s="272">
        <v>6.6880952380951944E-5</v>
      </c>
      <c r="N93" s="281">
        <v>21.104268104154112</v>
      </c>
      <c r="O93" s="281">
        <v>7.9662735328949736</v>
      </c>
      <c r="P93" s="279">
        <v>9.6683107118174752E-2</v>
      </c>
      <c r="S93" s="21">
        <f t="shared" si="44"/>
        <v>41759</v>
      </c>
      <c r="T93" s="14">
        <f t="shared" si="45"/>
        <v>9.817620578553872E-2</v>
      </c>
      <c r="U93" s="14">
        <f t="shared" si="46"/>
        <v>2.5255E-3</v>
      </c>
      <c r="V93" s="14">
        <f>++VLOOKUP(B93,'cds bmps'!K:O,5,FALSE)/10000</f>
        <v>2.0012786363636362E-2</v>
      </c>
      <c r="W93" s="79">
        <v>1.3605662023721035E-2</v>
      </c>
      <c r="X93" s="8">
        <v>0</v>
      </c>
      <c r="Y93" s="17"/>
      <c r="Z93" s="83">
        <f t="shared" si="47"/>
        <v>9.2492369448639922E-2</v>
      </c>
      <c r="AA93" s="14">
        <f t="shared" si="48"/>
        <v>5.6838363368987982E-3</v>
      </c>
      <c r="AB93" s="17"/>
      <c r="AC93" s="21">
        <f t="shared" si="36"/>
        <v>41790</v>
      </c>
      <c r="AD93" s="14">
        <f t="shared" si="49"/>
        <v>-8.5822268569704652E-4</v>
      </c>
      <c r="AE93" s="14">
        <f t="shared" si="50"/>
        <v>5.6838363368987982E-3</v>
      </c>
      <c r="AF93" s="15">
        <f t="shared" si="51"/>
        <v>6.6880952380951944E-5</v>
      </c>
      <c r="AG93" s="17"/>
      <c r="AH93" s="63"/>
      <c r="AI93" s="63"/>
      <c r="AJ93" s="63"/>
      <c r="AK93" s="65"/>
      <c r="AL93" s="63"/>
      <c r="AM93" s="63"/>
      <c r="AR93" s="36"/>
      <c r="AY93" s="29">
        <f t="shared" si="52"/>
        <v>41759</v>
      </c>
      <c r="AZ93" s="60">
        <f t="shared" si="53"/>
        <v>9.817620578553872E-2</v>
      </c>
      <c r="BA93" s="60">
        <f t="shared" si="54"/>
        <v>2.5255E-3</v>
      </c>
      <c r="BB93" s="60">
        <f t="shared" si="55"/>
        <v>2.0740476190476151E-4</v>
      </c>
      <c r="BC93" s="60">
        <f t="shared" si="56"/>
        <v>0</v>
      </c>
      <c r="BD93" s="60">
        <f t="shared" si="57"/>
        <v>2.0740476190476151E-4</v>
      </c>
      <c r="BE93" s="60">
        <f t="shared" si="58"/>
        <v>2.0012786363636362E-2</v>
      </c>
      <c r="BF93" s="61">
        <f t="shared" si="59"/>
        <v>1.3605662023721035E-2</v>
      </c>
      <c r="BJ93" s="52">
        <f t="shared" si="60"/>
        <v>41759</v>
      </c>
      <c r="BK93" s="58">
        <f t="shared" si="61"/>
        <v>7.9662735328949736</v>
      </c>
      <c r="BL93" s="53">
        <f t="shared" si="62"/>
        <v>507877</v>
      </c>
      <c r="BP93" s="21">
        <f t="shared" si="37"/>
        <v>41790</v>
      </c>
      <c r="BQ93" s="58">
        <f t="shared" si="38"/>
        <v>9.7317983099841673E-2</v>
      </c>
      <c r="BR93" s="58">
        <f t="shared" si="39"/>
        <v>9.817620578553872E-2</v>
      </c>
      <c r="BS93" s="58">
        <f t="shared" si="40"/>
        <v>2.5255E-3</v>
      </c>
      <c r="BT93" s="58">
        <f t="shared" si="41"/>
        <v>2.0012786363636362E-2</v>
      </c>
      <c r="BU93" s="58">
        <f t="shared" si="42"/>
        <v>6.6880952380951944E-5</v>
      </c>
      <c r="BV93" s="8">
        <f t="shared" si="43"/>
        <v>1.3605662023721035E-2</v>
      </c>
    </row>
    <row r="94" spans="1:74" x14ac:dyDescent="0.25">
      <c r="A94" s="7">
        <f t="shared" si="63"/>
        <v>41698</v>
      </c>
      <c r="B94" s="273">
        <v>41790</v>
      </c>
      <c r="C94" s="268">
        <v>44823727730</v>
      </c>
      <c r="D94" s="269">
        <v>11951108.980000123</v>
      </c>
      <c r="E94" s="270">
        <v>476810</v>
      </c>
      <c r="F94" s="269">
        <v>1445926700.967742</v>
      </c>
      <c r="G94" s="269">
        <v>3032.5007885064115</v>
      </c>
      <c r="H94" s="269">
        <v>11951108.980000123</v>
      </c>
      <c r="I94" s="271">
        <v>9.7317983099841673E-2</v>
      </c>
      <c r="J94" s="271">
        <v>2.5923809523809519E-3</v>
      </c>
      <c r="K94" s="272">
        <v>0</v>
      </c>
      <c r="L94" s="272">
        <v>-1.0633333333333326E-3</v>
      </c>
      <c r="M94" s="272">
        <v>-1.0633333333333326E-3</v>
      </c>
      <c r="N94" s="281">
        <v>21.09201626850448</v>
      </c>
      <c r="O94" s="281">
        <v>8.0171429008367738</v>
      </c>
      <c r="P94" s="279">
        <v>9.817620578553872E-2</v>
      </c>
      <c r="S94" s="21">
        <f t="shared" si="44"/>
        <v>41790</v>
      </c>
      <c r="T94" s="14">
        <f t="shared" si="45"/>
        <v>9.7317983099841673E-2</v>
      </c>
      <c r="U94" s="14">
        <f t="shared" si="46"/>
        <v>2.5923809523809519E-3</v>
      </c>
      <c r="V94" s="14">
        <f>++VLOOKUP(B94,'cds bmps'!K:O,5,FALSE)/10000</f>
        <v>1.8005336363636364E-2</v>
      </c>
      <c r="W94" s="79">
        <v>1.3605662023721035E-2</v>
      </c>
      <c r="X94" s="8">
        <v>0</v>
      </c>
      <c r="Y94" s="63"/>
      <c r="Z94" s="83">
        <f t="shared" si="47"/>
        <v>9.2310535511929123E-2</v>
      </c>
      <c r="AA94" s="14">
        <f t="shared" si="48"/>
        <v>5.0074475879125502E-3</v>
      </c>
      <c r="AB94" s="63"/>
      <c r="AC94" s="21">
        <f t="shared" si="36"/>
        <v>41820</v>
      </c>
      <c r="AD94" s="14">
        <f t="shared" si="49"/>
        <v>-1.1524294530443346E-4</v>
      </c>
      <c r="AE94" s="14">
        <f t="shared" si="50"/>
        <v>5.0074475879125502E-3</v>
      </c>
      <c r="AF94" s="15">
        <f t="shared" si="51"/>
        <v>-1.0633333333333326E-3</v>
      </c>
      <c r="AG94" s="63"/>
      <c r="AH94" s="63"/>
      <c r="AI94" s="63"/>
      <c r="AJ94" s="63"/>
      <c r="AK94" s="63"/>
      <c r="AL94" s="63"/>
      <c r="AM94" s="63"/>
      <c r="AY94" s="29">
        <f t="shared" si="52"/>
        <v>41790</v>
      </c>
      <c r="AZ94" s="60">
        <f t="shared" si="53"/>
        <v>9.7317983099841673E-2</v>
      </c>
      <c r="BA94" s="60">
        <f t="shared" si="54"/>
        <v>2.5923809523809519E-3</v>
      </c>
      <c r="BB94" s="60">
        <f t="shared" si="55"/>
        <v>6.6880952380951944E-5</v>
      </c>
      <c r="BC94" s="60">
        <f t="shared" si="56"/>
        <v>0</v>
      </c>
      <c r="BD94" s="60">
        <f t="shared" si="57"/>
        <v>6.6880952380951944E-5</v>
      </c>
      <c r="BE94" s="60">
        <f t="shared" si="58"/>
        <v>1.8005336363636364E-2</v>
      </c>
      <c r="BF94" s="61">
        <f t="shared" si="59"/>
        <v>1.3605662023721035E-2</v>
      </c>
      <c r="BJ94" s="52">
        <f t="shared" si="60"/>
        <v>41790</v>
      </c>
      <c r="BK94" s="58">
        <f t="shared" si="61"/>
        <v>8.0171429008367738</v>
      </c>
      <c r="BL94" s="53">
        <f t="shared" si="62"/>
        <v>476810</v>
      </c>
      <c r="BP94" s="21">
        <f t="shared" si="37"/>
        <v>41820</v>
      </c>
      <c r="BQ94" s="58">
        <f t="shared" si="38"/>
        <v>9.720274015453724E-2</v>
      </c>
      <c r="BR94" s="58">
        <f t="shared" si="39"/>
        <v>9.7317983099841673E-2</v>
      </c>
      <c r="BS94" s="58">
        <f t="shared" si="40"/>
        <v>2.5923809523809519E-3</v>
      </c>
      <c r="BT94" s="58">
        <f t="shared" si="41"/>
        <v>1.8005336363636364E-2</v>
      </c>
      <c r="BU94" s="58">
        <f t="shared" si="42"/>
        <v>-1.0633333333333326E-3</v>
      </c>
      <c r="BV94" s="8">
        <f t="shared" si="43"/>
        <v>1.3605662023721035E-2</v>
      </c>
    </row>
    <row r="95" spans="1:74" x14ac:dyDescent="0.25">
      <c r="A95" s="7">
        <f t="shared" si="63"/>
        <v>41729</v>
      </c>
      <c r="B95" s="273">
        <v>41820</v>
      </c>
      <c r="C95" s="268">
        <v>42807351646</v>
      </c>
      <c r="D95" s="269">
        <v>11399977.75000011</v>
      </c>
      <c r="E95" s="270">
        <v>454869</v>
      </c>
      <c r="F95" s="269">
        <v>1426911721.5333333</v>
      </c>
      <c r="G95" s="269">
        <v>3136.9728900701812</v>
      </c>
      <c r="H95" s="269">
        <v>11399977.75000011</v>
      </c>
      <c r="I95" s="271">
        <v>9.720274015453724E-2</v>
      </c>
      <c r="J95" s="271">
        <v>1.5290476190476193E-3</v>
      </c>
      <c r="K95" s="272">
        <v>0</v>
      </c>
      <c r="L95" s="272">
        <v>-5.7078674948240191E-4</v>
      </c>
      <c r="M95" s="272">
        <v>-5.7078674948240191E-4</v>
      </c>
      <c r="N95" s="281">
        <v>21.078778310551577</v>
      </c>
      <c r="O95" s="281">
        <v>8.0510135661610445</v>
      </c>
      <c r="P95" s="279">
        <v>9.7317983099841673E-2</v>
      </c>
      <c r="S95" s="21">
        <f t="shared" si="44"/>
        <v>41820</v>
      </c>
      <c r="T95" s="14">
        <f t="shared" si="45"/>
        <v>9.720274015453724E-2</v>
      </c>
      <c r="U95" s="14">
        <f t="shared" si="46"/>
        <v>1.5290476190476193E-3</v>
      </c>
      <c r="V95" s="14">
        <f>++VLOOKUP(B95,'cds bmps'!K:O,5,FALSE)/10000</f>
        <v>1.6739757142857137E-2</v>
      </c>
      <c r="W95" s="79">
        <v>1.2087984675341832E-2</v>
      </c>
      <c r="X95" s="8">
        <v>0</v>
      </c>
      <c r="Y95" s="63"/>
      <c r="Z95" s="83">
        <f t="shared" si="47"/>
        <v>9.0773727308318522E-2</v>
      </c>
      <c r="AA95" s="14">
        <f t="shared" si="48"/>
        <v>6.4290128462187179E-3</v>
      </c>
      <c r="AB95" s="63"/>
      <c r="AC95" s="21">
        <f t="shared" si="36"/>
        <v>41851</v>
      </c>
      <c r="AD95" s="14">
        <f t="shared" si="49"/>
        <v>5.3293524247674529E-4</v>
      </c>
      <c r="AE95" s="14">
        <f t="shared" si="50"/>
        <v>6.4290128462187179E-3</v>
      </c>
      <c r="AF95" s="15">
        <f t="shared" si="51"/>
        <v>-5.7078674948240191E-4</v>
      </c>
      <c r="AG95" s="63"/>
      <c r="AH95" s="63"/>
      <c r="AI95" s="63"/>
      <c r="AJ95" s="63"/>
      <c r="AK95" s="63"/>
      <c r="AL95" s="63"/>
      <c r="AM95" s="63"/>
      <c r="AR95" s="37"/>
      <c r="AY95" s="29">
        <f t="shared" si="52"/>
        <v>41820</v>
      </c>
      <c r="AZ95" s="60">
        <f t="shared" si="53"/>
        <v>9.720274015453724E-2</v>
      </c>
      <c r="BA95" s="60">
        <f t="shared" si="54"/>
        <v>1.5290476190476193E-3</v>
      </c>
      <c r="BB95" s="60">
        <f t="shared" si="55"/>
        <v>0</v>
      </c>
      <c r="BC95" s="60">
        <f t="shared" si="56"/>
        <v>-1.0633333333333326E-3</v>
      </c>
      <c r="BD95" s="60">
        <f t="shared" si="57"/>
        <v>-1.0633333333333326E-3</v>
      </c>
      <c r="BE95" s="60">
        <f t="shared" si="58"/>
        <v>1.6739757142857137E-2</v>
      </c>
      <c r="BF95" s="61">
        <f t="shared" si="59"/>
        <v>1.2087984675341832E-2</v>
      </c>
      <c r="BJ95" s="52">
        <f t="shared" si="60"/>
        <v>41820</v>
      </c>
      <c r="BK95" s="58">
        <f t="shared" si="61"/>
        <v>8.0510135661610445</v>
      </c>
      <c r="BL95" s="53">
        <f t="shared" si="62"/>
        <v>454869</v>
      </c>
      <c r="BP95" s="21">
        <f t="shared" si="37"/>
        <v>41851</v>
      </c>
      <c r="BQ95" s="58">
        <f t="shared" si="38"/>
        <v>9.7735675397013985E-2</v>
      </c>
      <c r="BR95" s="58">
        <f t="shared" si="39"/>
        <v>9.720274015453724E-2</v>
      </c>
      <c r="BS95" s="58">
        <f t="shared" si="40"/>
        <v>1.5290476190476193E-3</v>
      </c>
      <c r="BT95" s="58">
        <f t="shared" si="41"/>
        <v>1.6739757142857137E-2</v>
      </c>
      <c r="BU95" s="58">
        <f t="shared" si="42"/>
        <v>-5.7078674948240191E-4</v>
      </c>
      <c r="BV95" s="8">
        <f t="shared" si="43"/>
        <v>1.2087984675341832E-2</v>
      </c>
    </row>
    <row r="96" spans="1:74" x14ac:dyDescent="0.25">
      <c r="A96" s="7">
        <f t="shared" si="63"/>
        <v>41759</v>
      </c>
      <c r="B96" s="273">
        <v>41851</v>
      </c>
      <c r="C96" s="268">
        <v>45157461088</v>
      </c>
      <c r="D96" s="269">
        <v>12091767.01000016</v>
      </c>
      <c r="E96" s="270">
        <v>536674</v>
      </c>
      <c r="F96" s="269">
        <v>1456692293.1612904</v>
      </c>
      <c r="G96" s="269">
        <v>2714.2963757537918</v>
      </c>
      <c r="H96" s="269">
        <v>12091767.01000016</v>
      </c>
      <c r="I96" s="271">
        <v>9.7735675397013985E-2</v>
      </c>
      <c r="J96" s="271">
        <v>9.5826086956521742E-4</v>
      </c>
      <c r="K96" s="272">
        <v>0</v>
      </c>
      <c r="L96" s="272">
        <v>-1.0826086956521735E-4</v>
      </c>
      <c r="M96" s="272">
        <v>-1.0826086956521735E-4</v>
      </c>
      <c r="N96" s="281">
        <v>21.099434149790291</v>
      </c>
      <c r="O96" s="281">
        <v>7.9062880369948418</v>
      </c>
      <c r="P96" s="279">
        <v>9.720274015453724E-2</v>
      </c>
      <c r="S96" s="21">
        <f t="shared" si="44"/>
        <v>41851</v>
      </c>
      <c r="T96" s="14">
        <f t="shared" si="45"/>
        <v>9.7735675397013985E-2</v>
      </c>
      <c r="U96" s="14">
        <f t="shared" si="46"/>
        <v>9.5826086956521742E-4</v>
      </c>
      <c r="V96" s="14">
        <f>++VLOOKUP(B96,'cds bmps'!K:O,5,FALSE)/10000</f>
        <v>2.1330356521739129E-2</v>
      </c>
      <c r="W96" s="79">
        <v>1.2087984675341832E-2</v>
      </c>
      <c r="X96" s="8">
        <v>0</v>
      </c>
      <c r="Y96" s="63"/>
      <c r="Z96" s="83">
        <f t="shared" si="47"/>
        <v>9.1075570704889988E-2</v>
      </c>
      <c r="AA96" s="14">
        <f t="shared" si="48"/>
        <v>6.660104692123997E-3</v>
      </c>
      <c r="AB96" s="63"/>
      <c r="AC96" s="21">
        <f t="shared" si="36"/>
        <v>41882</v>
      </c>
      <c r="AD96" s="14">
        <f t="shared" si="49"/>
        <v>-6.5986147185649602E-4</v>
      </c>
      <c r="AE96" s="14">
        <f t="shared" si="50"/>
        <v>6.660104692123997E-3</v>
      </c>
      <c r="AF96" s="15">
        <f t="shared" si="51"/>
        <v>-1.0826086956521735E-4</v>
      </c>
      <c r="AG96" s="63"/>
      <c r="AH96" s="63"/>
      <c r="AI96" s="63"/>
      <c r="AJ96" s="63"/>
      <c r="AK96" s="63"/>
      <c r="AL96" s="63"/>
      <c r="AM96" s="63"/>
      <c r="AR96" s="37"/>
      <c r="AY96" s="29">
        <f t="shared" si="52"/>
        <v>41851</v>
      </c>
      <c r="AZ96" s="60">
        <f t="shared" si="53"/>
        <v>9.7735675397013985E-2</v>
      </c>
      <c r="BA96" s="60">
        <f t="shared" si="54"/>
        <v>9.5826086956521742E-4</v>
      </c>
      <c r="BB96" s="60">
        <f t="shared" si="55"/>
        <v>0</v>
      </c>
      <c r="BC96" s="60">
        <f t="shared" si="56"/>
        <v>-5.7078674948240191E-4</v>
      </c>
      <c r="BD96" s="60">
        <f t="shared" si="57"/>
        <v>-5.7078674948240191E-4</v>
      </c>
      <c r="BE96" s="60">
        <f t="shared" si="58"/>
        <v>2.1330356521739129E-2</v>
      </c>
      <c r="BF96" s="61">
        <f t="shared" si="59"/>
        <v>1.2087984675341832E-2</v>
      </c>
      <c r="BJ96" s="52">
        <f t="shared" si="60"/>
        <v>41851</v>
      </c>
      <c r="BK96" s="58">
        <f t="shared" si="61"/>
        <v>7.9062880369948418</v>
      </c>
      <c r="BL96" s="53">
        <f t="shared" si="62"/>
        <v>536674</v>
      </c>
      <c r="BP96" s="21">
        <f t="shared" si="37"/>
        <v>41882</v>
      </c>
      <c r="BQ96" s="58">
        <f t="shared" si="38"/>
        <v>9.7075813925157489E-2</v>
      </c>
      <c r="BR96" s="58">
        <f t="shared" si="39"/>
        <v>9.7735675397013985E-2</v>
      </c>
      <c r="BS96" s="58">
        <f t="shared" si="40"/>
        <v>9.5826086956521742E-4</v>
      </c>
      <c r="BT96" s="58">
        <f t="shared" si="41"/>
        <v>2.1330356521739129E-2</v>
      </c>
      <c r="BU96" s="58">
        <f t="shared" si="42"/>
        <v>-1.0826086956521735E-4</v>
      </c>
      <c r="BV96" s="8">
        <f t="shared" si="43"/>
        <v>1.2087984675341832E-2</v>
      </c>
    </row>
    <row r="97" spans="1:64" x14ac:dyDescent="0.25">
      <c r="A97" s="7">
        <f t="shared" si="63"/>
        <v>41790</v>
      </c>
      <c r="B97" s="274">
        <v>41882</v>
      </c>
      <c r="C97" s="275">
        <v>43698829274</v>
      </c>
      <c r="D97" s="276">
        <v>11622190.190000135</v>
      </c>
      <c r="E97" s="277">
        <v>463701</v>
      </c>
      <c r="F97" s="269">
        <v>1409639654</v>
      </c>
      <c r="G97" s="269">
        <v>3039.9754453839869</v>
      </c>
      <c r="H97" s="269">
        <v>11622190.190000135</v>
      </c>
      <c r="I97" s="271">
        <v>9.7075813925157489E-2</v>
      </c>
      <c r="J97" s="271">
        <v>8.5000000000000006E-4</v>
      </c>
      <c r="K97" s="272">
        <v>0</v>
      </c>
      <c r="L97" s="272">
        <v>-8.5000000000000006E-4</v>
      </c>
      <c r="M97" s="272">
        <v>-8.5000000000000006E-4</v>
      </c>
      <c r="N97" s="281">
        <v>21.066599944135298</v>
      </c>
      <c r="O97" s="281">
        <v>8.0196047171913261</v>
      </c>
      <c r="P97" s="279">
        <v>9.7735675397013985E-2</v>
      </c>
      <c r="S97" s="21">
        <f t="shared" si="44"/>
        <v>41882</v>
      </c>
      <c r="T97" s="14">
        <f t="shared" si="45"/>
        <v>9.7075813925157489E-2</v>
      </c>
      <c r="U97" s="14">
        <f t="shared" si="46"/>
        <v>8.5000000000000006E-4</v>
      </c>
      <c r="V97" s="14">
        <f>++VLOOKUP(B97,'cds bmps'!K:O,5,FALSE)/10000</f>
        <v>2.3160223809523806E-2</v>
      </c>
      <c r="W97" s="79">
        <v>1.2087984675341832E-2</v>
      </c>
      <c r="X97" s="8">
        <v>0</v>
      </c>
      <c r="Y97" s="63"/>
      <c r="Z97" s="83">
        <f t="shared" si="47"/>
        <v>9.1228418756882701E-2</v>
      </c>
      <c r="AA97" s="14">
        <f t="shared" si="48"/>
        <v>5.8473951682747882E-3</v>
      </c>
      <c r="AB97" s="63"/>
      <c r="AE97" s="10"/>
      <c r="AF97" s="10"/>
      <c r="AG97" s="63"/>
      <c r="AH97" s="63"/>
      <c r="AI97" s="63"/>
      <c r="AJ97" s="63"/>
      <c r="AK97" s="63"/>
      <c r="AL97" s="63"/>
      <c r="AM97" s="63"/>
      <c r="AR97" s="37"/>
      <c r="AY97" s="29">
        <f t="shared" si="52"/>
        <v>41882</v>
      </c>
      <c r="AZ97" s="60">
        <f t="shared" si="53"/>
        <v>9.7075813925157489E-2</v>
      </c>
      <c r="BA97" s="60">
        <f t="shared" si="54"/>
        <v>8.5000000000000006E-4</v>
      </c>
      <c r="BB97" s="60">
        <f t="shared" si="55"/>
        <v>0</v>
      </c>
      <c r="BC97" s="60">
        <f t="shared" si="56"/>
        <v>-1.0826086956521735E-4</v>
      </c>
      <c r="BD97" s="60">
        <f t="shared" si="57"/>
        <v>-1.0826086956521735E-4</v>
      </c>
      <c r="BE97" s="60">
        <f t="shared" si="58"/>
        <v>2.3160223809523806E-2</v>
      </c>
      <c r="BF97" s="61">
        <f t="shared" si="59"/>
        <v>1.2087984675341832E-2</v>
      </c>
      <c r="BJ97" s="52">
        <f t="shared" si="60"/>
        <v>41882</v>
      </c>
      <c r="BK97" s="58">
        <f t="shared" si="61"/>
        <v>8.0196047171913261</v>
      </c>
      <c r="BL97" s="53">
        <f t="shared" si="62"/>
        <v>463701</v>
      </c>
    </row>
    <row r="98" spans="1:64" x14ac:dyDescent="0.25">
      <c r="B98" s="66"/>
      <c r="T98" s="10"/>
      <c r="U98" s="10"/>
      <c r="V98" s="63"/>
      <c r="W98" s="63"/>
      <c r="X98" s="63"/>
      <c r="Y98" s="63"/>
      <c r="Z98" s="63"/>
      <c r="AA98" s="63"/>
      <c r="AB98" s="63"/>
      <c r="AE98" s="10"/>
      <c r="AF98" s="10"/>
      <c r="AG98" s="63"/>
      <c r="AH98" s="63"/>
      <c r="AI98" s="63"/>
      <c r="AJ98" s="63"/>
      <c r="AK98" s="63"/>
      <c r="AL98" s="63"/>
      <c r="AM98" s="63"/>
      <c r="AY98" s="29"/>
      <c r="AZ98" s="60"/>
      <c r="BA98" s="60"/>
      <c r="BB98" s="60"/>
      <c r="BC98" s="60"/>
      <c r="BD98" s="60"/>
      <c r="BE98" s="60"/>
      <c r="BF98" s="61"/>
    </row>
    <row r="99" spans="1:64" x14ac:dyDescent="0.25">
      <c r="B99" s="66"/>
      <c r="T99" s="10"/>
      <c r="U99" s="10"/>
      <c r="V99" s="63"/>
      <c r="W99" s="63"/>
      <c r="X99" s="63"/>
      <c r="Y99" s="63"/>
      <c r="Z99" s="63"/>
      <c r="AA99" s="63"/>
      <c r="AB99" s="63"/>
      <c r="AE99" s="10"/>
      <c r="AF99" s="10"/>
      <c r="AG99" s="63"/>
      <c r="AH99" s="63"/>
      <c r="AI99" s="63"/>
      <c r="AJ99" s="63"/>
      <c r="AK99" s="63"/>
      <c r="AL99" s="63"/>
      <c r="AM99" s="63"/>
      <c r="AR99" s="36"/>
      <c r="AY99" s="29"/>
      <c r="AZ99" s="60"/>
      <c r="BA99" s="60"/>
      <c r="BB99" s="60"/>
      <c r="BC99" s="60"/>
      <c r="BD99" s="60"/>
      <c r="BE99" s="60"/>
      <c r="BF99" s="61"/>
    </row>
    <row r="100" spans="1:64" x14ac:dyDescent="0.25">
      <c r="B100" s="66"/>
      <c r="T100" s="10"/>
      <c r="U100" s="10"/>
      <c r="V100" s="63"/>
      <c r="W100" s="63"/>
      <c r="X100" s="63"/>
      <c r="Y100" s="63"/>
      <c r="Z100" s="63"/>
      <c r="AA100" s="63"/>
      <c r="AB100" s="63"/>
      <c r="AE100" s="10"/>
      <c r="AF100" s="10"/>
      <c r="AG100" s="63"/>
      <c r="AH100" s="63"/>
      <c r="AI100" s="63"/>
      <c r="AJ100" s="63"/>
      <c r="AK100" s="63"/>
      <c r="AL100" s="63"/>
      <c r="AM100" s="63"/>
      <c r="AY100" s="29"/>
      <c r="AZ100" s="60"/>
      <c r="BA100" s="60"/>
      <c r="BB100" s="60"/>
      <c r="BC100" s="60"/>
      <c r="BD100" s="60"/>
      <c r="BE100" s="60"/>
      <c r="BF100" s="61"/>
    </row>
    <row r="101" spans="1:64" x14ac:dyDescent="0.25">
      <c r="B101" s="66"/>
      <c r="T101" s="10"/>
      <c r="U101" s="10"/>
      <c r="V101" s="63"/>
      <c r="W101" s="63"/>
      <c r="X101" s="63"/>
      <c r="Y101" s="63"/>
      <c r="Z101" s="63"/>
      <c r="AA101" s="63"/>
      <c r="AB101" s="63"/>
      <c r="AE101" s="10"/>
      <c r="AF101" s="10"/>
      <c r="AG101" s="63"/>
      <c r="AH101" s="63"/>
      <c r="AI101" s="63"/>
      <c r="AJ101" s="63"/>
      <c r="AK101" s="63"/>
      <c r="AL101" s="63"/>
      <c r="AM101" s="63"/>
      <c r="AR101" s="36"/>
      <c r="AY101" s="29"/>
      <c r="AZ101" s="60"/>
      <c r="BA101" s="60"/>
      <c r="BB101" s="60"/>
      <c r="BC101" s="60"/>
      <c r="BD101" s="60"/>
      <c r="BE101" s="60"/>
      <c r="BF101" s="61"/>
    </row>
    <row r="102" spans="1:64" x14ac:dyDescent="0.25">
      <c r="B102" s="66"/>
      <c r="T102" s="63"/>
      <c r="U102" s="63"/>
      <c r="V102" s="63"/>
      <c r="W102" s="63"/>
      <c r="X102" s="63"/>
      <c r="Y102" s="63"/>
      <c r="Z102" s="63"/>
      <c r="AA102" s="63"/>
      <c r="AB102" s="63"/>
      <c r="AE102" s="63"/>
      <c r="AF102" s="63"/>
      <c r="AG102" s="63"/>
      <c r="AH102" s="63"/>
      <c r="AI102" s="63"/>
      <c r="AJ102" s="63"/>
      <c r="AK102" s="63"/>
      <c r="AL102" s="63"/>
      <c r="AM102" s="63"/>
      <c r="AR102" s="36"/>
      <c r="AY102" s="29"/>
      <c r="AZ102" s="60"/>
      <c r="BA102" s="60"/>
      <c r="BB102" s="60"/>
      <c r="BC102" s="60"/>
      <c r="BD102" s="60"/>
      <c r="BE102" s="60"/>
      <c r="BF102" s="61"/>
    </row>
    <row r="103" spans="1:64" x14ac:dyDescent="0.25">
      <c r="B103" s="66"/>
      <c r="T103" s="63"/>
      <c r="U103" s="63"/>
      <c r="V103" s="63"/>
      <c r="W103" s="63"/>
      <c r="X103" s="63"/>
      <c r="Y103" s="63"/>
      <c r="Z103" s="63"/>
      <c r="AA103" s="63"/>
      <c r="AB103" s="63"/>
      <c r="AE103" s="63"/>
      <c r="AF103" s="63"/>
      <c r="AG103" s="63"/>
      <c r="AH103" s="63"/>
      <c r="AI103" s="63"/>
      <c r="AJ103" s="63"/>
      <c r="AK103" s="63"/>
      <c r="AL103" s="63"/>
      <c r="AM103" s="63"/>
      <c r="AY103" s="29"/>
      <c r="AZ103" s="60"/>
      <c r="BA103" s="60"/>
      <c r="BB103" s="60"/>
      <c r="BC103" s="60"/>
      <c r="BD103" s="60"/>
      <c r="BE103" s="60"/>
      <c r="BF103" s="61"/>
    </row>
    <row r="104" spans="1:64" x14ac:dyDescent="0.25">
      <c r="B104" s="66"/>
      <c r="T104" s="70"/>
      <c r="U104" s="70"/>
      <c r="V104" s="70"/>
      <c r="W104" s="70"/>
      <c r="X104" s="70"/>
      <c r="Y104" s="70"/>
      <c r="Z104" s="63"/>
      <c r="AA104" s="63"/>
      <c r="AB104" s="63"/>
      <c r="AE104" s="70"/>
      <c r="AF104" s="70"/>
      <c r="AG104" s="70"/>
      <c r="AH104" s="70"/>
      <c r="AI104" s="70"/>
      <c r="AJ104" s="70"/>
      <c r="AK104" s="63"/>
      <c r="AL104" s="63"/>
      <c r="AM104" s="63"/>
      <c r="AR104" s="37"/>
    </row>
    <row r="105" spans="1:64" x14ac:dyDescent="0.25">
      <c r="B105" s="66"/>
      <c r="T105" s="10"/>
      <c r="U105" s="10"/>
      <c r="V105" s="10"/>
      <c r="W105" s="10"/>
      <c r="X105" s="10"/>
      <c r="Y105" s="10"/>
      <c r="Z105" s="63"/>
      <c r="AA105" s="63"/>
      <c r="AB105" s="63"/>
      <c r="AE105" s="10"/>
      <c r="AF105" s="10"/>
      <c r="AG105" s="10"/>
      <c r="AH105" s="10"/>
      <c r="AI105" s="10"/>
      <c r="AJ105" s="10"/>
      <c r="AK105" s="63"/>
      <c r="AL105" s="63"/>
      <c r="AM105" s="63"/>
      <c r="AR105" s="37"/>
    </row>
    <row r="106" spans="1:64" x14ac:dyDescent="0.25">
      <c r="B106" s="66"/>
      <c r="T106" s="10"/>
      <c r="U106" s="10"/>
      <c r="V106" s="10"/>
      <c r="W106" s="10"/>
      <c r="X106" s="10"/>
      <c r="Y106" s="10"/>
      <c r="Z106" s="63"/>
      <c r="AA106" s="63"/>
      <c r="AB106" s="63"/>
      <c r="AE106" s="10"/>
      <c r="AF106" s="10"/>
      <c r="AG106" s="10"/>
      <c r="AH106" s="10"/>
      <c r="AI106" s="10"/>
      <c r="AJ106" s="10"/>
      <c r="AK106" s="63"/>
      <c r="AL106" s="63"/>
      <c r="AM106" s="63"/>
      <c r="AR106" s="37"/>
    </row>
    <row r="107" spans="1:64" x14ac:dyDescent="0.25">
      <c r="B107" s="66"/>
      <c r="T107" s="10"/>
      <c r="U107" s="10"/>
      <c r="V107" s="10"/>
      <c r="W107" s="10"/>
      <c r="X107" s="10"/>
      <c r="Y107" s="10"/>
      <c r="Z107" s="63"/>
      <c r="AA107" s="63"/>
      <c r="AB107" s="63"/>
      <c r="AE107" s="10"/>
      <c r="AF107" s="10"/>
      <c r="AG107" s="10"/>
      <c r="AH107" s="10"/>
      <c r="AI107" s="10"/>
      <c r="AJ107" s="10"/>
      <c r="AK107" s="63"/>
      <c r="AL107" s="63"/>
      <c r="AM107" s="63"/>
    </row>
    <row r="108" spans="1:64" x14ac:dyDescent="0.25">
      <c r="B108" s="66"/>
      <c r="T108" s="63"/>
      <c r="U108" s="63"/>
      <c r="V108" s="63"/>
      <c r="W108" s="63"/>
      <c r="X108" s="63"/>
      <c r="Y108" s="63"/>
      <c r="Z108" s="63"/>
      <c r="AA108" s="63"/>
      <c r="AB108" s="63"/>
      <c r="AE108" s="63"/>
      <c r="AF108" s="63"/>
      <c r="AG108" s="63"/>
      <c r="AH108" s="63"/>
      <c r="AI108" s="63"/>
      <c r="AJ108" s="63"/>
      <c r="AK108" s="63"/>
      <c r="AL108" s="63"/>
      <c r="AM108" s="63"/>
      <c r="AR108" s="36"/>
    </row>
    <row r="109" spans="1:64" x14ac:dyDescent="0.25">
      <c r="B109" s="66"/>
      <c r="T109" s="70"/>
      <c r="U109" s="70"/>
      <c r="V109" s="70"/>
      <c r="W109" s="70"/>
      <c r="X109" s="70"/>
      <c r="Y109" s="70"/>
      <c r="Z109" s="70"/>
      <c r="AA109" s="70"/>
      <c r="AB109" s="70"/>
      <c r="AE109" s="70"/>
      <c r="AF109" s="70"/>
      <c r="AG109" s="70"/>
      <c r="AH109" s="70"/>
      <c r="AI109" s="70"/>
      <c r="AJ109" s="70"/>
      <c r="AK109" s="70"/>
      <c r="AL109" s="70"/>
      <c r="AM109" s="70"/>
    </row>
    <row r="110" spans="1:64" x14ac:dyDescent="0.25">
      <c r="B110" s="66"/>
      <c r="T110" s="10"/>
      <c r="U110" s="10"/>
      <c r="V110" s="10"/>
      <c r="W110" s="10"/>
      <c r="X110" s="10"/>
      <c r="Y110" s="10"/>
      <c r="Z110" s="10"/>
      <c r="AA110" s="10"/>
      <c r="AB110" s="10"/>
      <c r="AE110" s="10"/>
      <c r="AF110" s="10"/>
      <c r="AG110" s="10"/>
      <c r="AH110" s="10"/>
      <c r="AI110" s="10"/>
      <c r="AJ110" s="10"/>
      <c r="AK110" s="10"/>
      <c r="AL110" s="10"/>
      <c r="AM110" s="10"/>
      <c r="AR110" s="36"/>
    </row>
    <row r="111" spans="1:64" x14ac:dyDescent="0.25">
      <c r="B111" s="66"/>
      <c r="T111" s="10"/>
      <c r="U111" s="10"/>
      <c r="V111" s="10"/>
      <c r="W111" s="10"/>
      <c r="X111" s="10"/>
      <c r="Y111" s="10"/>
      <c r="Z111" s="10"/>
      <c r="AA111" s="10"/>
      <c r="AB111" s="10"/>
      <c r="AE111" s="10"/>
      <c r="AF111" s="10"/>
      <c r="AG111" s="10"/>
      <c r="AH111" s="10"/>
      <c r="AI111" s="10"/>
      <c r="AJ111" s="10"/>
      <c r="AK111" s="10"/>
      <c r="AL111" s="10"/>
      <c r="AM111" s="10"/>
      <c r="AR111" s="36"/>
    </row>
    <row r="112" spans="1:64" x14ac:dyDescent="0.25">
      <c r="B112" s="66"/>
      <c r="T112" s="10"/>
      <c r="U112" s="10"/>
      <c r="V112" s="10"/>
      <c r="W112" s="10"/>
      <c r="X112" s="10"/>
      <c r="Y112" s="10"/>
      <c r="Z112" s="10"/>
      <c r="AA112" s="10"/>
      <c r="AB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spans="2:39" x14ac:dyDescent="0.25">
      <c r="B113" s="66"/>
      <c r="T113" s="10"/>
      <c r="U113" s="10"/>
      <c r="V113" s="10"/>
      <c r="W113" s="10"/>
      <c r="X113" s="10"/>
      <c r="Y113" s="10"/>
      <c r="Z113" s="10"/>
      <c r="AA113" s="10"/>
      <c r="AB113" s="10"/>
      <c r="AE113" s="17"/>
      <c r="AF113" s="17"/>
      <c r="AG113" s="17"/>
      <c r="AH113" s="63"/>
      <c r="AI113" s="63"/>
      <c r="AJ113" s="63"/>
      <c r="AK113" s="63"/>
      <c r="AL113" s="63"/>
      <c r="AM113" s="63"/>
    </row>
    <row r="114" spans="2:39" x14ac:dyDescent="0.25">
      <c r="B114" s="66"/>
      <c r="T114" s="63"/>
      <c r="U114" s="63"/>
      <c r="V114" s="63"/>
      <c r="W114" s="63"/>
      <c r="X114" s="63"/>
      <c r="Y114" s="63"/>
      <c r="Z114" s="63"/>
      <c r="AA114" s="63"/>
      <c r="AB114" s="63"/>
      <c r="AE114" s="17"/>
      <c r="AF114" s="17"/>
      <c r="AG114" s="17"/>
      <c r="AH114" s="63"/>
      <c r="AI114" s="63"/>
      <c r="AJ114" s="63"/>
      <c r="AK114" s="63"/>
      <c r="AL114" s="63"/>
      <c r="AM114" s="63"/>
    </row>
    <row r="115" spans="2:39" x14ac:dyDescent="0.25">
      <c r="B115" s="66"/>
      <c r="T115" s="63"/>
      <c r="U115" s="63"/>
      <c r="V115" s="63"/>
      <c r="W115" s="63"/>
      <c r="X115" s="63"/>
      <c r="Y115" s="63"/>
      <c r="Z115" s="63"/>
      <c r="AA115" s="63"/>
      <c r="AB115" s="63"/>
      <c r="AE115" s="17"/>
      <c r="AF115" s="17"/>
      <c r="AG115" s="17"/>
      <c r="AH115" s="63"/>
      <c r="AI115" s="63"/>
      <c r="AJ115" s="63"/>
      <c r="AK115" s="63"/>
      <c r="AL115" s="63"/>
      <c r="AM115" s="63"/>
    </row>
    <row r="116" spans="2:39" x14ac:dyDescent="0.25">
      <c r="B116" s="66"/>
      <c r="T116"/>
      <c r="U116"/>
      <c r="V116"/>
      <c r="W116"/>
      <c r="X116"/>
      <c r="Y116"/>
      <c r="Z116"/>
      <c r="AA116"/>
      <c r="AB116"/>
      <c r="AE116" s="17"/>
      <c r="AF116" s="17"/>
      <c r="AG116" s="17"/>
      <c r="AH116" s="63"/>
      <c r="AI116" s="63"/>
      <c r="AJ116" s="63"/>
      <c r="AK116" s="63"/>
      <c r="AL116" s="63"/>
      <c r="AM116" s="63"/>
    </row>
    <row r="117" spans="2:39" x14ac:dyDescent="0.25">
      <c r="B117" s="66"/>
    </row>
    <row r="118" spans="2:39" x14ac:dyDescent="0.25">
      <c r="B118" s="66"/>
    </row>
    <row r="119" spans="2:39" x14ac:dyDescent="0.25">
      <c r="B119" s="66"/>
    </row>
    <row r="120" spans="2:39" x14ac:dyDescent="0.25">
      <c r="B120" s="66"/>
    </row>
    <row r="121" spans="2:39" x14ac:dyDescent="0.25">
      <c r="B121" s="66"/>
    </row>
    <row r="122" spans="2:39" x14ac:dyDescent="0.25">
      <c r="B122" s="66"/>
    </row>
    <row r="123" spans="2:39" x14ac:dyDescent="0.25">
      <c r="B123" s="66"/>
    </row>
    <row r="124" spans="2:39" x14ac:dyDescent="0.25">
      <c r="B124" s="66"/>
    </row>
    <row r="125" spans="2:39" x14ac:dyDescent="0.25">
      <c r="B125" s="66"/>
    </row>
    <row r="126" spans="2:39" x14ac:dyDescent="0.25">
      <c r="B126" s="66"/>
    </row>
    <row r="127" spans="2:39" x14ac:dyDescent="0.25">
      <c r="B127" s="66"/>
    </row>
    <row r="128" spans="2:39" x14ac:dyDescent="0.25">
      <c r="B128" s="66"/>
    </row>
    <row r="129" spans="2:2" x14ac:dyDescent="0.25">
      <c r="B129" s="66"/>
    </row>
    <row r="130" spans="2:2" x14ac:dyDescent="0.25">
      <c r="B130" s="66"/>
    </row>
    <row r="131" spans="2:2" x14ac:dyDescent="0.25">
      <c r="B131" s="66"/>
    </row>
    <row r="132" spans="2:2" x14ac:dyDescent="0.25">
      <c r="B132" s="66"/>
    </row>
    <row r="133" spans="2:2" x14ac:dyDescent="0.25">
      <c r="B133" s="66"/>
    </row>
    <row r="134" spans="2:2" x14ac:dyDescent="0.25">
      <c r="B134" s="66"/>
    </row>
    <row r="135" spans="2:2" x14ac:dyDescent="0.25">
      <c r="B135" s="66"/>
    </row>
    <row r="136" spans="2:2" x14ac:dyDescent="0.25">
      <c r="B136" s="66"/>
    </row>
    <row r="137" spans="2:2" x14ac:dyDescent="0.25">
      <c r="B137" s="66"/>
    </row>
    <row r="138" spans="2:2" x14ac:dyDescent="0.25">
      <c r="B138" s="66"/>
    </row>
    <row r="139" spans="2:2" x14ac:dyDescent="0.25">
      <c r="B139" s="66"/>
    </row>
    <row r="140" spans="2:2" x14ac:dyDescent="0.25">
      <c r="B140" s="66"/>
    </row>
    <row r="141" spans="2:2" x14ac:dyDescent="0.25">
      <c r="B141" s="66"/>
    </row>
    <row r="142" spans="2:2" x14ac:dyDescent="0.25">
      <c r="B142" s="66"/>
    </row>
    <row r="143" spans="2:2" x14ac:dyDescent="0.25">
      <c r="B143" s="66"/>
    </row>
    <row r="144" spans="2:2" x14ac:dyDescent="0.25">
      <c r="B144" s="66"/>
    </row>
    <row r="145" spans="2:13" x14ac:dyDescent="0.25">
      <c r="B145" s="66"/>
    </row>
    <row r="146" spans="2:13" x14ac:dyDescent="0.25">
      <c r="B146" s="66"/>
    </row>
    <row r="147" spans="2:13" x14ac:dyDescent="0.25">
      <c r="B147" s="66"/>
    </row>
    <row r="148" spans="2:13" x14ac:dyDescent="0.25">
      <c r="B148" s="66"/>
    </row>
    <row r="149" spans="2:13" x14ac:dyDescent="0.25">
      <c r="B149" s="66"/>
    </row>
    <row r="150" spans="2:13" x14ac:dyDescent="0.25">
      <c r="B150" s="66"/>
    </row>
    <row r="151" spans="2:13" x14ac:dyDescent="0.25">
      <c r="B151" s="66"/>
    </row>
    <row r="152" spans="2:13" x14ac:dyDescent="0.25">
      <c r="B152" s="66"/>
    </row>
    <row r="153" spans="2:13" x14ac:dyDescent="0.25">
      <c r="B153" s="66"/>
    </row>
    <row r="154" spans="2:13" x14ac:dyDescent="0.25">
      <c r="B154" s="66"/>
    </row>
    <row r="156" spans="2:13" x14ac:dyDescent="0.25">
      <c r="B156" s="67"/>
      <c r="C156" s="67"/>
      <c r="D156" s="67"/>
      <c r="E156" s="67"/>
      <c r="F156" s="67"/>
      <c r="G156" s="67"/>
      <c r="H156" s="67"/>
      <c r="I156" s="67"/>
      <c r="J156" s="72"/>
      <c r="K156" s="67"/>
      <c r="L156" s="67"/>
      <c r="M156" s="67"/>
    </row>
    <row r="157" spans="2:13" x14ac:dyDescent="0.25">
      <c r="B157" s="67"/>
      <c r="C157" s="67"/>
      <c r="D157" s="67"/>
      <c r="E157" s="67"/>
      <c r="F157" s="67"/>
      <c r="G157" s="67"/>
      <c r="H157" s="67"/>
      <c r="I157" s="67"/>
      <c r="J157" s="72"/>
      <c r="K157" s="67"/>
      <c r="L157" s="67"/>
      <c r="M157" s="67"/>
    </row>
    <row r="158" spans="2:13" x14ac:dyDescent="0.25">
      <c r="B158" s="67"/>
      <c r="C158" s="67"/>
      <c r="D158" s="67"/>
      <c r="E158" s="67"/>
      <c r="F158" s="67"/>
      <c r="G158" s="67"/>
      <c r="H158" s="67"/>
      <c r="I158" s="67"/>
      <c r="J158" s="72"/>
      <c r="K158" s="67"/>
      <c r="L158" s="67"/>
      <c r="M158" s="67"/>
    </row>
    <row r="159" spans="2:13" x14ac:dyDescent="0.25">
      <c r="B159" s="67"/>
      <c r="C159" s="67"/>
      <c r="D159" s="67"/>
      <c r="E159" s="67"/>
      <c r="F159" s="67"/>
      <c r="G159" s="67"/>
      <c r="H159" s="67"/>
      <c r="I159" s="67"/>
      <c r="J159" s="72"/>
      <c r="K159" s="67"/>
      <c r="L159" s="67"/>
      <c r="M159" s="67"/>
    </row>
    <row r="160" spans="2:13" x14ac:dyDescent="0.25">
      <c r="B160" s="67"/>
      <c r="C160" s="67"/>
      <c r="D160" s="67"/>
      <c r="E160" s="67"/>
      <c r="F160" s="67"/>
      <c r="G160" s="67"/>
      <c r="H160" s="67"/>
      <c r="I160" s="67"/>
      <c r="J160" s="72"/>
      <c r="K160" s="67"/>
      <c r="L160" s="67"/>
      <c r="M160" s="67"/>
    </row>
    <row r="161" spans="2:13" x14ac:dyDescent="0.25">
      <c r="B161" s="67"/>
      <c r="C161" s="67"/>
      <c r="D161" s="67"/>
      <c r="E161" s="67"/>
      <c r="F161" s="67"/>
      <c r="G161" s="67"/>
      <c r="H161" s="67"/>
      <c r="I161" s="67"/>
      <c r="J161" s="72"/>
      <c r="K161" s="67"/>
      <c r="L161" s="67"/>
      <c r="M161" s="67"/>
    </row>
    <row r="162" spans="2:13" x14ac:dyDescent="0.25">
      <c r="B162" s="67"/>
      <c r="C162" s="67"/>
      <c r="D162" s="67"/>
      <c r="E162" s="67"/>
      <c r="F162" s="67"/>
      <c r="G162" s="67"/>
      <c r="H162" s="67"/>
      <c r="I162" s="67"/>
      <c r="J162" s="72"/>
      <c r="K162" s="67"/>
      <c r="L162" s="67"/>
      <c r="M162" s="67"/>
    </row>
    <row r="163" spans="2:13" x14ac:dyDescent="0.25">
      <c r="B163" s="67"/>
      <c r="C163" s="67"/>
      <c r="D163" s="67"/>
      <c r="E163" s="67"/>
      <c r="F163" s="67"/>
      <c r="G163" s="67"/>
      <c r="H163" s="67"/>
      <c r="I163" s="67"/>
      <c r="J163" s="72"/>
      <c r="K163" s="67"/>
      <c r="L163" s="67"/>
      <c r="M163" s="67"/>
    </row>
    <row r="164" spans="2:13" x14ac:dyDescent="0.25">
      <c r="B164" s="67"/>
      <c r="C164" s="67"/>
      <c r="D164" s="67"/>
      <c r="E164" s="67"/>
      <c r="F164" s="67"/>
      <c r="G164" s="67"/>
      <c r="H164" s="67"/>
      <c r="I164" s="67"/>
      <c r="J164" s="72"/>
      <c r="K164" s="67"/>
      <c r="L164" s="67"/>
      <c r="M164" s="67"/>
    </row>
    <row r="165" spans="2:13" x14ac:dyDescent="0.25">
      <c r="B165" s="67"/>
      <c r="C165" s="67"/>
      <c r="D165" s="67"/>
      <c r="E165" s="67"/>
      <c r="F165" s="67"/>
      <c r="G165" s="67"/>
      <c r="H165" s="67"/>
      <c r="I165" s="67"/>
      <c r="J165" s="72"/>
      <c r="K165" s="67"/>
      <c r="L165" s="67"/>
      <c r="M165" s="67"/>
    </row>
    <row r="166" spans="2:13" x14ac:dyDescent="0.25">
      <c r="B166" s="67"/>
      <c r="C166" s="67"/>
      <c r="D166" s="67"/>
      <c r="E166" s="67"/>
      <c r="F166" s="67"/>
      <c r="G166" s="67"/>
      <c r="H166" s="67"/>
      <c r="I166" s="67"/>
      <c r="J166" s="72"/>
      <c r="K166" s="67"/>
      <c r="L166" s="67"/>
      <c r="M166" s="67"/>
    </row>
    <row r="167" spans="2:13" x14ac:dyDescent="0.25">
      <c r="B167" s="67"/>
      <c r="C167" s="67"/>
      <c r="D167" s="67"/>
      <c r="E167" s="67"/>
      <c r="F167" s="67"/>
      <c r="G167" s="67"/>
      <c r="H167" s="67"/>
      <c r="I167" s="67"/>
      <c r="J167" s="72"/>
      <c r="K167" s="67"/>
      <c r="L167" s="67"/>
      <c r="M167" s="67"/>
    </row>
    <row r="168" spans="2:13" x14ac:dyDescent="0.25">
      <c r="B168" s="67"/>
      <c r="C168" s="67"/>
      <c r="D168" s="67"/>
      <c r="E168" s="67"/>
      <c r="F168" s="67"/>
      <c r="G168" s="67"/>
      <c r="H168" s="67"/>
      <c r="I168" s="67"/>
      <c r="J168" s="72"/>
      <c r="K168" s="67"/>
      <c r="L168" s="67"/>
      <c r="M168" s="67"/>
    </row>
    <row r="169" spans="2:13" x14ac:dyDescent="0.25">
      <c r="B169" s="67"/>
      <c r="C169" s="67"/>
      <c r="D169" s="67"/>
      <c r="E169" s="67"/>
      <c r="F169" s="67"/>
      <c r="G169" s="67"/>
      <c r="H169" s="67"/>
      <c r="I169" s="67"/>
      <c r="J169" s="72"/>
      <c r="K169" s="67"/>
      <c r="L169" s="67"/>
      <c r="M169" s="67"/>
    </row>
    <row r="170" spans="2:13" x14ac:dyDescent="0.25">
      <c r="B170" s="67"/>
      <c r="C170" s="67"/>
      <c r="D170" s="67"/>
      <c r="E170" s="67"/>
      <c r="F170" s="67"/>
      <c r="G170" s="67"/>
      <c r="H170" s="67"/>
      <c r="I170" s="67"/>
      <c r="J170" s="72"/>
      <c r="K170" s="67"/>
      <c r="L170" s="67"/>
      <c r="M170" s="67"/>
    </row>
    <row r="171" spans="2:13" x14ac:dyDescent="0.25">
      <c r="B171" s="67"/>
      <c r="C171" s="67"/>
      <c r="D171" s="67"/>
      <c r="E171" s="67"/>
      <c r="F171" s="67"/>
      <c r="G171" s="67"/>
      <c r="H171" s="67"/>
      <c r="I171" s="67"/>
      <c r="J171" s="72"/>
      <c r="K171" s="67"/>
      <c r="L171" s="67"/>
      <c r="M171" s="67"/>
    </row>
    <row r="172" spans="2:13" x14ac:dyDescent="0.25">
      <c r="B172" s="67"/>
      <c r="C172" s="67"/>
      <c r="D172" s="67"/>
      <c r="E172" s="67"/>
      <c r="F172" s="67"/>
      <c r="G172" s="67"/>
      <c r="H172" s="67"/>
      <c r="I172" s="67"/>
      <c r="J172" s="72"/>
      <c r="K172" s="67"/>
      <c r="L172" s="67"/>
      <c r="M172" s="67"/>
    </row>
    <row r="173" spans="2:13" x14ac:dyDescent="0.25">
      <c r="B173" s="67"/>
      <c r="C173" s="67"/>
      <c r="D173" s="67"/>
      <c r="E173" s="67"/>
      <c r="F173" s="67"/>
      <c r="G173" s="67"/>
      <c r="H173" s="67"/>
      <c r="I173" s="67"/>
      <c r="J173" s="72"/>
      <c r="K173" s="67"/>
      <c r="L173" s="67"/>
      <c r="M173" s="67"/>
    </row>
    <row r="174" spans="2:13" x14ac:dyDescent="0.25">
      <c r="B174" s="67"/>
      <c r="C174" s="67"/>
      <c r="D174" s="67"/>
      <c r="E174" s="67"/>
      <c r="F174" s="67"/>
      <c r="G174" s="67"/>
      <c r="H174" s="67"/>
      <c r="I174" s="67"/>
      <c r="J174" s="72"/>
      <c r="K174" s="67"/>
      <c r="L174" s="67"/>
      <c r="M174" s="67"/>
    </row>
    <row r="175" spans="2:13" x14ac:dyDescent="0.25">
      <c r="B175" s="67"/>
      <c r="C175" s="67"/>
      <c r="D175" s="67"/>
      <c r="E175" s="67"/>
      <c r="F175" s="67"/>
      <c r="G175" s="67"/>
      <c r="H175" s="67"/>
      <c r="I175" s="67"/>
      <c r="J175" s="72"/>
      <c r="K175" s="67"/>
      <c r="L175" s="67"/>
      <c r="M175" s="67"/>
    </row>
    <row r="176" spans="2:13" x14ac:dyDescent="0.25">
      <c r="B176" s="67"/>
      <c r="C176" s="67"/>
      <c r="D176" s="67"/>
      <c r="E176" s="67"/>
      <c r="F176" s="67"/>
      <c r="G176" s="67"/>
      <c r="H176" s="67"/>
      <c r="I176" s="67"/>
      <c r="J176" s="72"/>
      <c r="K176" s="67"/>
      <c r="L176" s="67"/>
      <c r="M176" s="67"/>
    </row>
    <row r="177" spans="2:13" x14ac:dyDescent="0.25">
      <c r="B177" s="67"/>
      <c r="C177" s="67"/>
      <c r="D177" s="67"/>
      <c r="E177" s="67"/>
      <c r="F177" s="67"/>
      <c r="G177" s="67"/>
      <c r="H177" s="67"/>
      <c r="I177" s="67"/>
      <c r="J177" s="72"/>
      <c r="K177" s="67"/>
      <c r="L177" s="67"/>
      <c r="M177" s="67"/>
    </row>
    <row r="178" spans="2:13" x14ac:dyDescent="0.25">
      <c r="B178" s="67"/>
      <c r="C178" s="67"/>
      <c r="D178" s="67"/>
      <c r="E178" s="67"/>
      <c r="F178" s="67"/>
      <c r="G178" s="67"/>
      <c r="H178" s="67"/>
      <c r="I178" s="67"/>
      <c r="J178" s="72"/>
      <c r="K178" s="67"/>
      <c r="L178" s="67"/>
      <c r="M178" s="67"/>
    </row>
    <row r="179" spans="2:13" x14ac:dyDescent="0.25">
      <c r="B179" s="67"/>
      <c r="C179" s="67"/>
      <c r="D179" s="67"/>
      <c r="E179" s="67"/>
      <c r="F179" s="67"/>
      <c r="G179" s="67"/>
      <c r="H179" s="67"/>
      <c r="I179" s="67"/>
      <c r="J179" s="72"/>
      <c r="K179" s="67"/>
      <c r="L179" s="67"/>
      <c r="M179" s="67"/>
    </row>
    <row r="180" spans="2:13" x14ac:dyDescent="0.25">
      <c r="B180" s="67"/>
      <c r="C180" s="67"/>
      <c r="D180" s="67"/>
      <c r="E180" s="67"/>
      <c r="F180" s="67"/>
      <c r="G180" s="67"/>
      <c r="H180" s="67"/>
      <c r="I180" s="67"/>
      <c r="J180" s="72"/>
      <c r="K180" s="67"/>
      <c r="L180" s="67"/>
      <c r="M180" s="67"/>
    </row>
    <row r="181" spans="2:13" x14ac:dyDescent="0.25">
      <c r="B181" s="67"/>
      <c r="C181" s="67"/>
      <c r="D181" s="67"/>
      <c r="E181" s="67"/>
      <c r="F181" s="67"/>
      <c r="G181" s="67"/>
      <c r="H181" s="67"/>
      <c r="I181" s="67"/>
      <c r="J181" s="72"/>
      <c r="K181" s="67"/>
      <c r="L181" s="67"/>
      <c r="M181" s="67"/>
    </row>
    <row r="182" spans="2:13" x14ac:dyDescent="0.25">
      <c r="B182" s="67"/>
      <c r="C182" s="67"/>
      <c r="D182" s="67"/>
      <c r="E182" s="67"/>
      <c r="F182" s="67"/>
      <c r="G182" s="67"/>
      <c r="H182" s="67"/>
      <c r="I182" s="67"/>
      <c r="J182" s="72"/>
      <c r="K182" s="67"/>
      <c r="L182" s="67"/>
      <c r="M182" s="67"/>
    </row>
    <row r="183" spans="2:13" x14ac:dyDescent="0.25">
      <c r="B183" s="67"/>
      <c r="C183" s="67"/>
      <c r="D183" s="67"/>
      <c r="E183" s="67"/>
      <c r="F183" s="67"/>
      <c r="G183" s="67"/>
      <c r="H183" s="67"/>
      <c r="I183" s="67"/>
      <c r="J183" s="72"/>
      <c r="K183" s="67"/>
      <c r="L183" s="67"/>
      <c r="M183" s="67"/>
    </row>
    <row r="184" spans="2:13" x14ac:dyDescent="0.25">
      <c r="B184" s="67"/>
      <c r="C184" s="67"/>
      <c r="D184" s="67"/>
      <c r="E184" s="67"/>
      <c r="F184" s="67"/>
      <c r="G184" s="67"/>
      <c r="H184" s="67"/>
      <c r="I184" s="67"/>
      <c r="J184" s="72"/>
      <c r="K184" s="67"/>
      <c r="L184" s="67"/>
      <c r="M184" s="67"/>
    </row>
    <row r="185" spans="2:13" x14ac:dyDescent="0.25">
      <c r="B185" s="67"/>
      <c r="C185" s="67"/>
      <c r="D185" s="67"/>
      <c r="E185" s="67"/>
      <c r="F185" s="67"/>
      <c r="G185" s="67"/>
      <c r="H185" s="67"/>
      <c r="I185" s="67"/>
      <c r="J185" s="72"/>
      <c r="K185" s="67"/>
      <c r="L185" s="67"/>
      <c r="M185" s="67"/>
    </row>
    <row r="186" spans="2:13" x14ac:dyDescent="0.25">
      <c r="B186" s="67"/>
      <c r="C186" s="67"/>
      <c r="D186" s="67"/>
      <c r="E186" s="67"/>
      <c r="F186" s="67"/>
      <c r="G186" s="67"/>
      <c r="H186" s="67"/>
      <c r="I186" s="67"/>
      <c r="J186" s="72"/>
      <c r="K186" s="67"/>
      <c r="L186" s="67"/>
      <c r="M186" s="67"/>
    </row>
    <row r="187" spans="2:13" x14ac:dyDescent="0.25">
      <c r="B187" s="67"/>
      <c r="C187" s="67"/>
      <c r="D187" s="67"/>
      <c r="E187" s="67"/>
      <c r="F187" s="67"/>
      <c r="G187" s="67"/>
      <c r="H187" s="67"/>
      <c r="I187" s="67"/>
      <c r="J187" s="72"/>
      <c r="K187" s="67"/>
      <c r="L187" s="67"/>
      <c r="M187" s="67"/>
    </row>
    <row r="188" spans="2:13" x14ac:dyDescent="0.25">
      <c r="B188" s="67"/>
      <c r="C188" s="67"/>
      <c r="D188" s="67"/>
      <c r="E188" s="67"/>
      <c r="F188" s="67"/>
      <c r="G188" s="67"/>
      <c r="H188" s="67"/>
      <c r="I188" s="67"/>
      <c r="J188" s="72"/>
      <c r="K188" s="67"/>
      <c r="L188" s="67"/>
      <c r="M188" s="67"/>
    </row>
    <row r="189" spans="2:13" x14ac:dyDescent="0.25">
      <c r="B189" s="67"/>
      <c r="C189" s="67"/>
      <c r="D189" s="67"/>
      <c r="E189" s="67"/>
      <c r="F189" s="67"/>
      <c r="G189" s="67"/>
      <c r="H189" s="67"/>
      <c r="I189" s="67"/>
      <c r="J189" s="72"/>
      <c r="K189" s="67"/>
      <c r="L189" s="67"/>
      <c r="M189" s="67"/>
    </row>
    <row r="190" spans="2:13" x14ac:dyDescent="0.25">
      <c r="B190" s="67"/>
      <c r="C190" s="67"/>
      <c r="D190" s="67"/>
      <c r="E190" s="67"/>
      <c r="F190" s="67"/>
      <c r="G190" s="67"/>
      <c r="H190" s="67"/>
      <c r="I190" s="67"/>
      <c r="J190" s="72"/>
      <c r="K190" s="67"/>
      <c r="L190" s="67"/>
      <c r="M190" s="67"/>
    </row>
    <row r="191" spans="2:13" x14ac:dyDescent="0.25">
      <c r="B191" s="67"/>
      <c r="C191" s="67"/>
      <c r="D191" s="67"/>
      <c r="E191" s="67"/>
      <c r="F191" s="67"/>
      <c r="G191" s="67"/>
      <c r="H191" s="67"/>
      <c r="I191" s="67"/>
      <c r="J191" s="72"/>
      <c r="K191" s="67"/>
      <c r="L191" s="67"/>
      <c r="M191" s="67"/>
    </row>
    <row r="192" spans="2:13" x14ac:dyDescent="0.25">
      <c r="B192" s="67"/>
      <c r="C192" s="67"/>
      <c r="D192" s="67"/>
      <c r="E192" s="67"/>
      <c r="F192" s="67"/>
      <c r="G192" s="67"/>
      <c r="H192" s="67"/>
      <c r="I192" s="67"/>
      <c r="J192" s="72"/>
      <c r="K192" s="67"/>
      <c r="L192" s="67"/>
      <c r="M192" s="67"/>
    </row>
    <row r="193" spans="2:13" x14ac:dyDescent="0.25">
      <c r="B193" s="67"/>
      <c r="C193" s="67"/>
      <c r="D193" s="67"/>
      <c r="E193" s="67"/>
      <c r="F193" s="67"/>
      <c r="G193" s="67"/>
      <c r="H193" s="67"/>
      <c r="I193" s="67"/>
      <c r="J193" s="72"/>
      <c r="K193" s="67"/>
      <c r="L193" s="67"/>
      <c r="M193" s="67"/>
    </row>
    <row r="194" spans="2:13" x14ac:dyDescent="0.25">
      <c r="B194" s="67"/>
      <c r="C194" s="67"/>
      <c r="D194" s="67"/>
      <c r="E194" s="67"/>
      <c r="F194" s="67"/>
      <c r="G194" s="67"/>
      <c r="H194" s="67"/>
      <c r="I194" s="67"/>
      <c r="J194" s="72"/>
      <c r="K194" s="67"/>
      <c r="L194" s="67"/>
      <c r="M194" s="67"/>
    </row>
    <row r="195" spans="2:13" x14ac:dyDescent="0.25">
      <c r="B195" s="67"/>
      <c r="C195" s="67"/>
      <c r="D195" s="67"/>
      <c r="E195" s="67"/>
      <c r="F195" s="67"/>
      <c r="G195" s="67"/>
      <c r="H195" s="67"/>
      <c r="I195" s="67"/>
      <c r="J195" s="72"/>
      <c r="K195" s="67"/>
      <c r="L195" s="67"/>
      <c r="M195" s="67"/>
    </row>
    <row r="196" spans="2:13" x14ac:dyDescent="0.25">
      <c r="B196" s="67"/>
      <c r="C196" s="67"/>
      <c r="D196" s="67"/>
      <c r="E196" s="67"/>
      <c r="F196" s="67"/>
      <c r="G196" s="67"/>
      <c r="H196" s="67"/>
      <c r="I196" s="67"/>
      <c r="J196" s="72"/>
      <c r="K196" s="67"/>
      <c r="L196" s="67"/>
      <c r="M196" s="67"/>
    </row>
    <row r="197" spans="2:13" x14ac:dyDescent="0.25">
      <c r="B197" s="67"/>
      <c r="C197" s="67"/>
      <c r="D197" s="67"/>
      <c r="E197" s="67"/>
      <c r="F197" s="67"/>
      <c r="G197" s="67"/>
      <c r="H197" s="67"/>
      <c r="I197" s="67"/>
      <c r="J197" s="72"/>
      <c r="K197" s="67"/>
      <c r="L197" s="67"/>
      <c r="M197" s="67"/>
    </row>
    <row r="198" spans="2:13" x14ac:dyDescent="0.25">
      <c r="B198" s="67"/>
      <c r="C198" s="67"/>
      <c r="D198" s="67"/>
      <c r="E198" s="67"/>
      <c r="F198" s="67"/>
      <c r="G198" s="67"/>
      <c r="H198" s="67"/>
      <c r="I198" s="67"/>
      <c r="J198" s="72"/>
      <c r="K198" s="67"/>
      <c r="L198" s="67"/>
      <c r="M198" s="67"/>
    </row>
    <row r="199" spans="2:13" x14ac:dyDescent="0.25">
      <c r="B199" s="67"/>
      <c r="C199" s="67"/>
      <c r="D199" s="67"/>
      <c r="E199" s="67"/>
      <c r="F199" s="67"/>
      <c r="G199" s="67"/>
      <c r="H199" s="67"/>
      <c r="I199" s="67"/>
      <c r="J199" s="72"/>
      <c r="K199" s="67"/>
      <c r="L199" s="67"/>
      <c r="M199" s="67"/>
    </row>
    <row r="200" spans="2:13" x14ac:dyDescent="0.25">
      <c r="B200" s="67"/>
      <c r="C200" s="67"/>
      <c r="D200" s="67"/>
      <c r="E200" s="67"/>
      <c r="F200" s="67"/>
      <c r="G200" s="67"/>
      <c r="H200" s="67"/>
      <c r="I200" s="67"/>
      <c r="J200" s="72"/>
      <c r="K200" s="67"/>
      <c r="L200" s="67"/>
      <c r="M200" s="67"/>
    </row>
    <row r="201" spans="2:13" x14ac:dyDescent="0.25">
      <c r="B201" s="67"/>
      <c r="C201" s="67"/>
      <c r="D201" s="67"/>
      <c r="E201" s="67"/>
      <c r="F201" s="67"/>
      <c r="G201" s="67"/>
      <c r="H201" s="67"/>
      <c r="I201" s="67"/>
      <c r="J201" s="72"/>
      <c r="K201" s="67"/>
      <c r="L201" s="67"/>
      <c r="M201" s="67"/>
    </row>
    <row r="202" spans="2:13" x14ac:dyDescent="0.25">
      <c r="B202" s="67"/>
      <c r="C202" s="67"/>
      <c r="D202" s="67"/>
      <c r="E202" s="67"/>
      <c r="F202" s="67"/>
      <c r="G202" s="67"/>
      <c r="H202" s="67"/>
      <c r="I202" s="67"/>
      <c r="J202" s="72"/>
      <c r="K202" s="67"/>
      <c r="L202" s="67"/>
      <c r="M202" s="67"/>
    </row>
    <row r="203" spans="2:13" x14ac:dyDescent="0.25">
      <c r="B203" s="67"/>
      <c r="C203" s="67"/>
      <c r="D203" s="67"/>
      <c r="E203" s="67"/>
      <c r="F203" s="67"/>
      <c r="G203" s="67"/>
      <c r="H203" s="67"/>
      <c r="I203" s="67"/>
      <c r="J203" s="72"/>
      <c r="K203" s="67"/>
      <c r="L203" s="67"/>
      <c r="M203" s="67"/>
    </row>
    <row r="204" spans="2:13" x14ac:dyDescent="0.25">
      <c r="B204" s="67"/>
      <c r="C204" s="67"/>
      <c r="D204" s="67"/>
      <c r="E204" s="67"/>
      <c r="F204" s="67"/>
      <c r="G204" s="67"/>
      <c r="H204" s="67"/>
      <c r="I204" s="67"/>
      <c r="J204" s="72"/>
      <c r="K204" s="67"/>
      <c r="L204" s="67"/>
      <c r="M204" s="67"/>
    </row>
    <row r="205" spans="2:13" x14ac:dyDescent="0.25">
      <c r="B205" s="67"/>
      <c r="C205" s="67"/>
      <c r="D205" s="67"/>
      <c r="E205" s="67"/>
      <c r="F205" s="67"/>
      <c r="G205" s="67"/>
      <c r="H205" s="67"/>
      <c r="I205" s="67"/>
      <c r="J205" s="72"/>
      <c r="K205" s="67"/>
      <c r="L205" s="67"/>
      <c r="M205" s="67"/>
    </row>
    <row r="206" spans="2:13" x14ac:dyDescent="0.25">
      <c r="B206" s="67"/>
      <c r="C206" s="67"/>
      <c r="D206" s="67"/>
      <c r="E206" s="67"/>
      <c r="F206" s="67"/>
      <c r="G206" s="67"/>
      <c r="H206" s="67"/>
      <c r="I206" s="67"/>
      <c r="J206" s="72"/>
      <c r="K206" s="67"/>
      <c r="L206" s="67"/>
      <c r="M206" s="67"/>
    </row>
    <row r="207" spans="2:13" x14ac:dyDescent="0.25">
      <c r="B207" s="67"/>
      <c r="C207" s="67"/>
      <c r="D207" s="67"/>
      <c r="E207" s="67"/>
      <c r="F207" s="67"/>
      <c r="G207" s="67"/>
      <c r="H207" s="67"/>
      <c r="I207" s="67"/>
      <c r="J207" s="72"/>
      <c r="K207" s="67"/>
      <c r="L207" s="67"/>
      <c r="M207" s="67"/>
    </row>
    <row r="208" spans="2:13" x14ac:dyDescent="0.25">
      <c r="B208" s="67"/>
      <c r="C208" s="67"/>
      <c r="D208" s="67"/>
      <c r="E208" s="67"/>
      <c r="F208" s="67"/>
      <c r="G208" s="67"/>
      <c r="H208" s="67"/>
      <c r="I208" s="67"/>
      <c r="J208" s="72"/>
      <c r="K208" s="67"/>
      <c r="L208" s="67"/>
      <c r="M208" s="67"/>
    </row>
    <row r="209" spans="2:13" x14ac:dyDescent="0.25">
      <c r="B209" s="67"/>
      <c r="C209" s="67"/>
      <c r="D209" s="67"/>
      <c r="E209" s="67"/>
      <c r="F209" s="67"/>
      <c r="G209" s="67"/>
      <c r="H209" s="67"/>
      <c r="I209" s="67"/>
      <c r="J209" s="72"/>
      <c r="K209" s="67"/>
      <c r="L209" s="67"/>
      <c r="M209" s="67"/>
    </row>
    <row r="210" spans="2:13" x14ac:dyDescent="0.25">
      <c r="B210" s="67"/>
      <c r="C210" s="67"/>
      <c r="D210" s="67"/>
      <c r="E210" s="67"/>
      <c r="F210" s="67"/>
      <c r="G210" s="67"/>
      <c r="H210" s="67"/>
      <c r="I210" s="67"/>
      <c r="J210" s="72"/>
      <c r="K210" s="67"/>
      <c r="L210" s="67"/>
      <c r="M210" s="67"/>
    </row>
    <row r="211" spans="2:13" x14ac:dyDescent="0.25">
      <c r="B211" s="67"/>
      <c r="C211" s="67"/>
      <c r="D211" s="67"/>
      <c r="E211" s="67"/>
      <c r="F211" s="67"/>
      <c r="G211" s="67"/>
      <c r="H211" s="67"/>
      <c r="I211" s="67"/>
      <c r="J211" s="72"/>
      <c r="K211" s="67"/>
      <c r="L211" s="67"/>
      <c r="M211" s="67"/>
    </row>
    <row r="212" spans="2:13" x14ac:dyDescent="0.25">
      <c r="B212" s="67"/>
      <c r="C212" s="67"/>
      <c r="D212" s="67"/>
      <c r="E212" s="67"/>
      <c r="F212" s="67"/>
      <c r="G212" s="67"/>
      <c r="H212" s="67"/>
      <c r="I212" s="67"/>
      <c r="J212" s="72"/>
      <c r="K212" s="67"/>
      <c r="L212" s="67"/>
      <c r="M212" s="67"/>
    </row>
    <row r="213" spans="2:13" x14ac:dyDescent="0.25">
      <c r="B213" s="67"/>
      <c r="C213" s="67"/>
      <c r="D213" s="67"/>
      <c r="E213" s="67"/>
      <c r="F213" s="67"/>
      <c r="G213" s="67"/>
      <c r="H213" s="67"/>
      <c r="I213" s="67"/>
      <c r="J213" s="72"/>
      <c r="K213" s="67"/>
      <c r="L213" s="67"/>
      <c r="M213" s="67"/>
    </row>
    <row r="214" spans="2:13" x14ac:dyDescent="0.25">
      <c r="B214" s="67"/>
      <c r="C214" s="67"/>
      <c r="D214" s="67"/>
      <c r="E214" s="67"/>
      <c r="F214" s="67"/>
      <c r="G214" s="67"/>
      <c r="H214" s="67"/>
      <c r="I214" s="67"/>
      <c r="J214" s="72"/>
      <c r="K214" s="67"/>
      <c r="L214" s="67"/>
      <c r="M214" s="67"/>
    </row>
    <row r="215" spans="2:13" x14ac:dyDescent="0.25">
      <c r="B215" s="67"/>
      <c r="C215" s="67"/>
      <c r="D215" s="67"/>
      <c r="E215" s="67"/>
      <c r="F215" s="67"/>
      <c r="G215" s="67"/>
      <c r="H215" s="67"/>
      <c r="I215" s="67"/>
      <c r="J215" s="72"/>
      <c r="K215" s="67"/>
      <c r="L215" s="67"/>
      <c r="M215" s="67"/>
    </row>
    <row r="216" spans="2:13" x14ac:dyDescent="0.25">
      <c r="B216" s="67"/>
      <c r="C216" s="67"/>
      <c r="D216" s="67"/>
      <c r="E216" s="67"/>
      <c r="F216" s="67"/>
      <c r="G216" s="67"/>
      <c r="H216" s="67"/>
      <c r="I216" s="67"/>
      <c r="J216" s="72"/>
      <c r="K216" s="67"/>
      <c r="L216" s="67"/>
      <c r="M216" s="67"/>
    </row>
    <row r="217" spans="2:13" x14ac:dyDescent="0.25">
      <c r="B217" s="67"/>
      <c r="C217" s="67"/>
      <c r="D217" s="67"/>
      <c r="E217" s="67"/>
      <c r="F217" s="67"/>
      <c r="G217" s="67"/>
      <c r="H217" s="67"/>
      <c r="I217" s="67"/>
      <c r="J217" s="72"/>
      <c r="K217" s="67"/>
      <c r="L217" s="67"/>
      <c r="M217" s="67"/>
    </row>
    <row r="218" spans="2:13" x14ac:dyDescent="0.25">
      <c r="B218" s="67"/>
      <c r="C218" s="67"/>
      <c r="D218" s="67"/>
      <c r="E218" s="67"/>
      <c r="F218" s="67"/>
      <c r="G218" s="67"/>
      <c r="H218" s="67"/>
      <c r="I218" s="67"/>
      <c r="J218" s="72"/>
      <c r="K218" s="67"/>
      <c r="L218" s="67"/>
      <c r="M218" s="67"/>
    </row>
    <row r="219" spans="2:13" x14ac:dyDescent="0.25">
      <c r="B219" s="67"/>
      <c r="C219" s="67"/>
      <c r="D219" s="67"/>
      <c r="E219" s="67"/>
      <c r="F219" s="67"/>
      <c r="G219" s="67"/>
      <c r="H219" s="67"/>
      <c r="I219" s="67"/>
      <c r="J219" s="72"/>
      <c r="K219" s="67"/>
      <c r="L219" s="67"/>
      <c r="M219" s="67"/>
    </row>
    <row r="220" spans="2:13" x14ac:dyDescent="0.25">
      <c r="B220" s="67"/>
      <c r="C220" s="67"/>
      <c r="D220" s="67"/>
      <c r="E220" s="67"/>
      <c r="F220" s="67"/>
      <c r="G220" s="67"/>
      <c r="H220" s="67"/>
      <c r="I220" s="67"/>
      <c r="J220" s="72"/>
      <c r="K220" s="67"/>
      <c r="L220" s="67"/>
      <c r="M220" s="67"/>
    </row>
  </sheetData>
  <mergeCells count="6">
    <mergeCell ref="I15:J15"/>
    <mergeCell ref="T15:X15"/>
    <mergeCell ref="AY17:BF17"/>
    <mergeCell ref="BJ17:BL17"/>
    <mergeCell ref="BP17:BW17"/>
    <mergeCell ref="AD15:AF1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C3:Q3197"/>
  <sheetViews>
    <sheetView showGridLines="0" topLeftCell="A61" zoomScale="70" zoomScaleNormal="70" workbookViewId="0">
      <selection activeCell="E101" sqref="E101"/>
    </sheetView>
  </sheetViews>
  <sheetFormatPr defaultRowHeight="15" x14ac:dyDescent="0.25"/>
  <cols>
    <col min="1" max="4" width="9.140625" style="44"/>
    <col min="5" max="5" width="26.28515625" style="22" bestFit="1" customWidth="1"/>
    <col min="6" max="6" width="8.42578125" style="22" bestFit="1" customWidth="1"/>
    <col min="7" max="10" width="9.140625" style="44"/>
    <col min="11" max="11" width="12.42578125" style="44" bestFit="1" customWidth="1"/>
    <col min="12" max="12" width="12" style="44" bestFit="1" customWidth="1"/>
    <col min="13" max="13" width="7.42578125" style="44" bestFit="1" customWidth="1"/>
    <col min="14" max="14" width="7.7109375" style="44" bestFit="1" customWidth="1"/>
    <col min="15" max="15" width="12.42578125" style="44" bestFit="1" customWidth="1"/>
    <col min="16" max="16384" width="9.140625" style="44"/>
  </cols>
  <sheetData>
    <row r="3" spans="3:17" x14ac:dyDescent="0.25">
      <c r="F3" s="22" t="s">
        <v>58</v>
      </c>
    </row>
    <row r="4" spans="3:17" x14ac:dyDescent="0.25">
      <c r="E4" s="44" t="s">
        <v>90</v>
      </c>
    </row>
    <row r="5" spans="3:17" x14ac:dyDescent="0.25">
      <c r="C5" s="44" t="s">
        <v>60</v>
      </c>
      <c r="D5" s="44" t="s">
        <v>61</v>
      </c>
      <c r="E5" s="23" t="s">
        <v>59</v>
      </c>
      <c r="F5" s="22" t="s">
        <v>58</v>
      </c>
    </row>
    <row r="6" spans="3:17" x14ac:dyDescent="0.25">
      <c r="C6" s="44">
        <f>YEAR(E6)</f>
        <v>2002</v>
      </c>
      <c r="D6" s="44">
        <f>MONTH(E6)</f>
        <v>3</v>
      </c>
      <c r="E6" s="23">
        <v>37340</v>
      </c>
      <c r="F6" s="22">
        <v>29</v>
      </c>
    </row>
    <row r="7" spans="3:17" x14ac:dyDescent="0.25">
      <c r="C7" s="44">
        <f t="shared" ref="C7:C70" si="0">YEAR(E7)</f>
        <v>2002</v>
      </c>
      <c r="D7" s="44">
        <f t="shared" ref="D7:D70" si="1">MONTH(E7)</f>
        <v>4</v>
      </c>
      <c r="E7" s="23">
        <v>37363</v>
      </c>
      <c r="F7" s="22">
        <v>25.25</v>
      </c>
      <c r="G7" s="59"/>
      <c r="K7" s="44" t="s">
        <v>0</v>
      </c>
      <c r="M7" s="26" t="s">
        <v>60</v>
      </c>
      <c r="N7" s="26" t="s">
        <v>61</v>
      </c>
      <c r="O7" s="26" t="s">
        <v>62</v>
      </c>
    </row>
    <row r="8" spans="3:17" x14ac:dyDescent="0.25">
      <c r="C8" s="44">
        <f t="shared" si="0"/>
        <v>2002</v>
      </c>
      <c r="D8" s="44">
        <f t="shared" si="1"/>
        <v>4</v>
      </c>
      <c r="E8" s="23">
        <v>37365</v>
      </c>
      <c r="F8" s="22">
        <v>25.5</v>
      </c>
      <c r="G8" s="59"/>
      <c r="K8" s="28">
        <f>+EOMONTH(L8,0)</f>
        <v>39113</v>
      </c>
      <c r="L8" s="28">
        <f>+DATE(M8,N8,1)</f>
        <v>39083</v>
      </c>
      <c r="M8" s="27">
        <v>2007</v>
      </c>
      <c r="N8" s="44">
        <v>1</v>
      </c>
      <c r="O8" s="25">
        <v>7.3479999999999999</v>
      </c>
      <c r="P8" s="59">
        <f t="shared" ref="P8:P71" si="2">+AVERAGEIFS(F:F,D:D,N8,C:C,M8)</f>
        <v>7.3479999999999999</v>
      </c>
      <c r="Q8" s="25"/>
    </row>
    <row r="9" spans="3:17" x14ac:dyDescent="0.25">
      <c r="C9" s="44">
        <f t="shared" si="0"/>
        <v>2002</v>
      </c>
      <c r="D9" s="44">
        <f t="shared" si="1"/>
        <v>4</v>
      </c>
      <c r="E9" s="23">
        <v>37368</v>
      </c>
      <c r="F9" s="22">
        <v>25</v>
      </c>
      <c r="G9" s="59"/>
      <c r="K9" s="28">
        <f t="shared" ref="K9:K72" si="3">+EOMONTH(L9,0)</f>
        <v>39141</v>
      </c>
      <c r="L9" s="28">
        <f t="shared" ref="L9:L72" si="4">+DATE(M9,N9,1)</f>
        <v>39114</v>
      </c>
      <c r="M9" s="27">
        <v>2007</v>
      </c>
      <c r="N9" s="44">
        <v>2</v>
      </c>
      <c r="O9" s="25">
        <v>7.3307999999999991</v>
      </c>
      <c r="P9" s="59">
        <f t="shared" si="2"/>
        <v>7.3307999999999991</v>
      </c>
      <c r="Q9" s="25"/>
    </row>
    <row r="10" spans="3:17" x14ac:dyDescent="0.25">
      <c r="C10" s="44">
        <f t="shared" si="0"/>
        <v>2002</v>
      </c>
      <c r="D10" s="44">
        <f t="shared" si="1"/>
        <v>4</v>
      </c>
      <c r="E10" s="23">
        <v>37370</v>
      </c>
      <c r="F10" s="22">
        <v>24.75</v>
      </c>
      <c r="G10" s="59"/>
      <c r="K10" s="28">
        <f t="shared" si="3"/>
        <v>39172</v>
      </c>
      <c r="L10" s="28">
        <f t="shared" si="4"/>
        <v>39142</v>
      </c>
      <c r="M10" s="27">
        <v>2007</v>
      </c>
      <c r="N10" s="44">
        <v>3</v>
      </c>
      <c r="O10" s="25">
        <v>7.4680454545454529</v>
      </c>
      <c r="P10" s="59">
        <f t="shared" si="2"/>
        <v>7.4680454545454529</v>
      </c>
      <c r="Q10" s="25"/>
    </row>
    <row r="11" spans="3:17" x14ac:dyDescent="0.25">
      <c r="C11" s="44">
        <f t="shared" si="0"/>
        <v>2002</v>
      </c>
      <c r="D11" s="44">
        <f t="shared" si="1"/>
        <v>4</v>
      </c>
      <c r="E11" s="23">
        <v>37375</v>
      </c>
      <c r="F11" s="22">
        <v>22.75</v>
      </c>
      <c r="G11" s="59"/>
      <c r="K11" s="28">
        <f t="shared" si="3"/>
        <v>39202</v>
      </c>
      <c r="L11" s="28">
        <f t="shared" si="4"/>
        <v>39173</v>
      </c>
      <c r="M11" s="27">
        <v>2007</v>
      </c>
      <c r="N11" s="44">
        <v>4</v>
      </c>
      <c r="O11" s="25">
        <v>6.9229523809523812</v>
      </c>
      <c r="P11" s="59">
        <f t="shared" si="2"/>
        <v>6.9229523809523812</v>
      </c>
      <c r="Q11" s="25"/>
    </row>
    <row r="12" spans="3:17" x14ac:dyDescent="0.25">
      <c r="C12" s="44">
        <f t="shared" si="0"/>
        <v>2002</v>
      </c>
      <c r="D12" s="44">
        <f t="shared" si="1"/>
        <v>4</v>
      </c>
      <c r="E12" s="23">
        <v>37376</v>
      </c>
      <c r="F12" s="22">
        <v>22.25</v>
      </c>
      <c r="G12" s="59"/>
      <c r="K12" s="28">
        <f t="shared" si="3"/>
        <v>39233</v>
      </c>
      <c r="L12" s="28">
        <f t="shared" si="4"/>
        <v>39203</v>
      </c>
      <c r="M12" s="27">
        <v>2007</v>
      </c>
      <c r="N12" s="44">
        <v>5</v>
      </c>
      <c r="O12" s="25">
        <v>6.3709565217391289</v>
      </c>
      <c r="P12" s="59">
        <f t="shared" si="2"/>
        <v>6.3709565217391289</v>
      </c>
      <c r="Q12" s="25"/>
    </row>
    <row r="13" spans="3:17" x14ac:dyDescent="0.25">
      <c r="C13" s="44">
        <f t="shared" si="0"/>
        <v>2002</v>
      </c>
      <c r="D13" s="44">
        <f t="shared" si="1"/>
        <v>5</v>
      </c>
      <c r="E13" s="23">
        <v>37378</v>
      </c>
      <c r="F13" s="22">
        <v>22.25</v>
      </c>
      <c r="G13" s="59"/>
      <c r="K13" s="28">
        <f t="shared" si="3"/>
        <v>39263</v>
      </c>
      <c r="L13" s="28">
        <f t="shared" si="4"/>
        <v>39234</v>
      </c>
      <c r="M13" s="27">
        <v>2007</v>
      </c>
      <c r="N13" s="44">
        <v>6</v>
      </c>
      <c r="O13" s="25">
        <v>6.7576190476190492</v>
      </c>
      <c r="P13" s="59">
        <f t="shared" si="2"/>
        <v>6.7576190476190492</v>
      </c>
      <c r="Q13" s="25"/>
    </row>
    <row r="14" spans="3:17" x14ac:dyDescent="0.25">
      <c r="C14" s="44">
        <f t="shared" si="0"/>
        <v>2002</v>
      </c>
      <c r="D14" s="44">
        <f t="shared" si="1"/>
        <v>5</v>
      </c>
      <c r="E14" s="23">
        <v>37383</v>
      </c>
      <c r="F14" s="22">
        <v>22.25</v>
      </c>
      <c r="G14" s="59"/>
      <c r="K14" s="28">
        <f t="shared" si="3"/>
        <v>39294</v>
      </c>
      <c r="L14" s="28">
        <f t="shared" si="4"/>
        <v>39264</v>
      </c>
      <c r="M14" s="27">
        <v>2007</v>
      </c>
      <c r="N14" s="44">
        <v>7</v>
      </c>
      <c r="O14" s="25">
        <v>14.526999999999999</v>
      </c>
      <c r="P14" s="59">
        <f t="shared" si="2"/>
        <v>14.526999999999999</v>
      </c>
      <c r="Q14" s="25"/>
    </row>
    <row r="15" spans="3:17" x14ac:dyDescent="0.25">
      <c r="C15" s="44">
        <f t="shared" si="0"/>
        <v>2002</v>
      </c>
      <c r="D15" s="44">
        <f t="shared" si="1"/>
        <v>5</v>
      </c>
      <c r="E15" s="23">
        <v>37384</v>
      </c>
      <c r="F15" s="22">
        <v>22.75</v>
      </c>
      <c r="G15" s="59"/>
      <c r="K15" s="28">
        <f t="shared" si="3"/>
        <v>39325</v>
      </c>
      <c r="L15" s="28">
        <f t="shared" si="4"/>
        <v>39295</v>
      </c>
      <c r="M15" s="27">
        <v>2007</v>
      </c>
      <c r="N15" s="44">
        <v>8</v>
      </c>
      <c r="O15" s="25">
        <v>40.682869565217388</v>
      </c>
      <c r="P15" s="59">
        <f t="shared" si="2"/>
        <v>40.682869565217388</v>
      </c>
      <c r="Q15" s="25"/>
    </row>
    <row r="16" spans="3:17" x14ac:dyDescent="0.25">
      <c r="C16" s="44">
        <f t="shared" si="0"/>
        <v>2002</v>
      </c>
      <c r="D16" s="44">
        <f t="shared" si="1"/>
        <v>5</v>
      </c>
      <c r="E16" s="23">
        <v>37385</v>
      </c>
      <c r="F16" s="22">
        <v>22.75</v>
      </c>
      <c r="G16" s="59"/>
      <c r="K16" s="28">
        <f t="shared" si="3"/>
        <v>39355</v>
      </c>
      <c r="L16" s="28">
        <f t="shared" si="4"/>
        <v>39326</v>
      </c>
      <c r="M16" s="27">
        <v>2007</v>
      </c>
      <c r="N16" s="44">
        <v>9</v>
      </c>
      <c r="O16" s="25">
        <v>40.58</v>
      </c>
      <c r="P16" s="59">
        <f t="shared" si="2"/>
        <v>40.58</v>
      </c>
      <c r="Q16" s="25"/>
    </row>
    <row r="17" spans="3:17" x14ac:dyDescent="0.25">
      <c r="C17" s="44">
        <f t="shared" si="0"/>
        <v>2002</v>
      </c>
      <c r="D17" s="44">
        <f t="shared" si="1"/>
        <v>5</v>
      </c>
      <c r="E17" s="23">
        <v>37386</v>
      </c>
      <c r="F17" s="22">
        <v>22.75</v>
      </c>
      <c r="G17" s="59"/>
      <c r="K17" s="28">
        <f t="shared" si="3"/>
        <v>39386</v>
      </c>
      <c r="L17" s="28">
        <f t="shared" si="4"/>
        <v>39356</v>
      </c>
      <c r="M17" s="27">
        <v>2007</v>
      </c>
      <c r="N17" s="44">
        <v>10</v>
      </c>
      <c r="O17" s="25">
        <v>31.964652173913045</v>
      </c>
      <c r="P17" s="59">
        <f t="shared" si="2"/>
        <v>31.964652173913045</v>
      </c>
      <c r="Q17" s="25"/>
    </row>
    <row r="18" spans="3:17" x14ac:dyDescent="0.25">
      <c r="C18" s="44">
        <f t="shared" si="0"/>
        <v>2002</v>
      </c>
      <c r="D18" s="44">
        <f t="shared" si="1"/>
        <v>5</v>
      </c>
      <c r="E18" s="23">
        <v>37389</v>
      </c>
      <c r="F18" s="22">
        <v>23.5</v>
      </c>
      <c r="G18" s="59"/>
      <c r="K18" s="28">
        <f t="shared" si="3"/>
        <v>39416</v>
      </c>
      <c r="L18" s="28">
        <f t="shared" si="4"/>
        <v>39387</v>
      </c>
      <c r="M18" s="27">
        <v>2007</v>
      </c>
      <c r="N18" s="44">
        <v>11</v>
      </c>
      <c r="O18" s="25">
        <v>46.99613636363636</v>
      </c>
      <c r="P18" s="59">
        <f t="shared" si="2"/>
        <v>46.99613636363636</v>
      </c>
      <c r="Q18" s="25"/>
    </row>
    <row r="19" spans="3:17" x14ac:dyDescent="0.25">
      <c r="C19" s="44">
        <f t="shared" si="0"/>
        <v>2002</v>
      </c>
      <c r="D19" s="44">
        <f t="shared" si="1"/>
        <v>5</v>
      </c>
      <c r="E19" s="23">
        <v>37390</v>
      </c>
      <c r="F19" s="22">
        <v>23</v>
      </c>
      <c r="G19" s="59"/>
      <c r="K19" s="28">
        <f t="shared" si="3"/>
        <v>39447</v>
      </c>
      <c r="L19" s="28">
        <f t="shared" si="4"/>
        <v>39417</v>
      </c>
      <c r="M19" s="27">
        <v>2007</v>
      </c>
      <c r="N19" s="44">
        <v>12</v>
      </c>
      <c r="O19" s="25">
        <v>44.227761904761913</v>
      </c>
      <c r="P19" s="59">
        <f t="shared" si="2"/>
        <v>44.227761904761913</v>
      </c>
      <c r="Q19" s="25"/>
    </row>
    <row r="20" spans="3:17" x14ac:dyDescent="0.25">
      <c r="C20" s="44">
        <f t="shared" si="0"/>
        <v>2002</v>
      </c>
      <c r="D20" s="44">
        <f t="shared" si="1"/>
        <v>5</v>
      </c>
      <c r="E20" s="23">
        <v>37391</v>
      </c>
      <c r="F20" s="22">
        <v>23</v>
      </c>
      <c r="G20" s="59"/>
      <c r="K20" s="28">
        <f t="shared" si="3"/>
        <v>39478</v>
      </c>
      <c r="L20" s="28">
        <f t="shared" si="4"/>
        <v>39448</v>
      </c>
      <c r="M20" s="27">
        <v>2008</v>
      </c>
      <c r="N20" s="44">
        <v>1</v>
      </c>
      <c r="O20" s="25">
        <v>63.074869565217391</v>
      </c>
      <c r="P20" s="59">
        <f t="shared" si="2"/>
        <v>63.074869565217391</v>
      </c>
      <c r="Q20" s="25"/>
    </row>
    <row r="21" spans="3:17" x14ac:dyDescent="0.25">
      <c r="C21" s="44">
        <f t="shared" si="0"/>
        <v>2002</v>
      </c>
      <c r="D21" s="44">
        <f t="shared" si="1"/>
        <v>5</v>
      </c>
      <c r="E21" s="23">
        <v>37393</v>
      </c>
      <c r="F21" s="22">
        <v>23</v>
      </c>
      <c r="G21" s="59"/>
      <c r="K21" s="28">
        <f t="shared" si="3"/>
        <v>39507</v>
      </c>
      <c r="L21" s="28">
        <f t="shared" si="4"/>
        <v>39479</v>
      </c>
      <c r="M21" s="27">
        <v>2008</v>
      </c>
      <c r="N21" s="44">
        <v>2</v>
      </c>
      <c r="O21" s="25">
        <v>84.639428571428567</v>
      </c>
      <c r="P21" s="59">
        <f t="shared" si="2"/>
        <v>84.639428571428567</v>
      </c>
      <c r="Q21" s="25"/>
    </row>
    <row r="22" spans="3:17" x14ac:dyDescent="0.25">
      <c r="C22" s="44">
        <f t="shared" si="0"/>
        <v>2002</v>
      </c>
      <c r="D22" s="44">
        <f t="shared" si="1"/>
        <v>5</v>
      </c>
      <c r="E22" s="23">
        <v>37396</v>
      </c>
      <c r="F22" s="22">
        <v>23</v>
      </c>
      <c r="G22" s="59"/>
      <c r="K22" s="28">
        <f t="shared" si="3"/>
        <v>39538</v>
      </c>
      <c r="L22" s="28">
        <f t="shared" si="4"/>
        <v>39508</v>
      </c>
      <c r="M22" s="27">
        <v>2008</v>
      </c>
      <c r="N22" s="44">
        <v>3</v>
      </c>
      <c r="O22" s="25">
        <v>116.63990476190479</v>
      </c>
      <c r="P22" s="59">
        <f t="shared" si="2"/>
        <v>116.63990476190479</v>
      </c>
      <c r="Q22" s="25"/>
    </row>
    <row r="23" spans="3:17" x14ac:dyDescent="0.25">
      <c r="C23" s="44">
        <f t="shared" si="0"/>
        <v>2002</v>
      </c>
      <c r="D23" s="44">
        <f t="shared" si="1"/>
        <v>5</v>
      </c>
      <c r="E23" s="23">
        <v>37397</v>
      </c>
      <c r="F23" s="22">
        <v>23</v>
      </c>
      <c r="G23" s="59"/>
      <c r="K23" s="28">
        <f t="shared" si="3"/>
        <v>39568</v>
      </c>
      <c r="L23" s="28">
        <f t="shared" si="4"/>
        <v>39539</v>
      </c>
      <c r="M23" s="27">
        <v>2008</v>
      </c>
      <c r="N23" s="44">
        <v>4</v>
      </c>
      <c r="O23" s="25">
        <v>72.775499999999994</v>
      </c>
      <c r="P23" s="59">
        <f t="shared" si="2"/>
        <v>72.775499999999994</v>
      </c>
      <c r="Q23" s="25"/>
    </row>
    <row r="24" spans="3:17" x14ac:dyDescent="0.25">
      <c r="C24" s="44">
        <f t="shared" si="0"/>
        <v>2002</v>
      </c>
      <c r="D24" s="44">
        <f t="shared" si="1"/>
        <v>5</v>
      </c>
      <c r="E24" s="23">
        <v>37398</v>
      </c>
      <c r="F24" s="22">
        <v>23</v>
      </c>
      <c r="G24" s="59"/>
      <c r="K24" s="28">
        <f t="shared" si="3"/>
        <v>39599</v>
      </c>
      <c r="L24" s="28">
        <f t="shared" si="4"/>
        <v>39569</v>
      </c>
      <c r="M24" s="27">
        <v>2008</v>
      </c>
      <c r="N24" s="44">
        <v>5</v>
      </c>
      <c r="O24" s="25">
        <v>59.521363636363638</v>
      </c>
      <c r="P24" s="59">
        <f t="shared" si="2"/>
        <v>59.521363636363638</v>
      </c>
      <c r="Q24" s="25"/>
    </row>
    <row r="25" spans="3:17" x14ac:dyDescent="0.25">
      <c r="C25" s="44">
        <f t="shared" si="0"/>
        <v>2002</v>
      </c>
      <c r="D25" s="44">
        <f t="shared" si="1"/>
        <v>5</v>
      </c>
      <c r="E25" s="23">
        <v>37399</v>
      </c>
      <c r="F25" s="22">
        <v>22.75</v>
      </c>
      <c r="G25" s="59"/>
      <c r="K25" s="28">
        <f t="shared" si="3"/>
        <v>39629</v>
      </c>
      <c r="L25" s="28">
        <f t="shared" si="4"/>
        <v>39600</v>
      </c>
      <c r="M25" s="27">
        <v>2008</v>
      </c>
      <c r="N25" s="44">
        <v>6</v>
      </c>
      <c r="O25" s="25">
        <v>73.498047619047625</v>
      </c>
      <c r="P25" s="59">
        <f t="shared" si="2"/>
        <v>73.498047619047625</v>
      </c>
      <c r="Q25" s="25"/>
    </row>
    <row r="26" spans="3:17" x14ac:dyDescent="0.25">
      <c r="C26" s="44">
        <f t="shared" si="0"/>
        <v>2002</v>
      </c>
      <c r="D26" s="44">
        <f t="shared" si="1"/>
        <v>5</v>
      </c>
      <c r="E26" s="23">
        <v>37400</v>
      </c>
      <c r="F26" s="22">
        <v>22</v>
      </c>
      <c r="G26" s="59"/>
      <c r="K26" s="28">
        <f t="shared" si="3"/>
        <v>39660</v>
      </c>
      <c r="L26" s="28">
        <f t="shared" si="4"/>
        <v>39630</v>
      </c>
      <c r="M26" s="27">
        <v>2008</v>
      </c>
      <c r="N26" s="44">
        <v>7</v>
      </c>
      <c r="O26" s="25">
        <v>75.040086956521733</v>
      </c>
      <c r="P26" s="59">
        <f t="shared" si="2"/>
        <v>75.040086956521733</v>
      </c>
      <c r="Q26" s="25"/>
    </row>
    <row r="27" spans="3:17" x14ac:dyDescent="0.25">
      <c r="C27" s="44">
        <f t="shared" si="0"/>
        <v>2002</v>
      </c>
      <c r="D27" s="44">
        <f t="shared" si="1"/>
        <v>5</v>
      </c>
      <c r="E27" s="23">
        <v>37403</v>
      </c>
      <c r="F27" s="22">
        <v>22</v>
      </c>
      <c r="G27" s="59"/>
      <c r="K27" s="28">
        <f t="shared" si="3"/>
        <v>39691</v>
      </c>
      <c r="L27" s="28">
        <f t="shared" si="4"/>
        <v>39661</v>
      </c>
      <c r="M27" s="27">
        <v>2008</v>
      </c>
      <c r="N27" s="44">
        <v>8</v>
      </c>
      <c r="O27" s="25">
        <v>68.807761904761904</v>
      </c>
      <c r="P27" s="59">
        <f t="shared" si="2"/>
        <v>68.807761904761904</v>
      </c>
      <c r="Q27" s="25"/>
    </row>
    <row r="28" spans="3:17" x14ac:dyDescent="0.25">
      <c r="C28" s="44">
        <f t="shared" si="0"/>
        <v>2002</v>
      </c>
      <c r="D28" s="44">
        <f t="shared" si="1"/>
        <v>5</v>
      </c>
      <c r="E28" s="23">
        <v>37404</v>
      </c>
      <c r="F28" s="22">
        <v>22</v>
      </c>
      <c r="G28" s="59"/>
      <c r="K28" s="28">
        <f t="shared" si="3"/>
        <v>39721</v>
      </c>
      <c r="L28" s="28">
        <f t="shared" si="4"/>
        <v>39692</v>
      </c>
      <c r="M28" s="27">
        <v>2008</v>
      </c>
      <c r="N28" s="44">
        <v>9</v>
      </c>
      <c r="O28" s="25">
        <v>98.625818181818204</v>
      </c>
      <c r="P28" s="59">
        <f t="shared" si="2"/>
        <v>98.62581818181819</v>
      </c>
      <c r="Q28" s="25"/>
    </row>
    <row r="29" spans="3:17" x14ac:dyDescent="0.25">
      <c r="C29" s="44">
        <f t="shared" si="0"/>
        <v>2002</v>
      </c>
      <c r="D29" s="44">
        <f t="shared" si="1"/>
        <v>5</v>
      </c>
      <c r="E29" s="23">
        <v>37405</v>
      </c>
      <c r="F29" s="22">
        <v>22</v>
      </c>
      <c r="G29" s="59"/>
      <c r="K29" s="28">
        <f t="shared" si="3"/>
        <v>39752</v>
      </c>
      <c r="L29" s="28">
        <f t="shared" si="4"/>
        <v>39722</v>
      </c>
      <c r="M29" s="27">
        <v>2008</v>
      </c>
      <c r="N29" s="44">
        <v>10</v>
      </c>
      <c r="O29" s="25">
        <v>79.623000000000019</v>
      </c>
      <c r="P29" s="59">
        <f t="shared" si="2"/>
        <v>79.623000000000019</v>
      </c>
      <c r="Q29" s="25"/>
    </row>
    <row r="30" spans="3:17" x14ac:dyDescent="0.25">
      <c r="C30" s="44">
        <f t="shared" si="0"/>
        <v>2002</v>
      </c>
      <c r="D30" s="44">
        <f t="shared" si="1"/>
        <v>5</v>
      </c>
      <c r="E30" s="23">
        <v>37406</v>
      </c>
      <c r="F30" s="22">
        <v>22</v>
      </c>
      <c r="G30" s="59"/>
      <c r="K30" s="28">
        <f t="shared" si="3"/>
        <v>39782</v>
      </c>
      <c r="L30" s="28">
        <f t="shared" si="4"/>
        <v>39753</v>
      </c>
      <c r="M30" s="27">
        <v>2008</v>
      </c>
      <c r="N30" s="44">
        <v>11</v>
      </c>
      <c r="O30" s="25">
        <v>74.989699999999999</v>
      </c>
      <c r="P30" s="59">
        <f t="shared" si="2"/>
        <v>74.989699999999999</v>
      </c>
      <c r="Q30" s="25"/>
    </row>
    <row r="31" spans="3:17" x14ac:dyDescent="0.25">
      <c r="C31" s="44">
        <f t="shared" si="0"/>
        <v>2002</v>
      </c>
      <c r="D31" s="44">
        <f t="shared" si="1"/>
        <v>5</v>
      </c>
      <c r="E31" s="23">
        <v>37407</v>
      </c>
      <c r="F31" s="22">
        <v>22</v>
      </c>
      <c r="G31" s="59"/>
      <c r="K31" s="28">
        <f t="shared" si="3"/>
        <v>39813</v>
      </c>
      <c r="L31" s="28">
        <f t="shared" si="4"/>
        <v>39783</v>
      </c>
      <c r="M31" s="27">
        <v>2008</v>
      </c>
      <c r="N31" s="44">
        <v>12</v>
      </c>
      <c r="O31" s="25">
        <v>113.84721739130434</v>
      </c>
      <c r="P31" s="59">
        <f t="shared" si="2"/>
        <v>113.84721739130434</v>
      </c>
      <c r="Q31" s="25"/>
    </row>
    <row r="32" spans="3:17" x14ac:dyDescent="0.25">
      <c r="C32" s="44">
        <f t="shared" si="0"/>
        <v>2002</v>
      </c>
      <c r="D32" s="44">
        <f t="shared" si="1"/>
        <v>6</v>
      </c>
      <c r="E32" s="23">
        <v>37412</v>
      </c>
      <c r="F32" s="22">
        <v>22</v>
      </c>
      <c r="G32" s="59"/>
      <c r="K32" s="28">
        <f t="shared" si="3"/>
        <v>39844</v>
      </c>
      <c r="L32" s="28">
        <f t="shared" si="4"/>
        <v>39814</v>
      </c>
      <c r="M32" s="27">
        <v>2009</v>
      </c>
      <c r="N32" s="44">
        <v>1</v>
      </c>
      <c r="O32" s="25">
        <v>111.87000000000002</v>
      </c>
      <c r="P32" s="59">
        <f t="shared" si="2"/>
        <v>111.86999999999999</v>
      </c>
      <c r="Q32" s="25"/>
    </row>
    <row r="33" spans="3:17" x14ac:dyDescent="0.25">
      <c r="C33" s="44">
        <f t="shared" si="0"/>
        <v>2002</v>
      </c>
      <c r="D33" s="44">
        <f t="shared" si="1"/>
        <v>6</v>
      </c>
      <c r="E33" s="23">
        <v>37417</v>
      </c>
      <c r="F33" s="22">
        <v>22</v>
      </c>
      <c r="G33" s="59"/>
      <c r="K33" s="28">
        <f t="shared" si="3"/>
        <v>39872</v>
      </c>
      <c r="L33" s="28">
        <f t="shared" si="4"/>
        <v>39845</v>
      </c>
      <c r="M33" s="27">
        <v>2009</v>
      </c>
      <c r="N33" s="44">
        <v>2</v>
      </c>
      <c r="O33" s="25">
        <v>130.93250000000003</v>
      </c>
      <c r="P33" s="59">
        <f t="shared" si="2"/>
        <v>130.9325</v>
      </c>
      <c r="Q33" s="25"/>
    </row>
    <row r="34" spans="3:17" x14ac:dyDescent="0.25">
      <c r="C34" s="44">
        <f t="shared" si="0"/>
        <v>2002</v>
      </c>
      <c r="D34" s="44">
        <f t="shared" si="1"/>
        <v>6</v>
      </c>
      <c r="E34" s="23">
        <v>37418</v>
      </c>
      <c r="F34" s="22">
        <v>22</v>
      </c>
      <c r="G34" s="59"/>
      <c r="K34" s="28">
        <f t="shared" si="3"/>
        <v>39903</v>
      </c>
      <c r="L34" s="28">
        <f t="shared" si="4"/>
        <v>39873</v>
      </c>
      <c r="M34" s="27">
        <v>2009</v>
      </c>
      <c r="N34" s="44">
        <v>3</v>
      </c>
      <c r="O34" s="25">
        <v>141.99986363636364</v>
      </c>
      <c r="P34" s="59">
        <f t="shared" si="2"/>
        <v>141.99986363636364</v>
      </c>
      <c r="Q34" s="25"/>
    </row>
    <row r="35" spans="3:17" x14ac:dyDescent="0.25">
      <c r="C35" s="44">
        <f t="shared" si="0"/>
        <v>2002</v>
      </c>
      <c r="D35" s="44">
        <f t="shared" si="1"/>
        <v>6</v>
      </c>
      <c r="E35" s="23">
        <v>37419</v>
      </c>
      <c r="F35" s="22">
        <v>22</v>
      </c>
      <c r="G35" s="59"/>
      <c r="K35" s="28">
        <f t="shared" si="3"/>
        <v>39933</v>
      </c>
      <c r="L35" s="28">
        <f t="shared" si="4"/>
        <v>39904</v>
      </c>
      <c r="M35" s="27">
        <v>2009</v>
      </c>
      <c r="N35" s="44">
        <v>4</v>
      </c>
      <c r="O35" s="25">
        <v>112.3104090909091</v>
      </c>
      <c r="P35" s="59">
        <f t="shared" si="2"/>
        <v>112.3104090909091</v>
      </c>
      <c r="Q35" s="25"/>
    </row>
    <row r="36" spans="3:17" x14ac:dyDescent="0.25">
      <c r="C36" s="44">
        <f t="shared" si="0"/>
        <v>2002</v>
      </c>
      <c r="D36" s="44">
        <f t="shared" si="1"/>
        <v>6</v>
      </c>
      <c r="E36" s="23">
        <v>37420</v>
      </c>
      <c r="F36" s="22">
        <v>22</v>
      </c>
      <c r="G36" s="59"/>
      <c r="K36" s="28">
        <f t="shared" si="3"/>
        <v>39964</v>
      </c>
      <c r="L36" s="28">
        <f t="shared" si="4"/>
        <v>39934</v>
      </c>
      <c r="M36" s="27">
        <v>2009</v>
      </c>
      <c r="N36" s="44">
        <v>5</v>
      </c>
      <c r="O36" s="25">
        <v>81.6662380952381</v>
      </c>
      <c r="P36" s="59">
        <f t="shared" si="2"/>
        <v>81.6662380952381</v>
      </c>
      <c r="Q36" s="25"/>
    </row>
    <row r="37" spans="3:17" x14ac:dyDescent="0.25">
      <c r="C37" s="44">
        <f t="shared" si="0"/>
        <v>2002</v>
      </c>
      <c r="D37" s="44">
        <f t="shared" si="1"/>
        <v>6</v>
      </c>
      <c r="E37" s="23">
        <v>37421</v>
      </c>
      <c r="F37" s="22">
        <v>22</v>
      </c>
      <c r="G37" s="59"/>
      <c r="K37" s="28">
        <f t="shared" si="3"/>
        <v>39994</v>
      </c>
      <c r="L37" s="28">
        <f t="shared" si="4"/>
        <v>39965</v>
      </c>
      <c r="M37" s="27">
        <v>2009</v>
      </c>
      <c r="N37" s="44">
        <v>6</v>
      </c>
      <c r="O37" s="25">
        <v>85.324136363636356</v>
      </c>
      <c r="P37" s="59">
        <f t="shared" si="2"/>
        <v>85.324136363636384</v>
      </c>
      <c r="Q37" s="25"/>
    </row>
    <row r="38" spans="3:17" x14ac:dyDescent="0.25">
      <c r="C38" s="44">
        <f t="shared" si="0"/>
        <v>2002</v>
      </c>
      <c r="D38" s="44">
        <f t="shared" si="1"/>
        <v>6</v>
      </c>
      <c r="E38" s="23">
        <v>37424</v>
      </c>
      <c r="F38" s="22">
        <v>22</v>
      </c>
      <c r="G38" s="59"/>
      <c r="K38" s="28">
        <f t="shared" si="3"/>
        <v>40025</v>
      </c>
      <c r="L38" s="28">
        <f t="shared" si="4"/>
        <v>39995</v>
      </c>
      <c r="M38" s="27">
        <v>2009</v>
      </c>
      <c r="N38" s="44">
        <v>7</v>
      </c>
      <c r="O38" s="25">
        <v>74.019000000000005</v>
      </c>
      <c r="P38" s="59">
        <f t="shared" si="2"/>
        <v>74.01900000000002</v>
      </c>
      <c r="Q38" s="25"/>
    </row>
    <row r="39" spans="3:17" x14ac:dyDescent="0.25">
      <c r="C39" s="44">
        <f t="shared" si="0"/>
        <v>2002</v>
      </c>
      <c r="D39" s="44">
        <f t="shared" si="1"/>
        <v>6</v>
      </c>
      <c r="E39" s="23">
        <v>37425</v>
      </c>
      <c r="F39" s="22">
        <v>22</v>
      </c>
      <c r="G39" s="59"/>
      <c r="K39" s="28">
        <f t="shared" si="3"/>
        <v>40056</v>
      </c>
      <c r="L39" s="28">
        <f t="shared" si="4"/>
        <v>40026</v>
      </c>
      <c r="M39" s="27">
        <v>2009</v>
      </c>
      <c r="N39" s="44">
        <v>8</v>
      </c>
      <c r="O39" s="25">
        <v>61.522190476190474</v>
      </c>
      <c r="P39" s="59">
        <f t="shared" si="2"/>
        <v>61.522190476190474</v>
      </c>
      <c r="Q39" s="25"/>
    </row>
    <row r="40" spans="3:17" x14ac:dyDescent="0.25">
      <c r="C40" s="44">
        <f t="shared" si="0"/>
        <v>2002</v>
      </c>
      <c r="D40" s="44">
        <f t="shared" si="1"/>
        <v>6</v>
      </c>
      <c r="E40" s="23">
        <v>37426</v>
      </c>
      <c r="F40" s="22">
        <v>22</v>
      </c>
      <c r="G40" s="59"/>
      <c r="K40" s="28">
        <f t="shared" si="3"/>
        <v>40086</v>
      </c>
      <c r="L40" s="28">
        <f t="shared" si="4"/>
        <v>40057</v>
      </c>
      <c r="M40" s="27">
        <v>2009</v>
      </c>
      <c r="N40" s="44">
        <v>9</v>
      </c>
      <c r="O40" s="25">
        <v>59.822500000000012</v>
      </c>
      <c r="P40" s="59">
        <f t="shared" si="2"/>
        <v>59.822500000000012</v>
      </c>
      <c r="Q40" s="25"/>
    </row>
    <row r="41" spans="3:17" x14ac:dyDescent="0.25">
      <c r="C41" s="44">
        <f t="shared" si="0"/>
        <v>2002</v>
      </c>
      <c r="D41" s="44">
        <f t="shared" si="1"/>
        <v>6</v>
      </c>
      <c r="E41" s="23">
        <v>37427</v>
      </c>
      <c r="F41" s="22">
        <v>22</v>
      </c>
      <c r="G41" s="59"/>
      <c r="K41" s="28">
        <f t="shared" si="3"/>
        <v>40117</v>
      </c>
      <c r="L41" s="28">
        <f t="shared" si="4"/>
        <v>40087</v>
      </c>
      <c r="M41" s="27">
        <v>2009</v>
      </c>
      <c r="N41" s="44">
        <v>10</v>
      </c>
      <c r="O41" s="25">
        <v>66.962454545454548</v>
      </c>
      <c r="P41" s="59">
        <f t="shared" si="2"/>
        <v>66.962454545454548</v>
      </c>
      <c r="Q41" s="25"/>
    </row>
    <row r="42" spans="3:17" x14ac:dyDescent="0.25">
      <c r="C42" s="44">
        <f t="shared" si="0"/>
        <v>2002</v>
      </c>
      <c r="D42" s="44">
        <f t="shared" si="1"/>
        <v>6</v>
      </c>
      <c r="E42" s="23">
        <v>37428</v>
      </c>
      <c r="F42" s="22">
        <v>22.75</v>
      </c>
      <c r="G42" s="59"/>
      <c r="K42" s="28">
        <f t="shared" si="3"/>
        <v>40147</v>
      </c>
      <c r="L42" s="28">
        <f t="shared" si="4"/>
        <v>40118</v>
      </c>
      <c r="M42" s="27">
        <v>2009</v>
      </c>
      <c r="N42" s="44">
        <v>11</v>
      </c>
      <c r="O42" s="25">
        <v>77.471333333333334</v>
      </c>
      <c r="P42" s="59">
        <f t="shared" si="2"/>
        <v>77.471333333333334</v>
      </c>
      <c r="Q42" s="25"/>
    </row>
    <row r="43" spans="3:17" x14ac:dyDescent="0.25">
      <c r="C43" s="44">
        <f t="shared" si="0"/>
        <v>2002</v>
      </c>
      <c r="D43" s="44">
        <f t="shared" si="1"/>
        <v>6</v>
      </c>
      <c r="E43" s="23">
        <v>37431</v>
      </c>
      <c r="F43" s="22">
        <v>22</v>
      </c>
      <c r="G43" s="59"/>
      <c r="K43" s="28">
        <f t="shared" si="3"/>
        <v>40178</v>
      </c>
      <c r="L43" s="28">
        <f t="shared" si="4"/>
        <v>40148</v>
      </c>
      <c r="M43" s="27">
        <v>2009</v>
      </c>
      <c r="N43" s="44">
        <v>12</v>
      </c>
      <c r="O43" s="25">
        <v>78.086565217391282</v>
      </c>
      <c r="P43" s="59">
        <f t="shared" si="2"/>
        <v>78.086565217391311</v>
      </c>
      <c r="Q43" s="25"/>
    </row>
    <row r="44" spans="3:17" x14ac:dyDescent="0.25">
      <c r="C44" s="44">
        <f t="shared" si="0"/>
        <v>2002</v>
      </c>
      <c r="D44" s="44">
        <f t="shared" si="1"/>
        <v>6</v>
      </c>
      <c r="E44" s="23">
        <v>37432</v>
      </c>
      <c r="F44" s="22">
        <v>24.5</v>
      </c>
      <c r="G44" s="59"/>
      <c r="K44" s="28">
        <f t="shared" si="3"/>
        <v>40209</v>
      </c>
      <c r="L44" s="28">
        <f t="shared" si="4"/>
        <v>40179</v>
      </c>
      <c r="M44" s="27">
        <v>2010</v>
      </c>
      <c r="N44" s="44">
        <v>1</v>
      </c>
      <c r="O44" s="25">
        <v>80.287761904761908</v>
      </c>
      <c r="P44" s="59">
        <f t="shared" si="2"/>
        <v>80.287761904761908</v>
      </c>
      <c r="Q44" s="25"/>
    </row>
    <row r="45" spans="3:17" x14ac:dyDescent="0.25">
      <c r="C45" s="44">
        <f t="shared" si="0"/>
        <v>2002</v>
      </c>
      <c r="D45" s="44">
        <f t="shared" si="1"/>
        <v>6</v>
      </c>
      <c r="E45" s="23">
        <v>37433</v>
      </c>
      <c r="F45" s="22">
        <v>24.5</v>
      </c>
      <c r="G45" s="59"/>
      <c r="K45" s="28">
        <f t="shared" si="3"/>
        <v>40237</v>
      </c>
      <c r="L45" s="28">
        <f t="shared" si="4"/>
        <v>40210</v>
      </c>
      <c r="M45" s="27">
        <v>2010</v>
      </c>
      <c r="N45" s="44">
        <v>2</v>
      </c>
      <c r="O45" s="25">
        <v>116.06800000000003</v>
      </c>
      <c r="P45" s="59">
        <f t="shared" si="2"/>
        <v>116.06799999999998</v>
      </c>
      <c r="Q45" s="25"/>
    </row>
    <row r="46" spans="3:17" x14ac:dyDescent="0.25">
      <c r="C46" s="44">
        <f t="shared" si="0"/>
        <v>2002</v>
      </c>
      <c r="D46" s="44">
        <f t="shared" si="1"/>
        <v>6</v>
      </c>
      <c r="E46" s="23">
        <v>37434</v>
      </c>
      <c r="F46" s="22">
        <v>24.5</v>
      </c>
      <c r="G46" s="59"/>
      <c r="K46" s="28">
        <f t="shared" si="3"/>
        <v>40268</v>
      </c>
      <c r="L46" s="28">
        <f t="shared" si="4"/>
        <v>40238</v>
      </c>
      <c r="M46" s="27">
        <v>2010</v>
      </c>
      <c r="N46" s="44">
        <v>3</v>
      </c>
      <c r="O46" s="25">
        <v>91.515739130434781</v>
      </c>
      <c r="P46" s="59">
        <f t="shared" si="2"/>
        <v>91.515739130434767</v>
      </c>
      <c r="Q46" s="25"/>
    </row>
    <row r="47" spans="3:17" x14ac:dyDescent="0.25">
      <c r="C47" s="44">
        <f t="shared" si="0"/>
        <v>2002</v>
      </c>
      <c r="D47" s="44">
        <f t="shared" si="1"/>
        <v>6</v>
      </c>
      <c r="E47" s="23">
        <v>37435</v>
      </c>
      <c r="F47" s="22">
        <v>25.5</v>
      </c>
      <c r="G47" s="59"/>
      <c r="K47" s="28">
        <f t="shared" si="3"/>
        <v>40298</v>
      </c>
      <c r="L47" s="28">
        <f t="shared" si="4"/>
        <v>40269</v>
      </c>
      <c r="M47" s="27">
        <v>2010</v>
      </c>
      <c r="N47" s="44">
        <v>4</v>
      </c>
      <c r="O47" s="25">
        <v>99.508681818181813</v>
      </c>
      <c r="P47" s="59">
        <f t="shared" si="2"/>
        <v>99.508681818181827</v>
      </c>
      <c r="Q47" s="25"/>
    </row>
    <row r="48" spans="3:17" x14ac:dyDescent="0.25">
      <c r="C48" s="44">
        <f t="shared" si="0"/>
        <v>2002</v>
      </c>
      <c r="D48" s="44">
        <f t="shared" si="1"/>
        <v>7</v>
      </c>
      <c r="E48" s="23">
        <v>37438</v>
      </c>
      <c r="F48" s="22">
        <v>25.5</v>
      </c>
      <c r="G48" s="59"/>
      <c r="K48" s="28">
        <f t="shared" si="3"/>
        <v>40329</v>
      </c>
      <c r="L48" s="28">
        <f t="shared" si="4"/>
        <v>40299</v>
      </c>
      <c r="M48" s="27">
        <v>2010</v>
      </c>
      <c r="N48" s="44">
        <v>5</v>
      </c>
      <c r="O48" s="25">
        <v>158.97261904761908</v>
      </c>
      <c r="P48" s="59">
        <f t="shared" si="2"/>
        <v>158.97261904761905</v>
      </c>
      <c r="Q48" s="25"/>
    </row>
    <row r="49" spans="3:17" x14ac:dyDescent="0.25">
      <c r="C49" s="44">
        <f t="shared" si="0"/>
        <v>2002</v>
      </c>
      <c r="D49" s="44">
        <f t="shared" si="1"/>
        <v>7</v>
      </c>
      <c r="E49" s="23">
        <v>37439</v>
      </c>
      <c r="F49" s="22">
        <v>25.5</v>
      </c>
      <c r="G49" s="59"/>
      <c r="K49" s="28">
        <f t="shared" si="3"/>
        <v>40359</v>
      </c>
      <c r="L49" s="28">
        <f t="shared" si="4"/>
        <v>40330</v>
      </c>
      <c r="M49" s="27">
        <v>2010</v>
      </c>
      <c r="N49" s="44">
        <v>6</v>
      </c>
      <c r="O49" s="25">
        <v>180.09640909090911</v>
      </c>
      <c r="P49" s="59">
        <f t="shared" si="2"/>
        <v>180.09640909090911</v>
      </c>
      <c r="Q49" s="25"/>
    </row>
    <row r="50" spans="3:17" x14ac:dyDescent="0.25">
      <c r="C50" s="44">
        <f t="shared" si="0"/>
        <v>2002</v>
      </c>
      <c r="D50" s="44">
        <f t="shared" si="1"/>
        <v>7</v>
      </c>
      <c r="E50" s="23">
        <v>37440</v>
      </c>
      <c r="F50" s="22">
        <v>29</v>
      </c>
      <c r="G50" s="59"/>
      <c r="K50" s="28">
        <f t="shared" si="3"/>
        <v>40390</v>
      </c>
      <c r="L50" s="28">
        <f t="shared" si="4"/>
        <v>40360</v>
      </c>
      <c r="M50" s="27">
        <v>2010</v>
      </c>
      <c r="N50" s="44">
        <v>7</v>
      </c>
      <c r="O50" s="25">
        <v>155.77427272727274</v>
      </c>
      <c r="P50" s="59">
        <f t="shared" si="2"/>
        <v>155.77427272727274</v>
      </c>
      <c r="Q50" s="25"/>
    </row>
    <row r="51" spans="3:17" x14ac:dyDescent="0.25">
      <c r="C51" s="44">
        <f t="shared" si="0"/>
        <v>2002</v>
      </c>
      <c r="D51" s="44">
        <f t="shared" si="1"/>
        <v>7</v>
      </c>
      <c r="E51" s="23">
        <v>37441</v>
      </c>
      <c r="F51" s="22">
        <v>29</v>
      </c>
      <c r="G51" s="59"/>
      <c r="K51" s="28">
        <f t="shared" si="3"/>
        <v>40421</v>
      </c>
      <c r="L51" s="28">
        <f t="shared" si="4"/>
        <v>40391</v>
      </c>
      <c r="M51" s="27">
        <v>2010</v>
      </c>
      <c r="N51" s="44">
        <v>8</v>
      </c>
      <c r="O51" s="25">
        <v>189.0228181818182</v>
      </c>
      <c r="P51" s="59">
        <f t="shared" si="2"/>
        <v>189.02281818181825</v>
      </c>
      <c r="Q51" s="25"/>
    </row>
    <row r="52" spans="3:17" x14ac:dyDescent="0.25">
      <c r="C52" s="44">
        <f t="shared" si="0"/>
        <v>2002</v>
      </c>
      <c r="D52" s="44">
        <f t="shared" si="1"/>
        <v>7</v>
      </c>
      <c r="E52" s="23">
        <v>37442</v>
      </c>
      <c r="F52" s="22">
        <v>29</v>
      </c>
      <c r="G52" s="59"/>
      <c r="K52" s="28">
        <f t="shared" si="3"/>
        <v>40451</v>
      </c>
      <c r="L52" s="28">
        <f t="shared" si="4"/>
        <v>40422</v>
      </c>
      <c r="M52" s="27">
        <v>2010</v>
      </c>
      <c r="N52" s="44">
        <v>9</v>
      </c>
      <c r="O52" s="25">
        <v>205.34059090909088</v>
      </c>
      <c r="P52" s="59">
        <f t="shared" si="2"/>
        <v>205.34059090909093</v>
      </c>
      <c r="Q52" s="25"/>
    </row>
    <row r="53" spans="3:17" x14ac:dyDescent="0.25">
      <c r="C53" s="44">
        <f t="shared" si="0"/>
        <v>2002</v>
      </c>
      <c r="D53" s="44">
        <f t="shared" si="1"/>
        <v>7</v>
      </c>
      <c r="E53" s="23">
        <v>37445</v>
      </c>
      <c r="F53" s="22">
        <v>28.75</v>
      </c>
      <c r="G53" s="59"/>
      <c r="K53" s="28">
        <f t="shared" si="3"/>
        <v>40482</v>
      </c>
      <c r="L53" s="28">
        <f t="shared" si="4"/>
        <v>40452</v>
      </c>
      <c r="M53" s="27">
        <v>2010</v>
      </c>
      <c r="N53" s="44">
        <v>10</v>
      </c>
      <c r="O53" s="25">
        <v>185.44485714285716</v>
      </c>
      <c r="P53" s="59">
        <f t="shared" si="2"/>
        <v>185.44485714285716</v>
      </c>
      <c r="Q53" s="25"/>
    </row>
    <row r="54" spans="3:17" x14ac:dyDescent="0.25">
      <c r="C54" s="44">
        <f t="shared" si="0"/>
        <v>2002</v>
      </c>
      <c r="D54" s="44">
        <f t="shared" si="1"/>
        <v>7</v>
      </c>
      <c r="E54" s="23">
        <v>37446</v>
      </c>
      <c r="F54" s="22">
        <v>29.25</v>
      </c>
      <c r="G54" s="59"/>
      <c r="K54" s="28">
        <f t="shared" si="3"/>
        <v>40512</v>
      </c>
      <c r="L54" s="28">
        <f t="shared" si="4"/>
        <v>40483</v>
      </c>
      <c r="M54" s="27">
        <v>2010</v>
      </c>
      <c r="N54" s="44">
        <v>11</v>
      </c>
      <c r="O54" s="25">
        <v>212.73972727272729</v>
      </c>
      <c r="P54" s="59">
        <f t="shared" si="2"/>
        <v>212.73972727272729</v>
      </c>
      <c r="Q54" s="25"/>
    </row>
    <row r="55" spans="3:17" x14ac:dyDescent="0.25">
      <c r="C55" s="44">
        <f t="shared" si="0"/>
        <v>2002</v>
      </c>
      <c r="D55" s="44">
        <f t="shared" si="1"/>
        <v>7</v>
      </c>
      <c r="E55" s="23">
        <v>37447</v>
      </c>
      <c r="F55" s="22">
        <v>27.5</v>
      </c>
      <c r="G55" s="59"/>
      <c r="K55" s="28">
        <f t="shared" si="3"/>
        <v>40543</v>
      </c>
      <c r="L55" s="28">
        <f t="shared" si="4"/>
        <v>40513</v>
      </c>
      <c r="M55" s="27">
        <v>2010</v>
      </c>
      <c r="N55" s="44">
        <v>12</v>
      </c>
      <c r="O55" s="25">
        <v>251.48291304347833</v>
      </c>
      <c r="P55" s="59">
        <f t="shared" si="2"/>
        <v>251.48291304347833</v>
      </c>
      <c r="Q55" s="25"/>
    </row>
    <row r="56" spans="3:17" x14ac:dyDescent="0.25">
      <c r="C56" s="44">
        <f t="shared" si="0"/>
        <v>2002</v>
      </c>
      <c r="D56" s="44">
        <f t="shared" si="1"/>
        <v>7</v>
      </c>
      <c r="E56" s="23">
        <v>37448</v>
      </c>
      <c r="F56" s="22">
        <v>27.5</v>
      </c>
      <c r="G56" s="59"/>
      <c r="K56" s="28">
        <f t="shared" si="3"/>
        <v>40574</v>
      </c>
      <c r="L56" s="28">
        <f t="shared" si="4"/>
        <v>40544</v>
      </c>
      <c r="M56" s="27">
        <v>2011</v>
      </c>
      <c r="N56" s="44">
        <v>1</v>
      </c>
      <c r="O56" s="25">
        <v>300.82433333333341</v>
      </c>
      <c r="P56" s="59">
        <f t="shared" si="2"/>
        <v>300.82433333333336</v>
      </c>
      <c r="Q56" s="25"/>
    </row>
    <row r="57" spans="3:17" x14ac:dyDescent="0.25">
      <c r="C57" s="44">
        <f t="shared" si="0"/>
        <v>2002</v>
      </c>
      <c r="D57" s="44">
        <f t="shared" si="1"/>
        <v>7</v>
      </c>
      <c r="E57" s="23">
        <v>37449</v>
      </c>
      <c r="F57" s="22">
        <v>29.25</v>
      </c>
      <c r="G57" s="59"/>
      <c r="K57" s="28">
        <f t="shared" si="3"/>
        <v>40602</v>
      </c>
      <c r="L57" s="28">
        <f t="shared" si="4"/>
        <v>40575</v>
      </c>
      <c r="M57" s="27">
        <v>2011</v>
      </c>
      <c r="N57" s="44">
        <v>2</v>
      </c>
      <c r="O57" s="25">
        <v>274.48114999999996</v>
      </c>
      <c r="P57" s="59">
        <f t="shared" si="2"/>
        <v>274.48114999999996</v>
      </c>
      <c r="Q57" s="25"/>
    </row>
    <row r="58" spans="3:17" x14ac:dyDescent="0.25">
      <c r="C58" s="44">
        <f t="shared" si="0"/>
        <v>2002</v>
      </c>
      <c r="D58" s="44">
        <f t="shared" si="1"/>
        <v>7</v>
      </c>
      <c r="E58" s="23">
        <v>37452</v>
      </c>
      <c r="F58" s="22">
        <v>29.25</v>
      </c>
      <c r="G58" s="59"/>
      <c r="K58" s="28">
        <f t="shared" si="3"/>
        <v>40633</v>
      </c>
      <c r="L58" s="28">
        <f t="shared" si="4"/>
        <v>40603</v>
      </c>
      <c r="M58" s="27">
        <v>2011</v>
      </c>
      <c r="N58" s="44">
        <v>3</v>
      </c>
      <c r="O58" s="25">
        <v>252.01408695652185</v>
      </c>
      <c r="P58" s="59">
        <f t="shared" si="2"/>
        <v>252.01408695652179</v>
      </c>
      <c r="Q58" s="25"/>
    </row>
    <row r="59" spans="3:17" x14ac:dyDescent="0.25">
      <c r="C59" s="44">
        <f t="shared" si="0"/>
        <v>2002</v>
      </c>
      <c r="D59" s="44">
        <f t="shared" si="1"/>
        <v>7</v>
      </c>
      <c r="E59" s="23">
        <v>37453</v>
      </c>
      <c r="F59" s="22">
        <v>29.25</v>
      </c>
      <c r="G59" s="59"/>
      <c r="K59" s="28">
        <f t="shared" si="3"/>
        <v>40663</v>
      </c>
      <c r="L59" s="28">
        <f t="shared" si="4"/>
        <v>40634</v>
      </c>
      <c r="M59" s="27">
        <v>2011</v>
      </c>
      <c r="N59" s="44">
        <v>4</v>
      </c>
      <c r="O59" s="25">
        <v>189.67290476190476</v>
      </c>
      <c r="P59" s="59">
        <f t="shared" si="2"/>
        <v>189.67290476190476</v>
      </c>
      <c r="Q59" s="25"/>
    </row>
    <row r="60" spans="3:17" x14ac:dyDescent="0.25">
      <c r="C60" s="44">
        <f t="shared" si="0"/>
        <v>2002</v>
      </c>
      <c r="D60" s="44">
        <f t="shared" si="1"/>
        <v>7</v>
      </c>
      <c r="E60" s="23">
        <v>37454</v>
      </c>
      <c r="F60" s="22">
        <v>29.25</v>
      </c>
      <c r="G60" s="59"/>
      <c r="K60" s="28">
        <f t="shared" si="3"/>
        <v>40694</v>
      </c>
      <c r="L60" s="28">
        <f t="shared" si="4"/>
        <v>40664</v>
      </c>
      <c r="M60" s="27">
        <v>2011</v>
      </c>
      <c r="N60" s="44">
        <v>5</v>
      </c>
      <c r="O60" s="25">
        <v>193.34027272727272</v>
      </c>
      <c r="P60" s="59">
        <f t="shared" si="2"/>
        <v>193.34027272727272</v>
      </c>
      <c r="Q60" s="25"/>
    </row>
    <row r="61" spans="3:17" x14ac:dyDescent="0.25">
      <c r="C61" s="44">
        <f t="shared" si="0"/>
        <v>2002</v>
      </c>
      <c r="D61" s="44">
        <f t="shared" si="1"/>
        <v>7</v>
      </c>
      <c r="E61" s="23">
        <v>37459</v>
      </c>
      <c r="F61" s="22">
        <v>29.25</v>
      </c>
      <c r="G61" s="59"/>
      <c r="K61" s="28">
        <f t="shared" si="3"/>
        <v>40724</v>
      </c>
      <c r="L61" s="28">
        <f t="shared" si="4"/>
        <v>40695</v>
      </c>
      <c r="M61" s="27">
        <v>2011</v>
      </c>
      <c r="N61" s="44">
        <v>6</v>
      </c>
      <c r="O61" s="25">
        <v>252.38986363636366</v>
      </c>
      <c r="P61" s="59">
        <f t="shared" si="2"/>
        <v>252.38986363636366</v>
      </c>
      <c r="Q61" s="25"/>
    </row>
    <row r="62" spans="3:17" x14ac:dyDescent="0.25">
      <c r="C62" s="44">
        <f t="shared" si="0"/>
        <v>2002</v>
      </c>
      <c r="D62" s="44">
        <f t="shared" si="1"/>
        <v>7</v>
      </c>
      <c r="E62" s="23">
        <v>37460</v>
      </c>
      <c r="F62" s="22">
        <v>29.25</v>
      </c>
      <c r="G62" s="59"/>
      <c r="K62" s="28">
        <f t="shared" si="3"/>
        <v>40755</v>
      </c>
      <c r="L62" s="28">
        <f t="shared" si="4"/>
        <v>40725</v>
      </c>
      <c r="M62" s="27">
        <v>2011</v>
      </c>
      <c r="N62" s="44">
        <v>7</v>
      </c>
      <c r="O62" s="25">
        <v>312.07614285714288</v>
      </c>
      <c r="P62" s="59">
        <f t="shared" si="2"/>
        <v>312.07614285714288</v>
      </c>
      <c r="Q62" s="25"/>
    </row>
    <row r="63" spans="3:17" x14ac:dyDescent="0.25">
      <c r="C63" s="44">
        <f t="shared" si="0"/>
        <v>2002</v>
      </c>
      <c r="D63" s="44">
        <f t="shared" si="1"/>
        <v>7</v>
      </c>
      <c r="E63" s="23">
        <v>37461</v>
      </c>
      <c r="F63" s="22">
        <v>29.25</v>
      </c>
      <c r="G63" s="59"/>
      <c r="K63" s="28">
        <f t="shared" si="3"/>
        <v>40786</v>
      </c>
      <c r="L63" s="28">
        <f t="shared" si="4"/>
        <v>40756</v>
      </c>
      <c r="M63" s="27">
        <v>2011</v>
      </c>
      <c r="N63" s="44">
        <v>8</v>
      </c>
      <c r="O63" s="25">
        <v>398.01630434782601</v>
      </c>
      <c r="P63" s="59">
        <f t="shared" si="2"/>
        <v>398.01630434782601</v>
      </c>
      <c r="Q63" s="25"/>
    </row>
    <row r="64" spans="3:17" x14ac:dyDescent="0.25">
      <c r="C64" s="44">
        <f t="shared" si="0"/>
        <v>2002</v>
      </c>
      <c r="D64" s="44">
        <f t="shared" si="1"/>
        <v>7</v>
      </c>
      <c r="E64" s="23">
        <v>37462</v>
      </c>
      <c r="F64" s="22">
        <v>29.25</v>
      </c>
      <c r="G64" s="59"/>
      <c r="K64" s="28">
        <f t="shared" si="3"/>
        <v>40816</v>
      </c>
      <c r="L64" s="28">
        <f t="shared" si="4"/>
        <v>40787</v>
      </c>
      <c r="M64" s="27">
        <v>2011</v>
      </c>
      <c r="N64" s="44">
        <v>9</v>
      </c>
      <c r="O64" s="25">
        <v>511.77609090909084</v>
      </c>
      <c r="P64" s="59">
        <f t="shared" si="2"/>
        <v>511.77609090909078</v>
      </c>
      <c r="Q64" s="25"/>
    </row>
    <row r="65" spans="3:17" x14ac:dyDescent="0.25">
      <c r="C65" s="44">
        <f t="shared" si="0"/>
        <v>2002</v>
      </c>
      <c r="D65" s="44">
        <f t="shared" si="1"/>
        <v>7</v>
      </c>
      <c r="E65" s="23">
        <v>37463</v>
      </c>
      <c r="F65" s="22">
        <v>33.75</v>
      </c>
      <c r="G65" s="59"/>
      <c r="K65" s="28">
        <f t="shared" si="3"/>
        <v>40847</v>
      </c>
      <c r="L65" s="28">
        <f t="shared" si="4"/>
        <v>40817</v>
      </c>
      <c r="M65" s="27">
        <v>2011</v>
      </c>
      <c r="N65" s="44">
        <v>10</v>
      </c>
      <c r="O65" s="25">
        <v>465.26819047619057</v>
      </c>
      <c r="P65" s="59">
        <f t="shared" si="2"/>
        <v>465.26819047619045</v>
      </c>
      <c r="Q65" s="25"/>
    </row>
    <row r="66" spans="3:17" x14ac:dyDescent="0.25">
      <c r="C66" s="44">
        <f t="shared" si="0"/>
        <v>2002</v>
      </c>
      <c r="D66" s="44">
        <f t="shared" si="1"/>
        <v>7</v>
      </c>
      <c r="E66" s="23">
        <v>37466</v>
      </c>
      <c r="F66" s="22">
        <v>36.25</v>
      </c>
      <c r="G66" s="59"/>
      <c r="K66" s="28">
        <f t="shared" si="3"/>
        <v>40877</v>
      </c>
      <c r="L66" s="28">
        <f t="shared" si="4"/>
        <v>40848</v>
      </c>
      <c r="M66" s="27">
        <v>2011</v>
      </c>
      <c r="N66" s="44">
        <v>11</v>
      </c>
      <c r="O66" s="25">
        <v>570.75304545454537</v>
      </c>
      <c r="P66" s="59">
        <f t="shared" si="2"/>
        <v>570.75304545454549</v>
      </c>
      <c r="Q66" s="25"/>
    </row>
    <row r="67" spans="3:17" x14ac:dyDescent="0.25">
      <c r="C67" s="44">
        <f t="shared" si="0"/>
        <v>2002</v>
      </c>
      <c r="D67" s="44">
        <f t="shared" si="1"/>
        <v>7</v>
      </c>
      <c r="E67" s="23">
        <v>37467</v>
      </c>
      <c r="F67" s="22">
        <v>34</v>
      </c>
      <c r="G67" s="59"/>
      <c r="K67" s="28">
        <f t="shared" si="3"/>
        <v>40908</v>
      </c>
      <c r="L67" s="28">
        <f t="shared" si="4"/>
        <v>40878</v>
      </c>
      <c r="M67" s="27">
        <v>2011</v>
      </c>
      <c r="N67" s="44">
        <v>12</v>
      </c>
      <c r="O67" s="25">
        <v>582.33609090909079</v>
      </c>
      <c r="P67" s="59">
        <f t="shared" si="2"/>
        <v>582.3360909090909</v>
      </c>
      <c r="Q67" s="25"/>
    </row>
    <row r="68" spans="3:17" x14ac:dyDescent="0.25">
      <c r="C68" s="44">
        <f t="shared" si="0"/>
        <v>2002</v>
      </c>
      <c r="D68" s="44">
        <f t="shared" si="1"/>
        <v>7</v>
      </c>
      <c r="E68" s="23">
        <v>37468</v>
      </c>
      <c r="F68" s="22">
        <v>34</v>
      </c>
      <c r="G68" s="59"/>
      <c r="K68" s="28">
        <f t="shared" si="3"/>
        <v>40939</v>
      </c>
      <c r="L68" s="28">
        <f t="shared" si="4"/>
        <v>40909</v>
      </c>
      <c r="M68" s="27">
        <v>2012</v>
      </c>
      <c r="N68" s="44">
        <v>1</v>
      </c>
      <c r="O68" s="25">
        <v>505.80804545454544</v>
      </c>
      <c r="P68" s="59">
        <f t="shared" si="2"/>
        <v>505.80804545454544</v>
      </c>
      <c r="Q68" s="25"/>
    </row>
    <row r="69" spans="3:17" x14ac:dyDescent="0.25">
      <c r="C69" s="44">
        <f t="shared" si="0"/>
        <v>2002</v>
      </c>
      <c r="D69" s="44">
        <f t="shared" si="1"/>
        <v>8</v>
      </c>
      <c r="E69" s="23">
        <v>37470</v>
      </c>
      <c r="F69" s="22">
        <v>34</v>
      </c>
      <c r="G69" s="59"/>
      <c r="K69" s="28">
        <f t="shared" si="3"/>
        <v>40968</v>
      </c>
      <c r="L69" s="28">
        <f t="shared" si="4"/>
        <v>40940</v>
      </c>
      <c r="M69" s="27">
        <v>2012</v>
      </c>
      <c r="N69" s="44">
        <v>2</v>
      </c>
      <c r="O69" s="25">
        <v>396.6067142857143</v>
      </c>
      <c r="P69" s="59">
        <f t="shared" si="2"/>
        <v>396.6067142857143</v>
      </c>
      <c r="Q69" s="25"/>
    </row>
    <row r="70" spans="3:17" x14ac:dyDescent="0.25">
      <c r="C70" s="44">
        <f t="shared" si="0"/>
        <v>2002</v>
      </c>
      <c r="D70" s="44">
        <f t="shared" si="1"/>
        <v>8</v>
      </c>
      <c r="E70" s="23">
        <v>37473</v>
      </c>
      <c r="F70" s="22">
        <v>34</v>
      </c>
      <c r="G70" s="59"/>
      <c r="K70" s="28">
        <f t="shared" si="3"/>
        <v>40999</v>
      </c>
      <c r="L70" s="28">
        <f t="shared" si="4"/>
        <v>40969</v>
      </c>
      <c r="M70" s="27">
        <v>2012</v>
      </c>
      <c r="N70" s="44">
        <v>3</v>
      </c>
      <c r="O70" s="25">
        <v>391.08477272727271</v>
      </c>
      <c r="P70" s="59">
        <f t="shared" si="2"/>
        <v>391.08477272727271</v>
      </c>
      <c r="Q70" s="25"/>
    </row>
    <row r="71" spans="3:17" x14ac:dyDescent="0.25">
      <c r="C71" s="44">
        <f t="shared" ref="C71:C134" si="5">YEAR(E71)</f>
        <v>2002</v>
      </c>
      <c r="D71" s="44">
        <f t="shared" ref="D71:D134" si="6">MONTH(E71)</f>
        <v>8</v>
      </c>
      <c r="E71" s="23">
        <v>37474</v>
      </c>
      <c r="F71" s="22">
        <v>48.75</v>
      </c>
      <c r="G71" s="59"/>
      <c r="K71" s="28">
        <f t="shared" si="3"/>
        <v>41029</v>
      </c>
      <c r="L71" s="28">
        <f t="shared" si="4"/>
        <v>41000</v>
      </c>
      <c r="M71" s="27">
        <v>2012</v>
      </c>
      <c r="N71" s="44">
        <v>4</v>
      </c>
      <c r="O71" s="25">
        <v>494.30652380952381</v>
      </c>
      <c r="P71" s="59">
        <f t="shared" si="2"/>
        <v>494.30652380952381</v>
      </c>
      <c r="Q71" s="25"/>
    </row>
    <row r="72" spans="3:17" x14ac:dyDescent="0.25">
      <c r="C72" s="44">
        <f t="shared" si="5"/>
        <v>2002</v>
      </c>
      <c r="D72" s="44">
        <f t="shared" si="6"/>
        <v>8</v>
      </c>
      <c r="E72" s="23">
        <v>37480</v>
      </c>
      <c r="F72" s="22">
        <v>48.75</v>
      </c>
      <c r="G72" s="59"/>
      <c r="K72" s="28">
        <f t="shared" si="3"/>
        <v>41060</v>
      </c>
      <c r="L72" s="28">
        <f t="shared" si="4"/>
        <v>41030</v>
      </c>
      <c r="M72" s="27">
        <v>2012</v>
      </c>
      <c r="N72" s="44">
        <v>5</v>
      </c>
      <c r="O72" s="25">
        <v>602.74656521739121</v>
      </c>
      <c r="P72" s="59">
        <f t="shared" ref="P72:P98" si="7">+AVERAGEIFS(F:F,D:D,N72,C:C,M72)</f>
        <v>602.74656521739121</v>
      </c>
      <c r="Q72" s="25"/>
    </row>
    <row r="73" spans="3:17" x14ac:dyDescent="0.25">
      <c r="C73" s="44">
        <f t="shared" si="5"/>
        <v>2002</v>
      </c>
      <c r="D73" s="44">
        <f t="shared" si="6"/>
        <v>8</v>
      </c>
      <c r="E73" s="23">
        <v>37481</v>
      </c>
      <c r="F73" s="22">
        <v>41.5</v>
      </c>
      <c r="G73" s="59"/>
      <c r="K73" s="28">
        <f t="shared" ref="K73:K85" si="8">+EOMONTH(L73,0)</f>
        <v>41090</v>
      </c>
      <c r="L73" s="28">
        <f t="shared" ref="L73:L85" si="9">+DATE(M73,N73,1)</f>
        <v>41061</v>
      </c>
      <c r="M73" s="27">
        <v>2012</v>
      </c>
      <c r="N73" s="44">
        <v>6</v>
      </c>
      <c r="O73" s="25">
        <v>672.48971428571417</v>
      </c>
      <c r="P73" s="59">
        <f t="shared" si="7"/>
        <v>672.4897142857144</v>
      </c>
      <c r="Q73" s="25"/>
    </row>
    <row r="74" spans="3:17" x14ac:dyDescent="0.25">
      <c r="C74" s="44">
        <f t="shared" si="5"/>
        <v>2002</v>
      </c>
      <c r="D74" s="44">
        <f t="shared" si="6"/>
        <v>8</v>
      </c>
      <c r="E74" s="23">
        <v>37482</v>
      </c>
      <c r="F74" s="22">
        <v>41.5</v>
      </c>
      <c r="G74" s="59"/>
      <c r="K74" s="28">
        <f t="shared" si="8"/>
        <v>41121</v>
      </c>
      <c r="L74" s="28">
        <f t="shared" si="9"/>
        <v>41091</v>
      </c>
      <c r="M74" s="27">
        <v>2012</v>
      </c>
      <c r="N74" s="44">
        <v>7</v>
      </c>
      <c r="O74" s="25">
        <v>760.15000000000009</v>
      </c>
      <c r="P74" s="59">
        <f t="shared" si="7"/>
        <v>760.15000000000009</v>
      </c>
      <c r="Q74" s="25"/>
    </row>
    <row r="75" spans="3:17" x14ac:dyDescent="0.25">
      <c r="C75" s="44">
        <f t="shared" si="5"/>
        <v>2002</v>
      </c>
      <c r="D75" s="44">
        <f t="shared" si="6"/>
        <v>8</v>
      </c>
      <c r="E75" s="23">
        <v>37484</v>
      </c>
      <c r="F75" s="22">
        <v>41.5</v>
      </c>
      <c r="G75" s="59"/>
      <c r="K75" s="28">
        <f t="shared" si="8"/>
        <v>41152</v>
      </c>
      <c r="L75" s="28">
        <f t="shared" si="9"/>
        <v>41122</v>
      </c>
      <c r="M75" s="27">
        <v>2012</v>
      </c>
      <c r="N75" s="44">
        <v>8</v>
      </c>
      <c r="O75" s="25">
        <v>771.46952173913053</v>
      </c>
      <c r="P75" s="59">
        <f t="shared" si="7"/>
        <v>771.46952173913041</v>
      </c>
      <c r="Q75" s="25"/>
    </row>
    <row r="76" spans="3:17" x14ac:dyDescent="0.25">
      <c r="C76" s="44">
        <f t="shared" si="5"/>
        <v>2002</v>
      </c>
      <c r="D76" s="44">
        <f t="shared" si="6"/>
        <v>8</v>
      </c>
      <c r="E76" s="23">
        <v>37487</v>
      </c>
      <c r="F76" s="22">
        <v>39.5</v>
      </c>
      <c r="G76" s="59"/>
      <c r="K76" s="28">
        <f t="shared" si="8"/>
        <v>41182</v>
      </c>
      <c r="L76" s="28">
        <f t="shared" si="9"/>
        <v>41153</v>
      </c>
      <c r="M76" s="27">
        <v>2012</v>
      </c>
      <c r="N76" s="44">
        <v>9</v>
      </c>
      <c r="O76" s="25">
        <v>624.81250000000011</v>
      </c>
      <c r="P76" s="59">
        <f t="shared" si="7"/>
        <v>624.81250000000011</v>
      </c>
      <c r="Q76" s="25"/>
    </row>
    <row r="77" spans="3:17" x14ac:dyDescent="0.25">
      <c r="C77" s="44">
        <f t="shared" si="5"/>
        <v>2002</v>
      </c>
      <c r="D77" s="44">
        <f t="shared" si="6"/>
        <v>8</v>
      </c>
      <c r="E77" s="23">
        <v>37488</v>
      </c>
      <c r="F77" s="22">
        <v>39.5</v>
      </c>
      <c r="G77" s="59"/>
      <c r="K77" s="28">
        <f t="shared" si="8"/>
        <v>41213</v>
      </c>
      <c r="L77" s="28">
        <f t="shared" si="9"/>
        <v>41183</v>
      </c>
      <c r="M77" s="27">
        <v>2012</v>
      </c>
      <c r="N77" s="44">
        <v>10</v>
      </c>
      <c r="O77" s="25">
        <v>559.6838260869564</v>
      </c>
      <c r="P77" s="59">
        <f t="shared" si="7"/>
        <v>559.68382608695651</v>
      </c>
      <c r="Q77" s="25"/>
    </row>
    <row r="78" spans="3:17" x14ac:dyDescent="0.25">
      <c r="C78" s="44">
        <f t="shared" si="5"/>
        <v>2002</v>
      </c>
      <c r="D78" s="44">
        <f t="shared" si="6"/>
        <v>8</v>
      </c>
      <c r="E78" s="23">
        <v>37489</v>
      </c>
      <c r="F78" s="22">
        <v>39.5</v>
      </c>
      <c r="G78" s="59"/>
      <c r="K78" s="28">
        <f t="shared" si="8"/>
        <v>41243</v>
      </c>
      <c r="L78" s="28">
        <f t="shared" si="9"/>
        <v>41214</v>
      </c>
      <c r="M78" s="27">
        <v>2012</v>
      </c>
      <c r="N78" s="44">
        <v>11</v>
      </c>
      <c r="O78" s="25">
        <v>545.76740909090915</v>
      </c>
      <c r="P78" s="59">
        <f t="shared" si="7"/>
        <v>545.76740909090904</v>
      </c>
      <c r="Q78" s="25"/>
    </row>
    <row r="79" spans="3:17" x14ac:dyDescent="0.25">
      <c r="C79" s="44">
        <f t="shared" si="5"/>
        <v>2002</v>
      </c>
      <c r="D79" s="44">
        <f t="shared" si="6"/>
        <v>8</v>
      </c>
      <c r="E79" s="23">
        <v>37490</v>
      </c>
      <c r="F79" s="22">
        <v>39.5</v>
      </c>
      <c r="G79" s="59"/>
      <c r="K79" s="28">
        <f t="shared" si="8"/>
        <v>41274</v>
      </c>
      <c r="L79" s="28">
        <f t="shared" si="9"/>
        <v>41244</v>
      </c>
      <c r="M79" s="27">
        <v>2012</v>
      </c>
      <c r="N79" s="44">
        <v>12</v>
      </c>
      <c r="O79" s="25">
        <v>486.97709523809516</v>
      </c>
      <c r="P79" s="59">
        <f t="shared" si="7"/>
        <v>486.97709523809533</v>
      </c>
      <c r="Q79" s="25"/>
    </row>
    <row r="80" spans="3:17" x14ac:dyDescent="0.25">
      <c r="C80" s="44">
        <f t="shared" si="5"/>
        <v>2002</v>
      </c>
      <c r="D80" s="44">
        <f t="shared" si="6"/>
        <v>8</v>
      </c>
      <c r="E80" s="23">
        <v>37491</v>
      </c>
      <c r="F80" s="22">
        <v>39.5</v>
      </c>
      <c r="G80" s="59"/>
      <c r="K80" s="28">
        <f t="shared" si="8"/>
        <v>41305</v>
      </c>
      <c r="L80" s="28">
        <f t="shared" si="9"/>
        <v>41275</v>
      </c>
      <c r="M80" s="27">
        <v>2013</v>
      </c>
      <c r="N80" s="44">
        <v>1</v>
      </c>
      <c r="O80" s="25">
        <v>434.9574347826088</v>
      </c>
      <c r="P80" s="59">
        <f t="shared" si="7"/>
        <v>434.95743478260863</v>
      </c>
      <c r="Q80" s="25"/>
    </row>
    <row r="81" spans="3:17" x14ac:dyDescent="0.25">
      <c r="C81" s="44">
        <f t="shared" si="5"/>
        <v>2002</v>
      </c>
      <c r="D81" s="44">
        <f t="shared" si="6"/>
        <v>8</v>
      </c>
      <c r="E81" s="23">
        <v>37494</v>
      </c>
      <c r="F81" s="22">
        <v>39.5</v>
      </c>
      <c r="G81" s="59"/>
      <c r="K81" s="28">
        <f t="shared" si="8"/>
        <v>41333</v>
      </c>
      <c r="L81" s="28">
        <f t="shared" si="9"/>
        <v>41306</v>
      </c>
      <c r="M81" s="27">
        <v>2013</v>
      </c>
      <c r="N81" s="44">
        <v>2</v>
      </c>
      <c r="O81" s="25">
        <v>565.0091500000002</v>
      </c>
      <c r="P81" s="59">
        <f t="shared" si="7"/>
        <v>565.00915000000009</v>
      </c>
      <c r="Q81" s="25"/>
    </row>
    <row r="82" spans="3:17" x14ac:dyDescent="0.25">
      <c r="C82" s="44">
        <f t="shared" si="5"/>
        <v>2002</v>
      </c>
      <c r="D82" s="44">
        <f t="shared" si="6"/>
        <v>8</v>
      </c>
      <c r="E82" s="23">
        <v>37495</v>
      </c>
      <c r="F82" s="22">
        <v>33.5</v>
      </c>
      <c r="G82" s="59"/>
      <c r="K82" s="28">
        <f t="shared" si="8"/>
        <v>41364</v>
      </c>
      <c r="L82" s="28">
        <f t="shared" si="9"/>
        <v>41334</v>
      </c>
      <c r="M82" s="27">
        <v>2013</v>
      </c>
      <c r="N82" s="44">
        <v>3</v>
      </c>
      <c r="O82" s="25">
        <v>588.89761904761906</v>
      </c>
      <c r="P82" s="59">
        <f t="shared" si="7"/>
        <v>588.89761904761917</v>
      </c>
      <c r="Q82" s="25"/>
    </row>
    <row r="83" spans="3:17" x14ac:dyDescent="0.25">
      <c r="C83" s="44">
        <f t="shared" si="5"/>
        <v>2002</v>
      </c>
      <c r="D83" s="44">
        <f t="shared" si="6"/>
        <v>8</v>
      </c>
      <c r="E83" s="23">
        <v>37496</v>
      </c>
      <c r="F83" s="22">
        <v>33.5</v>
      </c>
      <c r="G83" s="59"/>
      <c r="K83" s="28">
        <f t="shared" si="8"/>
        <v>41394</v>
      </c>
      <c r="L83" s="28">
        <f t="shared" si="9"/>
        <v>41365</v>
      </c>
      <c r="M83" s="27">
        <v>2013</v>
      </c>
      <c r="N83" s="44">
        <v>4</v>
      </c>
      <c r="O83" s="25">
        <f>+AVERAGEIFS(F:F,D:D,N83,C:C,M83)</f>
        <v>666.84945454545459</v>
      </c>
      <c r="P83" s="59">
        <f t="shared" si="7"/>
        <v>666.84945454545459</v>
      </c>
      <c r="Q83" s="25"/>
    </row>
    <row r="84" spans="3:17" x14ac:dyDescent="0.25">
      <c r="C84" s="44">
        <f t="shared" si="5"/>
        <v>2002</v>
      </c>
      <c r="D84" s="44">
        <f t="shared" si="6"/>
        <v>8</v>
      </c>
      <c r="E84" s="23">
        <v>37497</v>
      </c>
      <c r="F84" s="22">
        <v>33.5</v>
      </c>
      <c r="G84" s="59"/>
      <c r="K84" s="28">
        <f t="shared" si="8"/>
        <v>41425</v>
      </c>
      <c r="L84" s="28">
        <f t="shared" si="9"/>
        <v>41395</v>
      </c>
      <c r="M84" s="27">
        <v>2013</v>
      </c>
      <c r="N84" s="44">
        <v>5</v>
      </c>
      <c r="O84" s="25">
        <f>+AVERAGEIFS(F:F,D:D,N84,C:C,M84)</f>
        <v>573.09269565217403</v>
      </c>
      <c r="P84" s="59">
        <f t="shared" si="7"/>
        <v>573.09269565217403</v>
      </c>
      <c r="Q84" s="25"/>
    </row>
    <row r="85" spans="3:17" x14ac:dyDescent="0.25">
      <c r="C85" s="44">
        <f t="shared" si="5"/>
        <v>2002</v>
      </c>
      <c r="D85" s="44">
        <f t="shared" si="6"/>
        <v>8</v>
      </c>
      <c r="E85" s="23">
        <v>37498</v>
      </c>
      <c r="F85" s="22">
        <v>32.5</v>
      </c>
      <c r="G85" s="59"/>
      <c r="K85" s="28">
        <f t="shared" si="8"/>
        <v>41455</v>
      </c>
      <c r="L85" s="28">
        <f t="shared" si="9"/>
        <v>41426</v>
      </c>
      <c r="M85" s="27">
        <v>2013</v>
      </c>
      <c r="N85" s="44">
        <v>6</v>
      </c>
      <c r="O85" s="25">
        <f>+AVERAGEIFS(F:F,D:D,N85,C:C,M85)</f>
        <v>638.29265000000009</v>
      </c>
      <c r="P85" s="59">
        <f t="shared" si="7"/>
        <v>638.29265000000009</v>
      </c>
      <c r="Q85" s="25"/>
    </row>
    <row r="86" spans="3:17" x14ac:dyDescent="0.25">
      <c r="C86" s="44">
        <f t="shared" si="5"/>
        <v>2002</v>
      </c>
      <c r="D86" s="44">
        <f t="shared" si="6"/>
        <v>9</v>
      </c>
      <c r="E86" s="23">
        <v>37501</v>
      </c>
      <c r="F86" s="22">
        <v>32.5</v>
      </c>
      <c r="G86" s="59"/>
      <c r="K86" s="28">
        <f t="shared" ref="K86:K94" si="10">+EOMONTH(L86,0)</f>
        <v>41486</v>
      </c>
      <c r="L86" s="28">
        <f t="shared" ref="L86:L94" si="11">+DATE(M86,N86,1)</f>
        <v>41456</v>
      </c>
      <c r="M86" s="27">
        <v>2013</v>
      </c>
      <c r="N86" s="59">
        <v>7</v>
      </c>
      <c r="O86" s="25">
        <f t="shared" ref="O86:O98" si="12">+AVERAGEIFS(F:F,D:D,N86,C:C,M86)</f>
        <v>697.93669565217385</v>
      </c>
      <c r="P86" s="59">
        <f t="shared" si="7"/>
        <v>697.93669565217385</v>
      </c>
      <c r="Q86" s="25"/>
    </row>
    <row r="87" spans="3:17" x14ac:dyDescent="0.25">
      <c r="C87" s="44">
        <f t="shared" si="5"/>
        <v>2002</v>
      </c>
      <c r="D87" s="44">
        <f t="shared" si="6"/>
        <v>9</v>
      </c>
      <c r="E87" s="23">
        <v>37502</v>
      </c>
      <c r="F87" s="22">
        <v>32.5</v>
      </c>
      <c r="G87" s="59"/>
      <c r="K87" s="28">
        <f t="shared" si="10"/>
        <v>41517</v>
      </c>
      <c r="L87" s="28">
        <f t="shared" si="11"/>
        <v>41487</v>
      </c>
      <c r="M87" s="27">
        <v>2013</v>
      </c>
      <c r="N87" s="59">
        <v>8</v>
      </c>
      <c r="O87" s="25">
        <f t="shared" si="12"/>
        <v>689.58627272727267</v>
      </c>
      <c r="P87" s="59">
        <f t="shared" si="7"/>
        <v>689.58627272727267</v>
      </c>
      <c r="Q87" s="25"/>
    </row>
    <row r="88" spans="3:17" x14ac:dyDescent="0.25">
      <c r="C88" s="44">
        <f t="shared" si="5"/>
        <v>2002</v>
      </c>
      <c r="D88" s="44">
        <f t="shared" si="6"/>
        <v>9</v>
      </c>
      <c r="E88" s="23">
        <v>37503</v>
      </c>
      <c r="F88" s="22">
        <v>32.5</v>
      </c>
      <c r="G88" s="59"/>
      <c r="K88" s="28">
        <f t="shared" si="10"/>
        <v>41547</v>
      </c>
      <c r="L88" s="28">
        <f t="shared" si="11"/>
        <v>41518</v>
      </c>
      <c r="M88" s="27">
        <v>2013</v>
      </c>
      <c r="N88" s="59">
        <v>9</v>
      </c>
      <c r="O88" s="25">
        <f t="shared" si="12"/>
        <v>643.40461904761912</v>
      </c>
      <c r="P88" s="59">
        <f t="shared" si="7"/>
        <v>643.40461904761912</v>
      </c>
      <c r="Q88" s="25"/>
    </row>
    <row r="89" spans="3:17" x14ac:dyDescent="0.25">
      <c r="C89" s="44">
        <f t="shared" si="5"/>
        <v>2002</v>
      </c>
      <c r="D89" s="44">
        <f t="shared" si="6"/>
        <v>9</v>
      </c>
      <c r="E89" s="23">
        <v>37504</v>
      </c>
      <c r="F89" s="22">
        <v>32.5</v>
      </c>
      <c r="G89" s="59"/>
      <c r="K89" s="28">
        <f t="shared" si="10"/>
        <v>41578</v>
      </c>
      <c r="L89" s="28">
        <f t="shared" si="11"/>
        <v>41548</v>
      </c>
      <c r="M89" s="27">
        <v>2013</v>
      </c>
      <c r="N89" s="59">
        <v>10</v>
      </c>
      <c r="O89" s="25">
        <f t="shared" si="12"/>
        <v>472.21191304347826</v>
      </c>
      <c r="P89" s="59">
        <f t="shared" si="7"/>
        <v>472.21191304347826</v>
      </c>
      <c r="Q89" s="25"/>
    </row>
    <row r="90" spans="3:17" x14ac:dyDescent="0.25">
      <c r="C90" s="44">
        <f t="shared" si="5"/>
        <v>2002</v>
      </c>
      <c r="D90" s="44">
        <f t="shared" si="6"/>
        <v>9</v>
      </c>
      <c r="E90" s="23">
        <v>37505</v>
      </c>
      <c r="F90" s="22">
        <v>36.5</v>
      </c>
      <c r="G90" s="59"/>
      <c r="K90" s="28">
        <f t="shared" si="10"/>
        <v>41608</v>
      </c>
      <c r="L90" s="28">
        <f t="shared" si="11"/>
        <v>41579</v>
      </c>
      <c r="M90" s="27">
        <v>2013</v>
      </c>
      <c r="N90" s="59">
        <v>11</v>
      </c>
      <c r="O90" s="25">
        <f t="shared" si="12"/>
        <v>379.03714285714295</v>
      </c>
      <c r="P90" s="59">
        <f t="shared" si="7"/>
        <v>379.03714285714295</v>
      </c>
      <c r="Q90" s="25"/>
    </row>
    <row r="91" spans="3:17" x14ac:dyDescent="0.25">
      <c r="C91" s="44">
        <f t="shared" si="5"/>
        <v>2002</v>
      </c>
      <c r="D91" s="44">
        <f t="shared" si="6"/>
        <v>9</v>
      </c>
      <c r="E91" s="23">
        <v>37508</v>
      </c>
      <c r="F91" s="22">
        <v>37.5</v>
      </c>
      <c r="G91" s="59"/>
      <c r="K91" s="28">
        <f t="shared" si="10"/>
        <v>41639</v>
      </c>
      <c r="L91" s="28">
        <f t="shared" si="11"/>
        <v>41609</v>
      </c>
      <c r="M91" s="27">
        <v>2013</v>
      </c>
      <c r="N91" s="59">
        <v>12</v>
      </c>
      <c r="O91" s="25">
        <f t="shared" si="12"/>
        <v>353.44265000000007</v>
      </c>
      <c r="P91" s="59">
        <f t="shared" si="7"/>
        <v>353.44265000000007</v>
      </c>
      <c r="Q91" s="25"/>
    </row>
    <row r="92" spans="3:17" x14ac:dyDescent="0.25">
      <c r="C92" s="44">
        <f t="shared" si="5"/>
        <v>2002</v>
      </c>
      <c r="D92" s="44">
        <f t="shared" si="6"/>
        <v>9</v>
      </c>
      <c r="E92" s="23">
        <v>37509</v>
      </c>
      <c r="F92" s="22">
        <v>37.5</v>
      </c>
      <c r="G92" s="59"/>
      <c r="K92" s="28">
        <f t="shared" si="10"/>
        <v>41670</v>
      </c>
      <c r="L92" s="28">
        <f t="shared" si="11"/>
        <v>41640</v>
      </c>
      <c r="M92" s="27">
        <v>2014</v>
      </c>
      <c r="N92" s="59">
        <v>1</v>
      </c>
      <c r="O92" s="25">
        <f t="shared" si="12"/>
        <v>367.24708695652168</v>
      </c>
      <c r="P92" s="59">
        <f t="shared" si="7"/>
        <v>367.24708695652168</v>
      </c>
      <c r="Q92" s="25"/>
    </row>
    <row r="93" spans="3:17" x14ac:dyDescent="0.25">
      <c r="C93" s="44">
        <f t="shared" si="5"/>
        <v>2002</v>
      </c>
      <c r="D93" s="44">
        <f t="shared" si="6"/>
        <v>9</v>
      </c>
      <c r="E93" s="23">
        <v>37510</v>
      </c>
      <c r="F93" s="22">
        <v>37.5</v>
      </c>
      <c r="G93" s="59"/>
      <c r="K93" s="28">
        <f t="shared" si="10"/>
        <v>41698</v>
      </c>
      <c r="L93" s="28">
        <f t="shared" si="11"/>
        <v>41671</v>
      </c>
      <c r="M93" s="27">
        <v>2014</v>
      </c>
      <c r="N93" s="44">
        <v>2</v>
      </c>
      <c r="O93" s="25">
        <f t="shared" si="12"/>
        <v>328.07865000000004</v>
      </c>
      <c r="P93" s="59">
        <f t="shared" si="7"/>
        <v>328.07865000000004</v>
      </c>
      <c r="Q93" s="25"/>
    </row>
    <row r="94" spans="3:17" x14ac:dyDescent="0.25">
      <c r="C94" s="44">
        <f t="shared" si="5"/>
        <v>2002</v>
      </c>
      <c r="D94" s="44">
        <f t="shared" si="6"/>
        <v>9</v>
      </c>
      <c r="E94" s="23">
        <v>37511</v>
      </c>
      <c r="F94" s="22">
        <v>37.5</v>
      </c>
      <c r="G94" s="59"/>
      <c r="K94" s="28">
        <f t="shared" si="10"/>
        <v>41729</v>
      </c>
      <c r="L94" s="28">
        <f t="shared" si="11"/>
        <v>41699</v>
      </c>
      <c r="M94" s="27">
        <v>2014</v>
      </c>
      <c r="N94" s="44">
        <v>3</v>
      </c>
      <c r="O94" s="25">
        <f t="shared" si="12"/>
        <v>262.18933333333342</v>
      </c>
      <c r="P94" s="59">
        <f t="shared" si="7"/>
        <v>262.18933333333342</v>
      </c>
      <c r="Q94" s="25"/>
    </row>
    <row r="95" spans="3:17" x14ac:dyDescent="0.25">
      <c r="C95" s="44">
        <f t="shared" si="5"/>
        <v>2002</v>
      </c>
      <c r="D95" s="44">
        <f t="shared" si="6"/>
        <v>9</v>
      </c>
      <c r="E95" s="23">
        <v>37512</v>
      </c>
      <c r="F95" s="22">
        <v>37.5</v>
      </c>
      <c r="G95" s="59"/>
      <c r="K95" s="28">
        <f t="shared" ref="K95:K98" si="13">+EOMONTH(L95,0)</f>
        <v>41759</v>
      </c>
      <c r="L95" s="28">
        <f t="shared" ref="L95:L98" si="14">+DATE(M95,N95,1)</f>
        <v>41730</v>
      </c>
      <c r="M95" s="27">
        <v>2014</v>
      </c>
      <c r="N95" s="44">
        <v>4</v>
      </c>
      <c r="O95" s="25">
        <f t="shared" si="12"/>
        <v>200.12786363636363</v>
      </c>
      <c r="P95" s="59">
        <f t="shared" si="7"/>
        <v>200.12786363636363</v>
      </c>
      <c r="Q95" s="25"/>
    </row>
    <row r="96" spans="3:17" x14ac:dyDescent="0.25">
      <c r="C96" s="44">
        <f t="shared" si="5"/>
        <v>2002</v>
      </c>
      <c r="D96" s="44">
        <f t="shared" si="6"/>
        <v>9</v>
      </c>
      <c r="E96" s="23">
        <v>37515</v>
      </c>
      <c r="F96" s="22">
        <v>39</v>
      </c>
      <c r="G96" s="59"/>
      <c r="K96" s="28">
        <f t="shared" si="13"/>
        <v>41790</v>
      </c>
      <c r="L96" s="28">
        <f t="shared" si="14"/>
        <v>41760</v>
      </c>
      <c r="M96" s="27">
        <v>2014</v>
      </c>
      <c r="N96" s="44">
        <v>5</v>
      </c>
      <c r="O96" s="25">
        <f t="shared" si="12"/>
        <v>180.05336363636363</v>
      </c>
      <c r="P96" s="59">
        <f t="shared" si="7"/>
        <v>180.05336363636363</v>
      </c>
      <c r="Q96" s="25"/>
    </row>
    <row r="97" spans="3:17" x14ac:dyDescent="0.25">
      <c r="C97" s="44">
        <f t="shared" si="5"/>
        <v>2002</v>
      </c>
      <c r="D97" s="44">
        <f t="shared" si="6"/>
        <v>9</v>
      </c>
      <c r="E97" s="23">
        <v>37516</v>
      </c>
      <c r="F97" s="22">
        <v>38</v>
      </c>
      <c r="G97" s="59"/>
      <c r="K97" s="28">
        <f t="shared" si="13"/>
        <v>41820</v>
      </c>
      <c r="L97" s="28">
        <f t="shared" si="14"/>
        <v>41791</v>
      </c>
      <c r="M97" s="27">
        <v>2014</v>
      </c>
      <c r="N97" s="44">
        <v>6</v>
      </c>
      <c r="O97" s="25">
        <f t="shared" si="12"/>
        <v>167.39757142857138</v>
      </c>
      <c r="P97" s="59">
        <f t="shared" si="7"/>
        <v>167.39757142857138</v>
      </c>
      <c r="Q97" s="25"/>
    </row>
    <row r="98" spans="3:17" x14ac:dyDescent="0.25">
      <c r="C98" s="44">
        <f t="shared" si="5"/>
        <v>2002</v>
      </c>
      <c r="D98" s="44">
        <f t="shared" si="6"/>
        <v>9</v>
      </c>
      <c r="E98" s="23">
        <v>37517</v>
      </c>
      <c r="F98" s="22">
        <v>39.75</v>
      </c>
      <c r="G98" s="59"/>
      <c r="K98" s="28">
        <f t="shared" si="13"/>
        <v>41851</v>
      </c>
      <c r="L98" s="28">
        <f t="shared" si="14"/>
        <v>41821</v>
      </c>
      <c r="M98" s="27">
        <v>2014</v>
      </c>
      <c r="N98" s="44">
        <v>7</v>
      </c>
      <c r="O98" s="25">
        <f t="shared" si="12"/>
        <v>213.30356521739131</v>
      </c>
      <c r="P98" s="59">
        <f t="shared" si="7"/>
        <v>213.30356521739131</v>
      </c>
      <c r="Q98" s="25"/>
    </row>
    <row r="99" spans="3:17" x14ac:dyDescent="0.25">
      <c r="C99" s="44">
        <f t="shared" si="5"/>
        <v>2002</v>
      </c>
      <c r="D99" s="44">
        <f t="shared" si="6"/>
        <v>9</v>
      </c>
      <c r="E99" s="23">
        <v>37518</v>
      </c>
      <c r="F99" s="22">
        <v>39.75</v>
      </c>
      <c r="G99" s="59"/>
      <c r="K99" s="28">
        <f t="shared" ref="K99" si="15">+EOMONTH(L99,0)</f>
        <v>41882</v>
      </c>
      <c r="L99" s="28">
        <f t="shared" ref="L99" si="16">+DATE(M99,N99,1)</f>
        <v>41852</v>
      </c>
      <c r="M99" s="27">
        <v>2014</v>
      </c>
      <c r="N99" s="59">
        <v>8</v>
      </c>
      <c r="O99" s="25">
        <f t="shared" ref="O99" si="17">+AVERAGEIFS(F:F,D:D,N99,C:C,M99)</f>
        <v>231.60223809523805</v>
      </c>
      <c r="P99" s="59">
        <f t="shared" ref="P99" si="18">+AVERAGEIFS(F:F,D:D,N99,C:C,M99)</f>
        <v>231.60223809523805</v>
      </c>
      <c r="Q99" s="25"/>
    </row>
    <row r="100" spans="3:17" x14ac:dyDescent="0.25">
      <c r="C100" s="44">
        <f t="shared" si="5"/>
        <v>2002</v>
      </c>
      <c r="D100" s="44">
        <f t="shared" si="6"/>
        <v>9</v>
      </c>
      <c r="E100" s="23">
        <v>37519</v>
      </c>
      <c r="F100" s="22">
        <v>39.75</v>
      </c>
      <c r="G100" s="59"/>
    </row>
    <row r="101" spans="3:17" x14ac:dyDescent="0.25">
      <c r="C101" s="44">
        <f t="shared" si="5"/>
        <v>2002</v>
      </c>
      <c r="D101" s="44">
        <f t="shared" si="6"/>
        <v>9</v>
      </c>
      <c r="E101" s="23">
        <v>37522</v>
      </c>
      <c r="F101" s="22">
        <v>41.25</v>
      </c>
      <c r="G101" s="59"/>
    </row>
    <row r="102" spans="3:17" x14ac:dyDescent="0.25">
      <c r="C102" s="44">
        <f t="shared" si="5"/>
        <v>2002</v>
      </c>
      <c r="D102" s="44">
        <f t="shared" si="6"/>
        <v>9</v>
      </c>
      <c r="E102" s="23">
        <v>37523</v>
      </c>
      <c r="F102" s="22">
        <v>44</v>
      </c>
      <c r="G102" s="59"/>
    </row>
    <row r="103" spans="3:17" x14ac:dyDescent="0.25">
      <c r="C103" s="44">
        <f t="shared" si="5"/>
        <v>2002</v>
      </c>
      <c r="D103" s="44">
        <f t="shared" si="6"/>
        <v>9</v>
      </c>
      <c r="E103" s="23">
        <v>37524</v>
      </c>
      <c r="F103" s="22">
        <v>45</v>
      </c>
      <c r="G103" s="59"/>
    </row>
    <row r="104" spans="3:17" x14ac:dyDescent="0.25">
      <c r="C104" s="44">
        <f t="shared" si="5"/>
        <v>2002</v>
      </c>
      <c r="D104" s="44">
        <f t="shared" si="6"/>
        <v>9</v>
      </c>
      <c r="E104" s="23">
        <v>37525</v>
      </c>
      <c r="F104" s="22">
        <v>41.5</v>
      </c>
      <c r="G104" s="59"/>
    </row>
    <row r="105" spans="3:17" x14ac:dyDescent="0.25">
      <c r="C105" s="44">
        <f t="shared" si="5"/>
        <v>2002</v>
      </c>
      <c r="D105" s="44">
        <f t="shared" si="6"/>
        <v>9</v>
      </c>
      <c r="E105" s="23">
        <v>37526</v>
      </c>
      <c r="F105" s="22">
        <v>41.5</v>
      </c>
      <c r="G105" s="59"/>
    </row>
    <row r="106" spans="3:17" x14ac:dyDescent="0.25">
      <c r="C106" s="44">
        <f t="shared" si="5"/>
        <v>2002</v>
      </c>
      <c r="D106" s="44">
        <f t="shared" si="6"/>
        <v>9</v>
      </c>
      <c r="E106" s="23">
        <v>37529</v>
      </c>
      <c r="F106" s="22">
        <v>44</v>
      </c>
      <c r="G106" s="59"/>
    </row>
    <row r="107" spans="3:17" x14ac:dyDescent="0.25">
      <c r="C107" s="44">
        <f t="shared" si="5"/>
        <v>2002</v>
      </c>
      <c r="D107" s="44">
        <f t="shared" si="6"/>
        <v>10</v>
      </c>
      <c r="E107" s="23">
        <v>37530</v>
      </c>
      <c r="F107" s="22">
        <v>44</v>
      </c>
      <c r="G107" s="59"/>
    </row>
    <row r="108" spans="3:17" x14ac:dyDescent="0.25">
      <c r="C108" s="44">
        <f t="shared" si="5"/>
        <v>2002</v>
      </c>
      <c r="D108" s="44">
        <f t="shared" si="6"/>
        <v>10</v>
      </c>
      <c r="E108" s="23">
        <v>37531</v>
      </c>
      <c r="F108" s="22">
        <v>46.5</v>
      </c>
      <c r="G108" s="59"/>
    </row>
    <row r="109" spans="3:17" x14ac:dyDescent="0.25">
      <c r="C109" s="44">
        <f t="shared" si="5"/>
        <v>2002</v>
      </c>
      <c r="D109" s="44">
        <f t="shared" si="6"/>
        <v>10</v>
      </c>
      <c r="E109" s="23">
        <v>37532</v>
      </c>
      <c r="F109" s="22">
        <v>46.5</v>
      </c>
      <c r="G109" s="59"/>
    </row>
    <row r="110" spans="3:17" x14ac:dyDescent="0.25">
      <c r="C110" s="44">
        <f t="shared" si="5"/>
        <v>2002</v>
      </c>
      <c r="D110" s="44">
        <f t="shared" si="6"/>
        <v>10</v>
      </c>
      <c r="E110" s="23">
        <v>37533</v>
      </c>
      <c r="F110" s="22">
        <v>46.5</v>
      </c>
      <c r="G110" s="59"/>
    </row>
    <row r="111" spans="3:17" x14ac:dyDescent="0.25">
      <c r="C111" s="44">
        <f t="shared" si="5"/>
        <v>2002</v>
      </c>
      <c r="D111" s="44">
        <f t="shared" si="6"/>
        <v>10</v>
      </c>
      <c r="E111" s="23">
        <v>37536</v>
      </c>
      <c r="F111" s="22">
        <v>50</v>
      </c>
      <c r="G111" s="59"/>
    </row>
    <row r="112" spans="3:17" x14ac:dyDescent="0.25">
      <c r="C112" s="44">
        <f t="shared" si="5"/>
        <v>2002</v>
      </c>
      <c r="D112" s="44">
        <f t="shared" si="6"/>
        <v>10</v>
      </c>
      <c r="E112" s="23">
        <v>37537</v>
      </c>
      <c r="F112" s="22">
        <v>60</v>
      </c>
      <c r="G112" s="59"/>
    </row>
    <row r="113" spans="3:7" x14ac:dyDescent="0.25">
      <c r="C113" s="44">
        <f t="shared" si="5"/>
        <v>2002</v>
      </c>
      <c r="D113" s="44">
        <f t="shared" si="6"/>
        <v>10</v>
      </c>
      <c r="E113" s="23">
        <v>37538</v>
      </c>
      <c r="F113" s="22">
        <v>62.5</v>
      </c>
      <c r="G113" s="59"/>
    </row>
    <row r="114" spans="3:7" x14ac:dyDescent="0.25">
      <c r="C114" s="44">
        <f t="shared" si="5"/>
        <v>2002</v>
      </c>
      <c r="D114" s="44">
        <f t="shared" si="6"/>
        <v>10</v>
      </c>
      <c r="E114" s="23">
        <v>37539</v>
      </c>
      <c r="F114" s="22">
        <v>70</v>
      </c>
      <c r="G114" s="59"/>
    </row>
    <row r="115" spans="3:7" x14ac:dyDescent="0.25">
      <c r="C115" s="44">
        <f t="shared" si="5"/>
        <v>2002</v>
      </c>
      <c r="D115" s="44">
        <f t="shared" si="6"/>
        <v>10</v>
      </c>
      <c r="E115" s="23">
        <v>37540</v>
      </c>
      <c r="F115" s="22">
        <v>86.25</v>
      </c>
      <c r="G115" s="59"/>
    </row>
    <row r="116" spans="3:7" x14ac:dyDescent="0.25">
      <c r="C116" s="44">
        <f t="shared" si="5"/>
        <v>2002</v>
      </c>
      <c r="D116" s="44">
        <f t="shared" si="6"/>
        <v>10</v>
      </c>
      <c r="E116" s="23">
        <v>37543</v>
      </c>
      <c r="F116" s="22">
        <v>90</v>
      </c>
      <c r="G116" s="59"/>
    </row>
    <row r="117" spans="3:7" x14ac:dyDescent="0.25">
      <c r="C117" s="44">
        <f t="shared" si="5"/>
        <v>2002</v>
      </c>
      <c r="D117" s="44">
        <f t="shared" si="6"/>
        <v>10</v>
      </c>
      <c r="E117" s="23">
        <v>37544</v>
      </c>
      <c r="F117" s="22">
        <v>87.5</v>
      </c>
      <c r="G117" s="59"/>
    </row>
    <row r="118" spans="3:7" x14ac:dyDescent="0.25">
      <c r="C118" s="44">
        <f t="shared" si="5"/>
        <v>2002</v>
      </c>
      <c r="D118" s="44">
        <f t="shared" si="6"/>
        <v>10</v>
      </c>
      <c r="E118" s="23">
        <v>37545</v>
      </c>
      <c r="F118" s="22">
        <v>85</v>
      </c>
      <c r="G118" s="59"/>
    </row>
    <row r="119" spans="3:7" x14ac:dyDescent="0.25">
      <c r="C119" s="44">
        <f t="shared" si="5"/>
        <v>2002</v>
      </c>
      <c r="D119" s="44">
        <f t="shared" si="6"/>
        <v>10</v>
      </c>
      <c r="E119" s="23">
        <v>37546</v>
      </c>
      <c r="F119" s="22">
        <v>77.5</v>
      </c>
      <c r="G119" s="59"/>
    </row>
    <row r="120" spans="3:7" x14ac:dyDescent="0.25">
      <c r="C120" s="44">
        <f t="shared" si="5"/>
        <v>2002</v>
      </c>
      <c r="D120" s="44">
        <f t="shared" si="6"/>
        <v>10</v>
      </c>
      <c r="E120" s="23">
        <v>37547</v>
      </c>
      <c r="F120" s="22">
        <v>77.5</v>
      </c>
      <c r="G120" s="59"/>
    </row>
    <row r="121" spans="3:7" x14ac:dyDescent="0.25">
      <c r="C121" s="44">
        <f t="shared" si="5"/>
        <v>2002</v>
      </c>
      <c r="D121" s="44">
        <f t="shared" si="6"/>
        <v>10</v>
      </c>
      <c r="E121" s="23">
        <v>37550</v>
      </c>
      <c r="F121" s="22">
        <v>73.5</v>
      </c>
      <c r="G121" s="59"/>
    </row>
    <row r="122" spans="3:7" x14ac:dyDescent="0.25">
      <c r="C122" s="44">
        <f t="shared" si="5"/>
        <v>2002</v>
      </c>
      <c r="D122" s="44">
        <f t="shared" si="6"/>
        <v>10</v>
      </c>
      <c r="E122" s="23">
        <v>37551</v>
      </c>
      <c r="F122" s="22">
        <v>73.5</v>
      </c>
      <c r="G122" s="59"/>
    </row>
    <row r="123" spans="3:7" x14ac:dyDescent="0.25">
      <c r="C123" s="44">
        <f t="shared" si="5"/>
        <v>2002</v>
      </c>
      <c r="D123" s="44">
        <f t="shared" si="6"/>
        <v>10</v>
      </c>
      <c r="E123" s="23">
        <v>37552</v>
      </c>
      <c r="F123" s="22">
        <v>73.5</v>
      </c>
      <c r="G123" s="59"/>
    </row>
    <row r="124" spans="3:7" x14ac:dyDescent="0.25">
      <c r="C124" s="44">
        <f t="shared" si="5"/>
        <v>2002</v>
      </c>
      <c r="D124" s="44">
        <f t="shared" si="6"/>
        <v>10</v>
      </c>
      <c r="E124" s="23">
        <v>37553</v>
      </c>
      <c r="F124" s="22">
        <v>71</v>
      </c>
      <c r="G124" s="59"/>
    </row>
    <row r="125" spans="3:7" x14ac:dyDescent="0.25">
      <c r="C125" s="44">
        <f t="shared" si="5"/>
        <v>2002</v>
      </c>
      <c r="D125" s="44">
        <f t="shared" si="6"/>
        <v>10</v>
      </c>
      <c r="E125" s="23">
        <v>37554</v>
      </c>
      <c r="F125" s="22">
        <v>71</v>
      </c>
      <c r="G125" s="59"/>
    </row>
    <row r="126" spans="3:7" x14ac:dyDescent="0.25">
      <c r="C126" s="44">
        <f t="shared" si="5"/>
        <v>2002</v>
      </c>
      <c r="D126" s="44">
        <f t="shared" si="6"/>
        <v>10</v>
      </c>
      <c r="E126" s="23">
        <v>37557</v>
      </c>
      <c r="F126" s="22">
        <v>73.75</v>
      </c>
      <c r="G126" s="59"/>
    </row>
    <row r="127" spans="3:7" x14ac:dyDescent="0.25">
      <c r="C127" s="44">
        <f t="shared" si="5"/>
        <v>2002</v>
      </c>
      <c r="D127" s="44">
        <f t="shared" si="6"/>
        <v>10</v>
      </c>
      <c r="E127" s="23">
        <v>37558</v>
      </c>
      <c r="F127" s="22">
        <v>75</v>
      </c>
      <c r="G127" s="59"/>
    </row>
    <row r="128" spans="3:7" x14ac:dyDescent="0.25">
      <c r="C128" s="44">
        <f t="shared" si="5"/>
        <v>2002</v>
      </c>
      <c r="D128" s="44">
        <f t="shared" si="6"/>
        <v>10</v>
      </c>
      <c r="E128" s="23">
        <v>37559</v>
      </c>
      <c r="F128" s="22">
        <v>70</v>
      </c>
      <c r="G128" s="59"/>
    </row>
    <row r="129" spans="3:7" x14ac:dyDescent="0.25">
      <c r="C129" s="44">
        <f t="shared" si="5"/>
        <v>2002</v>
      </c>
      <c r="D129" s="44">
        <f t="shared" si="6"/>
        <v>10</v>
      </c>
      <c r="E129" s="23">
        <v>37560</v>
      </c>
      <c r="F129" s="22">
        <v>75</v>
      </c>
      <c r="G129" s="59"/>
    </row>
    <row r="130" spans="3:7" x14ac:dyDescent="0.25">
      <c r="C130" s="44">
        <f t="shared" si="5"/>
        <v>2002</v>
      </c>
      <c r="D130" s="44">
        <f t="shared" si="6"/>
        <v>11</v>
      </c>
      <c r="E130" s="23">
        <v>37564</v>
      </c>
      <c r="F130" s="22">
        <v>70</v>
      </c>
      <c r="G130" s="59"/>
    </row>
    <row r="131" spans="3:7" x14ac:dyDescent="0.25">
      <c r="C131" s="44">
        <f t="shared" si="5"/>
        <v>2002</v>
      </c>
      <c r="D131" s="44">
        <f t="shared" si="6"/>
        <v>11</v>
      </c>
      <c r="E131" s="23">
        <v>37565</v>
      </c>
      <c r="F131" s="22">
        <v>70</v>
      </c>
      <c r="G131" s="59"/>
    </row>
    <row r="132" spans="3:7" x14ac:dyDescent="0.25">
      <c r="C132" s="44">
        <f t="shared" si="5"/>
        <v>2002</v>
      </c>
      <c r="D132" s="44">
        <f t="shared" si="6"/>
        <v>11</v>
      </c>
      <c r="E132" s="23">
        <v>37566</v>
      </c>
      <c r="F132" s="22">
        <v>67.5</v>
      </c>
      <c r="G132" s="59"/>
    </row>
    <row r="133" spans="3:7" x14ac:dyDescent="0.25">
      <c r="C133" s="44">
        <f t="shared" si="5"/>
        <v>2002</v>
      </c>
      <c r="D133" s="44">
        <f t="shared" si="6"/>
        <v>11</v>
      </c>
      <c r="E133" s="23">
        <v>37567</v>
      </c>
      <c r="F133" s="22">
        <v>67.5</v>
      </c>
      <c r="G133" s="59"/>
    </row>
    <row r="134" spans="3:7" x14ac:dyDescent="0.25">
      <c r="C134" s="44">
        <f t="shared" si="5"/>
        <v>2002</v>
      </c>
      <c r="D134" s="44">
        <f t="shared" si="6"/>
        <v>11</v>
      </c>
      <c r="E134" s="23">
        <v>37568</v>
      </c>
      <c r="F134" s="22">
        <v>67.5</v>
      </c>
      <c r="G134" s="59"/>
    </row>
    <row r="135" spans="3:7" x14ac:dyDescent="0.25">
      <c r="C135" s="44">
        <f t="shared" ref="C135:C198" si="19">YEAR(E135)</f>
        <v>2002</v>
      </c>
      <c r="D135" s="44">
        <f t="shared" ref="D135:D198" si="20">MONTH(E135)</f>
        <v>11</v>
      </c>
      <c r="E135" s="23">
        <v>37571</v>
      </c>
      <c r="F135" s="22">
        <v>62.5</v>
      </c>
      <c r="G135" s="59"/>
    </row>
    <row r="136" spans="3:7" x14ac:dyDescent="0.25">
      <c r="C136" s="44">
        <f t="shared" si="19"/>
        <v>2002</v>
      </c>
      <c r="D136" s="44">
        <f t="shared" si="20"/>
        <v>11</v>
      </c>
      <c r="E136" s="23">
        <v>37572</v>
      </c>
      <c r="F136" s="22">
        <v>60</v>
      </c>
      <c r="G136" s="59"/>
    </row>
    <row r="137" spans="3:7" x14ac:dyDescent="0.25">
      <c r="C137" s="44">
        <f t="shared" si="19"/>
        <v>2002</v>
      </c>
      <c r="D137" s="44">
        <f t="shared" si="20"/>
        <v>11</v>
      </c>
      <c r="E137" s="23">
        <v>37573</v>
      </c>
      <c r="F137" s="22">
        <v>60</v>
      </c>
      <c r="G137" s="59"/>
    </row>
    <row r="138" spans="3:7" x14ac:dyDescent="0.25">
      <c r="C138" s="44">
        <f t="shared" si="19"/>
        <v>2002</v>
      </c>
      <c r="D138" s="44">
        <f t="shared" si="20"/>
        <v>11</v>
      </c>
      <c r="E138" s="23">
        <v>37574</v>
      </c>
      <c r="F138" s="22">
        <v>61.25</v>
      </c>
      <c r="G138" s="59"/>
    </row>
    <row r="139" spans="3:7" x14ac:dyDescent="0.25">
      <c r="C139" s="44">
        <f t="shared" si="19"/>
        <v>2002</v>
      </c>
      <c r="D139" s="44">
        <f t="shared" si="20"/>
        <v>11</v>
      </c>
      <c r="E139" s="23">
        <v>37575</v>
      </c>
      <c r="F139" s="22">
        <v>61.25</v>
      </c>
      <c r="G139" s="59"/>
    </row>
    <row r="140" spans="3:7" x14ac:dyDescent="0.25">
      <c r="C140" s="44">
        <f t="shared" si="19"/>
        <v>2002</v>
      </c>
      <c r="D140" s="44">
        <f t="shared" si="20"/>
        <v>11</v>
      </c>
      <c r="E140" s="23">
        <v>37578</v>
      </c>
      <c r="F140" s="22">
        <v>61.25</v>
      </c>
      <c r="G140" s="59"/>
    </row>
    <row r="141" spans="3:7" x14ac:dyDescent="0.25">
      <c r="C141" s="44">
        <f t="shared" si="19"/>
        <v>2002</v>
      </c>
      <c r="D141" s="44">
        <f t="shared" si="20"/>
        <v>11</v>
      </c>
      <c r="E141" s="23">
        <v>37579</v>
      </c>
      <c r="F141" s="22">
        <v>61.25</v>
      </c>
      <c r="G141" s="59"/>
    </row>
    <row r="142" spans="3:7" x14ac:dyDescent="0.25">
      <c r="C142" s="44">
        <f t="shared" si="19"/>
        <v>2002</v>
      </c>
      <c r="D142" s="44">
        <f t="shared" si="20"/>
        <v>11</v>
      </c>
      <c r="E142" s="23">
        <v>37580</v>
      </c>
      <c r="F142" s="22">
        <v>58.75</v>
      </c>
      <c r="G142" s="59"/>
    </row>
    <row r="143" spans="3:7" x14ac:dyDescent="0.25">
      <c r="C143" s="44">
        <f t="shared" si="19"/>
        <v>2002</v>
      </c>
      <c r="D143" s="44">
        <f t="shared" si="20"/>
        <v>11</v>
      </c>
      <c r="E143" s="23">
        <v>37581</v>
      </c>
      <c r="F143" s="22">
        <v>52.5</v>
      </c>
      <c r="G143" s="59"/>
    </row>
    <row r="144" spans="3:7" x14ac:dyDescent="0.25">
      <c r="C144" s="44">
        <f t="shared" si="19"/>
        <v>2002</v>
      </c>
      <c r="D144" s="44">
        <f t="shared" si="20"/>
        <v>11</v>
      </c>
      <c r="E144" s="23">
        <v>37582</v>
      </c>
      <c r="F144" s="22">
        <v>55</v>
      </c>
      <c r="G144" s="59"/>
    </row>
    <row r="145" spans="3:7" x14ac:dyDescent="0.25">
      <c r="C145" s="44">
        <f t="shared" si="19"/>
        <v>2002</v>
      </c>
      <c r="D145" s="44">
        <f t="shared" si="20"/>
        <v>11</v>
      </c>
      <c r="E145" s="23">
        <v>37585</v>
      </c>
      <c r="F145" s="22">
        <v>50</v>
      </c>
      <c r="G145" s="59"/>
    </row>
    <row r="146" spans="3:7" x14ac:dyDescent="0.25">
      <c r="C146" s="44">
        <f t="shared" si="19"/>
        <v>2002</v>
      </c>
      <c r="D146" s="44">
        <f t="shared" si="20"/>
        <v>11</v>
      </c>
      <c r="E146" s="23">
        <v>37586</v>
      </c>
      <c r="F146" s="22">
        <v>47.5</v>
      </c>
      <c r="G146" s="59"/>
    </row>
    <row r="147" spans="3:7" x14ac:dyDescent="0.25">
      <c r="C147" s="44">
        <f t="shared" si="19"/>
        <v>2002</v>
      </c>
      <c r="D147" s="44">
        <f t="shared" si="20"/>
        <v>11</v>
      </c>
      <c r="E147" s="23">
        <v>37587</v>
      </c>
      <c r="F147" s="22">
        <v>47.5</v>
      </c>
      <c r="G147" s="59"/>
    </row>
    <row r="148" spans="3:7" x14ac:dyDescent="0.25">
      <c r="C148" s="44">
        <f t="shared" si="19"/>
        <v>2002</v>
      </c>
      <c r="D148" s="44">
        <f t="shared" si="20"/>
        <v>11</v>
      </c>
      <c r="E148" s="23">
        <v>37588</v>
      </c>
      <c r="F148" s="22">
        <v>47.5</v>
      </c>
      <c r="G148" s="59"/>
    </row>
    <row r="149" spans="3:7" x14ac:dyDescent="0.25">
      <c r="C149" s="44">
        <f t="shared" si="19"/>
        <v>2002</v>
      </c>
      <c r="D149" s="44">
        <f t="shared" si="20"/>
        <v>11</v>
      </c>
      <c r="E149" s="23">
        <v>37589</v>
      </c>
      <c r="F149" s="22">
        <v>50</v>
      </c>
      <c r="G149" s="59"/>
    </row>
    <row r="150" spans="3:7" x14ac:dyDescent="0.25">
      <c r="C150" s="44">
        <f t="shared" si="19"/>
        <v>2002</v>
      </c>
      <c r="D150" s="44">
        <f t="shared" si="20"/>
        <v>12</v>
      </c>
      <c r="E150" s="23">
        <v>37592</v>
      </c>
      <c r="F150" s="22">
        <v>47.5</v>
      </c>
      <c r="G150" s="59"/>
    </row>
    <row r="151" spans="3:7" x14ac:dyDescent="0.25">
      <c r="C151" s="44">
        <f t="shared" si="19"/>
        <v>2002</v>
      </c>
      <c r="D151" s="44">
        <f t="shared" si="20"/>
        <v>12</v>
      </c>
      <c r="E151" s="23">
        <v>37593</v>
      </c>
      <c r="F151" s="22">
        <v>45</v>
      </c>
      <c r="G151" s="59"/>
    </row>
    <row r="152" spans="3:7" x14ac:dyDescent="0.25">
      <c r="C152" s="44">
        <f t="shared" si="19"/>
        <v>2002</v>
      </c>
      <c r="D152" s="44">
        <f t="shared" si="20"/>
        <v>12</v>
      </c>
      <c r="E152" s="23">
        <v>37594</v>
      </c>
      <c r="F152" s="22">
        <v>45</v>
      </c>
      <c r="G152" s="59"/>
    </row>
    <row r="153" spans="3:7" x14ac:dyDescent="0.25">
      <c r="C153" s="44">
        <f t="shared" si="19"/>
        <v>2002</v>
      </c>
      <c r="D153" s="44">
        <f t="shared" si="20"/>
        <v>12</v>
      </c>
      <c r="E153" s="23">
        <v>37595</v>
      </c>
      <c r="F153" s="22">
        <v>40</v>
      </c>
      <c r="G153" s="59"/>
    </row>
    <row r="154" spans="3:7" x14ac:dyDescent="0.25">
      <c r="C154" s="44">
        <f t="shared" si="19"/>
        <v>2002</v>
      </c>
      <c r="D154" s="44">
        <f t="shared" si="20"/>
        <v>12</v>
      </c>
      <c r="E154" s="23">
        <v>37596</v>
      </c>
      <c r="F154" s="22">
        <v>40</v>
      </c>
      <c r="G154" s="59"/>
    </row>
    <row r="155" spans="3:7" x14ac:dyDescent="0.25">
      <c r="C155" s="44">
        <f t="shared" si="19"/>
        <v>2002</v>
      </c>
      <c r="D155" s="44">
        <f t="shared" si="20"/>
        <v>12</v>
      </c>
      <c r="E155" s="23">
        <v>37599</v>
      </c>
      <c r="F155" s="22">
        <v>40</v>
      </c>
      <c r="G155" s="59"/>
    </row>
    <row r="156" spans="3:7" x14ac:dyDescent="0.25">
      <c r="C156" s="44">
        <f t="shared" si="19"/>
        <v>2002</v>
      </c>
      <c r="D156" s="44">
        <f t="shared" si="20"/>
        <v>12</v>
      </c>
      <c r="E156" s="23">
        <v>37600</v>
      </c>
      <c r="F156" s="22">
        <v>40</v>
      </c>
      <c r="G156" s="59"/>
    </row>
    <row r="157" spans="3:7" x14ac:dyDescent="0.25">
      <c r="C157" s="44">
        <f t="shared" si="19"/>
        <v>2002</v>
      </c>
      <c r="D157" s="44">
        <f t="shared" si="20"/>
        <v>12</v>
      </c>
      <c r="E157" s="23">
        <v>37601</v>
      </c>
      <c r="F157" s="22">
        <v>46</v>
      </c>
      <c r="G157" s="59"/>
    </row>
    <row r="158" spans="3:7" x14ac:dyDescent="0.25">
      <c r="C158" s="44">
        <f t="shared" si="19"/>
        <v>2002</v>
      </c>
      <c r="D158" s="44">
        <f t="shared" si="20"/>
        <v>12</v>
      </c>
      <c r="E158" s="23">
        <v>37606</v>
      </c>
      <c r="F158" s="22">
        <v>46</v>
      </c>
      <c r="G158" s="59"/>
    </row>
    <row r="159" spans="3:7" x14ac:dyDescent="0.25">
      <c r="C159" s="44">
        <f t="shared" si="19"/>
        <v>2002</v>
      </c>
      <c r="D159" s="44">
        <f t="shared" si="20"/>
        <v>12</v>
      </c>
      <c r="E159" s="23">
        <v>37607</v>
      </c>
      <c r="F159" s="22">
        <v>50</v>
      </c>
      <c r="G159" s="59"/>
    </row>
    <row r="160" spans="3:7" x14ac:dyDescent="0.25">
      <c r="C160" s="44">
        <f t="shared" si="19"/>
        <v>2002</v>
      </c>
      <c r="D160" s="44">
        <f t="shared" si="20"/>
        <v>12</v>
      </c>
      <c r="E160" s="23">
        <v>37608</v>
      </c>
      <c r="F160" s="22">
        <v>50</v>
      </c>
      <c r="G160" s="59"/>
    </row>
    <row r="161" spans="3:7" x14ac:dyDescent="0.25">
      <c r="C161" s="44">
        <f t="shared" si="19"/>
        <v>2002</v>
      </c>
      <c r="D161" s="44">
        <f t="shared" si="20"/>
        <v>12</v>
      </c>
      <c r="E161" s="23">
        <v>37609</v>
      </c>
      <c r="F161" s="22">
        <v>50</v>
      </c>
      <c r="G161" s="59"/>
    </row>
    <row r="162" spans="3:7" x14ac:dyDescent="0.25">
      <c r="C162" s="44">
        <f t="shared" si="19"/>
        <v>2002</v>
      </c>
      <c r="D162" s="44">
        <f t="shared" si="20"/>
        <v>12</v>
      </c>
      <c r="E162" s="23">
        <v>37610</v>
      </c>
      <c r="F162" s="22">
        <v>50</v>
      </c>
      <c r="G162" s="59"/>
    </row>
    <row r="163" spans="3:7" x14ac:dyDescent="0.25">
      <c r="C163" s="44">
        <f t="shared" si="19"/>
        <v>2002</v>
      </c>
      <c r="D163" s="44">
        <f t="shared" si="20"/>
        <v>12</v>
      </c>
      <c r="E163" s="23">
        <v>37614</v>
      </c>
      <c r="F163" s="22">
        <v>50</v>
      </c>
      <c r="G163" s="59"/>
    </row>
    <row r="164" spans="3:7" x14ac:dyDescent="0.25">
      <c r="C164" s="44">
        <f t="shared" si="19"/>
        <v>2002</v>
      </c>
      <c r="D164" s="44">
        <f t="shared" si="20"/>
        <v>12</v>
      </c>
      <c r="E164" s="23">
        <v>37617</v>
      </c>
      <c r="F164" s="22">
        <v>50</v>
      </c>
      <c r="G164" s="59"/>
    </row>
    <row r="165" spans="3:7" x14ac:dyDescent="0.25">
      <c r="C165" s="44">
        <f t="shared" si="19"/>
        <v>2002</v>
      </c>
      <c r="D165" s="44">
        <f t="shared" si="20"/>
        <v>12</v>
      </c>
      <c r="E165" s="23">
        <v>37621</v>
      </c>
      <c r="F165" s="22">
        <v>50</v>
      </c>
      <c r="G165" s="59"/>
    </row>
    <row r="166" spans="3:7" x14ac:dyDescent="0.25">
      <c r="C166" s="44">
        <f t="shared" si="19"/>
        <v>2003</v>
      </c>
      <c r="D166" s="44">
        <f t="shared" si="20"/>
        <v>1</v>
      </c>
      <c r="E166" s="23">
        <v>37623</v>
      </c>
      <c r="F166" s="22">
        <v>50</v>
      </c>
      <c r="G166" s="59"/>
    </row>
    <row r="167" spans="3:7" x14ac:dyDescent="0.25">
      <c r="C167" s="44">
        <f t="shared" si="19"/>
        <v>2003</v>
      </c>
      <c r="D167" s="44">
        <f t="shared" si="20"/>
        <v>1</v>
      </c>
      <c r="E167" s="23">
        <v>37624</v>
      </c>
      <c r="F167" s="22">
        <v>50</v>
      </c>
      <c r="G167" s="59"/>
    </row>
    <row r="168" spans="3:7" x14ac:dyDescent="0.25">
      <c r="C168" s="44">
        <f t="shared" si="19"/>
        <v>2003</v>
      </c>
      <c r="D168" s="44">
        <f t="shared" si="20"/>
        <v>1</v>
      </c>
      <c r="E168" s="23">
        <v>37628</v>
      </c>
      <c r="F168" s="22">
        <v>50</v>
      </c>
      <c r="G168" s="59"/>
    </row>
    <row r="169" spans="3:7" x14ac:dyDescent="0.25">
      <c r="C169" s="44">
        <f t="shared" si="19"/>
        <v>2003</v>
      </c>
      <c r="D169" s="44">
        <f t="shared" si="20"/>
        <v>1</v>
      </c>
      <c r="E169" s="23">
        <v>37629</v>
      </c>
      <c r="F169" s="22">
        <v>47.5</v>
      </c>
      <c r="G169" s="59"/>
    </row>
    <row r="170" spans="3:7" x14ac:dyDescent="0.25">
      <c r="C170" s="44">
        <f t="shared" si="19"/>
        <v>2003</v>
      </c>
      <c r="D170" s="44">
        <f t="shared" si="20"/>
        <v>1</v>
      </c>
      <c r="E170" s="23">
        <v>37630</v>
      </c>
      <c r="F170" s="22">
        <v>47.5</v>
      </c>
      <c r="G170" s="59"/>
    </row>
    <row r="171" spans="3:7" x14ac:dyDescent="0.25">
      <c r="C171" s="44">
        <f t="shared" si="19"/>
        <v>2003</v>
      </c>
      <c r="D171" s="44">
        <f t="shared" si="20"/>
        <v>1</v>
      </c>
      <c r="E171" s="23">
        <v>37631</v>
      </c>
      <c r="F171" s="22">
        <v>45</v>
      </c>
      <c r="G171" s="59"/>
    </row>
    <row r="172" spans="3:7" x14ac:dyDescent="0.25">
      <c r="C172" s="44">
        <f t="shared" si="19"/>
        <v>2003</v>
      </c>
      <c r="D172" s="44">
        <f t="shared" si="20"/>
        <v>1</v>
      </c>
      <c r="E172" s="23">
        <v>37634</v>
      </c>
      <c r="F172" s="22">
        <v>42.5</v>
      </c>
      <c r="G172" s="59"/>
    </row>
    <row r="173" spans="3:7" x14ac:dyDescent="0.25">
      <c r="C173" s="44">
        <f t="shared" si="19"/>
        <v>2003</v>
      </c>
      <c r="D173" s="44">
        <f t="shared" si="20"/>
        <v>1</v>
      </c>
      <c r="E173" s="23">
        <v>37636</v>
      </c>
      <c r="F173" s="22">
        <v>40</v>
      </c>
      <c r="G173" s="59"/>
    </row>
    <row r="174" spans="3:7" x14ac:dyDescent="0.25">
      <c r="C174" s="44">
        <f t="shared" si="19"/>
        <v>2003</v>
      </c>
      <c r="D174" s="44">
        <f t="shared" si="20"/>
        <v>1</v>
      </c>
      <c r="E174" s="23">
        <v>37637</v>
      </c>
      <c r="F174" s="22">
        <v>41.25</v>
      </c>
      <c r="G174" s="59"/>
    </row>
    <row r="175" spans="3:7" x14ac:dyDescent="0.25">
      <c r="C175" s="44">
        <f t="shared" si="19"/>
        <v>2003</v>
      </c>
      <c r="D175" s="44">
        <f t="shared" si="20"/>
        <v>1</v>
      </c>
      <c r="E175" s="23">
        <v>37641</v>
      </c>
      <c r="F175" s="22">
        <v>41.25</v>
      </c>
      <c r="G175" s="59"/>
    </row>
    <row r="176" spans="3:7" x14ac:dyDescent="0.25">
      <c r="C176" s="44">
        <f t="shared" si="19"/>
        <v>2003</v>
      </c>
      <c r="D176" s="44">
        <f t="shared" si="20"/>
        <v>1</v>
      </c>
      <c r="E176" s="23">
        <v>37642</v>
      </c>
      <c r="F176" s="22">
        <v>40</v>
      </c>
      <c r="G176" s="59"/>
    </row>
    <row r="177" spans="3:7" x14ac:dyDescent="0.25">
      <c r="C177" s="44">
        <f t="shared" si="19"/>
        <v>2003</v>
      </c>
      <c r="D177" s="44">
        <f t="shared" si="20"/>
        <v>1</v>
      </c>
      <c r="E177" s="23">
        <v>37643</v>
      </c>
      <c r="F177" s="22">
        <v>40.5</v>
      </c>
      <c r="G177" s="59"/>
    </row>
    <row r="178" spans="3:7" x14ac:dyDescent="0.25">
      <c r="C178" s="44">
        <f t="shared" si="19"/>
        <v>2003</v>
      </c>
      <c r="D178" s="44">
        <f t="shared" si="20"/>
        <v>1</v>
      </c>
      <c r="E178" s="23">
        <v>37644</v>
      </c>
      <c r="F178" s="22">
        <v>40.5</v>
      </c>
      <c r="G178" s="59"/>
    </row>
    <row r="179" spans="3:7" x14ac:dyDescent="0.25">
      <c r="C179" s="44">
        <f t="shared" si="19"/>
        <v>2003</v>
      </c>
      <c r="D179" s="44">
        <f t="shared" si="20"/>
        <v>1</v>
      </c>
      <c r="E179" s="23">
        <v>37645</v>
      </c>
      <c r="F179" s="22">
        <v>42.167000000000002</v>
      </c>
      <c r="G179" s="59"/>
    </row>
    <row r="180" spans="3:7" x14ac:dyDescent="0.25">
      <c r="C180" s="44">
        <f t="shared" si="19"/>
        <v>2003</v>
      </c>
      <c r="D180" s="44">
        <f t="shared" si="20"/>
        <v>1</v>
      </c>
      <c r="E180" s="23">
        <v>37648</v>
      </c>
      <c r="F180" s="22">
        <v>43.832999999999998</v>
      </c>
      <c r="G180" s="59"/>
    </row>
    <row r="181" spans="3:7" x14ac:dyDescent="0.25">
      <c r="C181" s="44">
        <f t="shared" si="19"/>
        <v>2003</v>
      </c>
      <c r="D181" s="44">
        <f t="shared" si="20"/>
        <v>1</v>
      </c>
      <c r="E181" s="23">
        <v>37649</v>
      </c>
      <c r="F181" s="22">
        <v>43.832999999999998</v>
      </c>
      <c r="G181" s="59"/>
    </row>
    <row r="182" spans="3:7" x14ac:dyDescent="0.25">
      <c r="C182" s="44">
        <f t="shared" si="19"/>
        <v>2003</v>
      </c>
      <c r="D182" s="44">
        <f t="shared" si="20"/>
        <v>1</v>
      </c>
      <c r="E182" s="23">
        <v>37650</v>
      </c>
      <c r="F182" s="22">
        <v>45</v>
      </c>
      <c r="G182" s="59"/>
    </row>
    <row r="183" spans="3:7" x14ac:dyDescent="0.25">
      <c r="C183" s="44">
        <f t="shared" si="19"/>
        <v>2003</v>
      </c>
      <c r="D183" s="44">
        <f t="shared" si="20"/>
        <v>1</v>
      </c>
      <c r="E183" s="23">
        <v>37651</v>
      </c>
      <c r="F183" s="22">
        <v>45</v>
      </c>
      <c r="G183" s="59"/>
    </row>
    <row r="184" spans="3:7" x14ac:dyDescent="0.25">
      <c r="C184" s="44">
        <f t="shared" si="19"/>
        <v>2003</v>
      </c>
      <c r="D184" s="44">
        <f t="shared" si="20"/>
        <v>1</v>
      </c>
      <c r="E184" s="23">
        <v>37652</v>
      </c>
      <c r="F184" s="22">
        <v>45</v>
      </c>
      <c r="G184" s="59"/>
    </row>
    <row r="185" spans="3:7" x14ac:dyDescent="0.25">
      <c r="C185" s="44">
        <f t="shared" si="19"/>
        <v>2003</v>
      </c>
      <c r="D185" s="44">
        <f t="shared" si="20"/>
        <v>2</v>
      </c>
      <c r="E185" s="23">
        <v>37655</v>
      </c>
      <c r="F185" s="22">
        <v>44.332999999999998</v>
      </c>
      <c r="G185" s="59"/>
    </row>
    <row r="186" spans="3:7" x14ac:dyDescent="0.25">
      <c r="C186" s="44">
        <f t="shared" si="19"/>
        <v>2003</v>
      </c>
      <c r="D186" s="44">
        <f t="shared" si="20"/>
        <v>2</v>
      </c>
      <c r="E186" s="23">
        <v>37656</v>
      </c>
      <c r="F186" s="22">
        <v>43.667000000000002</v>
      </c>
      <c r="G186" s="59"/>
    </row>
    <row r="187" spans="3:7" x14ac:dyDescent="0.25">
      <c r="C187" s="44">
        <f t="shared" si="19"/>
        <v>2003</v>
      </c>
      <c r="D187" s="44">
        <f t="shared" si="20"/>
        <v>2</v>
      </c>
      <c r="E187" s="23">
        <v>37657</v>
      </c>
      <c r="F187" s="22">
        <v>44</v>
      </c>
      <c r="G187" s="59"/>
    </row>
    <row r="188" spans="3:7" x14ac:dyDescent="0.25">
      <c r="C188" s="44">
        <f t="shared" si="19"/>
        <v>2003</v>
      </c>
      <c r="D188" s="44">
        <f t="shared" si="20"/>
        <v>2</v>
      </c>
      <c r="E188" s="23">
        <v>37658</v>
      </c>
      <c r="F188" s="22">
        <v>44.332999999999998</v>
      </c>
      <c r="G188" s="59"/>
    </row>
    <row r="189" spans="3:7" x14ac:dyDescent="0.25">
      <c r="C189" s="44">
        <f t="shared" si="19"/>
        <v>2003</v>
      </c>
      <c r="D189" s="44">
        <f t="shared" si="20"/>
        <v>2</v>
      </c>
      <c r="E189" s="23">
        <v>37659</v>
      </c>
      <c r="F189" s="22">
        <v>42.75</v>
      </c>
      <c r="G189" s="59"/>
    </row>
    <row r="190" spans="3:7" x14ac:dyDescent="0.25">
      <c r="C190" s="44">
        <f t="shared" si="19"/>
        <v>2003</v>
      </c>
      <c r="D190" s="44">
        <f t="shared" si="20"/>
        <v>2</v>
      </c>
      <c r="E190" s="23">
        <v>37662</v>
      </c>
      <c r="F190" s="22">
        <v>44.332999999999998</v>
      </c>
      <c r="G190" s="59"/>
    </row>
    <row r="191" spans="3:7" x14ac:dyDescent="0.25">
      <c r="C191" s="44">
        <f t="shared" si="19"/>
        <v>2003</v>
      </c>
      <c r="D191" s="44">
        <f t="shared" si="20"/>
        <v>2</v>
      </c>
      <c r="E191" s="23">
        <v>37663</v>
      </c>
      <c r="F191" s="22">
        <v>42.75</v>
      </c>
      <c r="G191" s="59"/>
    </row>
    <row r="192" spans="3:7" x14ac:dyDescent="0.25">
      <c r="C192" s="44">
        <f t="shared" si="19"/>
        <v>2003</v>
      </c>
      <c r="D192" s="44">
        <f t="shared" si="20"/>
        <v>2</v>
      </c>
      <c r="E192" s="23">
        <v>37664</v>
      </c>
      <c r="F192" s="22">
        <v>43.5</v>
      </c>
      <c r="G192" s="59"/>
    </row>
    <row r="193" spans="3:7" x14ac:dyDescent="0.25">
      <c r="C193" s="44">
        <f t="shared" si="19"/>
        <v>2003</v>
      </c>
      <c r="D193" s="44">
        <f t="shared" si="20"/>
        <v>2</v>
      </c>
      <c r="E193" s="23">
        <v>37665</v>
      </c>
      <c r="F193" s="22">
        <v>44</v>
      </c>
      <c r="G193" s="59"/>
    </row>
    <row r="194" spans="3:7" x14ac:dyDescent="0.25">
      <c r="C194" s="44">
        <f t="shared" si="19"/>
        <v>2003</v>
      </c>
      <c r="D194" s="44">
        <f t="shared" si="20"/>
        <v>2</v>
      </c>
      <c r="E194" s="23">
        <v>37666</v>
      </c>
      <c r="F194" s="22">
        <v>42.5</v>
      </c>
      <c r="G194" s="59"/>
    </row>
    <row r="195" spans="3:7" x14ac:dyDescent="0.25">
      <c r="C195" s="44">
        <f t="shared" si="19"/>
        <v>2003</v>
      </c>
      <c r="D195" s="44">
        <f t="shared" si="20"/>
        <v>2</v>
      </c>
      <c r="E195" s="23">
        <v>37669</v>
      </c>
      <c r="F195" s="22">
        <v>42.667000000000002</v>
      </c>
      <c r="G195" s="59"/>
    </row>
    <row r="196" spans="3:7" x14ac:dyDescent="0.25">
      <c r="C196" s="44">
        <f t="shared" si="19"/>
        <v>2003</v>
      </c>
      <c r="D196" s="44">
        <f t="shared" si="20"/>
        <v>2</v>
      </c>
      <c r="E196" s="23">
        <v>37670</v>
      </c>
      <c r="F196" s="22">
        <v>42.167000000000002</v>
      </c>
      <c r="G196" s="59"/>
    </row>
    <row r="197" spans="3:7" x14ac:dyDescent="0.25">
      <c r="C197" s="44">
        <f t="shared" si="19"/>
        <v>2003</v>
      </c>
      <c r="D197" s="44">
        <f t="shared" si="20"/>
        <v>2</v>
      </c>
      <c r="E197" s="23">
        <v>37671</v>
      </c>
      <c r="F197" s="22">
        <v>42</v>
      </c>
      <c r="G197" s="59"/>
    </row>
    <row r="198" spans="3:7" x14ac:dyDescent="0.25">
      <c r="C198" s="44">
        <f t="shared" si="19"/>
        <v>2003</v>
      </c>
      <c r="D198" s="44">
        <f t="shared" si="20"/>
        <v>2</v>
      </c>
      <c r="E198" s="23">
        <v>37672</v>
      </c>
      <c r="F198" s="22">
        <v>42.167000000000002</v>
      </c>
      <c r="G198" s="59"/>
    </row>
    <row r="199" spans="3:7" x14ac:dyDescent="0.25">
      <c r="C199" s="44">
        <f t="shared" ref="C199:C262" si="21">YEAR(E199)</f>
        <v>2003</v>
      </c>
      <c r="D199" s="44">
        <f t="shared" ref="D199:D262" si="22">MONTH(E199)</f>
        <v>2</v>
      </c>
      <c r="E199" s="23">
        <v>37673</v>
      </c>
      <c r="F199" s="22">
        <v>42.25</v>
      </c>
      <c r="G199" s="59"/>
    </row>
    <row r="200" spans="3:7" x14ac:dyDescent="0.25">
      <c r="C200" s="44">
        <f t="shared" si="21"/>
        <v>2003</v>
      </c>
      <c r="D200" s="44">
        <f t="shared" si="22"/>
        <v>2</v>
      </c>
      <c r="E200" s="23">
        <v>37676</v>
      </c>
      <c r="F200" s="22">
        <v>42.167000000000002</v>
      </c>
      <c r="G200" s="59"/>
    </row>
    <row r="201" spans="3:7" x14ac:dyDescent="0.25">
      <c r="C201" s="44">
        <f t="shared" si="21"/>
        <v>2003</v>
      </c>
      <c r="D201" s="44">
        <f t="shared" si="22"/>
        <v>2</v>
      </c>
      <c r="E201" s="23">
        <v>37677</v>
      </c>
      <c r="F201" s="22">
        <v>42</v>
      </c>
      <c r="G201" s="59"/>
    </row>
    <row r="202" spans="3:7" x14ac:dyDescent="0.25">
      <c r="C202" s="44">
        <f t="shared" si="21"/>
        <v>2003</v>
      </c>
      <c r="D202" s="44">
        <f t="shared" si="22"/>
        <v>2</v>
      </c>
      <c r="E202" s="23">
        <v>37678</v>
      </c>
      <c r="F202" s="22">
        <v>42.167000000000002</v>
      </c>
      <c r="G202" s="59"/>
    </row>
    <row r="203" spans="3:7" x14ac:dyDescent="0.25">
      <c r="C203" s="44">
        <f t="shared" si="21"/>
        <v>2003</v>
      </c>
      <c r="D203" s="44">
        <f t="shared" si="22"/>
        <v>2</v>
      </c>
      <c r="E203" s="23">
        <v>37679</v>
      </c>
      <c r="F203" s="22">
        <v>42.332999999999998</v>
      </c>
      <c r="G203" s="59"/>
    </row>
    <row r="204" spans="3:7" x14ac:dyDescent="0.25">
      <c r="C204" s="44">
        <f t="shared" si="21"/>
        <v>2003</v>
      </c>
      <c r="D204" s="44">
        <f t="shared" si="22"/>
        <v>2</v>
      </c>
      <c r="E204" s="23">
        <v>37680</v>
      </c>
      <c r="F204" s="22">
        <v>41.5</v>
      </c>
      <c r="G204" s="59"/>
    </row>
    <row r="205" spans="3:7" x14ac:dyDescent="0.25">
      <c r="C205" s="44">
        <f t="shared" si="21"/>
        <v>2003</v>
      </c>
      <c r="D205" s="44">
        <f t="shared" si="22"/>
        <v>3</v>
      </c>
      <c r="E205" s="23">
        <v>37683</v>
      </c>
      <c r="F205" s="22">
        <v>41.625</v>
      </c>
      <c r="G205" s="59"/>
    </row>
    <row r="206" spans="3:7" x14ac:dyDescent="0.25">
      <c r="C206" s="44">
        <f t="shared" si="21"/>
        <v>2003</v>
      </c>
      <c r="D206" s="44">
        <f t="shared" si="22"/>
        <v>3</v>
      </c>
      <c r="E206" s="23">
        <v>37684</v>
      </c>
      <c r="F206" s="22">
        <v>42</v>
      </c>
      <c r="G206" s="59"/>
    </row>
    <row r="207" spans="3:7" x14ac:dyDescent="0.25">
      <c r="C207" s="44">
        <f t="shared" si="21"/>
        <v>2003</v>
      </c>
      <c r="D207" s="44">
        <f t="shared" si="22"/>
        <v>3</v>
      </c>
      <c r="E207" s="23">
        <v>37685</v>
      </c>
      <c r="F207" s="22">
        <v>41.375</v>
      </c>
      <c r="G207" s="59"/>
    </row>
    <row r="208" spans="3:7" x14ac:dyDescent="0.25">
      <c r="C208" s="44">
        <f t="shared" si="21"/>
        <v>2003</v>
      </c>
      <c r="D208" s="44">
        <f t="shared" si="22"/>
        <v>3</v>
      </c>
      <c r="E208" s="23">
        <v>37686</v>
      </c>
      <c r="F208" s="22">
        <v>40.832999999999998</v>
      </c>
      <c r="G208" s="59"/>
    </row>
    <row r="209" spans="3:7" x14ac:dyDescent="0.25">
      <c r="C209" s="44">
        <f t="shared" si="21"/>
        <v>2003</v>
      </c>
      <c r="D209" s="44">
        <f t="shared" si="22"/>
        <v>3</v>
      </c>
      <c r="E209" s="23">
        <v>37687</v>
      </c>
      <c r="F209" s="22">
        <v>42</v>
      </c>
      <c r="G209" s="59"/>
    </row>
    <row r="210" spans="3:7" x14ac:dyDescent="0.25">
      <c r="C210" s="44">
        <f t="shared" si="21"/>
        <v>2003</v>
      </c>
      <c r="D210" s="44">
        <f t="shared" si="22"/>
        <v>3</v>
      </c>
      <c r="E210" s="23">
        <v>37690</v>
      </c>
      <c r="F210" s="22">
        <v>41.625</v>
      </c>
      <c r="G210" s="59"/>
    </row>
    <row r="211" spans="3:7" x14ac:dyDescent="0.25">
      <c r="C211" s="44">
        <f t="shared" si="21"/>
        <v>2003</v>
      </c>
      <c r="D211" s="44">
        <f t="shared" si="22"/>
        <v>3</v>
      </c>
      <c r="E211" s="23">
        <v>37691</v>
      </c>
      <c r="F211" s="22">
        <v>41.625</v>
      </c>
      <c r="G211" s="59"/>
    </row>
    <row r="212" spans="3:7" x14ac:dyDescent="0.25">
      <c r="C212" s="44">
        <f t="shared" si="21"/>
        <v>2003</v>
      </c>
      <c r="D212" s="44">
        <f t="shared" si="22"/>
        <v>3</v>
      </c>
      <c r="E212" s="23">
        <v>37692</v>
      </c>
      <c r="F212" s="22">
        <v>42</v>
      </c>
      <c r="G212" s="59"/>
    </row>
    <row r="213" spans="3:7" x14ac:dyDescent="0.25">
      <c r="C213" s="44">
        <f t="shared" si="21"/>
        <v>2003</v>
      </c>
      <c r="D213" s="44">
        <f t="shared" si="22"/>
        <v>3</v>
      </c>
      <c r="E213" s="23">
        <v>37693</v>
      </c>
      <c r="F213" s="22">
        <v>44.25</v>
      </c>
      <c r="G213" s="59"/>
    </row>
    <row r="214" spans="3:7" x14ac:dyDescent="0.25">
      <c r="C214" s="44">
        <f t="shared" si="21"/>
        <v>2003</v>
      </c>
      <c r="D214" s="44">
        <f t="shared" si="22"/>
        <v>3</v>
      </c>
      <c r="E214" s="23">
        <v>37694</v>
      </c>
      <c r="F214" s="22">
        <v>44</v>
      </c>
      <c r="G214" s="59"/>
    </row>
    <row r="215" spans="3:7" x14ac:dyDescent="0.25">
      <c r="C215" s="44">
        <f t="shared" si="21"/>
        <v>2003</v>
      </c>
      <c r="D215" s="44">
        <f t="shared" si="22"/>
        <v>3</v>
      </c>
      <c r="E215" s="23">
        <v>37697</v>
      </c>
      <c r="F215" s="22">
        <v>44.875</v>
      </c>
      <c r="G215" s="59"/>
    </row>
    <row r="216" spans="3:7" x14ac:dyDescent="0.25">
      <c r="C216" s="44">
        <f t="shared" si="21"/>
        <v>2003</v>
      </c>
      <c r="D216" s="44">
        <f t="shared" si="22"/>
        <v>3</v>
      </c>
      <c r="E216" s="23">
        <v>37698</v>
      </c>
      <c r="F216" s="22">
        <v>43.5</v>
      </c>
      <c r="G216" s="59"/>
    </row>
    <row r="217" spans="3:7" x14ac:dyDescent="0.25">
      <c r="C217" s="44">
        <f t="shared" si="21"/>
        <v>2003</v>
      </c>
      <c r="D217" s="44">
        <f t="shared" si="22"/>
        <v>3</v>
      </c>
      <c r="E217" s="23">
        <v>37699</v>
      </c>
      <c r="F217" s="22">
        <v>41.832999999999998</v>
      </c>
      <c r="G217" s="59"/>
    </row>
    <row r="218" spans="3:7" x14ac:dyDescent="0.25">
      <c r="C218" s="44">
        <f t="shared" si="21"/>
        <v>2003</v>
      </c>
      <c r="D218" s="44">
        <f t="shared" si="22"/>
        <v>3</v>
      </c>
      <c r="E218" s="23">
        <v>37700</v>
      </c>
      <c r="F218" s="22">
        <v>42</v>
      </c>
      <c r="G218" s="59"/>
    </row>
    <row r="219" spans="3:7" x14ac:dyDescent="0.25">
      <c r="C219" s="44">
        <f t="shared" si="21"/>
        <v>2003</v>
      </c>
      <c r="D219" s="44">
        <f t="shared" si="22"/>
        <v>3</v>
      </c>
      <c r="E219" s="23">
        <v>37701</v>
      </c>
      <c r="F219" s="22">
        <v>41.332999999999998</v>
      </c>
      <c r="G219" s="59"/>
    </row>
    <row r="220" spans="3:7" x14ac:dyDescent="0.25">
      <c r="C220" s="44">
        <f t="shared" si="21"/>
        <v>2003</v>
      </c>
      <c r="D220" s="44">
        <f t="shared" si="22"/>
        <v>3</v>
      </c>
      <c r="E220" s="23">
        <v>37704</v>
      </c>
      <c r="F220" s="22">
        <v>41.625</v>
      </c>
      <c r="G220" s="59"/>
    </row>
    <row r="221" spans="3:7" x14ac:dyDescent="0.25">
      <c r="C221" s="44">
        <f t="shared" si="21"/>
        <v>2003</v>
      </c>
      <c r="D221" s="44">
        <f t="shared" si="22"/>
        <v>3</v>
      </c>
      <c r="E221" s="23">
        <v>37705</v>
      </c>
      <c r="F221" s="22">
        <v>41</v>
      </c>
      <c r="G221" s="59"/>
    </row>
    <row r="222" spans="3:7" x14ac:dyDescent="0.25">
      <c r="C222" s="44">
        <f t="shared" si="21"/>
        <v>2003</v>
      </c>
      <c r="D222" s="44">
        <f t="shared" si="22"/>
        <v>3</v>
      </c>
      <c r="E222" s="23">
        <v>37706</v>
      </c>
      <c r="F222" s="22">
        <v>40.875</v>
      </c>
      <c r="G222" s="59"/>
    </row>
    <row r="223" spans="3:7" x14ac:dyDescent="0.25">
      <c r="C223" s="44">
        <f t="shared" si="21"/>
        <v>2003</v>
      </c>
      <c r="D223" s="44">
        <f t="shared" si="22"/>
        <v>3</v>
      </c>
      <c r="E223" s="23">
        <v>37707</v>
      </c>
      <c r="F223" s="22">
        <v>40.332999999999998</v>
      </c>
      <c r="G223" s="59"/>
    </row>
    <row r="224" spans="3:7" x14ac:dyDescent="0.25">
      <c r="C224" s="44">
        <f t="shared" si="21"/>
        <v>2003</v>
      </c>
      <c r="D224" s="44">
        <f t="shared" si="22"/>
        <v>3</v>
      </c>
      <c r="E224" s="23">
        <v>37708</v>
      </c>
      <c r="F224" s="22">
        <v>41.5</v>
      </c>
      <c r="G224" s="59"/>
    </row>
    <row r="225" spans="3:7" x14ac:dyDescent="0.25">
      <c r="C225" s="44">
        <f t="shared" si="21"/>
        <v>2003</v>
      </c>
      <c r="D225" s="44">
        <f t="shared" si="22"/>
        <v>3</v>
      </c>
      <c r="E225" s="23">
        <v>37711</v>
      </c>
      <c r="F225" s="22">
        <v>41.625</v>
      </c>
      <c r="G225" s="59"/>
    </row>
    <row r="226" spans="3:7" x14ac:dyDescent="0.25">
      <c r="C226" s="44">
        <f t="shared" si="21"/>
        <v>2003</v>
      </c>
      <c r="D226" s="44">
        <f t="shared" si="22"/>
        <v>4</v>
      </c>
      <c r="E226" s="23">
        <v>37712</v>
      </c>
      <c r="F226" s="22">
        <v>41.625</v>
      </c>
      <c r="G226" s="59"/>
    </row>
    <row r="227" spans="3:7" x14ac:dyDescent="0.25">
      <c r="C227" s="44">
        <f t="shared" si="21"/>
        <v>2003</v>
      </c>
      <c r="D227" s="44">
        <f t="shared" si="22"/>
        <v>4</v>
      </c>
      <c r="E227" s="23">
        <v>37713</v>
      </c>
      <c r="F227" s="22">
        <v>40.625</v>
      </c>
      <c r="G227" s="59"/>
    </row>
    <row r="228" spans="3:7" x14ac:dyDescent="0.25">
      <c r="C228" s="44">
        <f t="shared" si="21"/>
        <v>2003</v>
      </c>
      <c r="D228" s="44">
        <f t="shared" si="22"/>
        <v>4</v>
      </c>
      <c r="E228" s="23">
        <v>37714</v>
      </c>
      <c r="F228" s="22">
        <v>39.875</v>
      </c>
      <c r="G228" s="59"/>
    </row>
    <row r="229" spans="3:7" x14ac:dyDescent="0.25">
      <c r="C229" s="44">
        <f t="shared" si="21"/>
        <v>2003</v>
      </c>
      <c r="D229" s="44">
        <f t="shared" si="22"/>
        <v>4</v>
      </c>
      <c r="E229" s="23">
        <v>37715</v>
      </c>
      <c r="F229" s="22">
        <v>39.332999999999998</v>
      </c>
      <c r="G229" s="59"/>
    </row>
    <row r="230" spans="3:7" x14ac:dyDescent="0.25">
      <c r="C230" s="44">
        <f t="shared" si="21"/>
        <v>2003</v>
      </c>
      <c r="D230" s="44">
        <f t="shared" si="22"/>
        <v>4</v>
      </c>
      <c r="E230" s="23">
        <v>37718</v>
      </c>
      <c r="F230" s="22">
        <v>39.332999999999998</v>
      </c>
      <c r="G230" s="59"/>
    </row>
    <row r="231" spans="3:7" x14ac:dyDescent="0.25">
      <c r="C231" s="44">
        <f t="shared" si="21"/>
        <v>2003</v>
      </c>
      <c r="D231" s="44">
        <f t="shared" si="22"/>
        <v>4</v>
      </c>
      <c r="E231" s="23">
        <v>37719</v>
      </c>
      <c r="F231" s="22">
        <v>37.5</v>
      </c>
      <c r="G231" s="59"/>
    </row>
    <row r="232" spans="3:7" x14ac:dyDescent="0.25">
      <c r="C232" s="44">
        <f t="shared" si="21"/>
        <v>2003</v>
      </c>
      <c r="D232" s="44">
        <f t="shared" si="22"/>
        <v>4</v>
      </c>
      <c r="E232" s="23">
        <v>37720</v>
      </c>
      <c r="F232" s="22">
        <v>37</v>
      </c>
      <c r="G232" s="59"/>
    </row>
    <row r="233" spans="3:7" x14ac:dyDescent="0.25">
      <c r="C233" s="44">
        <f t="shared" si="21"/>
        <v>2003</v>
      </c>
      <c r="D233" s="44">
        <f t="shared" si="22"/>
        <v>4</v>
      </c>
      <c r="E233" s="23">
        <v>37721</v>
      </c>
      <c r="F233" s="22">
        <v>37</v>
      </c>
      <c r="G233" s="59"/>
    </row>
    <row r="234" spans="3:7" x14ac:dyDescent="0.25">
      <c r="C234" s="44">
        <f t="shared" si="21"/>
        <v>2003</v>
      </c>
      <c r="D234" s="44">
        <f t="shared" si="22"/>
        <v>4</v>
      </c>
      <c r="E234" s="23">
        <v>37722</v>
      </c>
      <c r="F234" s="22">
        <v>37.832999999999998</v>
      </c>
      <c r="G234" s="59"/>
    </row>
    <row r="235" spans="3:7" x14ac:dyDescent="0.25">
      <c r="C235" s="44">
        <f t="shared" si="21"/>
        <v>2003</v>
      </c>
      <c r="D235" s="44">
        <f t="shared" si="22"/>
        <v>4</v>
      </c>
      <c r="E235" s="23">
        <v>37725</v>
      </c>
      <c r="F235" s="22">
        <v>37.832999999999998</v>
      </c>
      <c r="G235" s="59"/>
    </row>
    <row r="236" spans="3:7" x14ac:dyDescent="0.25">
      <c r="C236" s="44">
        <f t="shared" si="21"/>
        <v>2003</v>
      </c>
      <c r="D236" s="44">
        <f t="shared" si="22"/>
        <v>4</v>
      </c>
      <c r="E236" s="23">
        <v>37726</v>
      </c>
      <c r="F236" s="22">
        <v>37</v>
      </c>
      <c r="G236" s="59"/>
    </row>
    <row r="237" spans="3:7" x14ac:dyDescent="0.25">
      <c r="C237" s="44">
        <f t="shared" si="21"/>
        <v>2003</v>
      </c>
      <c r="D237" s="44">
        <f t="shared" si="22"/>
        <v>4</v>
      </c>
      <c r="E237" s="23">
        <v>37727</v>
      </c>
      <c r="F237" s="22">
        <v>36.332999999999998</v>
      </c>
      <c r="G237" s="59"/>
    </row>
    <row r="238" spans="3:7" x14ac:dyDescent="0.25">
      <c r="C238" s="44">
        <f t="shared" si="21"/>
        <v>2003</v>
      </c>
      <c r="D238" s="44">
        <f t="shared" si="22"/>
        <v>4</v>
      </c>
      <c r="E238" s="23">
        <v>37728</v>
      </c>
      <c r="F238" s="22">
        <v>35.625</v>
      </c>
      <c r="G238" s="59"/>
    </row>
    <row r="239" spans="3:7" x14ac:dyDescent="0.25">
      <c r="C239" s="44">
        <f t="shared" si="21"/>
        <v>2003</v>
      </c>
      <c r="D239" s="44">
        <f t="shared" si="22"/>
        <v>4</v>
      </c>
      <c r="E239" s="23">
        <v>37729</v>
      </c>
      <c r="F239" s="22">
        <v>36.75</v>
      </c>
      <c r="G239" s="59"/>
    </row>
    <row r="240" spans="3:7" x14ac:dyDescent="0.25">
      <c r="C240" s="44">
        <f t="shared" si="21"/>
        <v>2003</v>
      </c>
      <c r="D240" s="44">
        <f t="shared" si="22"/>
        <v>4</v>
      </c>
      <c r="E240" s="23">
        <v>37733</v>
      </c>
      <c r="F240" s="22">
        <v>35.625</v>
      </c>
      <c r="G240" s="59"/>
    </row>
    <row r="241" spans="3:7" x14ac:dyDescent="0.25">
      <c r="C241" s="44">
        <f t="shared" si="21"/>
        <v>2003</v>
      </c>
      <c r="D241" s="44">
        <f t="shared" si="22"/>
        <v>4</v>
      </c>
      <c r="E241" s="23">
        <v>37734</v>
      </c>
      <c r="F241" s="22">
        <v>33.25</v>
      </c>
      <c r="G241" s="59"/>
    </row>
    <row r="242" spans="3:7" x14ac:dyDescent="0.25">
      <c r="C242" s="44">
        <f t="shared" si="21"/>
        <v>2003</v>
      </c>
      <c r="D242" s="44">
        <f t="shared" si="22"/>
        <v>4</v>
      </c>
      <c r="E242" s="23">
        <v>37735</v>
      </c>
      <c r="F242" s="22">
        <v>33.25</v>
      </c>
      <c r="G242" s="59"/>
    </row>
    <row r="243" spans="3:7" x14ac:dyDescent="0.25">
      <c r="C243" s="44">
        <f t="shared" si="21"/>
        <v>2003</v>
      </c>
      <c r="D243" s="44">
        <f t="shared" si="22"/>
        <v>4</v>
      </c>
      <c r="E243" s="23">
        <v>37736</v>
      </c>
      <c r="F243" s="22">
        <v>32.832999999999998</v>
      </c>
      <c r="G243" s="59"/>
    </row>
    <row r="244" spans="3:7" x14ac:dyDescent="0.25">
      <c r="C244" s="44">
        <f t="shared" si="21"/>
        <v>2003</v>
      </c>
      <c r="D244" s="44">
        <f t="shared" si="22"/>
        <v>4</v>
      </c>
      <c r="E244" s="23">
        <v>37739</v>
      </c>
      <c r="F244" s="22">
        <v>31.5</v>
      </c>
      <c r="G244" s="59"/>
    </row>
    <row r="245" spans="3:7" x14ac:dyDescent="0.25">
      <c r="C245" s="44">
        <f t="shared" si="21"/>
        <v>2003</v>
      </c>
      <c r="D245" s="44">
        <f t="shared" si="22"/>
        <v>4</v>
      </c>
      <c r="E245" s="23">
        <v>37740</v>
      </c>
      <c r="F245" s="22">
        <v>30.5</v>
      </c>
      <c r="G245" s="59"/>
    </row>
    <row r="246" spans="3:7" x14ac:dyDescent="0.25">
      <c r="C246" s="44">
        <f t="shared" si="21"/>
        <v>2003</v>
      </c>
      <c r="D246" s="44">
        <f t="shared" si="22"/>
        <v>4</v>
      </c>
      <c r="E246" s="23">
        <v>37741</v>
      </c>
      <c r="F246" s="22">
        <v>30</v>
      </c>
      <c r="G246" s="59"/>
    </row>
    <row r="247" spans="3:7" x14ac:dyDescent="0.25">
      <c r="C247" s="44">
        <f t="shared" si="21"/>
        <v>2003</v>
      </c>
      <c r="D247" s="44">
        <f t="shared" si="22"/>
        <v>5</v>
      </c>
      <c r="E247" s="23">
        <v>37742</v>
      </c>
      <c r="F247" s="22">
        <v>31.167000000000002</v>
      </c>
      <c r="G247" s="59"/>
    </row>
    <row r="248" spans="3:7" x14ac:dyDescent="0.25">
      <c r="C248" s="44">
        <f t="shared" si="21"/>
        <v>2003</v>
      </c>
      <c r="D248" s="44">
        <f t="shared" si="22"/>
        <v>5</v>
      </c>
      <c r="E248" s="23">
        <v>37743</v>
      </c>
      <c r="F248" s="22">
        <v>27.832999999999998</v>
      </c>
      <c r="G248" s="59"/>
    </row>
    <row r="249" spans="3:7" x14ac:dyDescent="0.25">
      <c r="C249" s="44">
        <f t="shared" si="21"/>
        <v>2003</v>
      </c>
      <c r="D249" s="44">
        <f t="shared" si="22"/>
        <v>5</v>
      </c>
      <c r="E249" s="23">
        <v>37746</v>
      </c>
      <c r="F249" s="22">
        <v>30.832999999999998</v>
      </c>
      <c r="G249" s="59"/>
    </row>
    <row r="250" spans="3:7" x14ac:dyDescent="0.25">
      <c r="C250" s="44">
        <f t="shared" si="21"/>
        <v>2003</v>
      </c>
      <c r="D250" s="44">
        <f t="shared" si="22"/>
        <v>5</v>
      </c>
      <c r="E250" s="23">
        <v>37747</v>
      </c>
      <c r="F250" s="22">
        <v>26.832999999999998</v>
      </c>
      <c r="G250" s="59"/>
    </row>
    <row r="251" spans="3:7" x14ac:dyDescent="0.25">
      <c r="C251" s="44">
        <f t="shared" si="21"/>
        <v>2003</v>
      </c>
      <c r="D251" s="44">
        <f t="shared" si="22"/>
        <v>5</v>
      </c>
      <c r="E251" s="23">
        <v>37748</v>
      </c>
      <c r="F251" s="22">
        <v>25.5</v>
      </c>
      <c r="G251" s="59"/>
    </row>
    <row r="252" spans="3:7" x14ac:dyDescent="0.25">
      <c r="C252" s="44">
        <f t="shared" si="21"/>
        <v>2003</v>
      </c>
      <c r="D252" s="44">
        <f t="shared" si="22"/>
        <v>5</v>
      </c>
      <c r="E252" s="23">
        <v>37749</v>
      </c>
      <c r="F252" s="22">
        <v>27</v>
      </c>
      <c r="G252" s="59"/>
    </row>
    <row r="253" spans="3:7" x14ac:dyDescent="0.25">
      <c r="C253" s="44">
        <f t="shared" si="21"/>
        <v>2003</v>
      </c>
      <c r="D253" s="44">
        <f t="shared" si="22"/>
        <v>5</v>
      </c>
      <c r="E253" s="23">
        <v>37750</v>
      </c>
      <c r="F253" s="22">
        <v>26.667000000000002</v>
      </c>
      <c r="G253" s="59"/>
    </row>
    <row r="254" spans="3:7" x14ac:dyDescent="0.25">
      <c r="C254" s="44">
        <f t="shared" si="21"/>
        <v>2003</v>
      </c>
      <c r="D254" s="44">
        <f t="shared" si="22"/>
        <v>5</v>
      </c>
      <c r="E254" s="23">
        <v>37753</v>
      </c>
      <c r="F254" s="22">
        <v>27</v>
      </c>
      <c r="G254" s="59"/>
    </row>
    <row r="255" spans="3:7" x14ac:dyDescent="0.25">
      <c r="C255" s="44">
        <f t="shared" si="21"/>
        <v>2003</v>
      </c>
      <c r="D255" s="44">
        <f t="shared" si="22"/>
        <v>5</v>
      </c>
      <c r="E255" s="23">
        <v>37754</v>
      </c>
      <c r="F255" s="22">
        <v>27.832999999999998</v>
      </c>
      <c r="G255" s="59"/>
    </row>
    <row r="256" spans="3:7" x14ac:dyDescent="0.25">
      <c r="C256" s="44">
        <f t="shared" si="21"/>
        <v>2003</v>
      </c>
      <c r="D256" s="44">
        <f t="shared" si="22"/>
        <v>5</v>
      </c>
      <c r="E256" s="23">
        <v>37755</v>
      </c>
      <c r="F256" s="22">
        <v>27.667000000000002</v>
      </c>
      <c r="G256" s="59"/>
    </row>
    <row r="257" spans="3:7" x14ac:dyDescent="0.25">
      <c r="C257" s="44">
        <f t="shared" si="21"/>
        <v>2003</v>
      </c>
      <c r="D257" s="44">
        <f t="shared" si="22"/>
        <v>5</v>
      </c>
      <c r="E257" s="23">
        <v>37756</v>
      </c>
      <c r="F257" s="22">
        <v>27.625</v>
      </c>
      <c r="G257" s="59"/>
    </row>
    <row r="258" spans="3:7" x14ac:dyDescent="0.25">
      <c r="C258" s="44">
        <f t="shared" si="21"/>
        <v>2003</v>
      </c>
      <c r="D258" s="44">
        <f t="shared" si="22"/>
        <v>5</v>
      </c>
      <c r="E258" s="23">
        <v>37757</v>
      </c>
      <c r="F258" s="22">
        <v>27.625</v>
      </c>
      <c r="G258" s="59"/>
    </row>
    <row r="259" spans="3:7" x14ac:dyDescent="0.25">
      <c r="C259" s="44">
        <f t="shared" si="21"/>
        <v>2003</v>
      </c>
      <c r="D259" s="44">
        <f t="shared" si="22"/>
        <v>5</v>
      </c>
      <c r="E259" s="23">
        <v>37760</v>
      </c>
      <c r="F259" s="22">
        <v>27.332999999999998</v>
      </c>
      <c r="G259" s="59"/>
    </row>
    <row r="260" spans="3:7" x14ac:dyDescent="0.25">
      <c r="C260" s="44">
        <f t="shared" si="21"/>
        <v>2003</v>
      </c>
      <c r="D260" s="44">
        <f t="shared" si="22"/>
        <v>5</v>
      </c>
      <c r="E260" s="23">
        <v>37761</v>
      </c>
      <c r="F260" s="22">
        <v>27.625</v>
      </c>
      <c r="G260" s="59"/>
    </row>
    <row r="261" spans="3:7" x14ac:dyDescent="0.25">
      <c r="C261" s="44">
        <f t="shared" si="21"/>
        <v>2003</v>
      </c>
      <c r="D261" s="44">
        <f t="shared" si="22"/>
        <v>5</v>
      </c>
      <c r="E261" s="23">
        <v>37762</v>
      </c>
      <c r="F261" s="22">
        <v>27.5</v>
      </c>
      <c r="G261" s="59"/>
    </row>
    <row r="262" spans="3:7" x14ac:dyDescent="0.25">
      <c r="C262" s="44">
        <f t="shared" si="21"/>
        <v>2003</v>
      </c>
      <c r="D262" s="44">
        <f t="shared" si="22"/>
        <v>5</v>
      </c>
      <c r="E262" s="23">
        <v>37763</v>
      </c>
      <c r="F262" s="22">
        <v>27.625</v>
      </c>
      <c r="G262" s="59"/>
    </row>
    <row r="263" spans="3:7" x14ac:dyDescent="0.25">
      <c r="C263" s="44">
        <f t="shared" ref="C263:C326" si="23">YEAR(E263)</f>
        <v>2003</v>
      </c>
      <c r="D263" s="44">
        <f t="shared" ref="D263:D326" si="24">MONTH(E263)</f>
        <v>5</v>
      </c>
      <c r="E263" s="23">
        <v>37764</v>
      </c>
      <c r="F263" s="22">
        <v>27.5</v>
      </c>
      <c r="G263" s="59"/>
    </row>
    <row r="264" spans="3:7" x14ac:dyDescent="0.25">
      <c r="C264" s="44">
        <f t="shared" si="23"/>
        <v>2003</v>
      </c>
      <c r="D264" s="44">
        <f t="shared" si="24"/>
        <v>5</v>
      </c>
      <c r="E264" s="23">
        <v>37767</v>
      </c>
      <c r="F264" s="22">
        <v>26.75</v>
      </c>
      <c r="G264" s="59"/>
    </row>
    <row r="265" spans="3:7" x14ac:dyDescent="0.25">
      <c r="C265" s="44">
        <f t="shared" si="23"/>
        <v>2003</v>
      </c>
      <c r="D265" s="44">
        <f t="shared" si="24"/>
        <v>5</v>
      </c>
      <c r="E265" s="23">
        <v>37768</v>
      </c>
      <c r="F265" s="22">
        <v>26.75</v>
      </c>
      <c r="G265" s="59"/>
    </row>
    <row r="266" spans="3:7" x14ac:dyDescent="0.25">
      <c r="C266" s="44">
        <f t="shared" si="23"/>
        <v>2003</v>
      </c>
      <c r="D266" s="44">
        <f t="shared" si="24"/>
        <v>5</v>
      </c>
      <c r="E266" s="23">
        <v>37769</v>
      </c>
      <c r="F266" s="22">
        <v>27.332999999999998</v>
      </c>
      <c r="G266" s="59"/>
    </row>
    <row r="267" spans="3:7" x14ac:dyDescent="0.25">
      <c r="C267" s="44">
        <f t="shared" si="23"/>
        <v>2003</v>
      </c>
      <c r="D267" s="44">
        <f t="shared" si="24"/>
        <v>5</v>
      </c>
      <c r="E267" s="23">
        <v>37770</v>
      </c>
      <c r="F267" s="22">
        <v>27.75</v>
      </c>
      <c r="G267" s="59"/>
    </row>
    <row r="268" spans="3:7" x14ac:dyDescent="0.25">
      <c r="C268" s="44">
        <f t="shared" si="23"/>
        <v>2003</v>
      </c>
      <c r="D268" s="44">
        <f t="shared" si="24"/>
        <v>5</v>
      </c>
      <c r="E268" s="23">
        <v>37771</v>
      </c>
      <c r="F268" s="22">
        <v>27.5</v>
      </c>
      <c r="G268" s="59"/>
    </row>
    <row r="269" spans="3:7" x14ac:dyDescent="0.25">
      <c r="C269" s="44">
        <f t="shared" si="23"/>
        <v>2003</v>
      </c>
      <c r="D269" s="44">
        <f t="shared" si="24"/>
        <v>6</v>
      </c>
      <c r="E269" s="23">
        <v>37774</v>
      </c>
      <c r="F269" s="22">
        <v>27.125</v>
      </c>
      <c r="G269" s="59"/>
    </row>
    <row r="270" spans="3:7" x14ac:dyDescent="0.25">
      <c r="C270" s="44">
        <f t="shared" si="23"/>
        <v>2003</v>
      </c>
      <c r="D270" s="44">
        <f t="shared" si="24"/>
        <v>6</v>
      </c>
      <c r="E270" s="23">
        <v>37775</v>
      </c>
      <c r="F270" s="22">
        <v>26.375</v>
      </c>
      <c r="G270" s="59"/>
    </row>
    <row r="271" spans="3:7" x14ac:dyDescent="0.25">
      <c r="C271" s="44">
        <f t="shared" si="23"/>
        <v>2003</v>
      </c>
      <c r="D271" s="44">
        <f t="shared" si="24"/>
        <v>6</v>
      </c>
      <c r="E271" s="23">
        <v>37776</v>
      </c>
      <c r="F271" s="22">
        <v>26.167000000000002</v>
      </c>
      <c r="G271" s="59"/>
    </row>
    <row r="272" spans="3:7" x14ac:dyDescent="0.25">
      <c r="C272" s="44">
        <f t="shared" si="23"/>
        <v>2003</v>
      </c>
      <c r="D272" s="44">
        <f t="shared" si="24"/>
        <v>6</v>
      </c>
      <c r="E272" s="23">
        <v>37777</v>
      </c>
      <c r="F272" s="22">
        <v>25.375</v>
      </c>
      <c r="G272" s="59"/>
    </row>
    <row r="273" spans="3:7" x14ac:dyDescent="0.25">
      <c r="C273" s="44">
        <f t="shared" si="23"/>
        <v>2003</v>
      </c>
      <c r="D273" s="44">
        <f t="shared" si="24"/>
        <v>6</v>
      </c>
      <c r="E273" s="23">
        <v>37778</v>
      </c>
      <c r="F273" s="22">
        <v>25.167000000000002</v>
      </c>
      <c r="G273" s="59"/>
    </row>
    <row r="274" spans="3:7" x14ac:dyDescent="0.25">
      <c r="C274" s="44">
        <f t="shared" si="23"/>
        <v>2003</v>
      </c>
      <c r="D274" s="44">
        <f t="shared" si="24"/>
        <v>6</v>
      </c>
      <c r="E274" s="23">
        <v>37781</v>
      </c>
      <c r="F274" s="22">
        <v>25.332999999999998</v>
      </c>
      <c r="G274" s="59"/>
    </row>
    <row r="275" spans="3:7" x14ac:dyDescent="0.25">
      <c r="C275" s="44">
        <f t="shared" si="23"/>
        <v>2003</v>
      </c>
      <c r="D275" s="44">
        <f t="shared" si="24"/>
        <v>6</v>
      </c>
      <c r="E275" s="23">
        <v>37782</v>
      </c>
      <c r="F275" s="22">
        <v>25.375</v>
      </c>
      <c r="G275" s="59"/>
    </row>
    <row r="276" spans="3:7" x14ac:dyDescent="0.25">
      <c r="C276" s="44">
        <f t="shared" si="23"/>
        <v>2003</v>
      </c>
      <c r="D276" s="44">
        <f t="shared" si="24"/>
        <v>6</v>
      </c>
      <c r="E276" s="23">
        <v>37783</v>
      </c>
      <c r="F276" s="22">
        <v>26</v>
      </c>
      <c r="G276" s="59"/>
    </row>
    <row r="277" spans="3:7" x14ac:dyDescent="0.25">
      <c r="C277" s="44">
        <f t="shared" si="23"/>
        <v>2003</v>
      </c>
      <c r="D277" s="44">
        <f t="shared" si="24"/>
        <v>6</v>
      </c>
      <c r="E277" s="23">
        <v>37784</v>
      </c>
      <c r="F277" s="22">
        <v>25.25</v>
      </c>
      <c r="G277" s="59"/>
    </row>
    <row r="278" spans="3:7" x14ac:dyDescent="0.25">
      <c r="C278" s="44">
        <f t="shared" si="23"/>
        <v>2003</v>
      </c>
      <c r="D278" s="44">
        <f t="shared" si="24"/>
        <v>6</v>
      </c>
      <c r="E278" s="23">
        <v>37785</v>
      </c>
      <c r="F278" s="22">
        <v>25.167000000000002</v>
      </c>
      <c r="G278" s="59"/>
    </row>
    <row r="279" spans="3:7" x14ac:dyDescent="0.25">
      <c r="C279" s="44">
        <f t="shared" si="23"/>
        <v>2003</v>
      </c>
      <c r="D279" s="44">
        <f t="shared" si="24"/>
        <v>6</v>
      </c>
      <c r="E279" s="23">
        <v>37788</v>
      </c>
      <c r="F279" s="22">
        <v>25.5</v>
      </c>
      <c r="G279" s="59"/>
    </row>
    <row r="280" spans="3:7" x14ac:dyDescent="0.25">
      <c r="C280" s="44">
        <f t="shared" si="23"/>
        <v>2003</v>
      </c>
      <c r="D280" s="44">
        <f t="shared" si="24"/>
        <v>6</v>
      </c>
      <c r="E280" s="23">
        <v>37789</v>
      </c>
      <c r="F280" s="22">
        <v>23.5</v>
      </c>
      <c r="G280" s="59"/>
    </row>
    <row r="281" spans="3:7" x14ac:dyDescent="0.25">
      <c r="C281" s="44">
        <f t="shared" si="23"/>
        <v>2003</v>
      </c>
      <c r="D281" s="44">
        <f t="shared" si="24"/>
        <v>6</v>
      </c>
      <c r="E281" s="23">
        <v>37790</v>
      </c>
      <c r="F281" s="22">
        <v>22.625</v>
      </c>
      <c r="G281" s="59"/>
    </row>
    <row r="282" spans="3:7" x14ac:dyDescent="0.25">
      <c r="C282" s="44">
        <f t="shared" si="23"/>
        <v>2003</v>
      </c>
      <c r="D282" s="44">
        <f t="shared" si="24"/>
        <v>6</v>
      </c>
      <c r="E282" s="23">
        <v>37791</v>
      </c>
      <c r="F282" s="22">
        <v>23.25</v>
      </c>
      <c r="G282" s="59"/>
    </row>
    <row r="283" spans="3:7" x14ac:dyDescent="0.25">
      <c r="C283" s="44">
        <f t="shared" si="23"/>
        <v>2003</v>
      </c>
      <c r="D283" s="44">
        <f t="shared" si="24"/>
        <v>6</v>
      </c>
      <c r="E283" s="23">
        <v>37792</v>
      </c>
      <c r="F283" s="22">
        <v>23.375</v>
      </c>
      <c r="G283" s="59"/>
    </row>
    <row r="284" spans="3:7" x14ac:dyDescent="0.25">
      <c r="C284" s="44">
        <f t="shared" si="23"/>
        <v>2003</v>
      </c>
      <c r="D284" s="44">
        <f t="shared" si="24"/>
        <v>6</v>
      </c>
      <c r="E284" s="23">
        <v>37795</v>
      </c>
      <c r="F284" s="22">
        <v>23.167000000000002</v>
      </c>
      <c r="G284" s="59"/>
    </row>
    <row r="285" spans="3:7" x14ac:dyDescent="0.25">
      <c r="C285" s="44">
        <f t="shared" si="23"/>
        <v>2003</v>
      </c>
      <c r="D285" s="44">
        <f t="shared" si="24"/>
        <v>6</v>
      </c>
      <c r="E285" s="23">
        <v>37796</v>
      </c>
      <c r="F285" s="22">
        <v>22.167000000000002</v>
      </c>
      <c r="G285" s="59"/>
    </row>
    <row r="286" spans="3:7" x14ac:dyDescent="0.25">
      <c r="C286" s="44">
        <f t="shared" si="23"/>
        <v>2003</v>
      </c>
      <c r="D286" s="44">
        <f t="shared" si="24"/>
        <v>6</v>
      </c>
      <c r="E286" s="23">
        <v>37797</v>
      </c>
      <c r="F286" s="22">
        <v>21.832999999999998</v>
      </c>
      <c r="G286" s="59"/>
    </row>
    <row r="287" spans="3:7" x14ac:dyDescent="0.25">
      <c r="C287" s="44">
        <f t="shared" si="23"/>
        <v>2003</v>
      </c>
      <c r="D287" s="44">
        <f t="shared" si="24"/>
        <v>6</v>
      </c>
      <c r="E287" s="23">
        <v>37798</v>
      </c>
      <c r="F287" s="22">
        <v>22.875</v>
      </c>
      <c r="G287" s="59"/>
    </row>
    <row r="288" spans="3:7" x14ac:dyDescent="0.25">
      <c r="C288" s="44">
        <f t="shared" si="23"/>
        <v>2003</v>
      </c>
      <c r="D288" s="44">
        <f t="shared" si="24"/>
        <v>6</v>
      </c>
      <c r="E288" s="23">
        <v>37799</v>
      </c>
      <c r="F288" s="22">
        <v>23.667000000000002</v>
      </c>
      <c r="G288" s="59"/>
    </row>
    <row r="289" spans="3:7" x14ac:dyDescent="0.25">
      <c r="C289" s="44">
        <f t="shared" si="23"/>
        <v>2003</v>
      </c>
      <c r="D289" s="44">
        <f t="shared" si="24"/>
        <v>6</v>
      </c>
      <c r="E289" s="23">
        <v>37802</v>
      </c>
      <c r="F289" s="22">
        <v>24</v>
      </c>
      <c r="G289" s="59"/>
    </row>
    <row r="290" spans="3:7" x14ac:dyDescent="0.25">
      <c r="C290" s="44">
        <f t="shared" si="23"/>
        <v>2003</v>
      </c>
      <c r="D290" s="44">
        <f t="shared" si="24"/>
        <v>7</v>
      </c>
      <c r="E290" s="23">
        <v>37803</v>
      </c>
      <c r="F290" s="22">
        <v>23.5</v>
      </c>
      <c r="G290" s="59"/>
    </row>
    <row r="291" spans="3:7" x14ac:dyDescent="0.25">
      <c r="C291" s="44">
        <f t="shared" si="23"/>
        <v>2003</v>
      </c>
      <c r="D291" s="44">
        <f t="shared" si="24"/>
        <v>7</v>
      </c>
      <c r="E291" s="23">
        <v>37804</v>
      </c>
      <c r="F291" s="22">
        <v>24</v>
      </c>
      <c r="G291" s="59"/>
    </row>
    <row r="292" spans="3:7" x14ac:dyDescent="0.25">
      <c r="C292" s="44">
        <f t="shared" si="23"/>
        <v>2003</v>
      </c>
      <c r="D292" s="44">
        <f t="shared" si="24"/>
        <v>7</v>
      </c>
      <c r="E292" s="23">
        <v>37805</v>
      </c>
      <c r="F292" s="22">
        <v>23.167000000000002</v>
      </c>
      <c r="G292" s="59"/>
    </row>
    <row r="293" spans="3:7" x14ac:dyDescent="0.25">
      <c r="C293" s="44">
        <f t="shared" si="23"/>
        <v>2003</v>
      </c>
      <c r="D293" s="44">
        <f t="shared" si="24"/>
        <v>7</v>
      </c>
      <c r="E293" s="23">
        <v>37806</v>
      </c>
      <c r="F293" s="22">
        <v>23</v>
      </c>
      <c r="G293" s="59"/>
    </row>
    <row r="294" spans="3:7" x14ac:dyDescent="0.25">
      <c r="C294" s="44">
        <f t="shared" si="23"/>
        <v>2003</v>
      </c>
      <c r="D294" s="44">
        <f t="shared" si="24"/>
        <v>7</v>
      </c>
      <c r="E294" s="23">
        <v>37809</v>
      </c>
      <c r="F294" s="22">
        <v>23</v>
      </c>
      <c r="G294" s="59"/>
    </row>
    <row r="295" spans="3:7" x14ac:dyDescent="0.25">
      <c r="C295" s="44">
        <f t="shared" si="23"/>
        <v>2003</v>
      </c>
      <c r="D295" s="44">
        <f t="shared" si="24"/>
        <v>7</v>
      </c>
      <c r="E295" s="23">
        <v>37810</v>
      </c>
      <c r="F295" s="22">
        <v>22.5</v>
      </c>
      <c r="G295" s="59"/>
    </row>
    <row r="296" spans="3:7" x14ac:dyDescent="0.25">
      <c r="C296" s="44">
        <f t="shared" si="23"/>
        <v>2003</v>
      </c>
      <c r="D296" s="44">
        <f t="shared" si="24"/>
        <v>7</v>
      </c>
      <c r="E296" s="23">
        <v>37811</v>
      </c>
      <c r="F296" s="22">
        <v>22.5</v>
      </c>
      <c r="G296" s="59"/>
    </row>
    <row r="297" spans="3:7" x14ac:dyDescent="0.25">
      <c r="C297" s="44">
        <f t="shared" si="23"/>
        <v>2003</v>
      </c>
      <c r="D297" s="44">
        <f t="shared" si="24"/>
        <v>7</v>
      </c>
      <c r="E297" s="23">
        <v>37812</v>
      </c>
      <c r="F297" s="22">
        <v>22.667000000000002</v>
      </c>
      <c r="G297" s="59"/>
    </row>
    <row r="298" spans="3:7" x14ac:dyDescent="0.25">
      <c r="C298" s="44">
        <f t="shared" si="23"/>
        <v>2003</v>
      </c>
      <c r="D298" s="44">
        <f t="shared" si="24"/>
        <v>7</v>
      </c>
      <c r="E298" s="23">
        <v>37813</v>
      </c>
      <c r="F298" s="22">
        <v>23</v>
      </c>
      <c r="G298" s="59"/>
    </row>
    <row r="299" spans="3:7" x14ac:dyDescent="0.25">
      <c r="C299" s="44">
        <f t="shared" si="23"/>
        <v>2003</v>
      </c>
      <c r="D299" s="44">
        <f t="shared" si="24"/>
        <v>7</v>
      </c>
      <c r="E299" s="23">
        <v>37816</v>
      </c>
      <c r="F299" s="22">
        <v>21.25</v>
      </c>
      <c r="G299" s="59"/>
    </row>
    <row r="300" spans="3:7" x14ac:dyDescent="0.25">
      <c r="C300" s="44">
        <f t="shared" si="23"/>
        <v>2003</v>
      </c>
      <c r="D300" s="44">
        <f t="shared" si="24"/>
        <v>7</v>
      </c>
      <c r="E300" s="23">
        <v>37817</v>
      </c>
      <c r="F300" s="22">
        <v>21.375</v>
      </c>
      <c r="G300" s="59"/>
    </row>
    <row r="301" spans="3:7" x14ac:dyDescent="0.25">
      <c r="C301" s="44">
        <f t="shared" si="23"/>
        <v>2003</v>
      </c>
      <c r="D301" s="44">
        <f t="shared" si="24"/>
        <v>7</v>
      </c>
      <c r="E301" s="23">
        <v>37818</v>
      </c>
      <c r="F301" s="22">
        <v>21.625</v>
      </c>
      <c r="G301" s="59"/>
    </row>
    <row r="302" spans="3:7" x14ac:dyDescent="0.25">
      <c r="C302" s="44">
        <f t="shared" si="23"/>
        <v>2003</v>
      </c>
      <c r="D302" s="44">
        <f t="shared" si="24"/>
        <v>7</v>
      </c>
      <c r="E302" s="23">
        <v>37819</v>
      </c>
      <c r="F302" s="22">
        <v>20.667000000000002</v>
      </c>
      <c r="G302" s="59"/>
    </row>
    <row r="303" spans="3:7" x14ac:dyDescent="0.25">
      <c r="C303" s="44">
        <f t="shared" si="23"/>
        <v>2003</v>
      </c>
      <c r="D303" s="44">
        <f t="shared" si="24"/>
        <v>7</v>
      </c>
      <c r="E303" s="23">
        <v>37820</v>
      </c>
      <c r="F303" s="22">
        <v>20.25</v>
      </c>
      <c r="G303" s="59"/>
    </row>
    <row r="304" spans="3:7" x14ac:dyDescent="0.25">
      <c r="C304" s="44">
        <f t="shared" si="23"/>
        <v>2003</v>
      </c>
      <c r="D304" s="44">
        <f t="shared" si="24"/>
        <v>7</v>
      </c>
      <c r="E304" s="23">
        <v>37823</v>
      </c>
      <c r="F304" s="22">
        <v>20.875</v>
      </c>
      <c r="G304" s="59"/>
    </row>
    <row r="305" spans="3:7" x14ac:dyDescent="0.25">
      <c r="C305" s="44">
        <f t="shared" si="23"/>
        <v>2003</v>
      </c>
      <c r="D305" s="44">
        <f t="shared" si="24"/>
        <v>7</v>
      </c>
      <c r="E305" s="23">
        <v>37824</v>
      </c>
      <c r="F305" s="22">
        <v>21.625</v>
      </c>
      <c r="G305" s="59"/>
    </row>
    <row r="306" spans="3:7" x14ac:dyDescent="0.25">
      <c r="C306" s="44">
        <f t="shared" si="23"/>
        <v>2003</v>
      </c>
      <c r="D306" s="44">
        <f t="shared" si="24"/>
        <v>7</v>
      </c>
      <c r="E306" s="23">
        <v>37825</v>
      </c>
      <c r="F306" s="22">
        <v>21.667000000000002</v>
      </c>
      <c r="G306" s="59"/>
    </row>
    <row r="307" spans="3:7" x14ac:dyDescent="0.25">
      <c r="C307" s="44">
        <f t="shared" si="23"/>
        <v>2003</v>
      </c>
      <c r="D307" s="44">
        <f t="shared" si="24"/>
        <v>7</v>
      </c>
      <c r="E307" s="23">
        <v>37826</v>
      </c>
      <c r="F307" s="22">
        <v>20.875</v>
      </c>
      <c r="G307" s="59"/>
    </row>
    <row r="308" spans="3:7" x14ac:dyDescent="0.25">
      <c r="C308" s="44">
        <f t="shared" si="23"/>
        <v>2003</v>
      </c>
      <c r="D308" s="44">
        <f t="shared" si="24"/>
        <v>7</v>
      </c>
      <c r="E308" s="23">
        <v>37827</v>
      </c>
      <c r="F308" s="22">
        <v>20.875</v>
      </c>
      <c r="G308" s="59"/>
    </row>
    <row r="309" spans="3:7" x14ac:dyDescent="0.25">
      <c r="C309" s="44">
        <f t="shared" si="23"/>
        <v>2003</v>
      </c>
      <c r="D309" s="44">
        <f t="shared" si="24"/>
        <v>7</v>
      </c>
      <c r="E309" s="23">
        <v>37830</v>
      </c>
      <c r="F309" s="22">
        <v>21.332999999999998</v>
      </c>
      <c r="G309" s="59"/>
    </row>
    <row r="310" spans="3:7" x14ac:dyDescent="0.25">
      <c r="C310" s="44">
        <f t="shared" si="23"/>
        <v>2003</v>
      </c>
      <c r="D310" s="44">
        <f t="shared" si="24"/>
        <v>7</v>
      </c>
      <c r="E310" s="23">
        <v>37831</v>
      </c>
      <c r="F310" s="22">
        <v>21</v>
      </c>
      <c r="G310" s="59"/>
    </row>
    <row r="311" spans="3:7" x14ac:dyDescent="0.25">
      <c r="C311" s="44">
        <f t="shared" si="23"/>
        <v>2003</v>
      </c>
      <c r="D311" s="44">
        <f t="shared" si="24"/>
        <v>7</v>
      </c>
      <c r="E311" s="23">
        <v>37832</v>
      </c>
      <c r="F311" s="22">
        <v>21.375</v>
      </c>
      <c r="G311" s="59"/>
    </row>
    <row r="312" spans="3:7" x14ac:dyDescent="0.25">
      <c r="C312" s="44">
        <f t="shared" si="23"/>
        <v>2003</v>
      </c>
      <c r="D312" s="44">
        <f t="shared" si="24"/>
        <v>7</v>
      </c>
      <c r="E312" s="23">
        <v>37833</v>
      </c>
      <c r="F312" s="22">
        <v>22</v>
      </c>
      <c r="G312" s="59"/>
    </row>
    <row r="313" spans="3:7" x14ac:dyDescent="0.25">
      <c r="C313" s="44">
        <f t="shared" si="23"/>
        <v>2003</v>
      </c>
      <c r="D313" s="44">
        <f t="shared" si="24"/>
        <v>8</v>
      </c>
      <c r="E313" s="23">
        <v>37834</v>
      </c>
      <c r="F313" s="22">
        <v>21.832999999999998</v>
      </c>
      <c r="G313" s="59"/>
    </row>
    <row r="314" spans="3:7" x14ac:dyDescent="0.25">
      <c r="C314" s="44">
        <f t="shared" si="23"/>
        <v>2003</v>
      </c>
      <c r="D314" s="44">
        <f t="shared" si="24"/>
        <v>8</v>
      </c>
      <c r="E314" s="23">
        <v>37837</v>
      </c>
      <c r="F314" s="22">
        <v>20.667000000000002</v>
      </c>
      <c r="G314" s="59"/>
    </row>
    <row r="315" spans="3:7" x14ac:dyDescent="0.25">
      <c r="C315" s="44">
        <f t="shared" si="23"/>
        <v>2003</v>
      </c>
      <c r="D315" s="44">
        <f t="shared" si="24"/>
        <v>8</v>
      </c>
      <c r="E315" s="23">
        <v>37838</v>
      </c>
      <c r="F315" s="22">
        <v>21.625</v>
      </c>
      <c r="G315" s="59"/>
    </row>
    <row r="316" spans="3:7" x14ac:dyDescent="0.25">
      <c r="C316" s="44">
        <f t="shared" si="23"/>
        <v>2003</v>
      </c>
      <c r="D316" s="44">
        <f t="shared" si="24"/>
        <v>8</v>
      </c>
      <c r="E316" s="23">
        <v>37839</v>
      </c>
      <c r="F316" s="22">
        <v>21.375</v>
      </c>
      <c r="G316" s="59"/>
    </row>
    <row r="317" spans="3:7" x14ac:dyDescent="0.25">
      <c r="C317" s="44">
        <f t="shared" si="23"/>
        <v>2003</v>
      </c>
      <c r="D317" s="44">
        <f t="shared" si="24"/>
        <v>8</v>
      </c>
      <c r="E317" s="23">
        <v>37840</v>
      </c>
      <c r="F317" s="22">
        <v>20.875</v>
      </c>
      <c r="G317" s="59"/>
    </row>
    <row r="318" spans="3:7" x14ac:dyDescent="0.25">
      <c r="C318" s="44">
        <f t="shared" si="23"/>
        <v>2003</v>
      </c>
      <c r="D318" s="44">
        <f t="shared" si="24"/>
        <v>8</v>
      </c>
      <c r="E318" s="23">
        <v>37841</v>
      </c>
      <c r="F318" s="22">
        <v>20.832999999999998</v>
      </c>
      <c r="G318" s="59"/>
    </row>
    <row r="319" spans="3:7" x14ac:dyDescent="0.25">
      <c r="C319" s="44">
        <f t="shared" si="23"/>
        <v>2003</v>
      </c>
      <c r="D319" s="44">
        <f t="shared" si="24"/>
        <v>8</v>
      </c>
      <c r="E319" s="23">
        <v>37844</v>
      </c>
      <c r="F319" s="22">
        <v>21.167000000000002</v>
      </c>
      <c r="G319" s="59"/>
    </row>
    <row r="320" spans="3:7" x14ac:dyDescent="0.25">
      <c r="C320" s="44">
        <f t="shared" si="23"/>
        <v>2003</v>
      </c>
      <c r="D320" s="44">
        <f t="shared" si="24"/>
        <v>8</v>
      </c>
      <c r="E320" s="23">
        <v>37845</v>
      </c>
      <c r="F320" s="22">
        <v>21</v>
      </c>
      <c r="G320" s="59"/>
    </row>
    <row r="321" spans="3:7" x14ac:dyDescent="0.25">
      <c r="C321" s="44">
        <f t="shared" si="23"/>
        <v>2003</v>
      </c>
      <c r="D321" s="44">
        <f t="shared" si="24"/>
        <v>8</v>
      </c>
      <c r="E321" s="23">
        <v>37846</v>
      </c>
      <c r="F321" s="22">
        <v>21</v>
      </c>
      <c r="G321" s="59"/>
    </row>
    <row r="322" spans="3:7" x14ac:dyDescent="0.25">
      <c r="C322" s="44">
        <f t="shared" si="23"/>
        <v>2003</v>
      </c>
      <c r="D322" s="44">
        <f t="shared" si="24"/>
        <v>8</v>
      </c>
      <c r="E322" s="23">
        <v>37847</v>
      </c>
      <c r="F322" s="22">
        <v>20.875</v>
      </c>
      <c r="G322" s="59"/>
    </row>
    <row r="323" spans="3:7" x14ac:dyDescent="0.25">
      <c r="C323" s="44">
        <f t="shared" si="23"/>
        <v>2003</v>
      </c>
      <c r="D323" s="44">
        <f t="shared" si="24"/>
        <v>8</v>
      </c>
      <c r="E323" s="23">
        <v>37848</v>
      </c>
      <c r="F323" s="22">
        <v>21.332999999999998</v>
      </c>
      <c r="G323" s="59"/>
    </row>
    <row r="324" spans="3:7" x14ac:dyDescent="0.25">
      <c r="C324" s="44">
        <f t="shared" si="23"/>
        <v>2003</v>
      </c>
      <c r="D324" s="44">
        <f t="shared" si="24"/>
        <v>8</v>
      </c>
      <c r="E324" s="23">
        <v>37851</v>
      </c>
      <c r="F324" s="22">
        <v>20.832999999999998</v>
      </c>
      <c r="G324" s="59"/>
    </row>
    <row r="325" spans="3:7" x14ac:dyDescent="0.25">
      <c r="C325" s="44">
        <f t="shared" si="23"/>
        <v>2003</v>
      </c>
      <c r="D325" s="44">
        <f t="shared" si="24"/>
        <v>8</v>
      </c>
      <c r="E325" s="23">
        <v>37852</v>
      </c>
      <c r="F325" s="22">
        <v>21.25</v>
      </c>
      <c r="G325" s="59"/>
    </row>
    <row r="326" spans="3:7" x14ac:dyDescent="0.25">
      <c r="C326" s="44">
        <f t="shared" si="23"/>
        <v>2003</v>
      </c>
      <c r="D326" s="44">
        <f t="shared" si="24"/>
        <v>8</v>
      </c>
      <c r="E326" s="23">
        <v>37853</v>
      </c>
      <c r="F326" s="22">
        <v>21.5</v>
      </c>
      <c r="G326" s="59"/>
    </row>
    <row r="327" spans="3:7" x14ac:dyDescent="0.25">
      <c r="C327" s="44">
        <f t="shared" ref="C327:C390" si="25">YEAR(E327)</f>
        <v>2003</v>
      </c>
      <c r="D327" s="44">
        <f t="shared" ref="D327:D390" si="26">MONTH(E327)</f>
        <v>8</v>
      </c>
      <c r="E327" s="23">
        <v>37854</v>
      </c>
      <c r="F327" s="22">
        <v>20.875</v>
      </c>
      <c r="G327" s="59"/>
    </row>
    <row r="328" spans="3:7" x14ac:dyDescent="0.25">
      <c r="C328" s="44">
        <f t="shared" si="25"/>
        <v>2003</v>
      </c>
      <c r="D328" s="44">
        <f t="shared" si="26"/>
        <v>8</v>
      </c>
      <c r="E328" s="23">
        <v>37855</v>
      </c>
      <c r="F328" s="22">
        <v>20.5</v>
      </c>
      <c r="G328" s="59"/>
    </row>
    <row r="329" spans="3:7" x14ac:dyDescent="0.25">
      <c r="C329" s="44">
        <f t="shared" si="25"/>
        <v>2003</v>
      </c>
      <c r="D329" s="44">
        <f t="shared" si="26"/>
        <v>8</v>
      </c>
      <c r="E329" s="23">
        <v>37858</v>
      </c>
      <c r="F329" s="22">
        <v>19.667000000000002</v>
      </c>
      <c r="G329" s="59"/>
    </row>
    <row r="330" spans="3:7" x14ac:dyDescent="0.25">
      <c r="C330" s="44">
        <f t="shared" si="25"/>
        <v>2003</v>
      </c>
      <c r="D330" s="44">
        <f t="shared" si="26"/>
        <v>8</v>
      </c>
      <c r="E330" s="23">
        <v>37859</v>
      </c>
      <c r="F330" s="22">
        <v>20.75</v>
      </c>
      <c r="G330" s="59"/>
    </row>
    <row r="331" spans="3:7" x14ac:dyDescent="0.25">
      <c r="C331" s="44">
        <f t="shared" si="25"/>
        <v>2003</v>
      </c>
      <c r="D331" s="44">
        <f t="shared" si="26"/>
        <v>8</v>
      </c>
      <c r="E331" s="23">
        <v>37860</v>
      </c>
      <c r="F331" s="22">
        <v>20.25</v>
      </c>
      <c r="G331" s="59"/>
    </row>
    <row r="332" spans="3:7" x14ac:dyDescent="0.25">
      <c r="C332" s="44">
        <f t="shared" si="25"/>
        <v>2003</v>
      </c>
      <c r="D332" s="44">
        <f t="shared" si="26"/>
        <v>8</v>
      </c>
      <c r="E332" s="23">
        <v>37861</v>
      </c>
      <c r="F332" s="22">
        <v>20.625</v>
      </c>
      <c r="G332" s="59"/>
    </row>
    <row r="333" spans="3:7" x14ac:dyDescent="0.25">
      <c r="C333" s="44">
        <f t="shared" si="25"/>
        <v>2003</v>
      </c>
      <c r="D333" s="44">
        <f t="shared" si="26"/>
        <v>8</v>
      </c>
      <c r="E333" s="23">
        <v>37862</v>
      </c>
      <c r="F333" s="22">
        <v>20.25</v>
      </c>
      <c r="G333" s="59"/>
    </row>
    <row r="334" spans="3:7" x14ac:dyDescent="0.25">
      <c r="C334" s="44">
        <f t="shared" si="25"/>
        <v>2003</v>
      </c>
      <c r="D334" s="44">
        <f t="shared" si="26"/>
        <v>9</v>
      </c>
      <c r="E334" s="23">
        <v>37865</v>
      </c>
      <c r="F334" s="22">
        <v>20</v>
      </c>
      <c r="G334" s="59"/>
    </row>
    <row r="335" spans="3:7" x14ac:dyDescent="0.25">
      <c r="C335" s="44">
        <f t="shared" si="25"/>
        <v>2003</v>
      </c>
      <c r="D335" s="44">
        <f t="shared" si="26"/>
        <v>9</v>
      </c>
      <c r="E335" s="23">
        <v>37866</v>
      </c>
      <c r="F335" s="22">
        <v>18.917000000000002</v>
      </c>
      <c r="G335" s="59"/>
    </row>
    <row r="336" spans="3:7" x14ac:dyDescent="0.25">
      <c r="C336" s="44">
        <f t="shared" si="25"/>
        <v>2003</v>
      </c>
      <c r="D336" s="44">
        <f t="shared" si="26"/>
        <v>9</v>
      </c>
      <c r="E336" s="23">
        <v>37867</v>
      </c>
      <c r="F336" s="22">
        <v>19.167000000000002</v>
      </c>
      <c r="G336" s="59"/>
    </row>
    <row r="337" spans="3:7" x14ac:dyDescent="0.25">
      <c r="C337" s="44">
        <f t="shared" si="25"/>
        <v>2003</v>
      </c>
      <c r="D337" s="44">
        <f t="shared" si="26"/>
        <v>9</v>
      </c>
      <c r="E337" s="23">
        <v>37868</v>
      </c>
      <c r="F337" s="22">
        <v>19.125</v>
      </c>
      <c r="G337" s="59"/>
    </row>
    <row r="338" spans="3:7" x14ac:dyDescent="0.25">
      <c r="C338" s="44">
        <f t="shared" si="25"/>
        <v>2003</v>
      </c>
      <c r="D338" s="44">
        <f t="shared" si="26"/>
        <v>9</v>
      </c>
      <c r="E338" s="23">
        <v>37869</v>
      </c>
      <c r="F338" s="22">
        <v>19.5</v>
      </c>
      <c r="G338" s="59"/>
    </row>
    <row r="339" spans="3:7" x14ac:dyDescent="0.25">
      <c r="C339" s="44">
        <f t="shared" si="25"/>
        <v>2003</v>
      </c>
      <c r="D339" s="44">
        <f t="shared" si="26"/>
        <v>9</v>
      </c>
      <c r="E339" s="23">
        <v>37872</v>
      </c>
      <c r="F339" s="22">
        <v>19.899999999999999</v>
      </c>
      <c r="G339" s="59"/>
    </row>
    <row r="340" spans="3:7" x14ac:dyDescent="0.25">
      <c r="C340" s="44">
        <f t="shared" si="25"/>
        <v>2003</v>
      </c>
      <c r="D340" s="44">
        <f t="shared" si="26"/>
        <v>9</v>
      </c>
      <c r="E340" s="23">
        <v>37873</v>
      </c>
      <c r="F340" s="22">
        <v>20.082999999999998</v>
      </c>
      <c r="G340" s="59"/>
    </row>
    <row r="341" spans="3:7" x14ac:dyDescent="0.25">
      <c r="C341" s="44">
        <f t="shared" si="25"/>
        <v>2003</v>
      </c>
      <c r="D341" s="44">
        <f t="shared" si="26"/>
        <v>9</v>
      </c>
      <c r="E341" s="23">
        <v>37874</v>
      </c>
      <c r="F341" s="22">
        <v>19</v>
      </c>
      <c r="G341" s="59"/>
    </row>
    <row r="342" spans="3:7" x14ac:dyDescent="0.25">
      <c r="C342" s="44">
        <f t="shared" si="25"/>
        <v>2003</v>
      </c>
      <c r="D342" s="44">
        <f t="shared" si="26"/>
        <v>9</v>
      </c>
      <c r="E342" s="23">
        <v>37875</v>
      </c>
      <c r="F342" s="22">
        <v>19.5</v>
      </c>
      <c r="G342" s="59"/>
    </row>
    <row r="343" spans="3:7" x14ac:dyDescent="0.25">
      <c r="C343" s="44">
        <f t="shared" si="25"/>
        <v>2003</v>
      </c>
      <c r="D343" s="44">
        <f t="shared" si="26"/>
        <v>9</v>
      </c>
      <c r="E343" s="23">
        <v>37876</v>
      </c>
      <c r="F343" s="22">
        <v>19.25</v>
      </c>
      <c r="G343" s="59"/>
    </row>
    <row r="344" spans="3:7" x14ac:dyDescent="0.25">
      <c r="C344" s="44">
        <f t="shared" si="25"/>
        <v>2003</v>
      </c>
      <c r="D344" s="44">
        <f t="shared" si="26"/>
        <v>9</v>
      </c>
      <c r="E344" s="23">
        <v>37879</v>
      </c>
      <c r="F344" s="22">
        <v>19</v>
      </c>
      <c r="G344" s="59"/>
    </row>
    <row r="345" spans="3:7" x14ac:dyDescent="0.25">
      <c r="C345" s="44">
        <f t="shared" si="25"/>
        <v>2003</v>
      </c>
      <c r="D345" s="44">
        <f t="shared" si="26"/>
        <v>9</v>
      </c>
      <c r="E345" s="23">
        <v>37880</v>
      </c>
      <c r="F345" s="22">
        <v>19</v>
      </c>
      <c r="G345" s="59"/>
    </row>
    <row r="346" spans="3:7" x14ac:dyDescent="0.25">
      <c r="C346" s="44">
        <f t="shared" si="25"/>
        <v>2003</v>
      </c>
      <c r="D346" s="44">
        <f t="shared" si="26"/>
        <v>9</v>
      </c>
      <c r="E346" s="23">
        <v>37881</v>
      </c>
      <c r="F346" s="22">
        <v>18.667000000000002</v>
      </c>
      <c r="G346" s="59"/>
    </row>
    <row r="347" spans="3:7" x14ac:dyDescent="0.25">
      <c r="C347" s="44">
        <f t="shared" si="25"/>
        <v>2003</v>
      </c>
      <c r="D347" s="44">
        <f t="shared" si="26"/>
        <v>9</v>
      </c>
      <c r="E347" s="23">
        <v>37882</v>
      </c>
      <c r="F347" s="22">
        <v>19.125</v>
      </c>
      <c r="G347" s="59"/>
    </row>
    <row r="348" spans="3:7" x14ac:dyDescent="0.25">
      <c r="C348" s="44">
        <f t="shared" si="25"/>
        <v>2003</v>
      </c>
      <c r="D348" s="44">
        <f t="shared" si="26"/>
        <v>9</v>
      </c>
      <c r="E348" s="23">
        <v>37883</v>
      </c>
      <c r="F348" s="22">
        <v>18.5</v>
      </c>
      <c r="G348" s="59"/>
    </row>
    <row r="349" spans="3:7" x14ac:dyDescent="0.25">
      <c r="C349" s="44">
        <f t="shared" si="25"/>
        <v>2003</v>
      </c>
      <c r="D349" s="44">
        <f t="shared" si="26"/>
        <v>9</v>
      </c>
      <c r="E349" s="23">
        <v>37886</v>
      </c>
      <c r="F349" s="22">
        <v>19</v>
      </c>
      <c r="G349" s="59"/>
    </row>
    <row r="350" spans="3:7" x14ac:dyDescent="0.25">
      <c r="C350" s="44">
        <f t="shared" si="25"/>
        <v>2003</v>
      </c>
      <c r="D350" s="44">
        <f t="shared" si="26"/>
        <v>9</v>
      </c>
      <c r="E350" s="23">
        <v>37887</v>
      </c>
      <c r="F350" s="22">
        <v>18.899999999999999</v>
      </c>
      <c r="G350" s="59"/>
    </row>
    <row r="351" spans="3:7" x14ac:dyDescent="0.25">
      <c r="C351" s="44">
        <f t="shared" si="25"/>
        <v>2003</v>
      </c>
      <c r="D351" s="44">
        <f t="shared" si="26"/>
        <v>9</v>
      </c>
      <c r="E351" s="23">
        <v>37888</v>
      </c>
      <c r="F351" s="22">
        <v>18.5</v>
      </c>
      <c r="G351" s="59"/>
    </row>
    <row r="352" spans="3:7" x14ac:dyDescent="0.25">
      <c r="C352" s="44">
        <f t="shared" si="25"/>
        <v>2003</v>
      </c>
      <c r="D352" s="44">
        <f t="shared" si="26"/>
        <v>9</v>
      </c>
      <c r="E352" s="23">
        <v>37889</v>
      </c>
      <c r="F352" s="22">
        <v>19</v>
      </c>
      <c r="G352" s="59"/>
    </row>
    <row r="353" spans="3:7" x14ac:dyDescent="0.25">
      <c r="C353" s="44">
        <f t="shared" si="25"/>
        <v>2003</v>
      </c>
      <c r="D353" s="44">
        <f t="shared" si="26"/>
        <v>9</v>
      </c>
      <c r="E353" s="23">
        <v>37890</v>
      </c>
      <c r="F353" s="22">
        <v>18.875</v>
      </c>
      <c r="G353" s="59"/>
    </row>
    <row r="354" spans="3:7" x14ac:dyDescent="0.25">
      <c r="C354" s="44">
        <f t="shared" si="25"/>
        <v>2003</v>
      </c>
      <c r="D354" s="44">
        <f t="shared" si="26"/>
        <v>9</v>
      </c>
      <c r="E354" s="23">
        <v>37893</v>
      </c>
      <c r="F354" s="22">
        <v>19</v>
      </c>
      <c r="G354" s="59"/>
    </row>
    <row r="355" spans="3:7" x14ac:dyDescent="0.25">
      <c r="C355" s="44">
        <f t="shared" si="25"/>
        <v>2003</v>
      </c>
      <c r="D355" s="44">
        <f t="shared" si="26"/>
        <v>9</v>
      </c>
      <c r="E355" s="23">
        <v>37894</v>
      </c>
      <c r="F355" s="22">
        <v>19</v>
      </c>
      <c r="G355" s="59"/>
    </row>
    <row r="356" spans="3:7" x14ac:dyDescent="0.25">
      <c r="C356" s="44">
        <f t="shared" si="25"/>
        <v>2003</v>
      </c>
      <c r="D356" s="44">
        <f t="shared" si="26"/>
        <v>10</v>
      </c>
      <c r="E356" s="23">
        <v>37895</v>
      </c>
      <c r="F356" s="22">
        <v>20.167000000000002</v>
      </c>
      <c r="G356" s="59"/>
    </row>
    <row r="357" spans="3:7" x14ac:dyDescent="0.25">
      <c r="C357" s="44">
        <f t="shared" si="25"/>
        <v>2003</v>
      </c>
      <c r="D357" s="44">
        <f t="shared" si="26"/>
        <v>10</v>
      </c>
      <c r="E357" s="23">
        <v>37896</v>
      </c>
      <c r="F357" s="22">
        <v>19.75</v>
      </c>
      <c r="G357" s="59"/>
    </row>
    <row r="358" spans="3:7" x14ac:dyDescent="0.25">
      <c r="C358" s="44">
        <f t="shared" si="25"/>
        <v>2003</v>
      </c>
      <c r="D358" s="44">
        <f t="shared" si="26"/>
        <v>10</v>
      </c>
      <c r="E358" s="23">
        <v>37897</v>
      </c>
      <c r="F358" s="22">
        <v>19.75</v>
      </c>
      <c r="G358" s="59"/>
    </row>
    <row r="359" spans="3:7" x14ac:dyDescent="0.25">
      <c r="C359" s="44">
        <f t="shared" si="25"/>
        <v>2003</v>
      </c>
      <c r="D359" s="44">
        <f t="shared" si="26"/>
        <v>10</v>
      </c>
      <c r="E359" s="23">
        <v>37900</v>
      </c>
      <c r="F359" s="22">
        <v>19.167000000000002</v>
      </c>
      <c r="G359" s="59"/>
    </row>
    <row r="360" spans="3:7" x14ac:dyDescent="0.25">
      <c r="C360" s="44">
        <f t="shared" si="25"/>
        <v>2003</v>
      </c>
      <c r="D360" s="44">
        <f t="shared" si="26"/>
        <v>10</v>
      </c>
      <c r="E360" s="23">
        <v>37901</v>
      </c>
      <c r="F360" s="22">
        <v>19.167000000000002</v>
      </c>
      <c r="G360" s="59"/>
    </row>
    <row r="361" spans="3:7" x14ac:dyDescent="0.25">
      <c r="C361" s="44">
        <f t="shared" si="25"/>
        <v>2003</v>
      </c>
      <c r="D361" s="44">
        <f t="shared" si="26"/>
        <v>10</v>
      </c>
      <c r="E361" s="23">
        <v>37902</v>
      </c>
      <c r="F361" s="22">
        <v>19.875</v>
      </c>
      <c r="G361" s="59"/>
    </row>
    <row r="362" spans="3:7" x14ac:dyDescent="0.25">
      <c r="C362" s="44">
        <f t="shared" si="25"/>
        <v>2003</v>
      </c>
      <c r="D362" s="44">
        <f t="shared" si="26"/>
        <v>10</v>
      </c>
      <c r="E362" s="23">
        <v>37903</v>
      </c>
      <c r="F362" s="22">
        <v>19.832999999999998</v>
      </c>
      <c r="G362" s="59"/>
    </row>
    <row r="363" spans="3:7" x14ac:dyDescent="0.25">
      <c r="C363" s="44">
        <f t="shared" si="25"/>
        <v>2003</v>
      </c>
      <c r="D363" s="44">
        <f t="shared" si="26"/>
        <v>10</v>
      </c>
      <c r="E363" s="23">
        <v>37904</v>
      </c>
      <c r="F363" s="22">
        <v>19.167000000000002</v>
      </c>
      <c r="G363" s="59"/>
    </row>
    <row r="364" spans="3:7" x14ac:dyDescent="0.25">
      <c r="C364" s="44">
        <f t="shared" si="25"/>
        <v>2003</v>
      </c>
      <c r="D364" s="44">
        <f t="shared" si="26"/>
        <v>10</v>
      </c>
      <c r="E364" s="23">
        <v>37907</v>
      </c>
      <c r="F364" s="22">
        <v>18.5</v>
      </c>
      <c r="G364" s="59"/>
    </row>
    <row r="365" spans="3:7" x14ac:dyDescent="0.25">
      <c r="C365" s="44">
        <f t="shared" si="25"/>
        <v>2003</v>
      </c>
      <c r="D365" s="44">
        <f t="shared" si="26"/>
        <v>10</v>
      </c>
      <c r="E365" s="23">
        <v>37908</v>
      </c>
      <c r="F365" s="22">
        <v>18.375</v>
      </c>
      <c r="G365" s="59"/>
    </row>
    <row r="366" spans="3:7" x14ac:dyDescent="0.25">
      <c r="C366" s="44">
        <f t="shared" si="25"/>
        <v>2003</v>
      </c>
      <c r="D366" s="44">
        <f t="shared" si="26"/>
        <v>10</v>
      </c>
      <c r="E366" s="23">
        <v>37909</v>
      </c>
      <c r="F366" s="22">
        <v>19.167000000000002</v>
      </c>
      <c r="G366" s="59"/>
    </row>
    <row r="367" spans="3:7" x14ac:dyDescent="0.25">
      <c r="C367" s="44">
        <f t="shared" si="25"/>
        <v>2003</v>
      </c>
      <c r="D367" s="44">
        <f t="shared" si="26"/>
        <v>10</v>
      </c>
      <c r="E367" s="23">
        <v>37910</v>
      </c>
      <c r="F367" s="22">
        <v>18</v>
      </c>
      <c r="G367" s="59"/>
    </row>
    <row r="368" spans="3:7" x14ac:dyDescent="0.25">
      <c r="C368" s="44">
        <f t="shared" si="25"/>
        <v>2003</v>
      </c>
      <c r="D368" s="44">
        <f t="shared" si="26"/>
        <v>10</v>
      </c>
      <c r="E368" s="23">
        <v>37911</v>
      </c>
      <c r="F368" s="22">
        <v>18.5</v>
      </c>
      <c r="G368" s="59"/>
    </row>
    <row r="369" spans="3:7" x14ac:dyDescent="0.25">
      <c r="C369" s="44">
        <f t="shared" si="25"/>
        <v>2003</v>
      </c>
      <c r="D369" s="44">
        <f t="shared" si="26"/>
        <v>10</v>
      </c>
      <c r="E369" s="23">
        <v>37914</v>
      </c>
      <c r="F369" s="22">
        <v>18.5</v>
      </c>
      <c r="G369" s="59"/>
    </row>
    <row r="370" spans="3:7" x14ac:dyDescent="0.25">
      <c r="C370" s="44">
        <f t="shared" si="25"/>
        <v>2003</v>
      </c>
      <c r="D370" s="44">
        <f t="shared" si="26"/>
        <v>10</v>
      </c>
      <c r="E370" s="23">
        <v>37915</v>
      </c>
      <c r="F370" s="22">
        <v>18.5</v>
      </c>
      <c r="G370" s="59"/>
    </row>
    <row r="371" spans="3:7" x14ac:dyDescent="0.25">
      <c r="C371" s="44">
        <f t="shared" si="25"/>
        <v>2003</v>
      </c>
      <c r="D371" s="44">
        <f t="shared" si="26"/>
        <v>10</v>
      </c>
      <c r="E371" s="23">
        <v>37916</v>
      </c>
      <c r="F371" s="22">
        <v>18.5</v>
      </c>
      <c r="G371" s="59"/>
    </row>
    <row r="372" spans="3:7" x14ac:dyDescent="0.25">
      <c r="C372" s="44">
        <f t="shared" si="25"/>
        <v>2003</v>
      </c>
      <c r="D372" s="44">
        <f t="shared" si="26"/>
        <v>10</v>
      </c>
      <c r="E372" s="23">
        <v>37917</v>
      </c>
      <c r="F372" s="22">
        <v>18.832999999999998</v>
      </c>
      <c r="G372" s="59"/>
    </row>
    <row r="373" spans="3:7" x14ac:dyDescent="0.25">
      <c r="C373" s="44">
        <f t="shared" si="25"/>
        <v>2003</v>
      </c>
      <c r="D373" s="44">
        <f t="shared" si="26"/>
        <v>10</v>
      </c>
      <c r="E373" s="23">
        <v>37918</v>
      </c>
      <c r="F373" s="22">
        <v>18.332999999999998</v>
      </c>
      <c r="G373" s="59"/>
    </row>
    <row r="374" spans="3:7" x14ac:dyDescent="0.25">
      <c r="C374" s="44">
        <f t="shared" si="25"/>
        <v>2003</v>
      </c>
      <c r="D374" s="44">
        <f t="shared" si="26"/>
        <v>10</v>
      </c>
      <c r="E374" s="23">
        <v>37921</v>
      </c>
      <c r="F374" s="22">
        <v>18.399999999999999</v>
      </c>
      <c r="G374" s="59"/>
    </row>
    <row r="375" spans="3:7" x14ac:dyDescent="0.25">
      <c r="C375" s="44">
        <f t="shared" si="25"/>
        <v>2003</v>
      </c>
      <c r="D375" s="44">
        <f t="shared" si="26"/>
        <v>10</v>
      </c>
      <c r="E375" s="23">
        <v>37922</v>
      </c>
      <c r="F375" s="22">
        <v>18.600000000000001</v>
      </c>
      <c r="G375" s="59"/>
    </row>
    <row r="376" spans="3:7" x14ac:dyDescent="0.25">
      <c r="C376" s="44">
        <f t="shared" si="25"/>
        <v>2003</v>
      </c>
      <c r="D376" s="44">
        <f t="shared" si="26"/>
        <v>10</v>
      </c>
      <c r="E376" s="23">
        <v>37923</v>
      </c>
      <c r="F376" s="22">
        <v>18.875</v>
      </c>
      <c r="G376" s="59"/>
    </row>
    <row r="377" spans="3:7" x14ac:dyDescent="0.25">
      <c r="C377" s="44">
        <f t="shared" si="25"/>
        <v>2003</v>
      </c>
      <c r="D377" s="44">
        <f t="shared" si="26"/>
        <v>10</v>
      </c>
      <c r="E377" s="23">
        <v>37924</v>
      </c>
      <c r="F377" s="22">
        <v>18.125</v>
      </c>
      <c r="G377" s="59"/>
    </row>
    <row r="378" spans="3:7" x14ac:dyDescent="0.25">
      <c r="C378" s="44">
        <f t="shared" si="25"/>
        <v>2003</v>
      </c>
      <c r="D378" s="44">
        <f t="shared" si="26"/>
        <v>10</v>
      </c>
      <c r="E378" s="23">
        <v>37925</v>
      </c>
      <c r="F378" s="22">
        <v>18.125</v>
      </c>
      <c r="G378" s="59"/>
    </row>
    <row r="379" spans="3:7" x14ac:dyDescent="0.25">
      <c r="C379" s="44">
        <f t="shared" si="25"/>
        <v>2003</v>
      </c>
      <c r="D379" s="44">
        <f t="shared" si="26"/>
        <v>11</v>
      </c>
      <c r="E379" s="23">
        <v>37928</v>
      </c>
      <c r="F379" s="22">
        <v>18.100000000000001</v>
      </c>
      <c r="G379" s="59"/>
    </row>
    <row r="380" spans="3:7" x14ac:dyDescent="0.25">
      <c r="C380" s="44">
        <f t="shared" si="25"/>
        <v>2003</v>
      </c>
      <c r="D380" s="44">
        <f t="shared" si="26"/>
        <v>11</v>
      </c>
      <c r="E380" s="23">
        <v>37929</v>
      </c>
      <c r="F380" s="22">
        <v>19</v>
      </c>
      <c r="G380" s="59"/>
    </row>
    <row r="381" spans="3:7" x14ac:dyDescent="0.25">
      <c r="C381" s="44">
        <f t="shared" si="25"/>
        <v>2003</v>
      </c>
      <c r="D381" s="44">
        <f t="shared" si="26"/>
        <v>11</v>
      </c>
      <c r="E381" s="23">
        <v>37930</v>
      </c>
      <c r="F381" s="22">
        <v>17.875</v>
      </c>
      <c r="G381" s="59"/>
    </row>
    <row r="382" spans="3:7" x14ac:dyDescent="0.25">
      <c r="C382" s="44">
        <f t="shared" si="25"/>
        <v>2003</v>
      </c>
      <c r="D382" s="44">
        <f t="shared" si="26"/>
        <v>11</v>
      </c>
      <c r="E382" s="23">
        <v>37931</v>
      </c>
      <c r="F382" s="22">
        <v>18.332999999999998</v>
      </c>
      <c r="G382" s="59"/>
    </row>
    <row r="383" spans="3:7" x14ac:dyDescent="0.25">
      <c r="C383" s="44">
        <f t="shared" si="25"/>
        <v>2003</v>
      </c>
      <c r="D383" s="44">
        <f t="shared" si="26"/>
        <v>11</v>
      </c>
      <c r="E383" s="23">
        <v>37932</v>
      </c>
      <c r="F383" s="22">
        <v>18.125</v>
      </c>
      <c r="G383" s="59"/>
    </row>
    <row r="384" spans="3:7" x14ac:dyDescent="0.25">
      <c r="C384" s="44">
        <f t="shared" si="25"/>
        <v>2003</v>
      </c>
      <c r="D384" s="44">
        <f t="shared" si="26"/>
        <v>11</v>
      </c>
      <c r="E384" s="23">
        <v>37935</v>
      </c>
      <c r="F384" s="22">
        <v>17.625</v>
      </c>
      <c r="G384" s="59"/>
    </row>
    <row r="385" spans="3:7" x14ac:dyDescent="0.25">
      <c r="C385" s="44">
        <f t="shared" si="25"/>
        <v>2003</v>
      </c>
      <c r="D385" s="44">
        <f t="shared" si="26"/>
        <v>11</v>
      </c>
      <c r="E385" s="23">
        <v>37936</v>
      </c>
      <c r="F385" s="22">
        <v>18.125</v>
      </c>
      <c r="G385" s="59"/>
    </row>
    <row r="386" spans="3:7" x14ac:dyDescent="0.25">
      <c r="C386" s="44">
        <f t="shared" si="25"/>
        <v>2003</v>
      </c>
      <c r="D386" s="44">
        <f t="shared" si="26"/>
        <v>11</v>
      </c>
      <c r="E386" s="23">
        <v>37937</v>
      </c>
      <c r="F386" s="22">
        <v>18.125</v>
      </c>
      <c r="G386" s="59"/>
    </row>
    <row r="387" spans="3:7" x14ac:dyDescent="0.25">
      <c r="C387" s="44">
        <f t="shared" si="25"/>
        <v>2003</v>
      </c>
      <c r="D387" s="44">
        <f t="shared" si="26"/>
        <v>11</v>
      </c>
      <c r="E387" s="23">
        <v>37938</v>
      </c>
      <c r="F387" s="22">
        <v>17.5</v>
      </c>
      <c r="G387" s="59"/>
    </row>
    <row r="388" spans="3:7" x14ac:dyDescent="0.25">
      <c r="C388" s="44">
        <f t="shared" si="25"/>
        <v>2003</v>
      </c>
      <c r="D388" s="44">
        <f t="shared" si="26"/>
        <v>11</v>
      </c>
      <c r="E388" s="23">
        <v>37939</v>
      </c>
      <c r="F388" s="22">
        <v>18.167000000000002</v>
      </c>
      <c r="G388" s="59"/>
    </row>
    <row r="389" spans="3:7" x14ac:dyDescent="0.25">
      <c r="C389" s="44">
        <f t="shared" si="25"/>
        <v>2003</v>
      </c>
      <c r="D389" s="44">
        <f t="shared" si="26"/>
        <v>11</v>
      </c>
      <c r="E389" s="23">
        <v>37942</v>
      </c>
      <c r="F389" s="22">
        <v>18.125</v>
      </c>
      <c r="G389" s="59"/>
    </row>
    <row r="390" spans="3:7" x14ac:dyDescent="0.25">
      <c r="C390" s="44">
        <f t="shared" si="25"/>
        <v>2003</v>
      </c>
      <c r="D390" s="44">
        <f t="shared" si="26"/>
        <v>11</v>
      </c>
      <c r="E390" s="23">
        <v>37943</v>
      </c>
      <c r="F390" s="22">
        <v>18.375</v>
      </c>
      <c r="G390" s="59"/>
    </row>
    <row r="391" spans="3:7" x14ac:dyDescent="0.25">
      <c r="C391" s="44">
        <f t="shared" ref="C391:C454" si="27">YEAR(E391)</f>
        <v>2003</v>
      </c>
      <c r="D391" s="44">
        <f t="shared" ref="D391:D454" si="28">MONTH(E391)</f>
        <v>11</v>
      </c>
      <c r="E391" s="23">
        <v>37944</v>
      </c>
      <c r="F391" s="22">
        <v>18.375</v>
      </c>
      <c r="G391" s="59"/>
    </row>
    <row r="392" spans="3:7" x14ac:dyDescent="0.25">
      <c r="C392" s="44">
        <f t="shared" si="27"/>
        <v>2003</v>
      </c>
      <c r="D392" s="44">
        <f t="shared" si="28"/>
        <v>11</v>
      </c>
      <c r="E392" s="23">
        <v>37945</v>
      </c>
      <c r="F392" s="22">
        <v>18.600000000000001</v>
      </c>
      <c r="G392" s="59"/>
    </row>
    <row r="393" spans="3:7" x14ac:dyDescent="0.25">
      <c r="C393" s="44">
        <f t="shared" si="27"/>
        <v>2003</v>
      </c>
      <c r="D393" s="44">
        <f t="shared" si="28"/>
        <v>11</v>
      </c>
      <c r="E393" s="23">
        <v>37946</v>
      </c>
      <c r="F393" s="22">
        <v>18.125</v>
      </c>
      <c r="G393" s="59"/>
    </row>
    <row r="394" spans="3:7" x14ac:dyDescent="0.25">
      <c r="C394" s="44">
        <f t="shared" si="27"/>
        <v>2003</v>
      </c>
      <c r="D394" s="44">
        <f t="shared" si="28"/>
        <v>11</v>
      </c>
      <c r="E394" s="23">
        <v>37949</v>
      </c>
      <c r="F394" s="22">
        <v>19</v>
      </c>
      <c r="G394" s="59"/>
    </row>
    <row r="395" spans="3:7" x14ac:dyDescent="0.25">
      <c r="C395" s="44">
        <f t="shared" si="27"/>
        <v>2003</v>
      </c>
      <c r="D395" s="44">
        <f t="shared" si="28"/>
        <v>11</v>
      </c>
      <c r="E395" s="23">
        <v>37950</v>
      </c>
      <c r="F395" s="22">
        <v>18.375</v>
      </c>
      <c r="G395" s="59"/>
    </row>
    <row r="396" spans="3:7" x14ac:dyDescent="0.25">
      <c r="C396" s="44">
        <f t="shared" si="27"/>
        <v>2003</v>
      </c>
      <c r="D396" s="44">
        <f t="shared" si="28"/>
        <v>11</v>
      </c>
      <c r="E396" s="23">
        <v>37951</v>
      </c>
      <c r="F396" s="22">
        <v>18.625</v>
      </c>
      <c r="G396" s="59"/>
    </row>
    <row r="397" spans="3:7" x14ac:dyDescent="0.25">
      <c r="C397" s="44">
        <f t="shared" si="27"/>
        <v>2003</v>
      </c>
      <c r="D397" s="44">
        <f t="shared" si="28"/>
        <v>11</v>
      </c>
      <c r="E397" s="23">
        <v>37952</v>
      </c>
      <c r="F397" s="22">
        <v>19.100000000000001</v>
      </c>
      <c r="G397" s="59"/>
    </row>
    <row r="398" spans="3:7" x14ac:dyDescent="0.25">
      <c r="C398" s="44">
        <f t="shared" si="27"/>
        <v>2003</v>
      </c>
      <c r="D398" s="44">
        <f t="shared" si="28"/>
        <v>11</v>
      </c>
      <c r="E398" s="23">
        <v>37953</v>
      </c>
      <c r="F398" s="22">
        <v>18.75</v>
      </c>
      <c r="G398" s="59"/>
    </row>
    <row r="399" spans="3:7" x14ac:dyDescent="0.25">
      <c r="C399" s="44">
        <f t="shared" si="27"/>
        <v>2003</v>
      </c>
      <c r="D399" s="44">
        <f t="shared" si="28"/>
        <v>12</v>
      </c>
      <c r="E399" s="23">
        <v>37956</v>
      </c>
      <c r="F399" s="22">
        <v>19</v>
      </c>
      <c r="G399" s="59"/>
    </row>
    <row r="400" spans="3:7" x14ac:dyDescent="0.25">
      <c r="C400" s="44">
        <f t="shared" si="27"/>
        <v>2003</v>
      </c>
      <c r="D400" s="44">
        <f t="shared" si="28"/>
        <v>12</v>
      </c>
      <c r="E400" s="23">
        <v>37957</v>
      </c>
      <c r="F400" s="22">
        <v>18.25</v>
      </c>
      <c r="G400" s="59"/>
    </row>
    <row r="401" spans="3:7" x14ac:dyDescent="0.25">
      <c r="C401" s="44">
        <f t="shared" si="27"/>
        <v>2003</v>
      </c>
      <c r="D401" s="44">
        <f t="shared" si="28"/>
        <v>12</v>
      </c>
      <c r="E401" s="23">
        <v>37958</v>
      </c>
      <c r="F401" s="22">
        <v>19.082999999999998</v>
      </c>
      <c r="G401" s="59"/>
    </row>
    <row r="402" spans="3:7" x14ac:dyDescent="0.25">
      <c r="C402" s="44">
        <f t="shared" si="27"/>
        <v>2003</v>
      </c>
      <c r="D402" s="44">
        <f t="shared" si="28"/>
        <v>12</v>
      </c>
      <c r="E402" s="23">
        <v>37959</v>
      </c>
      <c r="F402" s="22">
        <v>19.25</v>
      </c>
      <c r="G402" s="59"/>
    </row>
    <row r="403" spans="3:7" x14ac:dyDescent="0.25">
      <c r="C403" s="44">
        <f t="shared" si="27"/>
        <v>2003</v>
      </c>
      <c r="D403" s="44">
        <f t="shared" si="28"/>
        <v>12</v>
      </c>
      <c r="E403" s="23">
        <v>37960</v>
      </c>
      <c r="F403" s="22">
        <v>19.100000000000001</v>
      </c>
      <c r="G403" s="59"/>
    </row>
    <row r="404" spans="3:7" x14ac:dyDescent="0.25">
      <c r="C404" s="44">
        <f t="shared" si="27"/>
        <v>2003</v>
      </c>
      <c r="D404" s="44">
        <f t="shared" si="28"/>
        <v>12</v>
      </c>
      <c r="E404" s="23">
        <v>37963</v>
      </c>
      <c r="F404" s="22">
        <v>19.7</v>
      </c>
      <c r="G404" s="59"/>
    </row>
    <row r="405" spans="3:7" x14ac:dyDescent="0.25">
      <c r="C405" s="44">
        <f t="shared" si="27"/>
        <v>2003</v>
      </c>
      <c r="D405" s="44">
        <f t="shared" si="28"/>
        <v>12</v>
      </c>
      <c r="E405" s="23">
        <v>37964</v>
      </c>
      <c r="F405" s="22">
        <v>19</v>
      </c>
      <c r="G405" s="59"/>
    </row>
    <row r="406" spans="3:7" x14ac:dyDescent="0.25">
      <c r="C406" s="44">
        <f t="shared" si="27"/>
        <v>2003</v>
      </c>
      <c r="D406" s="44">
        <f t="shared" si="28"/>
        <v>12</v>
      </c>
      <c r="E406" s="23">
        <v>37965</v>
      </c>
      <c r="F406" s="22">
        <v>19.75</v>
      </c>
      <c r="G406" s="59"/>
    </row>
    <row r="407" spans="3:7" x14ac:dyDescent="0.25">
      <c r="C407" s="44">
        <f t="shared" si="27"/>
        <v>2003</v>
      </c>
      <c r="D407" s="44">
        <f t="shared" si="28"/>
        <v>12</v>
      </c>
      <c r="E407" s="23">
        <v>37966</v>
      </c>
      <c r="F407" s="22">
        <v>19.167000000000002</v>
      </c>
      <c r="G407" s="59"/>
    </row>
    <row r="408" spans="3:7" x14ac:dyDescent="0.25">
      <c r="C408" s="44">
        <f t="shared" si="27"/>
        <v>2003</v>
      </c>
      <c r="D408" s="44">
        <f t="shared" si="28"/>
        <v>12</v>
      </c>
      <c r="E408" s="23">
        <v>37967</v>
      </c>
      <c r="F408" s="22">
        <v>19.899999999999999</v>
      </c>
      <c r="G408" s="59"/>
    </row>
    <row r="409" spans="3:7" x14ac:dyDescent="0.25">
      <c r="C409" s="44">
        <f t="shared" si="27"/>
        <v>2003</v>
      </c>
      <c r="D409" s="44">
        <f t="shared" si="28"/>
        <v>12</v>
      </c>
      <c r="E409" s="23">
        <v>37970</v>
      </c>
      <c r="F409" s="22">
        <v>19.875</v>
      </c>
      <c r="G409" s="59"/>
    </row>
    <row r="410" spans="3:7" x14ac:dyDescent="0.25">
      <c r="C410" s="44">
        <f t="shared" si="27"/>
        <v>2003</v>
      </c>
      <c r="D410" s="44">
        <f t="shared" si="28"/>
        <v>12</v>
      </c>
      <c r="E410" s="23">
        <v>37971</v>
      </c>
      <c r="F410" s="22">
        <v>19.5</v>
      </c>
      <c r="G410" s="59"/>
    </row>
    <row r="411" spans="3:7" x14ac:dyDescent="0.25">
      <c r="C411" s="44">
        <f t="shared" si="27"/>
        <v>2003</v>
      </c>
      <c r="D411" s="44">
        <f t="shared" si="28"/>
        <v>12</v>
      </c>
      <c r="E411" s="23">
        <v>37972</v>
      </c>
      <c r="F411" s="22">
        <v>19.5</v>
      </c>
      <c r="G411" s="59"/>
    </row>
    <row r="412" spans="3:7" x14ac:dyDescent="0.25">
      <c r="C412" s="44">
        <f t="shared" si="27"/>
        <v>2003</v>
      </c>
      <c r="D412" s="44">
        <f t="shared" si="28"/>
        <v>12</v>
      </c>
      <c r="E412" s="23">
        <v>37973</v>
      </c>
      <c r="F412" s="22">
        <v>20.5</v>
      </c>
      <c r="G412" s="59"/>
    </row>
    <row r="413" spans="3:7" x14ac:dyDescent="0.25">
      <c r="C413" s="44">
        <f t="shared" si="27"/>
        <v>2003</v>
      </c>
      <c r="D413" s="44">
        <f t="shared" si="28"/>
        <v>12</v>
      </c>
      <c r="E413" s="23">
        <v>37974</v>
      </c>
      <c r="F413" s="22">
        <v>20.125</v>
      </c>
      <c r="G413" s="59"/>
    </row>
    <row r="414" spans="3:7" x14ac:dyDescent="0.25">
      <c r="C414" s="44">
        <f t="shared" si="27"/>
        <v>2003</v>
      </c>
      <c r="D414" s="44">
        <f t="shared" si="28"/>
        <v>12</v>
      </c>
      <c r="E414" s="23">
        <v>37977</v>
      </c>
      <c r="F414" s="22">
        <v>20.167000000000002</v>
      </c>
      <c r="G414" s="59"/>
    </row>
    <row r="415" spans="3:7" x14ac:dyDescent="0.25">
      <c r="C415" s="44">
        <f t="shared" si="27"/>
        <v>2003</v>
      </c>
      <c r="D415" s="44">
        <f t="shared" si="28"/>
        <v>12</v>
      </c>
      <c r="E415" s="23">
        <v>37978</v>
      </c>
      <c r="F415" s="22">
        <v>20.25</v>
      </c>
      <c r="G415" s="59"/>
    </row>
    <row r="416" spans="3:7" x14ac:dyDescent="0.25">
      <c r="C416" s="44">
        <f t="shared" si="27"/>
        <v>2003</v>
      </c>
      <c r="D416" s="44">
        <f t="shared" si="28"/>
        <v>12</v>
      </c>
      <c r="E416" s="23">
        <v>37979</v>
      </c>
      <c r="F416" s="22">
        <v>20.167000000000002</v>
      </c>
      <c r="G416" s="59"/>
    </row>
    <row r="417" spans="3:7" x14ac:dyDescent="0.25">
      <c r="C417" s="44">
        <f t="shared" si="27"/>
        <v>2003</v>
      </c>
      <c r="D417" s="44">
        <f t="shared" si="28"/>
        <v>12</v>
      </c>
      <c r="E417" s="23">
        <v>37984</v>
      </c>
      <c r="F417" s="22">
        <v>20.332999999999998</v>
      </c>
      <c r="G417" s="59"/>
    </row>
    <row r="418" spans="3:7" x14ac:dyDescent="0.25">
      <c r="C418" s="44">
        <f t="shared" si="27"/>
        <v>2003</v>
      </c>
      <c r="D418" s="44">
        <f t="shared" si="28"/>
        <v>12</v>
      </c>
      <c r="E418" s="23">
        <v>37985</v>
      </c>
      <c r="F418" s="22">
        <v>20</v>
      </c>
      <c r="G418" s="59"/>
    </row>
    <row r="419" spans="3:7" x14ac:dyDescent="0.25">
      <c r="C419" s="44">
        <f t="shared" si="27"/>
        <v>2003</v>
      </c>
      <c r="D419" s="44">
        <f t="shared" si="28"/>
        <v>12</v>
      </c>
      <c r="E419" s="23">
        <v>37986</v>
      </c>
      <c r="F419" s="22">
        <v>19.75</v>
      </c>
      <c r="G419" s="59"/>
    </row>
    <row r="420" spans="3:7" x14ac:dyDescent="0.25">
      <c r="C420" s="44">
        <f t="shared" si="27"/>
        <v>2004</v>
      </c>
      <c r="D420" s="44">
        <f t="shared" si="28"/>
        <v>1</v>
      </c>
      <c r="E420" s="23">
        <v>37988</v>
      </c>
      <c r="F420" s="22">
        <v>20</v>
      </c>
      <c r="G420" s="59"/>
    </row>
    <row r="421" spans="3:7" x14ac:dyDescent="0.25">
      <c r="C421" s="44">
        <f t="shared" si="27"/>
        <v>2004</v>
      </c>
      <c r="D421" s="44">
        <f t="shared" si="28"/>
        <v>1</v>
      </c>
      <c r="E421" s="23">
        <v>37991</v>
      </c>
      <c r="F421" s="22">
        <v>20.9</v>
      </c>
      <c r="G421" s="59"/>
    </row>
    <row r="422" spans="3:7" x14ac:dyDescent="0.25">
      <c r="C422" s="44">
        <f t="shared" si="27"/>
        <v>2004</v>
      </c>
      <c r="D422" s="44">
        <f t="shared" si="28"/>
        <v>1</v>
      </c>
      <c r="E422" s="23">
        <v>37992</v>
      </c>
      <c r="F422" s="22">
        <v>20.75</v>
      </c>
      <c r="G422" s="59"/>
    </row>
    <row r="423" spans="3:7" x14ac:dyDescent="0.25">
      <c r="C423" s="44">
        <f t="shared" si="27"/>
        <v>2004</v>
      </c>
      <c r="D423" s="44">
        <f t="shared" si="28"/>
        <v>1</v>
      </c>
      <c r="E423" s="23">
        <v>37993</v>
      </c>
      <c r="F423" s="22">
        <v>21.5</v>
      </c>
      <c r="G423" s="59"/>
    </row>
    <row r="424" spans="3:7" x14ac:dyDescent="0.25">
      <c r="C424" s="44">
        <f t="shared" si="27"/>
        <v>2004</v>
      </c>
      <c r="D424" s="44">
        <f t="shared" si="28"/>
        <v>1</v>
      </c>
      <c r="E424" s="23">
        <v>37994</v>
      </c>
      <c r="F424" s="22">
        <v>22.125</v>
      </c>
      <c r="G424" s="59"/>
    </row>
    <row r="425" spans="3:7" x14ac:dyDescent="0.25">
      <c r="C425" s="44">
        <f t="shared" si="27"/>
        <v>2004</v>
      </c>
      <c r="D425" s="44">
        <f t="shared" si="28"/>
        <v>1</v>
      </c>
      <c r="E425" s="23">
        <v>37995</v>
      </c>
      <c r="F425" s="22">
        <v>21.9</v>
      </c>
      <c r="G425" s="59"/>
    </row>
    <row r="426" spans="3:7" x14ac:dyDescent="0.25">
      <c r="C426" s="44">
        <f t="shared" si="27"/>
        <v>2004</v>
      </c>
      <c r="D426" s="44">
        <f t="shared" si="28"/>
        <v>1</v>
      </c>
      <c r="E426" s="23">
        <v>37998</v>
      </c>
      <c r="F426" s="22">
        <v>21.667000000000002</v>
      </c>
      <c r="G426" s="59"/>
    </row>
    <row r="427" spans="3:7" x14ac:dyDescent="0.25">
      <c r="C427" s="44">
        <f t="shared" si="27"/>
        <v>2004</v>
      </c>
      <c r="D427" s="44">
        <f t="shared" si="28"/>
        <v>1</v>
      </c>
      <c r="E427" s="23">
        <v>37999</v>
      </c>
      <c r="F427" s="22">
        <v>24.1</v>
      </c>
      <c r="G427" s="59"/>
    </row>
    <row r="428" spans="3:7" x14ac:dyDescent="0.25">
      <c r="C428" s="44">
        <f t="shared" si="27"/>
        <v>2004</v>
      </c>
      <c r="D428" s="44">
        <f t="shared" si="28"/>
        <v>1</v>
      </c>
      <c r="E428" s="23">
        <v>38000</v>
      </c>
      <c r="F428" s="22">
        <v>25.2</v>
      </c>
      <c r="G428" s="59"/>
    </row>
    <row r="429" spans="3:7" x14ac:dyDescent="0.25">
      <c r="C429" s="44">
        <f t="shared" si="27"/>
        <v>2004</v>
      </c>
      <c r="D429" s="44">
        <f t="shared" si="28"/>
        <v>1</v>
      </c>
      <c r="E429" s="23">
        <v>38001</v>
      </c>
      <c r="F429" s="22">
        <v>24.2</v>
      </c>
      <c r="G429" s="59"/>
    </row>
    <row r="430" spans="3:7" x14ac:dyDescent="0.25">
      <c r="C430" s="44">
        <f t="shared" si="27"/>
        <v>2004</v>
      </c>
      <c r="D430" s="44">
        <f t="shared" si="28"/>
        <v>1</v>
      </c>
      <c r="E430" s="23">
        <v>38002</v>
      </c>
      <c r="F430" s="22">
        <v>24.3</v>
      </c>
      <c r="G430" s="59"/>
    </row>
    <row r="431" spans="3:7" x14ac:dyDescent="0.25">
      <c r="C431" s="44">
        <f t="shared" si="27"/>
        <v>2004</v>
      </c>
      <c r="D431" s="44">
        <f t="shared" si="28"/>
        <v>1</v>
      </c>
      <c r="E431" s="23">
        <v>38005</v>
      </c>
      <c r="F431" s="22">
        <v>24.8</v>
      </c>
      <c r="G431" s="59"/>
    </row>
    <row r="432" spans="3:7" x14ac:dyDescent="0.25">
      <c r="C432" s="44">
        <f t="shared" si="27"/>
        <v>2004</v>
      </c>
      <c r="D432" s="44">
        <f t="shared" si="28"/>
        <v>1</v>
      </c>
      <c r="E432" s="23">
        <v>38006</v>
      </c>
      <c r="F432" s="22">
        <v>24.5</v>
      </c>
      <c r="G432" s="59"/>
    </row>
    <row r="433" spans="3:7" x14ac:dyDescent="0.25">
      <c r="C433" s="44">
        <f t="shared" si="27"/>
        <v>2004</v>
      </c>
      <c r="D433" s="44">
        <f t="shared" si="28"/>
        <v>1</v>
      </c>
      <c r="E433" s="23">
        <v>38007</v>
      </c>
      <c r="F433" s="22">
        <v>24.5</v>
      </c>
      <c r="G433" s="59"/>
    </row>
    <row r="434" spans="3:7" x14ac:dyDescent="0.25">
      <c r="C434" s="44">
        <f t="shared" si="27"/>
        <v>2004</v>
      </c>
      <c r="D434" s="44">
        <f t="shared" si="28"/>
        <v>1</v>
      </c>
      <c r="E434" s="23">
        <v>38008</v>
      </c>
      <c r="F434" s="22">
        <v>24.25</v>
      </c>
      <c r="G434" s="59"/>
    </row>
    <row r="435" spans="3:7" x14ac:dyDescent="0.25">
      <c r="C435" s="44">
        <f t="shared" si="27"/>
        <v>2004</v>
      </c>
      <c r="D435" s="44">
        <f t="shared" si="28"/>
        <v>1</v>
      </c>
      <c r="E435" s="23">
        <v>38009</v>
      </c>
      <c r="F435" s="22">
        <v>25</v>
      </c>
      <c r="G435" s="59"/>
    </row>
    <row r="436" spans="3:7" x14ac:dyDescent="0.25">
      <c r="C436" s="44">
        <f t="shared" si="27"/>
        <v>2004</v>
      </c>
      <c r="D436" s="44">
        <f t="shared" si="28"/>
        <v>1</v>
      </c>
      <c r="E436" s="23">
        <v>38012</v>
      </c>
      <c r="F436" s="22">
        <v>25</v>
      </c>
      <c r="G436" s="59"/>
    </row>
    <row r="437" spans="3:7" x14ac:dyDescent="0.25">
      <c r="C437" s="44">
        <f t="shared" si="27"/>
        <v>2004</v>
      </c>
      <c r="D437" s="44">
        <f t="shared" si="28"/>
        <v>1</v>
      </c>
      <c r="E437" s="23">
        <v>38013</v>
      </c>
      <c r="F437" s="22">
        <v>24.917000000000002</v>
      </c>
      <c r="G437" s="59"/>
    </row>
    <row r="438" spans="3:7" x14ac:dyDescent="0.25">
      <c r="C438" s="44">
        <f t="shared" si="27"/>
        <v>2004</v>
      </c>
      <c r="D438" s="44">
        <f t="shared" si="28"/>
        <v>1</v>
      </c>
      <c r="E438" s="23">
        <v>38014</v>
      </c>
      <c r="F438" s="22">
        <v>25.3</v>
      </c>
      <c r="G438" s="59"/>
    </row>
    <row r="439" spans="3:7" x14ac:dyDescent="0.25">
      <c r="C439" s="44">
        <f t="shared" si="27"/>
        <v>2004</v>
      </c>
      <c r="D439" s="44">
        <f t="shared" si="28"/>
        <v>1</v>
      </c>
      <c r="E439" s="23">
        <v>38015</v>
      </c>
      <c r="F439" s="22">
        <v>25.917000000000002</v>
      </c>
      <c r="G439" s="59"/>
    </row>
    <row r="440" spans="3:7" x14ac:dyDescent="0.25">
      <c r="C440" s="44">
        <f t="shared" si="27"/>
        <v>2004</v>
      </c>
      <c r="D440" s="44">
        <f t="shared" si="28"/>
        <v>1</v>
      </c>
      <c r="E440" s="23">
        <v>38016</v>
      </c>
      <c r="F440" s="22">
        <v>27.667000000000002</v>
      </c>
      <c r="G440" s="59"/>
    </row>
    <row r="441" spans="3:7" x14ac:dyDescent="0.25">
      <c r="C441" s="44">
        <f t="shared" si="27"/>
        <v>2004</v>
      </c>
      <c r="D441" s="44">
        <f t="shared" si="28"/>
        <v>2</v>
      </c>
      <c r="E441" s="23">
        <v>38019</v>
      </c>
      <c r="F441" s="22">
        <v>29.875</v>
      </c>
      <c r="G441" s="59"/>
    </row>
    <row r="442" spans="3:7" x14ac:dyDescent="0.25">
      <c r="C442" s="44">
        <f t="shared" si="27"/>
        <v>2004</v>
      </c>
      <c r="D442" s="44">
        <f t="shared" si="28"/>
        <v>2</v>
      </c>
      <c r="E442" s="23">
        <v>38020</v>
      </c>
      <c r="F442" s="22">
        <v>29.332999999999998</v>
      </c>
      <c r="G442" s="59"/>
    </row>
    <row r="443" spans="3:7" x14ac:dyDescent="0.25">
      <c r="C443" s="44">
        <f t="shared" si="27"/>
        <v>2004</v>
      </c>
      <c r="D443" s="44">
        <f t="shared" si="28"/>
        <v>2</v>
      </c>
      <c r="E443" s="23">
        <v>38021</v>
      </c>
      <c r="F443" s="22">
        <v>29.4</v>
      </c>
      <c r="G443" s="59"/>
    </row>
    <row r="444" spans="3:7" x14ac:dyDescent="0.25">
      <c r="C444" s="44">
        <f t="shared" si="27"/>
        <v>2004</v>
      </c>
      <c r="D444" s="44">
        <f t="shared" si="28"/>
        <v>2</v>
      </c>
      <c r="E444" s="23">
        <v>38022</v>
      </c>
      <c r="F444" s="22">
        <v>28.75</v>
      </c>
      <c r="G444" s="59"/>
    </row>
    <row r="445" spans="3:7" x14ac:dyDescent="0.25">
      <c r="C445" s="44">
        <f t="shared" si="27"/>
        <v>2004</v>
      </c>
      <c r="D445" s="44">
        <f t="shared" si="28"/>
        <v>2</v>
      </c>
      <c r="E445" s="23">
        <v>38023</v>
      </c>
      <c r="F445" s="22">
        <v>29.2</v>
      </c>
      <c r="G445" s="59"/>
    </row>
    <row r="446" spans="3:7" x14ac:dyDescent="0.25">
      <c r="C446" s="44">
        <f t="shared" si="27"/>
        <v>2004</v>
      </c>
      <c r="D446" s="44">
        <f t="shared" si="28"/>
        <v>2</v>
      </c>
      <c r="E446" s="23">
        <v>38026</v>
      </c>
      <c r="F446" s="22">
        <v>28</v>
      </c>
      <c r="G446" s="59"/>
    </row>
    <row r="447" spans="3:7" x14ac:dyDescent="0.25">
      <c r="C447" s="44">
        <f t="shared" si="27"/>
        <v>2004</v>
      </c>
      <c r="D447" s="44">
        <f t="shared" si="28"/>
        <v>2</v>
      </c>
      <c r="E447" s="23">
        <v>38027</v>
      </c>
      <c r="F447" s="22">
        <v>27.917000000000002</v>
      </c>
      <c r="G447" s="59"/>
    </row>
    <row r="448" spans="3:7" x14ac:dyDescent="0.25">
      <c r="C448" s="44">
        <f t="shared" si="27"/>
        <v>2004</v>
      </c>
      <c r="D448" s="44">
        <f t="shared" si="28"/>
        <v>2</v>
      </c>
      <c r="E448" s="23">
        <v>38028</v>
      </c>
      <c r="F448" s="22">
        <v>27.582999999999998</v>
      </c>
      <c r="G448" s="59"/>
    </row>
    <row r="449" spans="3:7" x14ac:dyDescent="0.25">
      <c r="C449" s="44">
        <f t="shared" si="27"/>
        <v>2004</v>
      </c>
      <c r="D449" s="44">
        <f t="shared" si="28"/>
        <v>2</v>
      </c>
      <c r="E449" s="23">
        <v>38029</v>
      </c>
      <c r="F449" s="22">
        <v>27.428999999999998</v>
      </c>
      <c r="G449" s="59"/>
    </row>
    <row r="450" spans="3:7" x14ac:dyDescent="0.25">
      <c r="C450" s="44">
        <f t="shared" si="27"/>
        <v>2004</v>
      </c>
      <c r="D450" s="44">
        <f t="shared" si="28"/>
        <v>2</v>
      </c>
      <c r="E450" s="23">
        <v>38030</v>
      </c>
      <c r="F450" s="22">
        <v>27.5</v>
      </c>
      <c r="G450" s="59"/>
    </row>
    <row r="451" spans="3:7" x14ac:dyDescent="0.25">
      <c r="C451" s="44">
        <f t="shared" si="27"/>
        <v>2004</v>
      </c>
      <c r="D451" s="44">
        <f t="shared" si="28"/>
        <v>2</v>
      </c>
      <c r="E451" s="23">
        <v>38033</v>
      </c>
      <c r="F451" s="22">
        <v>27.356999999999999</v>
      </c>
      <c r="G451" s="59"/>
    </row>
    <row r="452" spans="3:7" x14ac:dyDescent="0.25">
      <c r="C452" s="44">
        <f t="shared" si="27"/>
        <v>2004</v>
      </c>
      <c r="D452" s="44">
        <f t="shared" si="28"/>
        <v>2</v>
      </c>
      <c r="E452" s="23">
        <v>38034</v>
      </c>
      <c r="F452" s="22">
        <v>27</v>
      </c>
      <c r="G452" s="59"/>
    </row>
    <row r="453" spans="3:7" x14ac:dyDescent="0.25">
      <c r="C453" s="44">
        <f t="shared" si="27"/>
        <v>2004</v>
      </c>
      <c r="D453" s="44">
        <f t="shared" si="28"/>
        <v>2</v>
      </c>
      <c r="E453" s="23">
        <v>38035</v>
      </c>
      <c r="F453" s="22">
        <v>26.5</v>
      </c>
      <c r="G453" s="59"/>
    </row>
    <row r="454" spans="3:7" x14ac:dyDescent="0.25">
      <c r="C454" s="44">
        <f t="shared" si="27"/>
        <v>2004</v>
      </c>
      <c r="D454" s="44">
        <f t="shared" si="28"/>
        <v>2</v>
      </c>
      <c r="E454" s="23">
        <v>38036</v>
      </c>
      <c r="F454" s="22">
        <v>26.417000000000002</v>
      </c>
      <c r="G454" s="59"/>
    </row>
    <row r="455" spans="3:7" x14ac:dyDescent="0.25">
      <c r="C455" s="44">
        <f t="shared" ref="C455:C518" si="29">YEAR(E455)</f>
        <v>2004</v>
      </c>
      <c r="D455" s="44">
        <f t="shared" ref="D455:D518" si="30">MONTH(E455)</f>
        <v>2</v>
      </c>
      <c r="E455" s="23">
        <v>38037</v>
      </c>
      <c r="F455" s="22">
        <v>26.375</v>
      </c>
      <c r="G455" s="59"/>
    </row>
    <row r="456" spans="3:7" x14ac:dyDescent="0.25">
      <c r="C456" s="44">
        <f t="shared" si="29"/>
        <v>2004</v>
      </c>
      <c r="D456" s="44">
        <f t="shared" si="30"/>
        <v>2</v>
      </c>
      <c r="E456" s="23">
        <v>38040</v>
      </c>
      <c r="F456" s="22">
        <v>26.417000000000002</v>
      </c>
      <c r="G456" s="59"/>
    </row>
    <row r="457" spans="3:7" x14ac:dyDescent="0.25">
      <c r="C457" s="44">
        <f t="shared" si="29"/>
        <v>2004</v>
      </c>
      <c r="D457" s="44">
        <f t="shared" si="30"/>
        <v>2</v>
      </c>
      <c r="E457" s="23">
        <v>38041</v>
      </c>
      <c r="F457" s="22">
        <v>26.1</v>
      </c>
      <c r="G457" s="59"/>
    </row>
    <row r="458" spans="3:7" x14ac:dyDescent="0.25">
      <c r="C458" s="44">
        <f t="shared" si="29"/>
        <v>2004</v>
      </c>
      <c r="D458" s="44">
        <f t="shared" si="30"/>
        <v>2</v>
      </c>
      <c r="E458" s="23">
        <v>38042</v>
      </c>
      <c r="F458" s="22">
        <v>26.5</v>
      </c>
      <c r="G458" s="59"/>
    </row>
    <row r="459" spans="3:7" x14ac:dyDescent="0.25">
      <c r="C459" s="44">
        <f t="shared" si="29"/>
        <v>2004</v>
      </c>
      <c r="D459" s="44">
        <f t="shared" si="30"/>
        <v>2</v>
      </c>
      <c r="E459" s="23">
        <v>38043</v>
      </c>
      <c r="F459" s="22">
        <v>26.713999999999999</v>
      </c>
      <c r="G459" s="59"/>
    </row>
    <row r="460" spans="3:7" x14ac:dyDescent="0.25">
      <c r="C460" s="44">
        <f t="shared" si="29"/>
        <v>2004</v>
      </c>
      <c r="D460" s="44">
        <f t="shared" si="30"/>
        <v>2</v>
      </c>
      <c r="E460" s="23">
        <v>38044</v>
      </c>
      <c r="F460" s="22">
        <v>26.5</v>
      </c>
      <c r="G460" s="59"/>
    </row>
    <row r="461" spans="3:7" x14ac:dyDescent="0.25">
      <c r="C461" s="44">
        <f t="shared" si="29"/>
        <v>2004</v>
      </c>
      <c r="D461" s="44">
        <f t="shared" si="30"/>
        <v>3</v>
      </c>
      <c r="E461" s="23">
        <v>38047</v>
      </c>
      <c r="F461" s="22">
        <v>26.812999999999999</v>
      </c>
      <c r="G461" s="59"/>
    </row>
    <row r="462" spans="3:7" x14ac:dyDescent="0.25">
      <c r="C462" s="44">
        <f t="shared" si="29"/>
        <v>2004</v>
      </c>
      <c r="D462" s="44">
        <f t="shared" si="30"/>
        <v>3</v>
      </c>
      <c r="E462" s="23">
        <v>38048</v>
      </c>
      <c r="F462" s="22">
        <v>26.65</v>
      </c>
      <c r="G462" s="59"/>
    </row>
    <row r="463" spans="3:7" x14ac:dyDescent="0.25">
      <c r="C463" s="44">
        <f t="shared" si="29"/>
        <v>2004</v>
      </c>
      <c r="D463" s="44">
        <f t="shared" si="30"/>
        <v>3</v>
      </c>
      <c r="E463" s="23">
        <v>38049</v>
      </c>
      <c r="F463" s="22">
        <v>26.45</v>
      </c>
      <c r="G463" s="59"/>
    </row>
    <row r="464" spans="3:7" x14ac:dyDescent="0.25">
      <c r="C464" s="44">
        <f t="shared" si="29"/>
        <v>2004</v>
      </c>
      <c r="D464" s="44">
        <f t="shared" si="30"/>
        <v>3</v>
      </c>
      <c r="E464" s="23">
        <v>38050</v>
      </c>
      <c r="F464" s="22">
        <v>26</v>
      </c>
      <c r="G464" s="59"/>
    </row>
    <row r="465" spans="3:7" x14ac:dyDescent="0.25">
      <c r="C465" s="44">
        <f t="shared" si="29"/>
        <v>2004</v>
      </c>
      <c r="D465" s="44">
        <f t="shared" si="30"/>
        <v>3</v>
      </c>
      <c r="E465" s="23">
        <v>38051</v>
      </c>
      <c r="F465" s="22">
        <v>25.332999999999998</v>
      </c>
      <c r="G465" s="59"/>
    </row>
    <row r="466" spans="3:7" x14ac:dyDescent="0.25">
      <c r="C466" s="44">
        <f t="shared" si="29"/>
        <v>2004</v>
      </c>
      <c r="D466" s="44">
        <f t="shared" si="30"/>
        <v>3</v>
      </c>
      <c r="E466" s="23">
        <v>38054</v>
      </c>
      <c r="F466" s="22">
        <v>25.321000000000002</v>
      </c>
      <c r="G466" s="59"/>
    </row>
    <row r="467" spans="3:7" x14ac:dyDescent="0.25">
      <c r="C467" s="44">
        <f t="shared" si="29"/>
        <v>2004</v>
      </c>
      <c r="D467" s="44">
        <f t="shared" si="30"/>
        <v>3</v>
      </c>
      <c r="E467" s="23">
        <v>38055</v>
      </c>
      <c r="F467" s="22">
        <v>25.094000000000001</v>
      </c>
      <c r="G467" s="59"/>
    </row>
    <row r="468" spans="3:7" x14ac:dyDescent="0.25">
      <c r="C468" s="44">
        <f t="shared" si="29"/>
        <v>2004</v>
      </c>
      <c r="D468" s="44">
        <f t="shared" si="30"/>
        <v>3</v>
      </c>
      <c r="E468" s="23">
        <v>38056</v>
      </c>
      <c r="F468" s="22">
        <v>24.792000000000002</v>
      </c>
      <c r="G468" s="59"/>
    </row>
    <row r="469" spans="3:7" x14ac:dyDescent="0.25">
      <c r="C469" s="44">
        <f t="shared" si="29"/>
        <v>2004</v>
      </c>
      <c r="D469" s="44">
        <f t="shared" si="30"/>
        <v>3</v>
      </c>
      <c r="E469" s="23">
        <v>38057</v>
      </c>
      <c r="F469" s="22">
        <v>25.036000000000001</v>
      </c>
      <c r="G469" s="59"/>
    </row>
    <row r="470" spans="3:7" x14ac:dyDescent="0.25">
      <c r="C470" s="44">
        <f t="shared" si="29"/>
        <v>2004</v>
      </c>
      <c r="D470" s="44">
        <f t="shared" si="30"/>
        <v>3</v>
      </c>
      <c r="E470" s="23">
        <v>38058</v>
      </c>
      <c r="F470" s="22">
        <v>25.178999999999998</v>
      </c>
      <c r="G470" s="59"/>
    </row>
    <row r="471" spans="3:7" x14ac:dyDescent="0.25">
      <c r="C471" s="44">
        <f t="shared" si="29"/>
        <v>2004</v>
      </c>
      <c r="D471" s="44">
        <f t="shared" si="30"/>
        <v>3</v>
      </c>
      <c r="E471" s="23">
        <v>38061</v>
      </c>
      <c r="F471" s="22">
        <v>25.344000000000001</v>
      </c>
      <c r="G471" s="59"/>
    </row>
    <row r="472" spans="3:7" x14ac:dyDescent="0.25">
      <c r="C472" s="44">
        <f t="shared" si="29"/>
        <v>2004</v>
      </c>
      <c r="D472" s="44">
        <f t="shared" si="30"/>
        <v>3</v>
      </c>
      <c r="E472" s="23">
        <v>38062</v>
      </c>
      <c r="F472" s="22">
        <v>25.280999999999999</v>
      </c>
      <c r="G472" s="59"/>
    </row>
    <row r="473" spans="3:7" x14ac:dyDescent="0.25">
      <c r="C473" s="44">
        <f t="shared" si="29"/>
        <v>2004</v>
      </c>
      <c r="D473" s="44">
        <f t="shared" si="30"/>
        <v>3</v>
      </c>
      <c r="E473" s="23">
        <v>38063</v>
      </c>
      <c r="F473" s="22">
        <v>25.393000000000001</v>
      </c>
      <c r="G473" s="59"/>
    </row>
    <row r="474" spans="3:7" x14ac:dyDescent="0.25">
      <c r="C474" s="44">
        <f t="shared" si="29"/>
        <v>2004</v>
      </c>
      <c r="D474" s="44">
        <f t="shared" si="30"/>
        <v>3</v>
      </c>
      <c r="E474" s="23">
        <v>38064</v>
      </c>
      <c r="F474" s="22">
        <v>25.405999999999999</v>
      </c>
      <c r="G474" s="59"/>
    </row>
    <row r="475" spans="3:7" x14ac:dyDescent="0.25">
      <c r="C475" s="44">
        <f t="shared" si="29"/>
        <v>2004</v>
      </c>
      <c r="D475" s="44">
        <f t="shared" si="30"/>
        <v>3</v>
      </c>
      <c r="E475" s="23">
        <v>38065</v>
      </c>
      <c r="F475" s="22">
        <v>25.030999999999999</v>
      </c>
      <c r="G475" s="59"/>
    </row>
    <row r="476" spans="3:7" x14ac:dyDescent="0.25">
      <c r="C476" s="44">
        <f t="shared" si="29"/>
        <v>2004</v>
      </c>
      <c r="D476" s="44">
        <f t="shared" si="30"/>
        <v>3</v>
      </c>
      <c r="E476" s="23">
        <v>38068</v>
      </c>
      <c r="F476" s="22">
        <v>25.193999999999999</v>
      </c>
      <c r="G476" s="59"/>
    </row>
    <row r="477" spans="3:7" x14ac:dyDescent="0.25">
      <c r="C477" s="44">
        <f t="shared" si="29"/>
        <v>2004</v>
      </c>
      <c r="D477" s="44">
        <f t="shared" si="30"/>
        <v>3</v>
      </c>
      <c r="E477" s="23">
        <v>38069</v>
      </c>
      <c r="F477" s="22">
        <v>25.155999999999999</v>
      </c>
      <c r="G477" s="59"/>
    </row>
    <row r="478" spans="3:7" x14ac:dyDescent="0.25">
      <c r="C478" s="44">
        <f t="shared" si="29"/>
        <v>2004</v>
      </c>
      <c r="D478" s="44">
        <f t="shared" si="30"/>
        <v>3</v>
      </c>
      <c r="E478" s="23">
        <v>38070</v>
      </c>
      <c r="F478" s="22">
        <v>25.178999999999998</v>
      </c>
      <c r="G478" s="59"/>
    </row>
    <row r="479" spans="3:7" x14ac:dyDescent="0.25">
      <c r="C479" s="44">
        <f t="shared" si="29"/>
        <v>2004</v>
      </c>
      <c r="D479" s="44">
        <f t="shared" si="30"/>
        <v>3</v>
      </c>
      <c r="E479" s="23">
        <v>38071</v>
      </c>
      <c r="F479" s="22">
        <v>24.969000000000001</v>
      </c>
      <c r="G479" s="59"/>
    </row>
    <row r="480" spans="3:7" x14ac:dyDescent="0.25">
      <c r="C480" s="44">
        <f t="shared" si="29"/>
        <v>2004</v>
      </c>
      <c r="D480" s="44">
        <f t="shared" si="30"/>
        <v>3</v>
      </c>
      <c r="E480" s="23">
        <v>38072</v>
      </c>
      <c r="F480" s="22">
        <v>25.094000000000001</v>
      </c>
      <c r="G480" s="59"/>
    </row>
    <row r="481" spans="3:7" x14ac:dyDescent="0.25">
      <c r="C481" s="44">
        <f t="shared" si="29"/>
        <v>2004</v>
      </c>
      <c r="D481" s="44">
        <f t="shared" si="30"/>
        <v>3</v>
      </c>
      <c r="E481" s="23">
        <v>38075</v>
      </c>
      <c r="F481" s="22">
        <v>24.957999999999998</v>
      </c>
      <c r="G481" s="59"/>
    </row>
    <row r="482" spans="3:7" x14ac:dyDescent="0.25">
      <c r="C482" s="44">
        <f t="shared" si="29"/>
        <v>2004</v>
      </c>
      <c r="D482" s="44">
        <f t="shared" si="30"/>
        <v>3</v>
      </c>
      <c r="E482" s="23">
        <v>38076</v>
      </c>
      <c r="F482" s="22">
        <v>24.905999999999999</v>
      </c>
      <c r="G482" s="59"/>
    </row>
    <row r="483" spans="3:7" x14ac:dyDescent="0.25">
      <c r="C483" s="44">
        <f t="shared" si="29"/>
        <v>2004</v>
      </c>
      <c r="D483" s="44">
        <f t="shared" si="30"/>
        <v>3</v>
      </c>
      <c r="E483" s="23">
        <v>38077</v>
      </c>
      <c r="F483" s="22">
        <v>24.222000000000001</v>
      </c>
      <c r="G483" s="59"/>
    </row>
    <row r="484" spans="3:7" x14ac:dyDescent="0.25">
      <c r="C484" s="44">
        <f t="shared" si="29"/>
        <v>2004</v>
      </c>
      <c r="D484" s="44">
        <f t="shared" si="30"/>
        <v>4</v>
      </c>
      <c r="E484" s="23">
        <v>38078</v>
      </c>
      <c r="F484" s="22">
        <v>23.571000000000002</v>
      </c>
      <c r="G484" s="59"/>
    </row>
    <row r="485" spans="3:7" x14ac:dyDescent="0.25">
      <c r="C485" s="44">
        <f t="shared" si="29"/>
        <v>2004</v>
      </c>
      <c r="D485" s="44">
        <f t="shared" si="30"/>
        <v>4</v>
      </c>
      <c r="E485" s="23">
        <v>38079</v>
      </c>
      <c r="F485" s="22">
        <v>23.667000000000002</v>
      </c>
      <c r="G485" s="59"/>
    </row>
    <row r="486" spans="3:7" x14ac:dyDescent="0.25">
      <c r="C486" s="44">
        <f t="shared" si="29"/>
        <v>2004</v>
      </c>
      <c r="D486" s="44">
        <f t="shared" si="30"/>
        <v>4</v>
      </c>
      <c r="E486" s="23">
        <v>38082</v>
      </c>
      <c r="F486" s="22">
        <v>23.687999999999999</v>
      </c>
      <c r="G486" s="59"/>
    </row>
    <row r="487" spans="3:7" x14ac:dyDescent="0.25">
      <c r="C487" s="44">
        <f t="shared" si="29"/>
        <v>2004</v>
      </c>
      <c r="D487" s="44">
        <f t="shared" si="30"/>
        <v>4</v>
      </c>
      <c r="E487" s="23">
        <v>38083</v>
      </c>
      <c r="F487" s="22">
        <v>23.75</v>
      </c>
      <c r="G487" s="59"/>
    </row>
    <row r="488" spans="3:7" x14ac:dyDescent="0.25">
      <c r="C488" s="44">
        <f t="shared" si="29"/>
        <v>2004</v>
      </c>
      <c r="D488" s="44">
        <f t="shared" si="30"/>
        <v>4</v>
      </c>
      <c r="E488" s="23">
        <v>38084</v>
      </c>
      <c r="F488" s="22">
        <v>23.571000000000002</v>
      </c>
      <c r="G488" s="59"/>
    </row>
    <row r="489" spans="3:7" x14ac:dyDescent="0.25">
      <c r="C489" s="44">
        <f t="shared" si="29"/>
        <v>2004</v>
      </c>
      <c r="D489" s="44">
        <f t="shared" si="30"/>
        <v>4</v>
      </c>
      <c r="E489" s="23">
        <v>38085</v>
      </c>
      <c r="F489" s="22">
        <v>23.417000000000002</v>
      </c>
      <c r="G489" s="59"/>
    </row>
    <row r="490" spans="3:7" x14ac:dyDescent="0.25">
      <c r="C490" s="44">
        <f t="shared" si="29"/>
        <v>2004</v>
      </c>
      <c r="D490" s="44">
        <f t="shared" si="30"/>
        <v>4</v>
      </c>
      <c r="E490" s="23">
        <v>38086</v>
      </c>
      <c r="F490" s="22">
        <v>23.75</v>
      </c>
      <c r="G490" s="59"/>
    </row>
    <row r="491" spans="3:7" x14ac:dyDescent="0.25">
      <c r="C491" s="44">
        <f t="shared" si="29"/>
        <v>2004</v>
      </c>
      <c r="D491" s="44">
        <f t="shared" si="30"/>
        <v>4</v>
      </c>
      <c r="E491" s="23">
        <v>38090</v>
      </c>
      <c r="F491" s="22">
        <v>23.056000000000001</v>
      </c>
      <c r="G491" s="59"/>
    </row>
    <row r="492" spans="3:7" x14ac:dyDescent="0.25">
      <c r="C492" s="44">
        <f t="shared" si="29"/>
        <v>2004</v>
      </c>
      <c r="D492" s="44">
        <f t="shared" si="30"/>
        <v>4</v>
      </c>
      <c r="E492" s="23">
        <v>38091</v>
      </c>
      <c r="F492" s="22">
        <v>22.943999999999999</v>
      </c>
      <c r="G492" s="59"/>
    </row>
    <row r="493" spans="3:7" x14ac:dyDescent="0.25">
      <c r="C493" s="44">
        <f t="shared" si="29"/>
        <v>2004</v>
      </c>
      <c r="D493" s="44">
        <f t="shared" si="30"/>
        <v>4</v>
      </c>
      <c r="E493" s="23">
        <v>38092</v>
      </c>
      <c r="F493" s="22">
        <v>23.125</v>
      </c>
      <c r="G493" s="59"/>
    </row>
    <row r="494" spans="3:7" x14ac:dyDescent="0.25">
      <c r="C494" s="44">
        <f t="shared" si="29"/>
        <v>2004</v>
      </c>
      <c r="D494" s="44">
        <f t="shared" si="30"/>
        <v>4</v>
      </c>
      <c r="E494" s="23">
        <v>38093</v>
      </c>
      <c r="F494" s="22">
        <v>22.95</v>
      </c>
      <c r="G494" s="59"/>
    </row>
    <row r="495" spans="3:7" x14ac:dyDescent="0.25">
      <c r="C495" s="44">
        <f t="shared" si="29"/>
        <v>2004</v>
      </c>
      <c r="D495" s="44">
        <f t="shared" si="30"/>
        <v>4</v>
      </c>
      <c r="E495" s="23">
        <v>38096</v>
      </c>
      <c r="F495" s="22">
        <v>22.969000000000001</v>
      </c>
      <c r="G495" s="59"/>
    </row>
    <row r="496" spans="3:7" x14ac:dyDescent="0.25">
      <c r="C496" s="44">
        <f t="shared" si="29"/>
        <v>2004</v>
      </c>
      <c r="D496" s="44">
        <f t="shared" si="30"/>
        <v>4</v>
      </c>
      <c r="E496" s="23">
        <v>38097</v>
      </c>
      <c r="F496" s="22">
        <v>22.780999999999999</v>
      </c>
      <c r="G496" s="59"/>
    </row>
    <row r="497" spans="3:7" x14ac:dyDescent="0.25">
      <c r="C497" s="44">
        <f t="shared" si="29"/>
        <v>2004</v>
      </c>
      <c r="D497" s="44">
        <f t="shared" si="30"/>
        <v>4</v>
      </c>
      <c r="E497" s="23">
        <v>38098</v>
      </c>
      <c r="F497" s="22">
        <v>22.893000000000001</v>
      </c>
      <c r="G497" s="59"/>
    </row>
    <row r="498" spans="3:7" x14ac:dyDescent="0.25">
      <c r="C498" s="44">
        <f t="shared" si="29"/>
        <v>2004</v>
      </c>
      <c r="D498" s="44">
        <f t="shared" si="30"/>
        <v>4</v>
      </c>
      <c r="E498" s="23">
        <v>38099</v>
      </c>
      <c r="F498" s="22">
        <v>22.562999999999999</v>
      </c>
      <c r="G498" s="59"/>
    </row>
    <row r="499" spans="3:7" x14ac:dyDescent="0.25">
      <c r="C499" s="44">
        <f t="shared" si="29"/>
        <v>2004</v>
      </c>
      <c r="D499" s="44">
        <f t="shared" si="30"/>
        <v>4</v>
      </c>
      <c r="E499" s="23">
        <v>38100</v>
      </c>
      <c r="F499" s="22">
        <v>22.111000000000001</v>
      </c>
      <c r="G499" s="59"/>
    </row>
    <row r="500" spans="3:7" x14ac:dyDescent="0.25">
      <c r="C500" s="44">
        <f t="shared" si="29"/>
        <v>2004</v>
      </c>
      <c r="D500" s="44">
        <f t="shared" si="30"/>
        <v>4</v>
      </c>
      <c r="E500" s="23">
        <v>38103</v>
      </c>
      <c r="F500" s="22">
        <v>22.332999999999998</v>
      </c>
      <c r="G500" s="59"/>
    </row>
    <row r="501" spans="3:7" x14ac:dyDescent="0.25">
      <c r="C501" s="44">
        <f t="shared" si="29"/>
        <v>2004</v>
      </c>
      <c r="D501" s="44">
        <f t="shared" si="30"/>
        <v>4</v>
      </c>
      <c r="E501" s="23">
        <v>38104</v>
      </c>
      <c r="F501" s="22">
        <v>22.056000000000001</v>
      </c>
      <c r="G501" s="59"/>
    </row>
    <row r="502" spans="3:7" x14ac:dyDescent="0.25">
      <c r="C502" s="44">
        <f t="shared" si="29"/>
        <v>2004</v>
      </c>
      <c r="D502" s="44">
        <f t="shared" si="30"/>
        <v>4</v>
      </c>
      <c r="E502" s="23">
        <v>38105</v>
      </c>
      <c r="F502" s="22">
        <v>22.187999999999999</v>
      </c>
      <c r="G502" s="59"/>
    </row>
    <row r="503" spans="3:7" x14ac:dyDescent="0.25">
      <c r="C503" s="44">
        <f t="shared" si="29"/>
        <v>2004</v>
      </c>
      <c r="D503" s="44">
        <f t="shared" si="30"/>
        <v>4</v>
      </c>
      <c r="E503" s="23">
        <v>38106</v>
      </c>
      <c r="F503" s="22">
        <v>22.274999999999999</v>
      </c>
      <c r="G503" s="59"/>
    </row>
    <row r="504" spans="3:7" x14ac:dyDescent="0.25">
      <c r="C504" s="44">
        <f t="shared" si="29"/>
        <v>2004</v>
      </c>
      <c r="D504" s="44">
        <f t="shared" si="30"/>
        <v>4</v>
      </c>
      <c r="E504" s="23">
        <v>38107</v>
      </c>
      <c r="F504" s="22">
        <v>21.917000000000002</v>
      </c>
      <c r="G504" s="59"/>
    </row>
    <row r="505" spans="3:7" x14ac:dyDescent="0.25">
      <c r="C505" s="44">
        <f t="shared" si="29"/>
        <v>2004</v>
      </c>
      <c r="D505" s="44">
        <f t="shared" si="30"/>
        <v>5</v>
      </c>
      <c r="E505" s="23">
        <v>38110</v>
      </c>
      <c r="F505" s="22">
        <v>21.95</v>
      </c>
      <c r="G505" s="59"/>
    </row>
    <row r="506" spans="3:7" x14ac:dyDescent="0.25">
      <c r="C506" s="44">
        <f t="shared" si="29"/>
        <v>2004</v>
      </c>
      <c r="D506" s="44">
        <f t="shared" si="30"/>
        <v>5</v>
      </c>
      <c r="E506" s="23">
        <v>38111</v>
      </c>
      <c r="F506" s="22">
        <v>22.219000000000001</v>
      </c>
      <c r="G506" s="59"/>
    </row>
    <row r="507" spans="3:7" x14ac:dyDescent="0.25">
      <c r="C507" s="44">
        <f t="shared" si="29"/>
        <v>2004</v>
      </c>
      <c r="D507" s="44">
        <f t="shared" si="30"/>
        <v>5</v>
      </c>
      <c r="E507" s="23">
        <v>38112</v>
      </c>
      <c r="F507" s="22">
        <v>22.143000000000001</v>
      </c>
      <c r="G507" s="59"/>
    </row>
    <row r="508" spans="3:7" x14ac:dyDescent="0.25">
      <c r="C508" s="44">
        <f t="shared" si="29"/>
        <v>2004</v>
      </c>
      <c r="D508" s="44">
        <f t="shared" si="30"/>
        <v>5</v>
      </c>
      <c r="E508" s="23">
        <v>38113</v>
      </c>
      <c r="F508" s="22">
        <v>22.594000000000001</v>
      </c>
      <c r="G508" s="59"/>
    </row>
    <row r="509" spans="3:7" x14ac:dyDescent="0.25">
      <c r="C509" s="44">
        <f t="shared" si="29"/>
        <v>2004</v>
      </c>
      <c r="D509" s="44">
        <f t="shared" si="30"/>
        <v>5</v>
      </c>
      <c r="E509" s="23">
        <v>38114</v>
      </c>
      <c r="F509" s="22">
        <v>22.792000000000002</v>
      </c>
      <c r="G509" s="59"/>
    </row>
    <row r="510" spans="3:7" x14ac:dyDescent="0.25">
      <c r="C510" s="44">
        <f t="shared" si="29"/>
        <v>2004</v>
      </c>
      <c r="D510" s="44">
        <f t="shared" si="30"/>
        <v>5</v>
      </c>
      <c r="E510" s="23">
        <v>38117</v>
      </c>
      <c r="F510" s="22">
        <v>23.75</v>
      </c>
      <c r="G510" s="59"/>
    </row>
    <row r="511" spans="3:7" x14ac:dyDescent="0.25">
      <c r="C511" s="44">
        <f t="shared" si="29"/>
        <v>2004</v>
      </c>
      <c r="D511" s="44">
        <f t="shared" si="30"/>
        <v>5</v>
      </c>
      <c r="E511" s="23">
        <v>38118</v>
      </c>
      <c r="F511" s="22">
        <v>23.321000000000002</v>
      </c>
      <c r="G511" s="59"/>
    </row>
    <row r="512" spans="3:7" x14ac:dyDescent="0.25">
      <c r="C512" s="44">
        <f t="shared" si="29"/>
        <v>2004</v>
      </c>
      <c r="D512" s="44">
        <f t="shared" si="30"/>
        <v>5</v>
      </c>
      <c r="E512" s="23">
        <v>38119</v>
      </c>
      <c r="F512" s="22">
        <v>23.030999999999999</v>
      </c>
      <c r="G512" s="59"/>
    </row>
    <row r="513" spans="3:7" x14ac:dyDescent="0.25">
      <c r="C513" s="44">
        <f t="shared" si="29"/>
        <v>2004</v>
      </c>
      <c r="D513" s="44">
        <f t="shared" si="30"/>
        <v>5</v>
      </c>
      <c r="E513" s="23">
        <v>38120</v>
      </c>
      <c r="F513" s="22">
        <v>23.306000000000001</v>
      </c>
      <c r="G513" s="59"/>
    </row>
    <row r="514" spans="3:7" x14ac:dyDescent="0.25">
      <c r="C514" s="44">
        <f t="shared" si="29"/>
        <v>2004</v>
      </c>
      <c r="D514" s="44">
        <f t="shared" si="30"/>
        <v>5</v>
      </c>
      <c r="E514" s="23">
        <v>38121</v>
      </c>
      <c r="F514" s="22">
        <v>23.213999999999999</v>
      </c>
      <c r="G514" s="59"/>
    </row>
    <row r="515" spans="3:7" x14ac:dyDescent="0.25">
      <c r="C515" s="44">
        <f t="shared" si="29"/>
        <v>2004</v>
      </c>
      <c r="D515" s="44">
        <f t="shared" si="30"/>
        <v>5</v>
      </c>
      <c r="E515" s="23">
        <v>38124</v>
      </c>
      <c r="F515" s="22">
        <v>23.45</v>
      </c>
      <c r="G515" s="59"/>
    </row>
    <row r="516" spans="3:7" x14ac:dyDescent="0.25">
      <c r="C516" s="44">
        <f t="shared" si="29"/>
        <v>2004</v>
      </c>
      <c r="D516" s="44">
        <f t="shared" si="30"/>
        <v>5</v>
      </c>
      <c r="E516" s="23">
        <v>38125</v>
      </c>
      <c r="F516" s="22">
        <v>23.417000000000002</v>
      </c>
      <c r="G516" s="59"/>
    </row>
    <row r="517" spans="3:7" x14ac:dyDescent="0.25">
      <c r="C517" s="44">
        <f t="shared" si="29"/>
        <v>2004</v>
      </c>
      <c r="D517" s="44">
        <f t="shared" si="30"/>
        <v>5</v>
      </c>
      <c r="E517" s="23">
        <v>38126</v>
      </c>
      <c r="F517" s="22">
        <v>23.222000000000001</v>
      </c>
      <c r="G517" s="59"/>
    </row>
    <row r="518" spans="3:7" x14ac:dyDescent="0.25">
      <c r="C518" s="44">
        <f t="shared" si="29"/>
        <v>2004</v>
      </c>
      <c r="D518" s="44">
        <f t="shared" si="30"/>
        <v>5</v>
      </c>
      <c r="E518" s="23">
        <v>38127</v>
      </c>
      <c r="F518" s="22">
        <v>23.344000000000001</v>
      </c>
      <c r="G518" s="59"/>
    </row>
    <row r="519" spans="3:7" x14ac:dyDescent="0.25">
      <c r="C519" s="44">
        <f t="shared" ref="C519:C582" si="31">YEAR(E519)</f>
        <v>2004</v>
      </c>
      <c r="D519" s="44">
        <f t="shared" ref="D519:D582" si="32">MONTH(E519)</f>
        <v>5</v>
      </c>
      <c r="E519" s="23">
        <v>38128</v>
      </c>
      <c r="F519" s="22">
        <v>23.361000000000001</v>
      </c>
      <c r="G519" s="59"/>
    </row>
    <row r="520" spans="3:7" x14ac:dyDescent="0.25">
      <c r="C520" s="44">
        <f t="shared" si="31"/>
        <v>2004</v>
      </c>
      <c r="D520" s="44">
        <f t="shared" si="32"/>
        <v>5</v>
      </c>
      <c r="E520" s="23">
        <v>38131</v>
      </c>
      <c r="F520" s="22">
        <v>23.219000000000001</v>
      </c>
      <c r="G520" s="59"/>
    </row>
    <row r="521" spans="3:7" x14ac:dyDescent="0.25">
      <c r="C521" s="44">
        <f t="shared" si="31"/>
        <v>2004</v>
      </c>
      <c r="D521" s="44">
        <f t="shared" si="32"/>
        <v>5</v>
      </c>
      <c r="E521" s="23">
        <v>38132</v>
      </c>
      <c r="F521" s="22">
        <v>23.469000000000001</v>
      </c>
      <c r="G521" s="59"/>
    </row>
    <row r="522" spans="3:7" x14ac:dyDescent="0.25">
      <c r="C522" s="44">
        <f t="shared" si="31"/>
        <v>2004</v>
      </c>
      <c r="D522" s="44">
        <f t="shared" si="32"/>
        <v>5</v>
      </c>
      <c r="E522" s="23">
        <v>38133</v>
      </c>
      <c r="F522" s="22">
        <v>23.393000000000001</v>
      </c>
      <c r="G522" s="59"/>
    </row>
    <row r="523" spans="3:7" x14ac:dyDescent="0.25">
      <c r="C523" s="44">
        <f t="shared" si="31"/>
        <v>2004</v>
      </c>
      <c r="D523" s="44">
        <f t="shared" si="32"/>
        <v>5</v>
      </c>
      <c r="E523" s="23">
        <v>38134</v>
      </c>
      <c r="F523" s="22">
        <v>23.469000000000001</v>
      </c>
      <c r="G523" s="59"/>
    </row>
    <row r="524" spans="3:7" x14ac:dyDescent="0.25">
      <c r="C524" s="44">
        <f t="shared" si="31"/>
        <v>2004</v>
      </c>
      <c r="D524" s="44">
        <f t="shared" si="32"/>
        <v>5</v>
      </c>
      <c r="E524" s="23">
        <v>38135</v>
      </c>
      <c r="F524" s="22">
        <v>23.463999999999999</v>
      </c>
      <c r="G524" s="59"/>
    </row>
    <row r="525" spans="3:7" x14ac:dyDescent="0.25">
      <c r="C525" s="44">
        <f t="shared" si="31"/>
        <v>2004</v>
      </c>
      <c r="D525" s="44">
        <f t="shared" si="32"/>
        <v>5</v>
      </c>
      <c r="E525" s="23">
        <v>38138</v>
      </c>
      <c r="F525" s="22">
        <v>23.5</v>
      </c>
      <c r="G525" s="59"/>
    </row>
    <row r="526" spans="3:7" x14ac:dyDescent="0.25">
      <c r="C526" s="44">
        <f t="shared" si="31"/>
        <v>2004</v>
      </c>
      <c r="D526" s="44">
        <f t="shared" si="32"/>
        <v>6</v>
      </c>
      <c r="E526" s="23">
        <v>38139</v>
      </c>
      <c r="F526" s="22">
        <v>23.292000000000002</v>
      </c>
      <c r="G526" s="59"/>
    </row>
    <row r="527" spans="3:7" x14ac:dyDescent="0.25">
      <c r="C527" s="44">
        <f t="shared" si="31"/>
        <v>2004</v>
      </c>
      <c r="D527" s="44">
        <f t="shared" si="32"/>
        <v>6</v>
      </c>
      <c r="E527" s="23">
        <v>38140</v>
      </c>
      <c r="F527" s="22">
        <v>23.05</v>
      </c>
      <c r="G527" s="59"/>
    </row>
    <row r="528" spans="3:7" x14ac:dyDescent="0.25">
      <c r="C528" s="44">
        <f t="shared" si="31"/>
        <v>2004</v>
      </c>
      <c r="D528" s="44">
        <f t="shared" si="32"/>
        <v>6</v>
      </c>
      <c r="E528" s="23">
        <v>38141</v>
      </c>
      <c r="F528" s="22">
        <v>23.393000000000001</v>
      </c>
      <c r="G528" s="59"/>
    </row>
    <row r="529" spans="3:7" x14ac:dyDescent="0.25">
      <c r="C529" s="44">
        <f t="shared" si="31"/>
        <v>2004</v>
      </c>
      <c r="D529" s="44">
        <f t="shared" si="32"/>
        <v>6</v>
      </c>
      <c r="E529" s="23">
        <v>38142</v>
      </c>
      <c r="F529" s="22">
        <v>23.393000000000001</v>
      </c>
      <c r="G529" s="59"/>
    </row>
    <row r="530" spans="3:7" x14ac:dyDescent="0.25">
      <c r="C530" s="44">
        <f t="shared" si="31"/>
        <v>2004</v>
      </c>
      <c r="D530" s="44">
        <f t="shared" si="32"/>
        <v>6</v>
      </c>
      <c r="E530" s="23">
        <v>38145</v>
      </c>
      <c r="F530" s="22">
        <v>22.957999999999998</v>
      </c>
      <c r="G530" s="59"/>
    </row>
    <row r="531" spans="3:7" x14ac:dyDescent="0.25">
      <c r="C531" s="44">
        <f t="shared" si="31"/>
        <v>2004</v>
      </c>
      <c r="D531" s="44">
        <f t="shared" si="32"/>
        <v>6</v>
      </c>
      <c r="E531" s="23">
        <v>38146</v>
      </c>
      <c r="F531" s="22">
        <v>22.963999999999999</v>
      </c>
      <c r="G531" s="59"/>
    </row>
    <row r="532" spans="3:7" x14ac:dyDescent="0.25">
      <c r="C532" s="44">
        <f t="shared" si="31"/>
        <v>2004</v>
      </c>
      <c r="D532" s="44">
        <f t="shared" si="32"/>
        <v>6</v>
      </c>
      <c r="E532" s="23">
        <v>38147</v>
      </c>
      <c r="F532" s="22">
        <v>22.75</v>
      </c>
      <c r="G532" s="59"/>
    </row>
    <row r="533" spans="3:7" x14ac:dyDescent="0.25">
      <c r="C533" s="44">
        <f t="shared" si="31"/>
        <v>2004</v>
      </c>
      <c r="D533" s="44">
        <f t="shared" si="32"/>
        <v>6</v>
      </c>
      <c r="E533" s="23">
        <v>38148</v>
      </c>
      <c r="F533" s="22">
        <v>23.178999999999998</v>
      </c>
      <c r="G533" s="59"/>
    </row>
    <row r="534" spans="3:7" x14ac:dyDescent="0.25">
      <c r="C534" s="44">
        <f t="shared" si="31"/>
        <v>2004</v>
      </c>
      <c r="D534" s="44">
        <f t="shared" si="32"/>
        <v>6</v>
      </c>
      <c r="E534" s="23">
        <v>38149</v>
      </c>
      <c r="F534" s="22">
        <v>23.5</v>
      </c>
      <c r="G534" s="59"/>
    </row>
    <row r="535" spans="3:7" x14ac:dyDescent="0.25">
      <c r="C535" s="44">
        <f t="shared" si="31"/>
        <v>2004</v>
      </c>
      <c r="D535" s="44">
        <f t="shared" si="32"/>
        <v>6</v>
      </c>
      <c r="E535" s="23">
        <v>38152</v>
      </c>
      <c r="F535" s="22">
        <v>23.5</v>
      </c>
      <c r="G535" s="59"/>
    </row>
    <row r="536" spans="3:7" x14ac:dyDescent="0.25">
      <c r="C536" s="44">
        <f t="shared" si="31"/>
        <v>2004</v>
      </c>
      <c r="D536" s="44">
        <f t="shared" si="32"/>
        <v>6</v>
      </c>
      <c r="E536" s="23">
        <v>38153</v>
      </c>
      <c r="F536" s="22">
        <v>23.277999999999999</v>
      </c>
      <c r="G536" s="59"/>
    </row>
    <row r="537" spans="3:7" x14ac:dyDescent="0.25">
      <c r="C537" s="44">
        <f t="shared" si="31"/>
        <v>2004</v>
      </c>
      <c r="D537" s="44">
        <f t="shared" si="32"/>
        <v>6</v>
      </c>
      <c r="E537" s="23">
        <v>38154</v>
      </c>
      <c r="F537" s="22">
        <v>23.312999999999999</v>
      </c>
      <c r="G537" s="59"/>
    </row>
    <row r="538" spans="3:7" x14ac:dyDescent="0.25">
      <c r="C538" s="44">
        <f t="shared" si="31"/>
        <v>2004</v>
      </c>
      <c r="D538" s="44">
        <f t="shared" si="32"/>
        <v>6</v>
      </c>
      <c r="E538" s="23">
        <v>38155</v>
      </c>
      <c r="F538" s="22">
        <v>23.393000000000001</v>
      </c>
      <c r="G538" s="59"/>
    </row>
    <row r="539" spans="3:7" x14ac:dyDescent="0.25">
      <c r="C539" s="44">
        <f t="shared" si="31"/>
        <v>2004</v>
      </c>
      <c r="D539" s="44">
        <f t="shared" si="32"/>
        <v>6</v>
      </c>
      <c r="E539" s="23">
        <v>38156</v>
      </c>
      <c r="F539" s="22">
        <v>23.437999999999999</v>
      </c>
      <c r="G539" s="59"/>
    </row>
    <row r="540" spans="3:7" x14ac:dyDescent="0.25">
      <c r="C540" s="44">
        <f t="shared" si="31"/>
        <v>2004</v>
      </c>
      <c r="D540" s="44">
        <f t="shared" si="32"/>
        <v>6</v>
      </c>
      <c r="E540" s="23">
        <v>38159</v>
      </c>
      <c r="F540" s="22">
        <v>23.556000000000001</v>
      </c>
      <c r="G540" s="59"/>
    </row>
    <row r="541" spans="3:7" x14ac:dyDescent="0.25">
      <c r="C541" s="44">
        <f t="shared" si="31"/>
        <v>2004</v>
      </c>
      <c r="D541" s="44">
        <f t="shared" si="32"/>
        <v>6</v>
      </c>
      <c r="E541" s="23">
        <v>38160</v>
      </c>
      <c r="F541" s="22">
        <v>23.178999999999998</v>
      </c>
      <c r="G541" s="59"/>
    </row>
    <row r="542" spans="3:7" x14ac:dyDescent="0.25">
      <c r="C542" s="44">
        <f t="shared" si="31"/>
        <v>2004</v>
      </c>
      <c r="D542" s="44">
        <f t="shared" si="32"/>
        <v>6</v>
      </c>
      <c r="E542" s="23">
        <v>38161</v>
      </c>
      <c r="F542" s="22">
        <v>23</v>
      </c>
      <c r="G542" s="59"/>
    </row>
    <row r="543" spans="3:7" x14ac:dyDescent="0.25">
      <c r="C543" s="44">
        <f t="shared" si="31"/>
        <v>2004</v>
      </c>
      <c r="D543" s="44">
        <f t="shared" si="32"/>
        <v>6</v>
      </c>
      <c r="E543" s="23">
        <v>38162</v>
      </c>
      <c r="F543" s="22">
        <v>25.777999999999999</v>
      </c>
      <c r="G543" s="59"/>
    </row>
    <row r="544" spans="3:7" x14ac:dyDescent="0.25">
      <c r="C544" s="44">
        <f t="shared" si="31"/>
        <v>2004</v>
      </c>
      <c r="D544" s="44">
        <f t="shared" si="32"/>
        <v>6</v>
      </c>
      <c r="E544" s="23">
        <v>38163</v>
      </c>
      <c r="F544" s="22">
        <v>25.364000000000001</v>
      </c>
      <c r="G544" s="59"/>
    </row>
    <row r="545" spans="3:7" x14ac:dyDescent="0.25">
      <c r="C545" s="44">
        <f t="shared" si="31"/>
        <v>2004</v>
      </c>
      <c r="D545" s="44">
        <f t="shared" si="32"/>
        <v>6</v>
      </c>
      <c r="E545" s="23">
        <v>38166</v>
      </c>
      <c r="F545" s="22">
        <v>22.943999999999999</v>
      </c>
      <c r="G545" s="59"/>
    </row>
    <row r="546" spans="3:7" x14ac:dyDescent="0.25">
      <c r="C546" s="44">
        <f t="shared" si="31"/>
        <v>2004</v>
      </c>
      <c r="D546" s="44">
        <f t="shared" si="32"/>
        <v>6</v>
      </c>
      <c r="E546" s="23">
        <v>38167</v>
      </c>
      <c r="F546" s="22">
        <v>22.562999999999999</v>
      </c>
      <c r="G546" s="59"/>
    </row>
    <row r="547" spans="3:7" x14ac:dyDescent="0.25">
      <c r="C547" s="44">
        <f t="shared" si="31"/>
        <v>2004</v>
      </c>
      <c r="D547" s="44">
        <f t="shared" si="32"/>
        <v>6</v>
      </c>
      <c r="E547" s="23">
        <v>38168</v>
      </c>
      <c r="F547" s="22">
        <v>22.667000000000002</v>
      </c>
      <c r="G547" s="59"/>
    </row>
    <row r="548" spans="3:7" x14ac:dyDescent="0.25">
      <c r="C548" s="44">
        <f t="shared" si="31"/>
        <v>2004</v>
      </c>
      <c r="D548" s="44">
        <f t="shared" si="32"/>
        <v>7</v>
      </c>
      <c r="E548" s="23">
        <v>38169</v>
      </c>
      <c r="F548" s="22">
        <v>22.5</v>
      </c>
      <c r="G548" s="59"/>
    </row>
    <row r="549" spans="3:7" x14ac:dyDescent="0.25">
      <c r="C549" s="44">
        <f t="shared" si="31"/>
        <v>2004</v>
      </c>
      <c r="D549" s="44">
        <f t="shared" si="32"/>
        <v>7</v>
      </c>
      <c r="E549" s="23">
        <v>38170</v>
      </c>
      <c r="F549" s="22">
        <v>22.582999999999998</v>
      </c>
      <c r="G549" s="59"/>
    </row>
    <row r="550" spans="3:7" x14ac:dyDescent="0.25">
      <c r="C550" s="44">
        <f t="shared" si="31"/>
        <v>2004</v>
      </c>
      <c r="D550" s="44">
        <f t="shared" si="32"/>
        <v>7</v>
      </c>
      <c r="E550" s="23">
        <v>38173</v>
      </c>
      <c r="F550" s="22">
        <v>22.562999999999999</v>
      </c>
      <c r="G550" s="59"/>
    </row>
    <row r="551" spans="3:7" x14ac:dyDescent="0.25">
      <c r="C551" s="44">
        <f t="shared" si="31"/>
        <v>2004</v>
      </c>
      <c r="D551" s="44">
        <f t="shared" si="32"/>
        <v>7</v>
      </c>
      <c r="E551" s="23">
        <v>38174</v>
      </c>
      <c r="F551" s="22">
        <v>22.5</v>
      </c>
      <c r="G551" s="59"/>
    </row>
    <row r="552" spans="3:7" x14ac:dyDescent="0.25">
      <c r="C552" s="44">
        <f t="shared" si="31"/>
        <v>2004</v>
      </c>
      <c r="D552" s="44">
        <f t="shared" si="32"/>
        <v>7</v>
      </c>
      <c r="E552" s="23">
        <v>38175</v>
      </c>
      <c r="F552" s="22">
        <v>22.332999999999998</v>
      </c>
      <c r="G552" s="59"/>
    </row>
    <row r="553" spans="3:7" x14ac:dyDescent="0.25">
      <c r="C553" s="44">
        <f t="shared" si="31"/>
        <v>2004</v>
      </c>
      <c r="D553" s="44">
        <f t="shared" si="32"/>
        <v>7</v>
      </c>
      <c r="E553" s="23">
        <v>38176</v>
      </c>
      <c r="F553" s="22">
        <v>22.356999999999999</v>
      </c>
      <c r="G553" s="59"/>
    </row>
    <row r="554" spans="3:7" x14ac:dyDescent="0.25">
      <c r="C554" s="44">
        <f t="shared" si="31"/>
        <v>2004</v>
      </c>
      <c r="D554" s="44">
        <f t="shared" si="32"/>
        <v>7</v>
      </c>
      <c r="E554" s="23">
        <v>38177</v>
      </c>
      <c r="F554" s="22">
        <v>22.437999999999999</v>
      </c>
      <c r="G554" s="59"/>
    </row>
    <row r="555" spans="3:7" x14ac:dyDescent="0.25">
      <c r="C555" s="44">
        <f t="shared" si="31"/>
        <v>2004</v>
      </c>
      <c r="D555" s="44">
        <f t="shared" si="32"/>
        <v>7</v>
      </c>
      <c r="E555" s="23">
        <v>38180</v>
      </c>
      <c r="F555" s="22">
        <v>22.5</v>
      </c>
      <c r="G555" s="59"/>
    </row>
    <row r="556" spans="3:7" x14ac:dyDescent="0.25">
      <c r="C556" s="44">
        <f t="shared" si="31"/>
        <v>2004</v>
      </c>
      <c r="D556" s="44">
        <f t="shared" si="32"/>
        <v>7</v>
      </c>
      <c r="E556" s="23">
        <v>38181</v>
      </c>
      <c r="F556" s="22">
        <v>22.65</v>
      </c>
      <c r="G556" s="59"/>
    </row>
    <row r="557" spans="3:7" x14ac:dyDescent="0.25">
      <c r="C557" s="44">
        <f t="shared" si="31"/>
        <v>2004</v>
      </c>
      <c r="D557" s="44">
        <f t="shared" si="32"/>
        <v>7</v>
      </c>
      <c r="E557" s="23">
        <v>38182</v>
      </c>
      <c r="F557" s="22">
        <v>22.125</v>
      </c>
      <c r="G557" s="59"/>
    </row>
    <row r="558" spans="3:7" x14ac:dyDescent="0.25">
      <c r="C558" s="44">
        <f t="shared" si="31"/>
        <v>2004</v>
      </c>
      <c r="D558" s="44">
        <f t="shared" si="32"/>
        <v>7</v>
      </c>
      <c r="E558" s="23">
        <v>38183</v>
      </c>
      <c r="F558" s="22">
        <v>22.071000000000002</v>
      </c>
      <c r="G558" s="59"/>
    </row>
    <row r="559" spans="3:7" x14ac:dyDescent="0.25">
      <c r="C559" s="44">
        <f t="shared" si="31"/>
        <v>2004</v>
      </c>
      <c r="D559" s="44">
        <f t="shared" si="32"/>
        <v>7</v>
      </c>
      <c r="E559" s="23">
        <v>38184</v>
      </c>
      <c r="F559" s="22">
        <v>22.187999999999999</v>
      </c>
      <c r="G559" s="59"/>
    </row>
    <row r="560" spans="3:7" x14ac:dyDescent="0.25">
      <c r="C560" s="44">
        <f t="shared" si="31"/>
        <v>2004</v>
      </c>
      <c r="D560" s="44">
        <f t="shared" si="32"/>
        <v>7</v>
      </c>
      <c r="E560" s="23">
        <v>38187</v>
      </c>
      <c r="F560" s="22">
        <v>22.056000000000001</v>
      </c>
      <c r="G560" s="59"/>
    </row>
    <row r="561" spans="3:7" x14ac:dyDescent="0.25">
      <c r="C561" s="44">
        <f t="shared" si="31"/>
        <v>2004</v>
      </c>
      <c r="D561" s="44">
        <f t="shared" si="32"/>
        <v>7</v>
      </c>
      <c r="E561" s="23">
        <v>38188</v>
      </c>
      <c r="F561" s="22">
        <v>22.167000000000002</v>
      </c>
      <c r="G561" s="59"/>
    </row>
    <row r="562" spans="3:7" x14ac:dyDescent="0.25">
      <c r="C562" s="44">
        <f t="shared" si="31"/>
        <v>2004</v>
      </c>
      <c r="D562" s="44">
        <f t="shared" si="32"/>
        <v>7</v>
      </c>
      <c r="E562" s="23">
        <v>38189</v>
      </c>
      <c r="F562" s="22">
        <v>22.25</v>
      </c>
      <c r="G562" s="59"/>
    </row>
    <row r="563" spans="3:7" x14ac:dyDescent="0.25">
      <c r="C563" s="44">
        <f t="shared" si="31"/>
        <v>2004</v>
      </c>
      <c r="D563" s="44">
        <f t="shared" si="32"/>
        <v>7</v>
      </c>
      <c r="E563" s="23">
        <v>38190</v>
      </c>
      <c r="F563" s="22">
        <v>22.231999999999999</v>
      </c>
      <c r="G563" s="59"/>
    </row>
    <row r="564" spans="3:7" x14ac:dyDescent="0.25">
      <c r="C564" s="44">
        <f t="shared" si="31"/>
        <v>2004</v>
      </c>
      <c r="D564" s="44">
        <f t="shared" si="32"/>
        <v>7</v>
      </c>
      <c r="E564" s="23">
        <v>38191</v>
      </c>
      <c r="F564" s="22">
        <v>22.126999999999999</v>
      </c>
      <c r="G564" s="59"/>
    </row>
    <row r="565" spans="3:7" x14ac:dyDescent="0.25">
      <c r="C565" s="44">
        <f t="shared" si="31"/>
        <v>2004</v>
      </c>
      <c r="D565" s="44">
        <f t="shared" si="32"/>
        <v>7</v>
      </c>
      <c r="E565" s="23">
        <v>38194</v>
      </c>
      <c r="F565" s="22">
        <v>22.094000000000001</v>
      </c>
      <c r="G565" s="59"/>
    </row>
    <row r="566" spans="3:7" x14ac:dyDescent="0.25">
      <c r="C566" s="44">
        <f t="shared" si="31"/>
        <v>2004</v>
      </c>
      <c r="D566" s="44">
        <f t="shared" si="32"/>
        <v>7</v>
      </c>
      <c r="E566" s="23">
        <v>38195</v>
      </c>
      <c r="F566" s="22">
        <v>22.045000000000002</v>
      </c>
      <c r="G566" s="59"/>
    </row>
    <row r="567" spans="3:7" x14ac:dyDescent="0.25">
      <c r="C567" s="44">
        <f t="shared" si="31"/>
        <v>2004</v>
      </c>
      <c r="D567" s="44">
        <f t="shared" si="32"/>
        <v>7</v>
      </c>
      <c r="E567" s="23">
        <v>38196</v>
      </c>
      <c r="F567" s="22">
        <v>22.184000000000001</v>
      </c>
      <c r="G567" s="59"/>
    </row>
    <row r="568" spans="3:7" x14ac:dyDescent="0.25">
      <c r="C568" s="44">
        <f t="shared" si="31"/>
        <v>2004</v>
      </c>
      <c r="D568" s="44">
        <f t="shared" si="32"/>
        <v>7</v>
      </c>
      <c r="E568" s="23">
        <v>38197</v>
      </c>
      <c r="F568" s="22">
        <v>21.89</v>
      </c>
      <c r="G568" s="59"/>
    </row>
    <row r="569" spans="3:7" x14ac:dyDescent="0.25">
      <c r="C569" s="44">
        <f t="shared" si="31"/>
        <v>2004</v>
      </c>
      <c r="D569" s="44">
        <f t="shared" si="32"/>
        <v>7</v>
      </c>
      <c r="E569" s="23">
        <v>38198</v>
      </c>
      <c r="F569" s="22">
        <v>22.14</v>
      </c>
      <c r="G569" s="59"/>
    </row>
    <row r="570" spans="3:7" x14ac:dyDescent="0.25">
      <c r="C570" s="44">
        <f t="shared" si="31"/>
        <v>2004</v>
      </c>
      <c r="D570" s="44">
        <f t="shared" si="32"/>
        <v>8</v>
      </c>
      <c r="E570" s="23">
        <v>38201</v>
      </c>
      <c r="F570" s="22">
        <v>21.82</v>
      </c>
      <c r="G570" s="59"/>
    </row>
    <row r="571" spans="3:7" x14ac:dyDescent="0.25">
      <c r="C571" s="44">
        <f t="shared" si="31"/>
        <v>2004</v>
      </c>
      <c r="D571" s="44">
        <f t="shared" si="32"/>
        <v>8</v>
      </c>
      <c r="E571" s="23">
        <v>38202</v>
      </c>
      <c r="F571" s="22">
        <v>21.788</v>
      </c>
      <c r="G571" s="59"/>
    </row>
    <row r="572" spans="3:7" x14ac:dyDescent="0.25">
      <c r="C572" s="44">
        <f t="shared" si="31"/>
        <v>2004</v>
      </c>
      <c r="D572" s="44">
        <f t="shared" si="32"/>
        <v>8</v>
      </c>
      <c r="E572" s="23">
        <v>38203</v>
      </c>
      <c r="F572" s="22">
        <v>21.661999999999999</v>
      </c>
      <c r="G572" s="59"/>
    </row>
    <row r="573" spans="3:7" x14ac:dyDescent="0.25">
      <c r="C573" s="44">
        <f t="shared" si="31"/>
        <v>2004</v>
      </c>
      <c r="D573" s="44">
        <f t="shared" si="32"/>
        <v>8</v>
      </c>
      <c r="E573" s="23">
        <v>38204</v>
      </c>
      <c r="F573" s="22">
        <v>21.699000000000002</v>
      </c>
      <c r="G573" s="59"/>
    </row>
    <row r="574" spans="3:7" x14ac:dyDescent="0.25">
      <c r="C574" s="44">
        <f t="shared" si="31"/>
        <v>2004</v>
      </c>
      <c r="D574" s="44">
        <f t="shared" si="32"/>
        <v>8</v>
      </c>
      <c r="E574" s="23">
        <v>38205</v>
      </c>
      <c r="F574" s="22">
        <v>21.8</v>
      </c>
      <c r="G574" s="59"/>
    </row>
    <row r="575" spans="3:7" x14ac:dyDescent="0.25">
      <c r="C575" s="44">
        <f t="shared" si="31"/>
        <v>2004</v>
      </c>
      <c r="D575" s="44">
        <f t="shared" si="32"/>
        <v>8</v>
      </c>
      <c r="E575" s="23">
        <v>38208</v>
      </c>
      <c r="F575" s="22">
        <v>21.707999999999998</v>
      </c>
      <c r="G575" s="59"/>
    </row>
    <row r="576" spans="3:7" x14ac:dyDescent="0.25">
      <c r="C576" s="44">
        <f t="shared" si="31"/>
        <v>2004</v>
      </c>
      <c r="D576" s="44">
        <f t="shared" si="32"/>
        <v>8</v>
      </c>
      <c r="E576" s="23">
        <v>38209</v>
      </c>
      <c r="F576" s="22">
        <v>21.864000000000001</v>
      </c>
      <c r="G576" s="59"/>
    </row>
    <row r="577" spans="3:7" x14ac:dyDescent="0.25">
      <c r="C577" s="44">
        <f t="shared" si="31"/>
        <v>2004</v>
      </c>
      <c r="D577" s="44">
        <f t="shared" si="32"/>
        <v>8</v>
      </c>
      <c r="E577" s="23">
        <v>38210</v>
      </c>
      <c r="F577" s="22">
        <v>21.757000000000001</v>
      </c>
      <c r="G577" s="59"/>
    </row>
    <row r="578" spans="3:7" x14ac:dyDescent="0.25">
      <c r="C578" s="44">
        <f t="shared" si="31"/>
        <v>2004</v>
      </c>
      <c r="D578" s="44">
        <f t="shared" si="32"/>
        <v>8</v>
      </c>
      <c r="E578" s="23">
        <v>38211</v>
      </c>
      <c r="F578" s="22">
        <v>21.545000000000002</v>
      </c>
      <c r="G578" s="59"/>
    </row>
    <row r="579" spans="3:7" x14ac:dyDescent="0.25">
      <c r="C579" s="44">
        <f t="shared" si="31"/>
        <v>2004</v>
      </c>
      <c r="D579" s="44">
        <f t="shared" si="32"/>
        <v>8</v>
      </c>
      <c r="E579" s="23">
        <v>38212</v>
      </c>
      <c r="F579" s="22">
        <v>21.681999999999999</v>
      </c>
      <c r="G579" s="59"/>
    </row>
    <row r="580" spans="3:7" x14ac:dyDescent="0.25">
      <c r="C580" s="44">
        <f t="shared" si="31"/>
        <v>2004</v>
      </c>
      <c r="D580" s="44">
        <f t="shared" si="32"/>
        <v>8</v>
      </c>
      <c r="E580" s="23">
        <v>38215</v>
      </c>
      <c r="F580" s="22">
        <v>21.5</v>
      </c>
      <c r="G580" s="59"/>
    </row>
    <row r="581" spans="3:7" x14ac:dyDescent="0.25">
      <c r="C581" s="44">
        <f t="shared" si="31"/>
        <v>2004</v>
      </c>
      <c r="D581" s="44">
        <f t="shared" si="32"/>
        <v>8</v>
      </c>
      <c r="E581" s="23">
        <v>38216</v>
      </c>
      <c r="F581" s="22">
        <v>21.5</v>
      </c>
      <c r="G581" s="59"/>
    </row>
    <row r="582" spans="3:7" x14ac:dyDescent="0.25">
      <c r="C582" s="44">
        <f t="shared" si="31"/>
        <v>2004</v>
      </c>
      <c r="D582" s="44">
        <f t="shared" si="32"/>
        <v>8</v>
      </c>
      <c r="E582" s="23">
        <v>38217</v>
      </c>
      <c r="F582" s="22">
        <v>21.227</v>
      </c>
      <c r="G582" s="59"/>
    </row>
    <row r="583" spans="3:7" x14ac:dyDescent="0.25">
      <c r="C583" s="44">
        <f t="shared" ref="C583:C646" si="33">YEAR(E583)</f>
        <v>2004</v>
      </c>
      <c r="D583" s="44">
        <f t="shared" ref="D583:D646" si="34">MONTH(E583)</f>
        <v>8</v>
      </c>
      <c r="E583" s="23">
        <v>38218</v>
      </c>
      <c r="F583" s="22">
        <v>21.25</v>
      </c>
      <c r="G583" s="59"/>
    </row>
    <row r="584" spans="3:7" x14ac:dyDescent="0.25">
      <c r="C584" s="44">
        <f t="shared" si="33"/>
        <v>2004</v>
      </c>
      <c r="D584" s="44">
        <f t="shared" si="34"/>
        <v>8</v>
      </c>
      <c r="E584" s="23">
        <v>38219</v>
      </c>
      <c r="F584" s="22">
        <v>20.875</v>
      </c>
      <c r="G584" s="59"/>
    </row>
    <row r="585" spans="3:7" x14ac:dyDescent="0.25">
      <c r="C585" s="44">
        <f t="shared" si="33"/>
        <v>2004</v>
      </c>
      <c r="D585" s="44">
        <f t="shared" si="34"/>
        <v>8</v>
      </c>
      <c r="E585" s="23">
        <v>38222</v>
      </c>
      <c r="F585" s="22">
        <v>20.832999999999998</v>
      </c>
      <c r="G585" s="59"/>
    </row>
    <row r="586" spans="3:7" x14ac:dyDescent="0.25">
      <c r="C586" s="44">
        <f t="shared" si="33"/>
        <v>2004</v>
      </c>
      <c r="D586" s="44">
        <f t="shared" si="34"/>
        <v>8</v>
      </c>
      <c r="E586" s="23">
        <v>38223</v>
      </c>
      <c r="F586" s="22">
        <v>20.731000000000002</v>
      </c>
      <c r="G586" s="59"/>
    </row>
    <row r="587" spans="3:7" x14ac:dyDescent="0.25">
      <c r="C587" s="44">
        <f t="shared" si="33"/>
        <v>2004</v>
      </c>
      <c r="D587" s="44">
        <f t="shared" si="34"/>
        <v>8</v>
      </c>
      <c r="E587" s="23">
        <v>38224</v>
      </c>
      <c r="F587" s="22">
        <v>20.731000000000002</v>
      </c>
      <c r="G587" s="59"/>
    </row>
    <row r="588" spans="3:7" x14ac:dyDescent="0.25">
      <c r="C588" s="44">
        <f t="shared" si="33"/>
        <v>2004</v>
      </c>
      <c r="D588" s="44">
        <f t="shared" si="34"/>
        <v>8</v>
      </c>
      <c r="E588" s="23">
        <v>38225</v>
      </c>
      <c r="F588" s="22">
        <v>20.318000000000001</v>
      </c>
      <c r="G588" s="59"/>
    </row>
    <row r="589" spans="3:7" x14ac:dyDescent="0.25">
      <c r="C589" s="44">
        <f t="shared" si="33"/>
        <v>2004</v>
      </c>
      <c r="D589" s="44">
        <f t="shared" si="34"/>
        <v>8</v>
      </c>
      <c r="E589" s="23">
        <v>38226</v>
      </c>
      <c r="F589" s="22">
        <v>20.545000000000002</v>
      </c>
      <c r="G589" s="59"/>
    </row>
    <row r="590" spans="3:7" x14ac:dyDescent="0.25">
      <c r="C590" s="44">
        <f t="shared" si="33"/>
        <v>2004</v>
      </c>
      <c r="D590" s="44">
        <f t="shared" si="34"/>
        <v>8</v>
      </c>
      <c r="E590" s="23">
        <v>38229</v>
      </c>
      <c r="F590" s="22">
        <v>20.571000000000002</v>
      </c>
      <c r="G590" s="59"/>
    </row>
    <row r="591" spans="3:7" x14ac:dyDescent="0.25">
      <c r="C591" s="44">
        <f t="shared" si="33"/>
        <v>2004</v>
      </c>
      <c r="D591" s="44">
        <f t="shared" si="34"/>
        <v>8</v>
      </c>
      <c r="E591" s="23">
        <v>38230</v>
      </c>
      <c r="F591" s="22">
        <v>20.114999999999998</v>
      </c>
      <c r="G591" s="59"/>
    </row>
    <row r="592" spans="3:7" x14ac:dyDescent="0.25">
      <c r="C592" s="44">
        <f t="shared" si="33"/>
        <v>2004</v>
      </c>
      <c r="D592" s="44">
        <f t="shared" si="34"/>
        <v>9</v>
      </c>
      <c r="E592" s="23">
        <v>38231</v>
      </c>
      <c r="F592" s="22">
        <v>18.5</v>
      </c>
      <c r="G592" s="59"/>
    </row>
    <row r="593" spans="3:7" x14ac:dyDescent="0.25">
      <c r="C593" s="44">
        <f t="shared" si="33"/>
        <v>2004</v>
      </c>
      <c r="D593" s="44">
        <f t="shared" si="34"/>
        <v>9</v>
      </c>
      <c r="E593" s="23">
        <v>38232</v>
      </c>
      <c r="F593" s="22">
        <v>17.954999999999998</v>
      </c>
      <c r="G593" s="59"/>
    </row>
    <row r="594" spans="3:7" x14ac:dyDescent="0.25">
      <c r="C594" s="44">
        <f t="shared" si="33"/>
        <v>2004</v>
      </c>
      <c r="D594" s="44">
        <f t="shared" si="34"/>
        <v>9</v>
      </c>
      <c r="E594" s="23">
        <v>38233</v>
      </c>
      <c r="F594" s="22">
        <v>18.318000000000001</v>
      </c>
      <c r="G594" s="59"/>
    </row>
    <row r="595" spans="3:7" x14ac:dyDescent="0.25">
      <c r="C595" s="44">
        <f t="shared" si="33"/>
        <v>2004</v>
      </c>
      <c r="D595" s="44">
        <f t="shared" si="34"/>
        <v>9</v>
      </c>
      <c r="E595" s="23">
        <v>38236</v>
      </c>
      <c r="F595" s="22">
        <v>18.103999999999999</v>
      </c>
      <c r="G595" s="59"/>
    </row>
    <row r="596" spans="3:7" x14ac:dyDescent="0.25">
      <c r="C596" s="44">
        <f t="shared" si="33"/>
        <v>2004</v>
      </c>
      <c r="D596" s="44">
        <f t="shared" si="34"/>
        <v>9</v>
      </c>
      <c r="E596" s="23">
        <v>38237</v>
      </c>
      <c r="F596" s="22">
        <v>16.75</v>
      </c>
      <c r="G596" s="59"/>
    </row>
    <row r="597" spans="3:7" x14ac:dyDescent="0.25">
      <c r="C597" s="44">
        <f t="shared" si="33"/>
        <v>2004</v>
      </c>
      <c r="D597" s="44">
        <f t="shared" si="34"/>
        <v>9</v>
      </c>
      <c r="E597" s="23">
        <v>38238</v>
      </c>
      <c r="F597" s="22">
        <v>16.213999999999999</v>
      </c>
      <c r="G597" s="59"/>
    </row>
    <row r="598" spans="3:7" x14ac:dyDescent="0.25">
      <c r="C598" s="44">
        <f t="shared" si="33"/>
        <v>2004</v>
      </c>
      <c r="D598" s="44">
        <f t="shared" si="34"/>
        <v>9</v>
      </c>
      <c r="E598" s="23">
        <v>38239</v>
      </c>
      <c r="F598" s="22">
        <v>16.318000000000001</v>
      </c>
      <c r="G598" s="59"/>
    </row>
    <row r="599" spans="3:7" x14ac:dyDescent="0.25">
      <c r="C599" s="44">
        <f t="shared" si="33"/>
        <v>2004</v>
      </c>
      <c r="D599" s="44">
        <f t="shared" si="34"/>
        <v>9</v>
      </c>
      <c r="E599" s="23">
        <v>38240</v>
      </c>
      <c r="F599" s="22">
        <v>15.792</v>
      </c>
      <c r="G599" s="59"/>
    </row>
    <row r="600" spans="3:7" x14ac:dyDescent="0.25">
      <c r="C600" s="44">
        <f t="shared" si="33"/>
        <v>2004</v>
      </c>
      <c r="D600" s="44">
        <f t="shared" si="34"/>
        <v>9</v>
      </c>
      <c r="E600" s="23">
        <v>38243</v>
      </c>
      <c r="F600" s="22">
        <v>15.5</v>
      </c>
      <c r="G600" s="59"/>
    </row>
    <row r="601" spans="3:7" x14ac:dyDescent="0.25">
      <c r="C601" s="44">
        <f t="shared" si="33"/>
        <v>2004</v>
      </c>
      <c r="D601" s="44">
        <f t="shared" si="34"/>
        <v>9</v>
      </c>
      <c r="E601" s="23">
        <v>38244</v>
      </c>
      <c r="F601" s="22">
        <v>15.955</v>
      </c>
      <c r="G601" s="59"/>
    </row>
    <row r="602" spans="3:7" x14ac:dyDescent="0.25">
      <c r="C602" s="44">
        <f t="shared" si="33"/>
        <v>2004</v>
      </c>
      <c r="D602" s="44">
        <f t="shared" si="34"/>
        <v>9</v>
      </c>
      <c r="E602" s="23">
        <v>38245</v>
      </c>
      <c r="F602" s="22">
        <v>14.727</v>
      </c>
      <c r="G602" s="59"/>
    </row>
    <row r="603" spans="3:7" x14ac:dyDescent="0.25">
      <c r="C603" s="44">
        <f t="shared" si="33"/>
        <v>2004</v>
      </c>
      <c r="D603" s="44">
        <f t="shared" si="34"/>
        <v>9</v>
      </c>
      <c r="E603" s="23">
        <v>38246</v>
      </c>
      <c r="F603" s="22">
        <v>15.25</v>
      </c>
      <c r="G603" s="59"/>
    </row>
    <row r="604" spans="3:7" x14ac:dyDescent="0.25">
      <c r="C604" s="44">
        <f t="shared" si="33"/>
        <v>2004</v>
      </c>
      <c r="D604" s="44">
        <f t="shared" si="34"/>
        <v>9</v>
      </c>
      <c r="E604" s="23">
        <v>38247</v>
      </c>
      <c r="F604" s="22">
        <v>14.556000000000001</v>
      </c>
      <c r="G604" s="59"/>
    </row>
    <row r="605" spans="3:7" x14ac:dyDescent="0.25">
      <c r="C605" s="44">
        <f t="shared" si="33"/>
        <v>2004</v>
      </c>
      <c r="D605" s="44">
        <f t="shared" si="34"/>
        <v>9</v>
      </c>
      <c r="E605" s="23">
        <v>38250</v>
      </c>
      <c r="F605" s="22">
        <v>14.635999999999999</v>
      </c>
      <c r="G605" s="59"/>
    </row>
    <row r="606" spans="3:7" x14ac:dyDescent="0.25">
      <c r="C606" s="44">
        <f t="shared" si="33"/>
        <v>2004</v>
      </c>
      <c r="D606" s="44">
        <f t="shared" si="34"/>
        <v>9</v>
      </c>
      <c r="E606" s="23">
        <v>38251</v>
      </c>
      <c r="F606" s="22">
        <v>14.538</v>
      </c>
      <c r="G606" s="59"/>
    </row>
    <row r="607" spans="3:7" x14ac:dyDescent="0.25">
      <c r="C607" s="44">
        <f t="shared" si="33"/>
        <v>2004</v>
      </c>
      <c r="D607" s="44">
        <f t="shared" si="34"/>
        <v>9</v>
      </c>
      <c r="E607" s="23">
        <v>38252</v>
      </c>
      <c r="F607" s="22">
        <v>14.673</v>
      </c>
      <c r="G607" s="59"/>
    </row>
    <row r="608" spans="3:7" x14ac:dyDescent="0.25">
      <c r="C608" s="44">
        <f t="shared" si="33"/>
        <v>2004</v>
      </c>
      <c r="D608" s="44">
        <f t="shared" si="34"/>
        <v>9</v>
      </c>
      <c r="E608" s="23">
        <v>38253</v>
      </c>
      <c r="F608" s="22">
        <v>14.614000000000001</v>
      </c>
      <c r="G608" s="59"/>
    </row>
    <row r="609" spans="3:7" x14ac:dyDescent="0.25">
      <c r="C609" s="44">
        <f t="shared" si="33"/>
        <v>2004</v>
      </c>
      <c r="D609" s="44">
        <f t="shared" si="34"/>
        <v>9</v>
      </c>
      <c r="E609" s="23">
        <v>38254</v>
      </c>
      <c r="F609" s="22">
        <v>14.727</v>
      </c>
      <c r="G609" s="59"/>
    </row>
    <row r="610" spans="3:7" x14ac:dyDescent="0.25">
      <c r="C610" s="44">
        <f t="shared" si="33"/>
        <v>2004</v>
      </c>
      <c r="D610" s="44">
        <f t="shared" si="34"/>
        <v>9</v>
      </c>
      <c r="E610" s="23">
        <v>38257</v>
      </c>
      <c r="F610" s="22">
        <v>14.872999999999999</v>
      </c>
      <c r="G610" s="59"/>
    </row>
    <row r="611" spans="3:7" x14ac:dyDescent="0.25">
      <c r="C611" s="44">
        <f t="shared" si="33"/>
        <v>2004</v>
      </c>
      <c r="D611" s="44">
        <f t="shared" si="34"/>
        <v>9</v>
      </c>
      <c r="E611" s="23">
        <v>38258</v>
      </c>
      <c r="F611" s="22">
        <v>15.025</v>
      </c>
      <c r="G611" s="59"/>
    </row>
    <row r="612" spans="3:7" x14ac:dyDescent="0.25">
      <c r="C612" s="44">
        <f t="shared" si="33"/>
        <v>2004</v>
      </c>
      <c r="D612" s="44">
        <f t="shared" si="34"/>
        <v>9</v>
      </c>
      <c r="E612" s="23">
        <v>38259</v>
      </c>
      <c r="F612" s="22">
        <v>15.051</v>
      </c>
      <c r="G612" s="59"/>
    </row>
    <row r="613" spans="3:7" x14ac:dyDescent="0.25">
      <c r="C613" s="44">
        <f t="shared" si="33"/>
        <v>2004</v>
      </c>
      <c r="D613" s="44">
        <f t="shared" si="34"/>
        <v>9</v>
      </c>
      <c r="E613" s="23">
        <v>38260</v>
      </c>
      <c r="F613" s="22">
        <v>15.2</v>
      </c>
      <c r="G613" s="59"/>
    </row>
    <row r="614" spans="3:7" x14ac:dyDescent="0.25">
      <c r="C614" s="44">
        <f t="shared" si="33"/>
        <v>2004</v>
      </c>
      <c r="D614" s="44">
        <f t="shared" si="34"/>
        <v>10</v>
      </c>
      <c r="E614" s="23">
        <v>38261</v>
      </c>
      <c r="F614" s="22">
        <v>15.438000000000001</v>
      </c>
      <c r="G614" s="59"/>
    </row>
    <row r="615" spans="3:7" x14ac:dyDescent="0.25">
      <c r="C615" s="44">
        <f t="shared" si="33"/>
        <v>2004</v>
      </c>
      <c r="D615" s="44">
        <f t="shared" si="34"/>
        <v>10</v>
      </c>
      <c r="E615" s="23">
        <v>38264</v>
      </c>
      <c r="F615" s="22">
        <v>15.055999999999999</v>
      </c>
      <c r="G615" s="59"/>
    </row>
    <row r="616" spans="3:7" x14ac:dyDescent="0.25">
      <c r="C616" s="44">
        <f t="shared" si="33"/>
        <v>2004</v>
      </c>
      <c r="D616" s="44">
        <f t="shared" si="34"/>
        <v>10</v>
      </c>
      <c r="E616" s="23">
        <v>38265</v>
      </c>
      <c r="F616" s="22">
        <v>15.409000000000001</v>
      </c>
      <c r="G616" s="59"/>
    </row>
    <row r="617" spans="3:7" x14ac:dyDescent="0.25">
      <c r="C617" s="44">
        <f t="shared" si="33"/>
        <v>2004</v>
      </c>
      <c r="D617" s="44">
        <f t="shared" si="34"/>
        <v>10</v>
      </c>
      <c r="E617" s="23">
        <v>38266</v>
      </c>
      <c r="F617" s="22">
        <v>15.888999999999999</v>
      </c>
      <c r="G617" s="59"/>
    </row>
    <row r="618" spans="3:7" x14ac:dyDescent="0.25">
      <c r="C618" s="44">
        <f t="shared" si="33"/>
        <v>2004</v>
      </c>
      <c r="D618" s="44">
        <f t="shared" si="34"/>
        <v>10</v>
      </c>
      <c r="E618" s="23">
        <v>38267</v>
      </c>
      <c r="F618" s="22">
        <v>15.833</v>
      </c>
      <c r="G618" s="59"/>
    </row>
    <row r="619" spans="3:7" x14ac:dyDescent="0.25">
      <c r="C619" s="44">
        <f t="shared" si="33"/>
        <v>2004</v>
      </c>
      <c r="D619" s="44">
        <f t="shared" si="34"/>
        <v>10</v>
      </c>
      <c r="E619" s="23">
        <v>38268</v>
      </c>
      <c r="F619" s="22">
        <v>15.885999999999999</v>
      </c>
      <c r="G619" s="59"/>
    </row>
    <row r="620" spans="3:7" x14ac:dyDescent="0.25">
      <c r="C620" s="44">
        <f t="shared" si="33"/>
        <v>2004</v>
      </c>
      <c r="D620" s="44">
        <f t="shared" si="34"/>
        <v>10</v>
      </c>
      <c r="E620" s="23">
        <v>38271</v>
      </c>
      <c r="F620" s="22">
        <v>16.885000000000002</v>
      </c>
      <c r="G620" s="59"/>
    </row>
    <row r="621" spans="3:7" x14ac:dyDescent="0.25">
      <c r="C621" s="44">
        <f t="shared" si="33"/>
        <v>2004</v>
      </c>
      <c r="D621" s="44">
        <f t="shared" si="34"/>
        <v>10</v>
      </c>
      <c r="E621" s="23">
        <v>38272</v>
      </c>
      <c r="F621" s="22">
        <v>16.856999999999999</v>
      </c>
      <c r="G621" s="59"/>
    </row>
    <row r="622" spans="3:7" x14ac:dyDescent="0.25">
      <c r="C622" s="44">
        <f t="shared" si="33"/>
        <v>2004</v>
      </c>
      <c r="D622" s="44">
        <f t="shared" si="34"/>
        <v>10</v>
      </c>
      <c r="E622" s="23">
        <v>38273</v>
      </c>
      <c r="F622" s="22">
        <v>16.481000000000002</v>
      </c>
      <c r="G622" s="59"/>
    </row>
    <row r="623" spans="3:7" x14ac:dyDescent="0.25">
      <c r="C623" s="44">
        <f t="shared" si="33"/>
        <v>2004</v>
      </c>
      <c r="D623" s="44">
        <f t="shared" si="34"/>
        <v>10</v>
      </c>
      <c r="E623" s="23">
        <v>38274</v>
      </c>
      <c r="F623" s="22">
        <v>16.812999999999999</v>
      </c>
      <c r="G623" s="59"/>
    </row>
    <row r="624" spans="3:7" x14ac:dyDescent="0.25">
      <c r="C624" s="44">
        <f t="shared" si="33"/>
        <v>2004</v>
      </c>
      <c r="D624" s="44">
        <f t="shared" si="34"/>
        <v>10</v>
      </c>
      <c r="E624" s="23">
        <v>38275</v>
      </c>
      <c r="F624" s="22">
        <v>16.795000000000002</v>
      </c>
      <c r="G624" s="59"/>
    </row>
    <row r="625" spans="3:7" x14ac:dyDescent="0.25">
      <c r="C625" s="44">
        <f t="shared" si="33"/>
        <v>2004</v>
      </c>
      <c r="D625" s="44">
        <f t="shared" si="34"/>
        <v>10</v>
      </c>
      <c r="E625" s="23">
        <v>38278</v>
      </c>
      <c r="F625" s="22">
        <v>17.437999999999999</v>
      </c>
      <c r="G625" s="59"/>
    </row>
    <row r="626" spans="3:7" x14ac:dyDescent="0.25">
      <c r="C626" s="44">
        <f t="shared" si="33"/>
        <v>2004</v>
      </c>
      <c r="D626" s="44">
        <f t="shared" si="34"/>
        <v>10</v>
      </c>
      <c r="E626" s="23">
        <v>38279</v>
      </c>
      <c r="F626" s="22">
        <v>17.538</v>
      </c>
      <c r="G626" s="59"/>
    </row>
    <row r="627" spans="3:7" x14ac:dyDescent="0.25">
      <c r="C627" s="44">
        <f t="shared" si="33"/>
        <v>2004</v>
      </c>
      <c r="D627" s="44">
        <f t="shared" si="34"/>
        <v>10</v>
      </c>
      <c r="E627" s="23">
        <v>38280</v>
      </c>
      <c r="F627" s="22">
        <v>18.375</v>
      </c>
      <c r="G627" s="59"/>
    </row>
    <row r="628" spans="3:7" x14ac:dyDescent="0.25">
      <c r="C628" s="44">
        <f t="shared" si="33"/>
        <v>2004</v>
      </c>
      <c r="D628" s="44">
        <f t="shared" si="34"/>
        <v>10</v>
      </c>
      <c r="E628" s="23">
        <v>38281</v>
      </c>
      <c r="F628" s="22">
        <v>18.812999999999999</v>
      </c>
      <c r="G628" s="59"/>
    </row>
    <row r="629" spans="3:7" x14ac:dyDescent="0.25">
      <c r="C629" s="44">
        <f t="shared" si="33"/>
        <v>2004</v>
      </c>
      <c r="D629" s="44">
        <f t="shared" si="34"/>
        <v>10</v>
      </c>
      <c r="E629" s="23">
        <v>38282</v>
      </c>
      <c r="F629" s="22">
        <v>18.375</v>
      </c>
      <c r="G629" s="59"/>
    </row>
    <row r="630" spans="3:7" x14ac:dyDescent="0.25">
      <c r="C630" s="44">
        <f t="shared" si="33"/>
        <v>2004</v>
      </c>
      <c r="D630" s="44">
        <f t="shared" si="34"/>
        <v>10</v>
      </c>
      <c r="E630" s="23">
        <v>38285</v>
      </c>
      <c r="F630" s="22">
        <v>18.55</v>
      </c>
      <c r="G630" s="59"/>
    </row>
    <row r="631" spans="3:7" x14ac:dyDescent="0.25">
      <c r="C631" s="44">
        <f t="shared" si="33"/>
        <v>2004</v>
      </c>
      <c r="D631" s="44">
        <f t="shared" si="34"/>
        <v>10</v>
      </c>
      <c r="E631" s="23">
        <v>38286</v>
      </c>
      <c r="F631" s="22">
        <v>18.308</v>
      </c>
      <c r="G631" s="59"/>
    </row>
    <row r="632" spans="3:7" x14ac:dyDescent="0.25">
      <c r="C632" s="44">
        <f t="shared" si="33"/>
        <v>2004</v>
      </c>
      <c r="D632" s="44">
        <f t="shared" si="34"/>
        <v>10</v>
      </c>
      <c r="E632" s="23">
        <v>38287</v>
      </c>
      <c r="F632" s="22">
        <v>17.885000000000002</v>
      </c>
      <c r="G632" s="59"/>
    </row>
    <row r="633" spans="3:7" x14ac:dyDescent="0.25">
      <c r="C633" s="44">
        <f t="shared" si="33"/>
        <v>2004</v>
      </c>
      <c r="D633" s="44">
        <f t="shared" si="34"/>
        <v>10</v>
      </c>
      <c r="E633" s="23">
        <v>38288</v>
      </c>
      <c r="F633" s="22">
        <v>18.042000000000002</v>
      </c>
      <c r="G633" s="59"/>
    </row>
    <row r="634" spans="3:7" x14ac:dyDescent="0.25">
      <c r="C634" s="44">
        <f t="shared" si="33"/>
        <v>2004</v>
      </c>
      <c r="D634" s="44">
        <f t="shared" si="34"/>
        <v>10</v>
      </c>
      <c r="E634" s="23">
        <v>38289</v>
      </c>
      <c r="F634" s="22">
        <v>17.75</v>
      </c>
      <c r="G634" s="59"/>
    </row>
    <row r="635" spans="3:7" x14ac:dyDescent="0.25">
      <c r="C635" s="44">
        <f t="shared" si="33"/>
        <v>2004</v>
      </c>
      <c r="D635" s="44">
        <f t="shared" si="34"/>
        <v>11</v>
      </c>
      <c r="E635" s="23">
        <v>38292</v>
      </c>
      <c r="F635" s="22">
        <v>17.850000000000001</v>
      </c>
      <c r="G635" s="59"/>
    </row>
    <row r="636" spans="3:7" x14ac:dyDescent="0.25">
      <c r="C636" s="44">
        <f t="shared" si="33"/>
        <v>2004</v>
      </c>
      <c r="D636" s="44">
        <f t="shared" si="34"/>
        <v>11</v>
      </c>
      <c r="E636" s="23">
        <v>38293</v>
      </c>
      <c r="F636" s="22">
        <v>17.75</v>
      </c>
      <c r="G636" s="59"/>
    </row>
    <row r="637" spans="3:7" x14ac:dyDescent="0.25">
      <c r="C637" s="44">
        <f t="shared" si="33"/>
        <v>2004</v>
      </c>
      <c r="D637" s="44">
        <f t="shared" si="34"/>
        <v>11</v>
      </c>
      <c r="E637" s="23">
        <v>38294</v>
      </c>
      <c r="F637" s="22">
        <v>18</v>
      </c>
      <c r="G637" s="59"/>
    </row>
    <row r="638" spans="3:7" x14ac:dyDescent="0.25">
      <c r="C638" s="44">
        <f t="shared" si="33"/>
        <v>2004</v>
      </c>
      <c r="D638" s="44">
        <f t="shared" si="34"/>
        <v>11</v>
      </c>
      <c r="E638" s="23">
        <v>38295</v>
      </c>
      <c r="F638" s="22">
        <v>17.904</v>
      </c>
      <c r="G638" s="59"/>
    </row>
    <row r="639" spans="3:7" x14ac:dyDescent="0.25">
      <c r="C639" s="44">
        <f t="shared" si="33"/>
        <v>2004</v>
      </c>
      <c r="D639" s="44">
        <f t="shared" si="34"/>
        <v>11</v>
      </c>
      <c r="E639" s="23">
        <v>38296</v>
      </c>
      <c r="F639" s="22">
        <v>17.713999999999999</v>
      </c>
      <c r="G639" s="59"/>
    </row>
    <row r="640" spans="3:7" x14ac:dyDescent="0.25">
      <c r="C640" s="44">
        <f t="shared" si="33"/>
        <v>2004</v>
      </c>
      <c r="D640" s="44">
        <f t="shared" si="34"/>
        <v>11</v>
      </c>
      <c r="E640" s="23">
        <v>38299</v>
      </c>
      <c r="F640" s="22">
        <v>17.692</v>
      </c>
      <c r="G640" s="59"/>
    </row>
    <row r="641" spans="3:7" x14ac:dyDescent="0.25">
      <c r="C641" s="44">
        <f t="shared" si="33"/>
        <v>2004</v>
      </c>
      <c r="D641" s="44">
        <f t="shared" si="34"/>
        <v>11</v>
      </c>
      <c r="E641" s="23">
        <v>38300</v>
      </c>
      <c r="F641" s="22">
        <v>17.957999999999998</v>
      </c>
      <c r="G641" s="59"/>
    </row>
    <row r="642" spans="3:7" x14ac:dyDescent="0.25">
      <c r="C642" s="44">
        <f t="shared" si="33"/>
        <v>2004</v>
      </c>
      <c r="D642" s="44">
        <f t="shared" si="34"/>
        <v>11</v>
      </c>
      <c r="E642" s="23">
        <v>38301</v>
      </c>
      <c r="F642" s="22">
        <v>18.071000000000002</v>
      </c>
      <c r="G642" s="59"/>
    </row>
    <row r="643" spans="3:7" x14ac:dyDescent="0.25">
      <c r="C643" s="44">
        <f t="shared" si="33"/>
        <v>2004</v>
      </c>
      <c r="D643" s="44">
        <f t="shared" si="34"/>
        <v>11</v>
      </c>
      <c r="E643" s="23">
        <v>38302</v>
      </c>
      <c r="F643" s="22">
        <v>17.692</v>
      </c>
      <c r="G643" s="59"/>
    </row>
    <row r="644" spans="3:7" x14ac:dyDescent="0.25">
      <c r="C644" s="44">
        <f t="shared" si="33"/>
        <v>2004</v>
      </c>
      <c r="D644" s="44">
        <f t="shared" si="34"/>
        <v>11</v>
      </c>
      <c r="E644" s="23">
        <v>38303</v>
      </c>
      <c r="F644" s="22">
        <v>17.713999999999999</v>
      </c>
      <c r="G644" s="59"/>
    </row>
    <row r="645" spans="3:7" x14ac:dyDescent="0.25">
      <c r="C645" s="44">
        <f t="shared" si="33"/>
        <v>2004</v>
      </c>
      <c r="D645" s="44">
        <f t="shared" si="34"/>
        <v>11</v>
      </c>
      <c r="E645" s="23">
        <v>38306</v>
      </c>
      <c r="F645" s="22">
        <v>17.661000000000001</v>
      </c>
      <c r="G645" s="59"/>
    </row>
    <row r="646" spans="3:7" x14ac:dyDescent="0.25">
      <c r="C646" s="44">
        <f t="shared" si="33"/>
        <v>2004</v>
      </c>
      <c r="D646" s="44">
        <f t="shared" si="34"/>
        <v>11</v>
      </c>
      <c r="E646" s="23">
        <v>38307</v>
      </c>
      <c r="F646" s="22">
        <v>17.582999999999998</v>
      </c>
      <c r="G646" s="59"/>
    </row>
    <row r="647" spans="3:7" x14ac:dyDescent="0.25">
      <c r="C647" s="44">
        <f t="shared" ref="C647:C710" si="35">YEAR(E647)</f>
        <v>2004</v>
      </c>
      <c r="D647" s="44">
        <f t="shared" ref="D647:D710" si="36">MONTH(E647)</f>
        <v>11</v>
      </c>
      <c r="E647" s="23">
        <v>38308</v>
      </c>
      <c r="F647" s="22">
        <v>17.5</v>
      </c>
      <c r="G647" s="59"/>
    </row>
    <row r="648" spans="3:7" x14ac:dyDescent="0.25">
      <c r="C648" s="44">
        <f t="shared" si="35"/>
        <v>2004</v>
      </c>
      <c r="D648" s="44">
        <f t="shared" si="36"/>
        <v>11</v>
      </c>
      <c r="E648" s="23">
        <v>38309</v>
      </c>
      <c r="F648" s="22">
        <v>17.524999999999999</v>
      </c>
      <c r="G648" s="59"/>
    </row>
    <row r="649" spans="3:7" x14ac:dyDescent="0.25">
      <c r="C649" s="44">
        <f t="shared" si="35"/>
        <v>2004</v>
      </c>
      <c r="D649" s="44">
        <f t="shared" si="36"/>
        <v>11</v>
      </c>
      <c r="E649" s="23">
        <v>38310</v>
      </c>
      <c r="F649" s="22">
        <v>17.687999999999999</v>
      </c>
      <c r="G649" s="59"/>
    </row>
    <row r="650" spans="3:7" x14ac:dyDescent="0.25">
      <c r="C650" s="44">
        <f t="shared" si="35"/>
        <v>2004</v>
      </c>
      <c r="D650" s="44">
        <f t="shared" si="36"/>
        <v>11</v>
      </c>
      <c r="E650" s="23">
        <v>38313</v>
      </c>
      <c r="F650" s="22">
        <v>17.558</v>
      </c>
      <c r="G650" s="59"/>
    </row>
    <row r="651" spans="3:7" x14ac:dyDescent="0.25">
      <c r="C651" s="44">
        <f t="shared" si="35"/>
        <v>2004</v>
      </c>
      <c r="D651" s="44">
        <f t="shared" si="36"/>
        <v>11</v>
      </c>
      <c r="E651" s="23">
        <v>38314</v>
      </c>
      <c r="F651" s="22">
        <v>17.542000000000002</v>
      </c>
      <c r="G651" s="59"/>
    </row>
    <row r="652" spans="3:7" x14ac:dyDescent="0.25">
      <c r="C652" s="44">
        <f t="shared" si="35"/>
        <v>2004</v>
      </c>
      <c r="D652" s="44">
        <f t="shared" si="36"/>
        <v>11</v>
      </c>
      <c r="E652" s="23">
        <v>38315</v>
      </c>
      <c r="F652" s="22">
        <v>17.625</v>
      </c>
      <c r="G652" s="59"/>
    </row>
    <row r="653" spans="3:7" x14ac:dyDescent="0.25">
      <c r="C653" s="44">
        <f t="shared" si="35"/>
        <v>2004</v>
      </c>
      <c r="D653" s="44">
        <f t="shared" si="36"/>
        <v>11</v>
      </c>
      <c r="E653" s="23">
        <v>38316</v>
      </c>
      <c r="F653" s="22">
        <v>17.404</v>
      </c>
      <c r="G653" s="59"/>
    </row>
    <row r="654" spans="3:7" x14ac:dyDescent="0.25">
      <c r="C654" s="44">
        <f t="shared" si="35"/>
        <v>2004</v>
      </c>
      <c r="D654" s="44">
        <f t="shared" si="36"/>
        <v>11</v>
      </c>
      <c r="E654" s="23">
        <v>38317</v>
      </c>
      <c r="F654" s="22">
        <v>17.875</v>
      </c>
      <c r="G654" s="59"/>
    </row>
    <row r="655" spans="3:7" x14ac:dyDescent="0.25">
      <c r="C655" s="44">
        <f t="shared" si="35"/>
        <v>2004</v>
      </c>
      <c r="D655" s="44">
        <f t="shared" si="36"/>
        <v>11</v>
      </c>
      <c r="E655" s="23">
        <v>38320</v>
      </c>
      <c r="F655" s="22">
        <v>17.832999999999998</v>
      </c>
      <c r="G655" s="59"/>
    </row>
    <row r="656" spans="3:7" x14ac:dyDescent="0.25">
      <c r="C656" s="44">
        <f t="shared" si="35"/>
        <v>2004</v>
      </c>
      <c r="D656" s="44">
        <f t="shared" si="36"/>
        <v>11</v>
      </c>
      <c r="E656" s="23">
        <v>38321</v>
      </c>
      <c r="F656" s="22">
        <v>17.844000000000001</v>
      </c>
      <c r="G656" s="59"/>
    </row>
    <row r="657" spans="3:7" x14ac:dyDescent="0.25">
      <c r="C657" s="44">
        <f t="shared" si="35"/>
        <v>2004</v>
      </c>
      <c r="D657" s="44">
        <f t="shared" si="36"/>
        <v>12</v>
      </c>
      <c r="E657" s="23">
        <v>38322</v>
      </c>
      <c r="F657" s="22">
        <v>17.661000000000001</v>
      </c>
      <c r="G657" s="59"/>
    </row>
    <row r="658" spans="3:7" x14ac:dyDescent="0.25">
      <c r="C658" s="44">
        <f t="shared" si="35"/>
        <v>2004</v>
      </c>
      <c r="D658" s="44">
        <f t="shared" si="36"/>
        <v>12</v>
      </c>
      <c r="E658" s="23">
        <v>38323</v>
      </c>
      <c r="F658" s="22">
        <v>17.571000000000002</v>
      </c>
      <c r="G658" s="59"/>
    </row>
    <row r="659" spans="3:7" x14ac:dyDescent="0.25">
      <c r="C659" s="44">
        <f t="shared" si="35"/>
        <v>2004</v>
      </c>
      <c r="D659" s="44">
        <f t="shared" si="36"/>
        <v>12</v>
      </c>
      <c r="E659" s="23">
        <v>38324</v>
      </c>
      <c r="F659" s="22">
        <v>17.385000000000002</v>
      </c>
      <c r="G659" s="59"/>
    </row>
    <row r="660" spans="3:7" x14ac:dyDescent="0.25">
      <c r="C660" s="44">
        <f t="shared" si="35"/>
        <v>2004</v>
      </c>
      <c r="D660" s="44">
        <f t="shared" si="36"/>
        <v>12</v>
      </c>
      <c r="E660" s="23">
        <v>38327</v>
      </c>
      <c r="F660" s="22">
        <v>17.5</v>
      </c>
      <c r="G660" s="59"/>
    </row>
    <row r="661" spans="3:7" x14ac:dyDescent="0.25">
      <c r="C661" s="44">
        <f t="shared" si="35"/>
        <v>2004</v>
      </c>
      <c r="D661" s="44">
        <f t="shared" si="36"/>
        <v>12</v>
      </c>
      <c r="E661" s="23">
        <v>38328</v>
      </c>
      <c r="F661" s="22">
        <v>17.268000000000001</v>
      </c>
      <c r="G661" s="59"/>
    </row>
    <row r="662" spans="3:7" x14ac:dyDescent="0.25">
      <c r="C662" s="44">
        <f t="shared" si="35"/>
        <v>2004</v>
      </c>
      <c r="D662" s="44">
        <f t="shared" si="36"/>
        <v>12</v>
      </c>
      <c r="E662" s="23">
        <v>38329</v>
      </c>
      <c r="F662" s="22">
        <v>17.135999999999999</v>
      </c>
      <c r="G662" s="59"/>
    </row>
    <row r="663" spans="3:7" x14ac:dyDescent="0.25">
      <c r="C663" s="44">
        <f t="shared" si="35"/>
        <v>2004</v>
      </c>
      <c r="D663" s="44">
        <f t="shared" si="36"/>
        <v>12</v>
      </c>
      <c r="E663" s="23">
        <v>38330</v>
      </c>
      <c r="F663" s="22">
        <v>17.091000000000001</v>
      </c>
      <c r="G663" s="59"/>
    </row>
    <row r="664" spans="3:7" x14ac:dyDescent="0.25">
      <c r="C664" s="44">
        <f t="shared" si="35"/>
        <v>2004</v>
      </c>
      <c r="D664" s="44">
        <f t="shared" si="36"/>
        <v>12</v>
      </c>
      <c r="E664" s="23">
        <v>38331</v>
      </c>
      <c r="F664" s="22">
        <v>17.096</v>
      </c>
      <c r="G664" s="59"/>
    </row>
    <row r="665" spans="3:7" x14ac:dyDescent="0.25">
      <c r="C665" s="44">
        <f t="shared" si="35"/>
        <v>2004</v>
      </c>
      <c r="D665" s="44">
        <f t="shared" si="36"/>
        <v>12</v>
      </c>
      <c r="E665" s="23">
        <v>38334</v>
      </c>
      <c r="F665" s="22">
        <v>17.018999999999998</v>
      </c>
      <c r="G665" s="59"/>
    </row>
    <row r="666" spans="3:7" x14ac:dyDescent="0.25">
      <c r="C666" s="44">
        <f t="shared" si="35"/>
        <v>2004</v>
      </c>
      <c r="D666" s="44">
        <f t="shared" si="36"/>
        <v>12</v>
      </c>
      <c r="E666" s="23">
        <v>38335</v>
      </c>
      <c r="F666" s="22">
        <v>17.3</v>
      </c>
      <c r="G666" s="59"/>
    </row>
    <row r="667" spans="3:7" x14ac:dyDescent="0.25">
      <c r="C667" s="44">
        <f t="shared" si="35"/>
        <v>2004</v>
      </c>
      <c r="D667" s="44">
        <f t="shared" si="36"/>
        <v>12</v>
      </c>
      <c r="E667" s="23">
        <v>38336</v>
      </c>
      <c r="F667" s="22">
        <v>17.446000000000002</v>
      </c>
      <c r="G667" s="59"/>
    </row>
    <row r="668" spans="3:7" x14ac:dyDescent="0.25">
      <c r="C668" s="44">
        <f t="shared" si="35"/>
        <v>2004</v>
      </c>
      <c r="D668" s="44">
        <f t="shared" si="36"/>
        <v>12</v>
      </c>
      <c r="E668" s="23">
        <v>38337</v>
      </c>
      <c r="F668" s="22">
        <v>17.422000000000001</v>
      </c>
      <c r="G668" s="59"/>
    </row>
    <row r="669" spans="3:7" x14ac:dyDescent="0.25">
      <c r="C669" s="44">
        <f t="shared" si="35"/>
        <v>2004</v>
      </c>
      <c r="D669" s="44">
        <f t="shared" si="36"/>
        <v>12</v>
      </c>
      <c r="E669" s="23">
        <v>38338</v>
      </c>
      <c r="F669" s="22">
        <v>17.558</v>
      </c>
      <c r="G669" s="59"/>
    </row>
    <row r="670" spans="3:7" x14ac:dyDescent="0.25">
      <c r="C670" s="44">
        <f t="shared" si="35"/>
        <v>2004</v>
      </c>
      <c r="D670" s="44">
        <f t="shared" si="36"/>
        <v>12</v>
      </c>
      <c r="E670" s="23">
        <v>38341</v>
      </c>
      <c r="F670" s="22">
        <v>17.707999999999998</v>
      </c>
      <c r="G670" s="59"/>
    </row>
    <row r="671" spans="3:7" x14ac:dyDescent="0.25">
      <c r="C671" s="44">
        <f t="shared" si="35"/>
        <v>2004</v>
      </c>
      <c r="D671" s="44">
        <f t="shared" si="36"/>
        <v>12</v>
      </c>
      <c r="E671" s="23">
        <v>38342</v>
      </c>
      <c r="F671" s="22">
        <v>17.516999999999999</v>
      </c>
      <c r="G671" s="59"/>
    </row>
    <row r="672" spans="3:7" x14ac:dyDescent="0.25">
      <c r="C672" s="44">
        <f t="shared" si="35"/>
        <v>2004</v>
      </c>
      <c r="D672" s="44">
        <f t="shared" si="36"/>
        <v>12</v>
      </c>
      <c r="E672" s="23">
        <v>38343</v>
      </c>
      <c r="F672" s="22">
        <v>17.442</v>
      </c>
      <c r="G672" s="59"/>
    </row>
    <row r="673" spans="3:7" x14ac:dyDescent="0.25">
      <c r="C673" s="44">
        <f t="shared" si="35"/>
        <v>2004</v>
      </c>
      <c r="D673" s="44">
        <f t="shared" si="36"/>
        <v>12</v>
      </c>
      <c r="E673" s="23">
        <v>38344</v>
      </c>
      <c r="F673" s="22">
        <v>17.5</v>
      </c>
      <c r="G673" s="59"/>
    </row>
    <row r="674" spans="3:7" x14ac:dyDescent="0.25">
      <c r="C674" s="44">
        <f t="shared" si="35"/>
        <v>2004</v>
      </c>
      <c r="D674" s="44">
        <f t="shared" si="36"/>
        <v>12</v>
      </c>
      <c r="E674" s="23">
        <v>38345</v>
      </c>
      <c r="F674" s="22">
        <v>17</v>
      </c>
      <c r="G674" s="59"/>
    </row>
    <row r="675" spans="3:7" x14ac:dyDescent="0.25">
      <c r="C675" s="44">
        <f t="shared" si="35"/>
        <v>2004</v>
      </c>
      <c r="D675" s="44">
        <f t="shared" si="36"/>
        <v>12</v>
      </c>
      <c r="E675" s="23">
        <v>38348</v>
      </c>
      <c r="F675" s="22">
        <v>17.643000000000001</v>
      </c>
      <c r="G675" s="59"/>
    </row>
    <row r="676" spans="3:7" x14ac:dyDescent="0.25">
      <c r="C676" s="44">
        <f t="shared" si="35"/>
        <v>2004</v>
      </c>
      <c r="D676" s="44">
        <f t="shared" si="36"/>
        <v>12</v>
      </c>
      <c r="E676" s="23">
        <v>38349</v>
      </c>
      <c r="F676" s="22">
        <v>17.562999999999999</v>
      </c>
      <c r="G676" s="59"/>
    </row>
    <row r="677" spans="3:7" x14ac:dyDescent="0.25">
      <c r="C677" s="44">
        <f t="shared" si="35"/>
        <v>2004</v>
      </c>
      <c r="D677" s="44">
        <f t="shared" si="36"/>
        <v>12</v>
      </c>
      <c r="E677" s="23">
        <v>38350</v>
      </c>
      <c r="F677" s="22">
        <v>17.437999999999999</v>
      </c>
      <c r="G677" s="59"/>
    </row>
    <row r="678" spans="3:7" x14ac:dyDescent="0.25">
      <c r="C678" s="44">
        <f t="shared" si="35"/>
        <v>2004</v>
      </c>
      <c r="D678" s="44">
        <f t="shared" si="36"/>
        <v>12</v>
      </c>
      <c r="E678" s="23">
        <v>38351</v>
      </c>
      <c r="F678" s="22">
        <v>17.5</v>
      </c>
      <c r="G678" s="59"/>
    </row>
    <row r="679" spans="3:7" x14ac:dyDescent="0.25">
      <c r="C679" s="44">
        <f t="shared" si="35"/>
        <v>2004</v>
      </c>
      <c r="D679" s="44">
        <f t="shared" si="36"/>
        <v>12</v>
      </c>
      <c r="E679" s="23">
        <v>38352</v>
      </c>
      <c r="F679" s="22">
        <v>17.167000000000002</v>
      </c>
      <c r="G679" s="59"/>
    </row>
    <row r="680" spans="3:7" x14ac:dyDescent="0.25">
      <c r="C680" s="44">
        <f t="shared" si="35"/>
        <v>2005</v>
      </c>
      <c r="D680" s="44">
        <f t="shared" si="36"/>
        <v>1</v>
      </c>
      <c r="E680" s="23">
        <v>38355</v>
      </c>
      <c r="F680" s="22">
        <v>17.428999999999998</v>
      </c>
      <c r="G680" s="59"/>
    </row>
    <row r="681" spans="3:7" x14ac:dyDescent="0.25">
      <c r="C681" s="44">
        <f t="shared" si="35"/>
        <v>2005</v>
      </c>
      <c r="D681" s="44">
        <f t="shared" si="36"/>
        <v>1</v>
      </c>
      <c r="E681" s="23">
        <v>38356</v>
      </c>
      <c r="F681" s="22">
        <v>17.596</v>
      </c>
      <c r="G681" s="59"/>
    </row>
    <row r="682" spans="3:7" x14ac:dyDescent="0.25">
      <c r="C682" s="44">
        <f t="shared" si="35"/>
        <v>2005</v>
      </c>
      <c r="D682" s="44">
        <f t="shared" si="36"/>
        <v>1</v>
      </c>
      <c r="E682" s="23">
        <v>38357</v>
      </c>
      <c r="F682" s="22">
        <v>17.553999999999998</v>
      </c>
      <c r="G682" s="59"/>
    </row>
    <row r="683" spans="3:7" x14ac:dyDescent="0.25">
      <c r="C683" s="44">
        <f t="shared" si="35"/>
        <v>2005</v>
      </c>
      <c r="D683" s="44">
        <f t="shared" si="36"/>
        <v>1</v>
      </c>
      <c r="E683" s="23">
        <v>38358</v>
      </c>
      <c r="F683" s="22">
        <v>17.728999999999999</v>
      </c>
      <c r="G683" s="59"/>
    </row>
    <row r="684" spans="3:7" x14ac:dyDescent="0.25">
      <c r="C684" s="44">
        <f t="shared" si="35"/>
        <v>2005</v>
      </c>
      <c r="D684" s="44">
        <f t="shared" si="36"/>
        <v>1</v>
      </c>
      <c r="E684" s="23">
        <v>38359</v>
      </c>
      <c r="F684" s="22">
        <v>17.788</v>
      </c>
      <c r="G684" s="59"/>
    </row>
    <row r="685" spans="3:7" x14ac:dyDescent="0.25">
      <c r="C685" s="44">
        <f t="shared" si="35"/>
        <v>2005</v>
      </c>
      <c r="D685" s="44">
        <f t="shared" si="36"/>
        <v>1</v>
      </c>
      <c r="E685" s="23">
        <v>38362</v>
      </c>
      <c r="F685" s="22">
        <v>17.75</v>
      </c>
      <c r="G685" s="59"/>
    </row>
    <row r="686" spans="3:7" x14ac:dyDescent="0.25">
      <c r="C686" s="44">
        <f t="shared" si="35"/>
        <v>2005</v>
      </c>
      <c r="D686" s="44">
        <f t="shared" si="36"/>
        <v>1</v>
      </c>
      <c r="E686" s="23">
        <v>38363</v>
      </c>
      <c r="F686" s="22">
        <v>17.875</v>
      </c>
      <c r="G686" s="59"/>
    </row>
    <row r="687" spans="3:7" x14ac:dyDescent="0.25">
      <c r="C687" s="44">
        <f t="shared" si="35"/>
        <v>2005</v>
      </c>
      <c r="D687" s="44">
        <f t="shared" si="36"/>
        <v>1</v>
      </c>
      <c r="E687" s="23">
        <v>38364</v>
      </c>
      <c r="F687" s="22">
        <v>17.946000000000002</v>
      </c>
      <c r="G687" s="59"/>
    </row>
    <row r="688" spans="3:7" x14ac:dyDescent="0.25">
      <c r="C688" s="44">
        <f t="shared" si="35"/>
        <v>2005</v>
      </c>
      <c r="D688" s="44">
        <f t="shared" si="36"/>
        <v>1</v>
      </c>
      <c r="E688" s="23">
        <v>38365</v>
      </c>
      <c r="F688" s="22">
        <v>17.946000000000002</v>
      </c>
      <c r="G688" s="59"/>
    </row>
    <row r="689" spans="3:7" x14ac:dyDescent="0.25">
      <c r="C689" s="44">
        <f t="shared" si="35"/>
        <v>2005</v>
      </c>
      <c r="D689" s="44">
        <f t="shared" si="36"/>
        <v>1</v>
      </c>
      <c r="E689" s="23">
        <v>38366</v>
      </c>
      <c r="F689" s="22">
        <v>17.817</v>
      </c>
      <c r="G689" s="59"/>
    </row>
    <row r="690" spans="3:7" x14ac:dyDescent="0.25">
      <c r="C690" s="44">
        <f t="shared" si="35"/>
        <v>2005</v>
      </c>
      <c r="D690" s="44">
        <f t="shared" si="36"/>
        <v>1</v>
      </c>
      <c r="E690" s="23">
        <v>38369</v>
      </c>
      <c r="F690" s="22">
        <v>17.75</v>
      </c>
      <c r="G690" s="59"/>
    </row>
    <row r="691" spans="3:7" x14ac:dyDescent="0.25">
      <c r="C691" s="44">
        <f t="shared" si="35"/>
        <v>2005</v>
      </c>
      <c r="D691" s="44">
        <f t="shared" si="36"/>
        <v>1</v>
      </c>
      <c r="E691" s="23">
        <v>38370</v>
      </c>
      <c r="F691" s="22">
        <v>17.646999999999998</v>
      </c>
      <c r="G691" s="59"/>
    </row>
    <row r="692" spans="3:7" x14ac:dyDescent="0.25">
      <c r="C692" s="44">
        <f t="shared" si="35"/>
        <v>2005</v>
      </c>
      <c r="D692" s="44">
        <f t="shared" si="36"/>
        <v>1</v>
      </c>
      <c r="E692" s="23">
        <v>38371</v>
      </c>
      <c r="F692" s="22">
        <v>17.5</v>
      </c>
      <c r="G692" s="59"/>
    </row>
    <row r="693" spans="3:7" x14ac:dyDescent="0.25">
      <c r="C693" s="44">
        <f t="shared" si="35"/>
        <v>2005</v>
      </c>
      <c r="D693" s="44">
        <f t="shared" si="36"/>
        <v>1</v>
      </c>
      <c r="E693" s="23">
        <v>38372</v>
      </c>
      <c r="F693" s="22">
        <v>17.428999999999998</v>
      </c>
      <c r="G693" s="59"/>
    </row>
    <row r="694" spans="3:7" x14ac:dyDescent="0.25">
      <c r="C694" s="44">
        <f t="shared" si="35"/>
        <v>2005</v>
      </c>
      <c r="D694" s="44">
        <f t="shared" si="36"/>
        <v>1</v>
      </c>
      <c r="E694" s="23">
        <v>38373</v>
      </c>
      <c r="F694" s="22">
        <v>17.396000000000001</v>
      </c>
      <c r="G694" s="59"/>
    </row>
    <row r="695" spans="3:7" x14ac:dyDescent="0.25">
      <c r="C695" s="44">
        <f t="shared" si="35"/>
        <v>2005</v>
      </c>
      <c r="D695" s="44">
        <f t="shared" si="36"/>
        <v>1</v>
      </c>
      <c r="E695" s="23">
        <v>38376</v>
      </c>
      <c r="F695" s="22">
        <v>17.672000000000001</v>
      </c>
      <c r="G695" s="59"/>
    </row>
    <row r="696" spans="3:7" x14ac:dyDescent="0.25">
      <c r="C696" s="44">
        <f t="shared" si="35"/>
        <v>2005</v>
      </c>
      <c r="D696" s="44">
        <f t="shared" si="36"/>
        <v>1</v>
      </c>
      <c r="E696" s="23">
        <v>38377</v>
      </c>
      <c r="F696" s="22">
        <v>17.690999999999999</v>
      </c>
      <c r="G696" s="59"/>
    </row>
    <row r="697" spans="3:7" x14ac:dyDescent="0.25">
      <c r="C697" s="44">
        <f t="shared" si="35"/>
        <v>2005</v>
      </c>
      <c r="D697" s="44">
        <f t="shared" si="36"/>
        <v>1</v>
      </c>
      <c r="E697" s="23">
        <v>38378</v>
      </c>
      <c r="F697" s="22">
        <v>17.571000000000002</v>
      </c>
      <c r="G697" s="59"/>
    </row>
    <row r="698" spans="3:7" x14ac:dyDescent="0.25">
      <c r="C698" s="44">
        <f t="shared" si="35"/>
        <v>2005</v>
      </c>
      <c r="D698" s="44">
        <f t="shared" si="36"/>
        <v>1</v>
      </c>
      <c r="E698" s="23">
        <v>38379</v>
      </c>
      <c r="F698" s="22">
        <v>17.731999999999999</v>
      </c>
      <c r="G698" s="59"/>
    </row>
    <row r="699" spans="3:7" x14ac:dyDescent="0.25">
      <c r="C699" s="44">
        <f t="shared" si="35"/>
        <v>2005</v>
      </c>
      <c r="D699" s="44">
        <f t="shared" si="36"/>
        <v>1</v>
      </c>
      <c r="E699" s="23">
        <v>38380</v>
      </c>
      <c r="F699" s="22">
        <v>17.530999999999999</v>
      </c>
      <c r="G699" s="59"/>
    </row>
    <row r="700" spans="3:7" x14ac:dyDescent="0.25">
      <c r="C700" s="44">
        <f t="shared" si="35"/>
        <v>2005</v>
      </c>
      <c r="D700" s="44">
        <f t="shared" si="36"/>
        <v>1</v>
      </c>
      <c r="E700" s="23">
        <v>38383</v>
      </c>
      <c r="F700" s="22">
        <v>17.437999999999999</v>
      </c>
      <c r="G700" s="59"/>
    </row>
    <row r="701" spans="3:7" x14ac:dyDescent="0.25">
      <c r="C701" s="44">
        <f t="shared" si="35"/>
        <v>2005</v>
      </c>
      <c r="D701" s="44">
        <f t="shared" si="36"/>
        <v>2</v>
      </c>
      <c r="E701" s="23">
        <v>38384</v>
      </c>
      <c r="F701" s="22">
        <v>17.359000000000002</v>
      </c>
      <c r="G701" s="59"/>
    </row>
    <row r="702" spans="3:7" x14ac:dyDescent="0.25">
      <c r="C702" s="44">
        <f t="shared" si="35"/>
        <v>2005</v>
      </c>
      <c r="D702" s="44">
        <f t="shared" si="36"/>
        <v>2</v>
      </c>
      <c r="E702" s="23">
        <v>38385</v>
      </c>
      <c r="F702" s="22">
        <v>17.2</v>
      </c>
      <c r="G702" s="59"/>
    </row>
    <row r="703" spans="3:7" x14ac:dyDescent="0.25">
      <c r="C703" s="44">
        <f t="shared" si="35"/>
        <v>2005</v>
      </c>
      <c r="D703" s="44">
        <f t="shared" si="36"/>
        <v>2</v>
      </c>
      <c r="E703" s="23">
        <v>38386</v>
      </c>
      <c r="F703" s="22">
        <v>17.3</v>
      </c>
      <c r="G703" s="59"/>
    </row>
    <row r="704" spans="3:7" x14ac:dyDescent="0.25">
      <c r="C704" s="44">
        <f t="shared" si="35"/>
        <v>2005</v>
      </c>
      <c r="D704" s="44">
        <f t="shared" si="36"/>
        <v>2</v>
      </c>
      <c r="E704" s="23">
        <v>38387</v>
      </c>
      <c r="F704" s="22">
        <v>17.266999999999999</v>
      </c>
      <c r="G704" s="59"/>
    </row>
    <row r="705" spans="3:7" x14ac:dyDescent="0.25">
      <c r="C705" s="44">
        <f t="shared" si="35"/>
        <v>2005</v>
      </c>
      <c r="D705" s="44">
        <f t="shared" si="36"/>
        <v>2</v>
      </c>
      <c r="E705" s="23">
        <v>38390</v>
      </c>
      <c r="F705" s="22">
        <v>17.058</v>
      </c>
      <c r="G705" s="59"/>
    </row>
    <row r="706" spans="3:7" x14ac:dyDescent="0.25">
      <c r="C706" s="44">
        <f t="shared" si="35"/>
        <v>2005</v>
      </c>
      <c r="D706" s="44">
        <f t="shared" si="36"/>
        <v>2</v>
      </c>
      <c r="E706" s="23">
        <v>38391</v>
      </c>
      <c r="F706" s="22">
        <v>17.122</v>
      </c>
      <c r="G706" s="59"/>
    </row>
    <row r="707" spans="3:7" x14ac:dyDescent="0.25">
      <c r="C707" s="44">
        <f t="shared" si="35"/>
        <v>2005</v>
      </c>
      <c r="D707" s="44">
        <f t="shared" si="36"/>
        <v>2</v>
      </c>
      <c r="E707" s="23">
        <v>38392</v>
      </c>
      <c r="F707" s="22">
        <v>17.146000000000001</v>
      </c>
      <c r="G707" s="59"/>
    </row>
    <row r="708" spans="3:7" x14ac:dyDescent="0.25">
      <c r="C708" s="44">
        <f t="shared" si="35"/>
        <v>2005</v>
      </c>
      <c r="D708" s="44">
        <f t="shared" si="36"/>
        <v>2</v>
      </c>
      <c r="E708" s="23">
        <v>38393</v>
      </c>
      <c r="F708" s="22">
        <v>17.096</v>
      </c>
      <c r="G708" s="59"/>
    </row>
    <row r="709" spans="3:7" x14ac:dyDescent="0.25">
      <c r="C709" s="44">
        <f t="shared" si="35"/>
        <v>2005</v>
      </c>
      <c r="D709" s="44">
        <f t="shared" si="36"/>
        <v>2</v>
      </c>
      <c r="E709" s="23">
        <v>38394</v>
      </c>
      <c r="F709" s="22">
        <v>17.096</v>
      </c>
      <c r="G709" s="59"/>
    </row>
    <row r="710" spans="3:7" x14ac:dyDescent="0.25">
      <c r="C710" s="44">
        <f t="shared" si="35"/>
        <v>2005</v>
      </c>
      <c r="D710" s="44">
        <f t="shared" si="36"/>
        <v>2</v>
      </c>
      <c r="E710" s="23">
        <v>38397</v>
      </c>
      <c r="F710" s="22">
        <v>16.826999999999998</v>
      </c>
      <c r="G710" s="59"/>
    </row>
    <row r="711" spans="3:7" x14ac:dyDescent="0.25">
      <c r="C711" s="44">
        <f t="shared" ref="C711:C774" si="37">YEAR(E711)</f>
        <v>2005</v>
      </c>
      <c r="D711" s="44">
        <f t="shared" ref="D711:D774" si="38">MONTH(E711)</f>
        <v>2</v>
      </c>
      <c r="E711" s="23">
        <v>38398</v>
      </c>
      <c r="F711" s="22">
        <v>16.788</v>
      </c>
      <c r="G711" s="59"/>
    </row>
    <row r="712" spans="3:7" x14ac:dyDescent="0.25">
      <c r="C712" s="44">
        <f t="shared" si="37"/>
        <v>2005</v>
      </c>
      <c r="D712" s="44">
        <f t="shared" si="38"/>
        <v>2</v>
      </c>
      <c r="E712" s="23">
        <v>38399</v>
      </c>
      <c r="F712" s="22">
        <v>16.75</v>
      </c>
      <c r="G712" s="59"/>
    </row>
    <row r="713" spans="3:7" x14ac:dyDescent="0.25">
      <c r="C713" s="44">
        <f t="shared" si="37"/>
        <v>2005</v>
      </c>
      <c r="D713" s="44">
        <f t="shared" si="38"/>
        <v>2</v>
      </c>
      <c r="E713" s="23">
        <v>38400</v>
      </c>
      <c r="F713" s="22">
        <v>16.773</v>
      </c>
      <c r="G713" s="59"/>
    </row>
    <row r="714" spans="3:7" x14ac:dyDescent="0.25">
      <c r="C714" s="44">
        <f t="shared" si="37"/>
        <v>2005</v>
      </c>
      <c r="D714" s="44">
        <f t="shared" si="38"/>
        <v>2</v>
      </c>
      <c r="E714" s="23">
        <v>38401</v>
      </c>
      <c r="F714" s="22">
        <v>16.667000000000002</v>
      </c>
      <c r="G714" s="59"/>
    </row>
    <row r="715" spans="3:7" x14ac:dyDescent="0.25">
      <c r="C715" s="44">
        <f t="shared" si="37"/>
        <v>2005</v>
      </c>
      <c r="D715" s="44">
        <f t="shared" si="38"/>
        <v>2</v>
      </c>
      <c r="E715" s="23">
        <v>38404</v>
      </c>
      <c r="F715" s="22">
        <v>16.692</v>
      </c>
      <c r="G715" s="59"/>
    </row>
    <row r="716" spans="3:7" x14ac:dyDescent="0.25">
      <c r="C716" s="44">
        <f t="shared" si="37"/>
        <v>2005</v>
      </c>
      <c r="D716" s="44">
        <f t="shared" si="38"/>
        <v>2</v>
      </c>
      <c r="E716" s="23">
        <v>38405</v>
      </c>
      <c r="F716" s="22">
        <v>16.408999999999999</v>
      </c>
      <c r="G716" s="59"/>
    </row>
    <row r="717" spans="3:7" x14ac:dyDescent="0.25">
      <c r="C717" s="44">
        <f t="shared" si="37"/>
        <v>2005</v>
      </c>
      <c r="D717" s="44">
        <f t="shared" si="38"/>
        <v>2</v>
      </c>
      <c r="E717" s="23">
        <v>38406</v>
      </c>
      <c r="F717" s="22">
        <v>16.457999999999998</v>
      </c>
      <c r="G717" s="59"/>
    </row>
    <row r="718" spans="3:7" x14ac:dyDescent="0.25">
      <c r="C718" s="44">
        <f t="shared" si="37"/>
        <v>2005</v>
      </c>
      <c r="D718" s="44">
        <f t="shared" si="38"/>
        <v>2</v>
      </c>
      <c r="E718" s="23">
        <v>38407</v>
      </c>
      <c r="F718" s="22">
        <v>16.042000000000002</v>
      </c>
      <c r="G718" s="59"/>
    </row>
    <row r="719" spans="3:7" x14ac:dyDescent="0.25">
      <c r="C719" s="44">
        <f t="shared" si="37"/>
        <v>2005</v>
      </c>
      <c r="D719" s="44">
        <f t="shared" si="38"/>
        <v>2</v>
      </c>
      <c r="E719" s="23">
        <v>38408</v>
      </c>
      <c r="F719" s="22">
        <v>15.9</v>
      </c>
      <c r="G719" s="59"/>
    </row>
    <row r="720" spans="3:7" x14ac:dyDescent="0.25">
      <c r="C720" s="44">
        <f t="shared" si="37"/>
        <v>2005</v>
      </c>
      <c r="D720" s="44">
        <f t="shared" si="38"/>
        <v>2</v>
      </c>
      <c r="E720" s="23">
        <v>38411</v>
      </c>
      <c r="F720" s="22">
        <v>15.896000000000001</v>
      </c>
      <c r="G720" s="59"/>
    </row>
    <row r="721" spans="3:7" x14ac:dyDescent="0.25">
      <c r="C721" s="44">
        <f t="shared" si="37"/>
        <v>2005</v>
      </c>
      <c r="D721" s="44">
        <f t="shared" si="38"/>
        <v>3</v>
      </c>
      <c r="E721" s="23">
        <v>38412</v>
      </c>
      <c r="F721" s="22">
        <v>15.728999999999999</v>
      </c>
      <c r="G721" s="59"/>
    </row>
    <row r="722" spans="3:7" x14ac:dyDescent="0.25">
      <c r="C722" s="44">
        <f t="shared" si="37"/>
        <v>2005</v>
      </c>
      <c r="D722" s="44">
        <f t="shared" si="38"/>
        <v>3</v>
      </c>
      <c r="E722" s="23">
        <v>38413</v>
      </c>
      <c r="F722" s="22">
        <v>15.896000000000001</v>
      </c>
      <c r="G722" s="59"/>
    </row>
    <row r="723" spans="3:7" x14ac:dyDescent="0.25">
      <c r="C723" s="44">
        <f t="shared" si="37"/>
        <v>2005</v>
      </c>
      <c r="D723" s="44">
        <f t="shared" si="38"/>
        <v>3</v>
      </c>
      <c r="E723" s="23">
        <v>38414</v>
      </c>
      <c r="F723" s="22">
        <v>15.525</v>
      </c>
      <c r="G723" s="59"/>
    </row>
    <row r="724" spans="3:7" x14ac:dyDescent="0.25">
      <c r="C724" s="44">
        <f t="shared" si="37"/>
        <v>2005</v>
      </c>
      <c r="D724" s="44">
        <f t="shared" si="38"/>
        <v>3</v>
      </c>
      <c r="E724" s="23">
        <v>38415</v>
      </c>
      <c r="F724" s="22">
        <v>15.853999999999999</v>
      </c>
      <c r="G724" s="59"/>
    </row>
    <row r="725" spans="3:7" x14ac:dyDescent="0.25">
      <c r="C725" s="44">
        <f t="shared" si="37"/>
        <v>2005</v>
      </c>
      <c r="D725" s="44">
        <f t="shared" si="38"/>
        <v>3</v>
      </c>
      <c r="E725" s="23">
        <v>38418</v>
      </c>
      <c r="F725" s="22">
        <v>15.725</v>
      </c>
      <c r="G725" s="59"/>
    </row>
    <row r="726" spans="3:7" x14ac:dyDescent="0.25">
      <c r="C726" s="44">
        <f t="shared" si="37"/>
        <v>2005</v>
      </c>
      <c r="D726" s="44">
        <f t="shared" si="38"/>
        <v>3</v>
      </c>
      <c r="E726" s="23">
        <v>38419</v>
      </c>
      <c r="F726" s="22">
        <v>15.708</v>
      </c>
      <c r="G726" s="59"/>
    </row>
    <row r="727" spans="3:7" x14ac:dyDescent="0.25">
      <c r="C727" s="44">
        <f t="shared" si="37"/>
        <v>2005</v>
      </c>
      <c r="D727" s="44">
        <f t="shared" si="38"/>
        <v>3</v>
      </c>
      <c r="E727" s="23">
        <v>38420</v>
      </c>
      <c r="F727" s="22">
        <v>15.833</v>
      </c>
      <c r="G727" s="59"/>
    </row>
    <row r="728" spans="3:7" x14ac:dyDescent="0.25">
      <c r="C728" s="44">
        <f t="shared" si="37"/>
        <v>2005</v>
      </c>
      <c r="D728" s="44">
        <f t="shared" si="38"/>
        <v>3</v>
      </c>
      <c r="E728" s="23">
        <v>38421</v>
      </c>
      <c r="F728" s="22">
        <v>16.125</v>
      </c>
      <c r="G728" s="59"/>
    </row>
    <row r="729" spans="3:7" x14ac:dyDescent="0.25">
      <c r="C729" s="44">
        <f t="shared" si="37"/>
        <v>2005</v>
      </c>
      <c r="D729" s="44">
        <f t="shared" si="38"/>
        <v>3</v>
      </c>
      <c r="E729" s="23">
        <v>38422</v>
      </c>
      <c r="F729" s="22">
        <v>16.227</v>
      </c>
      <c r="G729" s="59"/>
    </row>
    <row r="730" spans="3:7" x14ac:dyDescent="0.25">
      <c r="C730" s="44">
        <f t="shared" si="37"/>
        <v>2005</v>
      </c>
      <c r="D730" s="44">
        <f t="shared" si="38"/>
        <v>3</v>
      </c>
      <c r="E730" s="23">
        <v>38425</v>
      </c>
      <c r="F730" s="22">
        <v>16.385000000000002</v>
      </c>
      <c r="G730" s="59"/>
    </row>
    <row r="731" spans="3:7" x14ac:dyDescent="0.25">
      <c r="C731" s="44">
        <f t="shared" si="37"/>
        <v>2005</v>
      </c>
      <c r="D731" s="44">
        <f t="shared" si="38"/>
        <v>3</v>
      </c>
      <c r="E731" s="23">
        <v>38426</v>
      </c>
      <c r="F731" s="22">
        <v>16.364000000000001</v>
      </c>
      <c r="G731" s="59"/>
    </row>
    <row r="732" spans="3:7" x14ac:dyDescent="0.25">
      <c r="C732" s="44">
        <f t="shared" si="37"/>
        <v>2005</v>
      </c>
      <c r="D732" s="44">
        <f t="shared" si="38"/>
        <v>3</v>
      </c>
      <c r="E732" s="23">
        <v>38427</v>
      </c>
      <c r="F732" s="22">
        <v>16.591000000000001</v>
      </c>
      <c r="G732" s="59"/>
    </row>
    <row r="733" spans="3:7" x14ac:dyDescent="0.25">
      <c r="C733" s="44">
        <f t="shared" si="37"/>
        <v>2005</v>
      </c>
      <c r="D733" s="44">
        <f t="shared" si="38"/>
        <v>3</v>
      </c>
      <c r="E733" s="23">
        <v>38428</v>
      </c>
      <c r="F733" s="22">
        <v>16.625</v>
      </c>
      <c r="G733" s="59"/>
    </row>
    <row r="734" spans="3:7" x14ac:dyDescent="0.25">
      <c r="C734" s="44">
        <f t="shared" si="37"/>
        <v>2005</v>
      </c>
      <c r="D734" s="44">
        <f t="shared" si="38"/>
        <v>3</v>
      </c>
      <c r="E734" s="23">
        <v>38429</v>
      </c>
      <c r="F734" s="22">
        <v>16.667000000000002</v>
      </c>
      <c r="G734" s="59"/>
    </row>
    <row r="735" spans="3:7" x14ac:dyDescent="0.25">
      <c r="C735" s="44">
        <f t="shared" si="37"/>
        <v>2005</v>
      </c>
      <c r="D735" s="44">
        <f t="shared" si="38"/>
        <v>3</v>
      </c>
      <c r="E735" s="23">
        <v>38432</v>
      </c>
      <c r="F735" s="22">
        <v>16.864000000000001</v>
      </c>
      <c r="G735" s="59"/>
    </row>
    <row r="736" spans="3:7" x14ac:dyDescent="0.25">
      <c r="C736" s="44">
        <f t="shared" si="37"/>
        <v>2005</v>
      </c>
      <c r="D736" s="44">
        <f t="shared" si="38"/>
        <v>3</v>
      </c>
      <c r="E736" s="23">
        <v>38433</v>
      </c>
      <c r="F736" s="22">
        <v>17.591000000000001</v>
      </c>
      <c r="G736" s="59"/>
    </row>
    <row r="737" spans="3:7" x14ac:dyDescent="0.25">
      <c r="C737" s="44">
        <f t="shared" si="37"/>
        <v>2005</v>
      </c>
      <c r="D737" s="44">
        <f t="shared" si="38"/>
        <v>3</v>
      </c>
      <c r="E737" s="23">
        <v>38434</v>
      </c>
      <c r="F737" s="22">
        <v>17.638999999999999</v>
      </c>
      <c r="G737" s="59"/>
    </row>
    <row r="738" spans="3:7" x14ac:dyDescent="0.25">
      <c r="C738" s="44">
        <f t="shared" si="37"/>
        <v>2005</v>
      </c>
      <c r="D738" s="44">
        <f t="shared" si="38"/>
        <v>3</v>
      </c>
      <c r="E738" s="23">
        <v>38435</v>
      </c>
      <c r="F738" s="22">
        <v>17.5</v>
      </c>
      <c r="G738" s="59"/>
    </row>
    <row r="739" spans="3:7" x14ac:dyDescent="0.25">
      <c r="C739" s="44">
        <f t="shared" si="37"/>
        <v>2005</v>
      </c>
      <c r="D739" s="44">
        <f t="shared" si="38"/>
        <v>3</v>
      </c>
      <c r="E739" s="23">
        <v>38436</v>
      </c>
      <c r="F739" s="22">
        <v>17.5</v>
      </c>
      <c r="G739" s="59"/>
    </row>
    <row r="740" spans="3:7" x14ac:dyDescent="0.25">
      <c r="C740" s="44">
        <f t="shared" si="37"/>
        <v>2005</v>
      </c>
      <c r="D740" s="44">
        <f t="shared" si="38"/>
        <v>3</v>
      </c>
      <c r="E740" s="23">
        <v>38439</v>
      </c>
      <c r="F740" s="22">
        <v>17.5</v>
      </c>
      <c r="G740" s="59"/>
    </row>
    <row r="741" spans="3:7" x14ac:dyDescent="0.25">
      <c r="C741" s="44">
        <f t="shared" si="37"/>
        <v>2005</v>
      </c>
      <c r="D741" s="44">
        <f t="shared" si="38"/>
        <v>3</v>
      </c>
      <c r="E741" s="23">
        <v>38440</v>
      </c>
      <c r="F741" s="22">
        <v>17.350000000000001</v>
      </c>
      <c r="G741" s="59"/>
    </row>
    <row r="742" spans="3:7" x14ac:dyDescent="0.25">
      <c r="C742" s="44">
        <f t="shared" si="37"/>
        <v>2005</v>
      </c>
      <c r="D742" s="44">
        <f t="shared" si="38"/>
        <v>3</v>
      </c>
      <c r="E742" s="23">
        <v>38441</v>
      </c>
      <c r="F742" s="22">
        <v>17.523</v>
      </c>
      <c r="G742" s="59"/>
    </row>
    <row r="743" spans="3:7" x14ac:dyDescent="0.25">
      <c r="C743" s="44">
        <f t="shared" si="37"/>
        <v>2005</v>
      </c>
      <c r="D743" s="44">
        <f t="shared" si="38"/>
        <v>3</v>
      </c>
      <c r="E743" s="23">
        <v>38442</v>
      </c>
      <c r="F743" s="22">
        <v>17.777999999999999</v>
      </c>
      <c r="G743" s="59"/>
    </row>
    <row r="744" spans="3:7" x14ac:dyDescent="0.25">
      <c r="C744" s="44">
        <f t="shared" si="37"/>
        <v>2005</v>
      </c>
      <c r="D744" s="44">
        <f t="shared" si="38"/>
        <v>4</v>
      </c>
      <c r="E744" s="23">
        <v>38443</v>
      </c>
      <c r="F744" s="22">
        <v>17.725000000000001</v>
      </c>
      <c r="G744" s="59"/>
    </row>
    <row r="745" spans="3:7" x14ac:dyDescent="0.25">
      <c r="C745" s="44">
        <f t="shared" si="37"/>
        <v>2005</v>
      </c>
      <c r="D745" s="44">
        <f t="shared" si="38"/>
        <v>4</v>
      </c>
      <c r="E745" s="23">
        <v>38446</v>
      </c>
      <c r="F745" s="22">
        <v>17.574999999999999</v>
      </c>
      <c r="G745" s="59"/>
    </row>
    <row r="746" spans="3:7" x14ac:dyDescent="0.25">
      <c r="C746" s="44">
        <f t="shared" si="37"/>
        <v>2005</v>
      </c>
      <c r="D746" s="44">
        <f t="shared" si="38"/>
        <v>4</v>
      </c>
      <c r="E746" s="23">
        <v>38447</v>
      </c>
      <c r="F746" s="22">
        <v>17.5</v>
      </c>
      <c r="G746" s="59"/>
    </row>
    <row r="747" spans="3:7" x14ac:dyDescent="0.25">
      <c r="C747" s="44">
        <f t="shared" si="37"/>
        <v>2005</v>
      </c>
      <c r="D747" s="44">
        <f t="shared" si="38"/>
        <v>4</v>
      </c>
      <c r="E747" s="23">
        <v>38448</v>
      </c>
      <c r="F747" s="22">
        <v>17.227</v>
      </c>
      <c r="G747" s="59"/>
    </row>
    <row r="748" spans="3:7" x14ac:dyDescent="0.25">
      <c r="C748" s="44">
        <f t="shared" si="37"/>
        <v>2005</v>
      </c>
      <c r="D748" s="44">
        <f t="shared" si="38"/>
        <v>4</v>
      </c>
      <c r="E748" s="23">
        <v>38449</v>
      </c>
      <c r="F748" s="22">
        <v>17.187999999999999</v>
      </c>
      <c r="G748" s="59"/>
    </row>
    <row r="749" spans="3:7" x14ac:dyDescent="0.25">
      <c r="C749" s="44">
        <f t="shared" si="37"/>
        <v>2005</v>
      </c>
      <c r="D749" s="44">
        <f t="shared" si="38"/>
        <v>4</v>
      </c>
      <c r="E749" s="23">
        <v>38450</v>
      </c>
      <c r="F749" s="22">
        <v>16.777999999999999</v>
      </c>
      <c r="G749" s="59"/>
    </row>
    <row r="750" spans="3:7" x14ac:dyDescent="0.25">
      <c r="C750" s="44">
        <f t="shared" si="37"/>
        <v>2005</v>
      </c>
      <c r="D750" s="44">
        <f t="shared" si="38"/>
        <v>4</v>
      </c>
      <c r="E750" s="23">
        <v>38453</v>
      </c>
      <c r="F750" s="22">
        <v>16.773</v>
      </c>
      <c r="G750" s="59"/>
    </row>
    <row r="751" spans="3:7" x14ac:dyDescent="0.25">
      <c r="C751" s="44">
        <f t="shared" si="37"/>
        <v>2005</v>
      </c>
      <c r="D751" s="44">
        <f t="shared" si="38"/>
        <v>4</v>
      </c>
      <c r="E751" s="23">
        <v>38454</v>
      </c>
      <c r="F751" s="22">
        <v>16.773</v>
      </c>
      <c r="G751" s="59"/>
    </row>
    <row r="752" spans="3:7" x14ac:dyDescent="0.25">
      <c r="C752" s="44">
        <f t="shared" si="37"/>
        <v>2005</v>
      </c>
      <c r="D752" s="44">
        <f t="shared" si="38"/>
        <v>4</v>
      </c>
      <c r="E752" s="23">
        <v>38455</v>
      </c>
      <c r="F752" s="22">
        <v>17.023</v>
      </c>
      <c r="G752" s="59"/>
    </row>
    <row r="753" spans="3:7" x14ac:dyDescent="0.25">
      <c r="C753" s="44">
        <f t="shared" si="37"/>
        <v>2005</v>
      </c>
      <c r="D753" s="44">
        <f t="shared" si="38"/>
        <v>4</v>
      </c>
      <c r="E753" s="23">
        <v>38456</v>
      </c>
      <c r="F753" s="22">
        <v>17.3</v>
      </c>
      <c r="G753" s="59"/>
    </row>
    <row r="754" spans="3:7" x14ac:dyDescent="0.25">
      <c r="C754" s="44">
        <f t="shared" si="37"/>
        <v>2005</v>
      </c>
      <c r="D754" s="44">
        <f t="shared" si="38"/>
        <v>4</v>
      </c>
      <c r="E754" s="23">
        <v>38457</v>
      </c>
      <c r="F754" s="22">
        <v>17.667000000000002</v>
      </c>
      <c r="G754" s="59"/>
    </row>
    <row r="755" spans="3:7" x14ac:dyDescent="0.25">
      <c r="C755" s="44">
        <f t="shared" si="37"/>
        <v>2005</v>
      </c>
      <c r="D755" s="44">
        <f t="shared" si="38"/>
        <v>4</v>
      </c>
      <c r="E755" s="23">
        <v>38460</v>
      </c>
      <c r="F755" s="22">
        <v>18.55</v>
      </c>
      <c r="G755" s="59"/>
    </row>
    <row r="756" spans="3:7" x14ac:dyDescent="0.25">
      <c r="C756" s="44">
        <f t="shared" si="37"/>
        <v>2005</v>
      </c>
      <c r="D756" s="44">
        <f t="shared" si="38"/>
        <v>4</v>
      </c>
      <c r="E756" s="23">
        <v>38461</v>
      </c>
      <c r="F756" s="22">
        <v>18.149999999999999</v>
      </c>
      <c r="G756" s="59"/>
    </row>
    <row r="757" spans="3:7" x14ac:dyDescent="0.25">
      <c r="C757" s="44">
        <f t="shared" si="37"/>
        <v>2005</v>
      </c>
      <c r="D757" s="44">
        <f t="shared" si="38"/>
        <v>4</v>
      </c>
      <c r="E757" s="23">
        <v>38462</v>
      </c>
      <c r="F757" s="22">
        <v>17.95</v>
      </c>
      <c r="G757" s="59"/>
    </row>
    <row r="758" spans="3:7" x14ac:dyDescent="0.25">
      <c r="C758" s="44">
        <f t="shared" si="37"/>
        <v>2005</v>
      </c>
      <c r="D758" s="44">
        <f t="shared" si="38"/>
        <v>4</v>
      </c>
      <c r="E758" s="23">
        <v>38463</v>
      </c>
      <c r="F758" s="22">
        <v>17.888999999999999</v>
      </c>
      <c r="G758" s="59"/>
    </row>
    <row r="759" spans="3:7" x14ac:dyDescent="0.25">
      <c r="C759" s="44">
        <f t="shared" si="37"/>
        <v>2005</v>
      </c>
      <c r="D759" s="44">
        <f t="shared" si="38"/>
        <v>4</v>
      </c>
      <c r="E759" s="23">
        <v>38464</v>
      </c>
      <c r="F759" s="22">
        <v>17.675000000000001</v>
      </c>
      <c r="G759" s="59"/>
    </row>
    <row r="760" spans="3:7" x14ac:dyDescent="0.25">
      <c r="C760" s="44">
        <f t="shared" si="37"/>
        <v>2005</v>
      </c>
      <c r="D760" s="44">
        <f t="shared" si="38"/>
        <v>4</v>
      </c>
      <c r="E760" s="23">
        <v>38467</v>
      </c>
      <c r="F760" s="22">
        <v>17.594000000000001</v>
      </c>
      <c r="G760" s="59"/>
    </row>
    <row r="761" spans="3:7" x14ac:dyDescent="0.25">
      <c r="C761" s="44">
        <f t="shared" si="37"/>
        <v>2005</v>
      </c>
      <c r="D761" s="44">
        <f t="shared" si="38"/>
        <v>4</v>
      </c>
      <c r="E761" s="23">
        <v>38468</v>
      </c>
      <c r="F761" s="22">
        <v>17.545000000000002</v>
      </c>
      <c r="G761" s="59"/>
    </row>
    <row r="762" spans="3:7" x14ac:dyDescent="0.25">
      <c r="C762" s="44">
        <f t="shared" si="37"/>
        <v>2005</v>
      </c>
      <c r="D762" s="44">
        <f t="shared" si="38"/>
        <v>4</v>
      </c>
      <c r="E762" s="23">
        <v>38469</v>
      </c>
      <c r="F762" s="22">
        <v>18.7</v>
      </c>
      <c r="G762" s="59"/>
    </row>
    <row r="763" spans="3:7" x14ac:dyDescent="0.25">
      <c r="C763" s="44">
        <f t="shared" si="37"/>
        <v>2005</v>
      </c>
      <c r="D763" s="44">
        <f t="shared" si="38"/>
        <v>4</v>
      </c>
      <c r="E763" s="23">
        <v>38470</v>
      </c>
      <c r="F763" s="22">
        <v>18.591000000000001</v>
      </c>
      <c r="G763" s="59"/>
    </row>
    <row r="764" spans="3:7" x14ac:dyDescent="0.25">
      <c r="C764" s="44">
        <f t="shared" si="37"/>
        <v>2005</v>
      </c>
      <c r="D764" s="44">
        <f t="shared" si="38"/>
        <v>4</v>
      </c>
      <c r="E764" s="23">
        <v>38471</v>
      </c>
      <c r="F764" s="22">
        <v>18.727</v>
      </c>
      <c r="G764" s="59"/>
    </row>
    <row r="765" spans="3:7" x14ac:dyDescent="0.25">
      <c r="C765" s="44">
        <f t="shared" si="37"/>
        <v>2005</v>
      </c>
      <c r="D765" s="44">
        <f t="shared" si="38"/>
        <v>5</v>
      </c>
      <c r="E765" s="23">
        <v>38474</v>
      </c>
      <c r="F765" s="22">
        <v>19.687999999999999</v>
      </c>
      <c r="G765" s="59"/>
    </row>
    <row r="766" spans="3:7" x14ac:dyDescent="0.25">
      <c r="C766" s="44">
        <f t="shared" si="37"/>
        <v>2005</v>
      </c>
      <c r="D766" s="44">
        <f t="shared" si="38"/>
        <v>5</v>
      </c>
      <c r="E766" s="23">
        <v>38475</v>
      </c>
      <c r="F766" s="22">
        <v>18.3</v>
      </c>
      <c r="G766" s="59"/>
    </row>
    <row r="767" spans="3:7" x14ac:dyDescent="0.25">
      <c r="C767" s="44">
        <f t="shared" si="37"/>
        <v>2005</v>
      </c>
      <c r="D767" s="44">
        <f t="shared" si="38"/>
        <v>5</v>
      </c>
      <c r="E767" s="23">
        <v>38476</v>
      </c>
      <c r="F767" s="22">
        <v>18.469000000000001</v>
      </c>
      <c r="G767" s="59"/>
    </row>
    <row r="768" spans="3:7" x14ac:dyDescent="0.25">
      <c r="C768" s="44">
        <f t="shared" si="37"/>
        <v>2005</v>
      </c>
      <c r="D768" s="44">
        <f t="shared" si="38"/>
        <v>5</v>
      </c>
      <c r="E768" s="23">
        <v>38477</v>
      </c>
      <c r="F768" s="22">
        <v>18.875</v>
      </c>
      <c r="G768" s="59"/>
    </row>
    <row r="769" spans="3:7" x14ac:dyDescent="0.25">
      <c r="C769" s="44">
        <f t="shared" si="37"/>
        <v>2005</v>
      </c>
      <c r="D769" s="44">
        <f t="shared" si="38"/>
        <v>5</v>
      </c>
      <c r="E769" s="23">
        <v>38478</v>
      </c>
      <c r="F769" s="22">
        <v>18</v>
      </c>
      <c r="G769" s="59"/>
    </row>
    <row r="770" spans="3:7" x14ac:dyDescent="0.25">
      <c r="C770" s="44">
        <f t="shared" si="37"/>
        <v>2005</v>
      </c>
      <c r="D770" s="44">
        <f t="shared" si="38"/>
        <v>5</v>
      </c>
      <c r="E770" s="23">
        <v>38481</v>
      </c>
      <c r="F770" s="22">
        <v>18.2</v>
      </c>
      <c r="G770" s="59"/>
    </row>
    <row r="771" spans="3:7" x14ac:dyDescent="0.25">
      <c r="C771" s="44">
        <f t="shared" si="37"/>
        <v>2005</v>
      </c>
      <c r="D771" s="44">
        <f t="shared" si="38"/>
        <v>5</v>
      </c>
      <c r="E771" s="23">
        <v>38482</v>
      </c>
      <c r="F771" s="22">
        <v>18.527999999999999</v>
      </c>
      <c r="G771" s="59"/>
    </row>
    <row r="772" spans="3:7" x14ac:dyDescent="0.25">
      <c r="C772" s="44">
        <f t="shared" si="37"/>
        <v>2005</v>
      </c>
      <c r="D772" s="44">
        <f t="shared" si="38"/>
        <v>5</v>
      </c>
      <c r="E772" s="23">
        <v>38483</v>
      </c>
      <c r="F772" s="22">
        <v>19.2</v>
      </c>
      <c r="G772" s="59"/>
    </row>
    <row r="773" spans="3:7" x14ac:dyDescent="0.25">
      <c r="C773" s="44">
        <f t="shared" si="37"/>
        <v>2005</v>
      </c>
      <c r="D773" s="44">
        <f t="shared" si="38"/>
        <v>5</v>
      </c>
      <c r="E773" s="23">
        <v>38484</v>
      </c>
      <c r="F773" s="22">
        <v>19.861000000000001</v>
      </c>
      <c r="G773" s="59"/>
    </row>
    <row r="774" spans="3:7" x14ac:dyDescent="0.25">
      <c r="C774" s="44">
        <f t="shared" si="37"/>
        <v>2005</v>
      </c>
      <c r="D774" s="44">
        <f t="shared" si="38"/>
        <v>5</v>
      </c>
      <c r="E774" s="23">
        <v>38485</v>
      </c>
      <c r="F774" s="22">
        <v>20.222000000000001</v>
      </c>
      <c r="G774" s="59"/>
    </row>
    <row r="775" spans="3:7" x14ac:dyDescent="0.25">
      <c r="C775" s="44">
        <f t="shared" ref="C775:C838" si="39">YEAR(E775)</f>
        <v>2005</v>
      </c>
      <c r="D775" s="44">
        <f t="shared" ref="D775:D838" si="40">MONTH(E775)</f>
        <v>5</v>
      </c>
      <c r="E775" s="23">
        <v>38488</v>
      </c>
      <c r="F775" s="22">
        <v>21.356999999999999</v>
      </c>
      <c r="G775" s="59"/>
    </row>
    <row r="776" spans="3:7" x14ac:dyDescent="0.25">
      <c r="C776" s="44">
        <f t="shared" si="39"/>
        <v>2005</v>
      </c>
      <c r="D776" s="44">
        <f t="shared" si="40"/>
        <v>5</v>
      </c>
      <c r="E776" s="23">
        <v>38489</v>
      </c>
      <c r="F776" s="22">
        <v>21.95</v>
      </c>
      <c r="G776" s="59"/>
    </row>
    <row r="777" spans="3:7" x14ac:dyDescent="0.25">
      <c r="C777" s="44">
        <f t="shared" si="39"/>
        <v>2005</v>
      </c>
      <c r="D777" s="44">
        <f t="shared" si="40"/>
        <v>5</v>
      </c>
      <c r="E777" s="23">
        <v>38490</v>
      </c>
      <c r="F777" s="22">
        <v>21.722000000000001</v>
      </c>
      <c r="G777" s="59"/>
    </row>
    <row r="778" spans="3:7" x14ac:dyDescent="0.25">
      <c r="C778" s="44">
        <f t="shared" si="39"/>
        <v>2005</v>
      </c>
      <c r="D778" s="44">
        <f t="shared" si="40"/>
        <v>5</v>
      </c>
      <c r="E778" s="23">
        <v>38491</v>
      </c>
      <c r="F778" s="22">
        <v>21.65</v>
      </c>
      <c r="G778" s="59"/>
    </row>
    <row r="779" spans="3:7" x14ac:dyDescent="0.25">
      <c r="C779" s="44">
        <f t="shared" si="39"/>
        <v>2005</v>
      </c>
      <c r="D779" s="44">
        <f t="shared" si="40"/>
        <v>5</v>
      </c>
      <c r="E779" s="23">
        <v>38492</v>
      </c>
      <c r="F779" s="22">
        <v>21.571000000000002</v>
      </c>
      <c r="G779" s="59"/>
    </row>
    <row r="780" spans="3:7" x14ac:dyDescent="0.25">
      <c r="C780" s="44">
        <f t="shared" si="39"/>
        <v>2005</v>
      </c>
      <c r="D780" s="44">
        <f t="shared" si="40"/>
        <v>5</v>
      </c>
      <c r="E780" s="23">
        <v>38495</v>
      </c>
      <c r="F780" s="22">
        <v>21.777999999999999</v>
      </c>
      <c r="G780" s="59"/>
    </row>
    <row r="781" spans="3:7" x14ac:dyDescent="0.25">
      <c r="C781" s="44">
        <f t="shared" si="39"/>
        <v>2005</v>
      </c>
      <c r="D781" s="44">
        <f t="shared" si="40"/>
        <v>5</v>
      </c>
      <c r="E781" s="23">
        <v>38496</v>
      </c>
      <c r="F781" s="22">
        <v>21.625</v>
      </c>
      <c r="G781" s="59"/>
    </row>
    <row r="782" spans="3:7" x14ac:dyDescent="0.25">
      <c r="C782" s="44">
        <f t="shared" si="39"/>
        <v>2005</v>
      </c>
      <c r="D782" s="44">
        <f t="shared" si="40"/>
        <v>5</v>
      </c>
      <c r="E782" s="23">
        <v>38497</v>
      </c>
      <c r="F782" s="22">
        <v>21.5</v>
      </c>
      <c r="G782" s="59"/>
    </row>
    <row r="783" spans="3:7" x14ac:dyDescent="0.25">
      <c r="C783" s="44">
        <f t="shared" si="39"/>
        <v>2005</v>
      </c>
      <c r="D783" s="44">
        <f t="shared" si="40"/>
        <v>5</v>
      </c>
      <c r="E783" s="23">
        <v>38498</v>
      </c>
      <c r="F783" s="22">
        <v>21.5</v>
      </c>
      <c r="G783" s="59"/>
    </row>
    <row r="784" spans="3:7" x14ac:dyDescent="0.25">
      <c r="C784" s="44">
        <f t="shared" si="39"/>
        <v>2005</v>
      </c>
      <c r="D784" s="44">
        <f t="shared" si="40"/>
        <v>5</v>
      </c>
      <c r="E784" s="23">
        <v>38499</v>
      </c>
      <c r="F784" s="22">
        <v>21.356999999999999</v>
      </c>
      <c r="G784" s="59"/>
    </row>
    <row r="785" spans="3:7" x14ac:dyDescent="0.25">
      <c r="C785" s="44">
        <f t="shared" si="39"/>
        <v>2005</v>
      </c>
      <c r="D785" s="44">
        <f t="shared" si="40"/>
        <v>5</v>
      </c>
      <c r="E785" s="23">
        <v>38502</v>
      </c>
      <c r="F785" s="22">
        <v>21.875</v>
      </c>
      <c r="G785" s="59"/>
    </row>
    <row r="786" spans="3:7" x14ac:dyDescent="0.25">
      <c r="C786" s="44">
        <f t="shared" si="39"/>
        <v>2005</v>
      </c>
      <c r="D786" s="44">
        <f t="shared" si="40"/>
        <v>5</v>
      </c>
      <c r="E786" s="23">
        <v>38503</v>
      </c>
      <c r="F786" s="22">
        <v>21.356999999999999</v>
      </c>
      <c r="G786" s="59"/>
    </row>
    <row r="787" spans="3:7" x14ac:dyDescent="0.25">
      <c r="C787" s="44">
        <f t="shared" si="39"/>
        <v>2005</v>
      </c>
      <c r="D787" s="44">
        <f t="shared" si="40"/>
        <v>6</v>
      </c>
      <c r="E787" s="23">
        <v>38504</v>
      </c>
      <c r="F787" s="22">
        <v>20.943999999999999</v>
      </c>
      <c r="G787" s="59"/>
    </row>
    <row r="788" spans="3:7" x14ac:dyDescent="0.25">
      <c r="C788" s="44">
        <f t="shared" si="39"/>
        <v>2005</v>
      </c>
      <c r="D788" s="44">
        <f t="shared" si="40"/>
        <v>6</v>
      </c>
      <c r="E788" s="23">
        <v>38505</v>
      </c>
      <c r="F788" s="22">
        <v>20.821000000000002</v>
      </c>
      <c r="G788" s="59"/>
    </row>
    <row r="789" spans="3:7" x14ac:dyDescent="0.25">
      <c r="C789" s="44">
        <f t="shared" si="39"/>
        <v>2005</v>
      </c>
      <c r="D789" s="44">
        <f t="shared" si="40"/>
        <v>6</v>
      </c>
      <c r="E789" s="23">
        <v>38506</v>
      </c>
      <c r="F789" s="22">
        <v>21.5</v>
      </c>
      <c r="G789" s="59"/>
    </row>
    <row r="790" spans="3:7" x14ac:dyDescent="0.25">
      <c r="C790" s="44">
        <f t="shared" si="39"/>
        <v>2005</v>
      </c>
      <c r="D790" s="44">
        <f t="shared" si="40"/>
        <v>6</v>
      </c>
      <c r="E790" s="23">
        <v>38509</v>
      </c>
      <c r="F790" s="22">
        <v>21.056000000000001</v>
      </c>
      <c r="G790" s="59"/>
    </row>
    <row r="791" spans="3:7" x14ac:dyDescent="0.25">
      <c r="C791" s="44">
        <f t="shared" si="39"/>
        <v>2005</v>
      </c>
      <c r="D791" s="44">
        <f t="shared" si="40"/>
        <v>6</v>
      </c>
      <c r="E791" s="23">
        <v>38510</v>
      </c>
      <c r="F791" s="22">
        <v>21.225000000000001</v>
      </c>
      <c r="G791" s="59"/>
    </row>
    <row r="792" spans="3:7" x14ac:dyDescent="0.25">
      <c r="C792" s="44">
        <f t="shared" si="39"/>
        <v>2005</v>
      </c>
      <c r="D792" s="44">
        <f t="shared" si="40"/>
        <v>6</v>
      </c>
      <c r="E792" s="23">
        <v>38511</v>
      </c>
      <c r="F792" s="22">
        <v>21.213999999999999</v>
      </c>
      <c r="G792" s="59"/>
    </row>
    <row r="793" spans="3:7" x14ac:dyDescent="0.25">
      <c r="C793" s="44">
        <f t="shared" si="39"/>
        <v>2005</v>
      </c>
      <c r="D793" s="44">
        <f t="shared" si="40"/>
        <v>6</v>
      </c>
      <c r="E793" s="23">
        <v>38512</v>
      </c>
      <c r="F793" s="22">
        <v>21.5</v>
      </c>
      <c r="G793" s="59"/>
    </row>
    <row r="794" spans="3:7" x14ac:dyDescent="0.25">
      <c r="C794" s="44">
        <f t="shared" si="39"/>
        <v>2005</v>
      </c>
      <c r="D794" s="44">
        <f t="shared" si="40"/>
        <v>6</v>
      </c>
      <c r="E794" s="23">
        <v>38513</v>
      </c>
      <c r="F794" s="22">
        <v>21.530999999999999</v>
      </c>
      <c r="G794" s="59"/>
    </row>
    <row r="795" spans="3:7" x14ac:dyDescent="0.25">
      <c r="C795" s="44">
        <f t="shared" si="39"/>
        <v>2005</v>
      </c>
      <c r="D795" s="44">
        <f t="shared" si="40"/>
        <v>6</v>
      </c>
      <c r="E795" s="23">
        <v>38516</v>
      </c>
      <c r="F795" s="22">
        <v>22.25</v>
      </c>
      <c r="G795" s="59"/>
    </row>
    <row r="796" spans="3:7" x14ac:dyDescent="0.25">
      <c r="C796" s="44">
        <f t="shared" si="39"/>
        <v>2005</v>
      </c>
      <c r="D796" s="44">
        <f t="shared" si="40"/>
        <v>6</v>
      </c>
      <c r="E796" s="23">
        <v>38517</v>
      </c>
      <c r="F796" s="22">
        <v>24</v>
      </c>
      <c r="G796" s="59"/>
    </row>
    <row r="797" spans="3:7" x14ac:dyDescent="0.25">
      <c r="C797" s="44">
        <f t="shared" si="39"/>
        <v>2005</v>
      </c>
      <c r="D797" s="44">
        <f t="shared" si="40"/>
        <v>6</v>
      </c>
      <c r="E797" s="23">
        <v>38518</v>
      </c>
      <c r="F797" s="22">
        <v>24.187999999999999</v>
      </c>
      <c r="G797" s="59"/>
    </row>
    <row r="798" spans="3:7" x14ac:dyDescent="0.25">
      <c r="C798" s="44">
        <f t="shared" si="39"/>
        <v>2005</v>
      </c>
      <c r="D798" s="44">
        <f t="shared" si="40"/>
        <v>6</v>
      </c>
      <c r="E798" s="23">
        <v>38519</v>
      </c>
      <c r="F798" s="22">
        <v>24.571000000000002</v>
      </c>
      <c r="G798" s="59"/>
    </row>
    <row r="799" spans="3:7" x14ac:dyDescent="0.25">
      <c r="C799" s="44">
        <f t="shared" si="39"/>
        <v>2005</v>
      </c>
      <c r="D799" s="44">
        <f t="shared" si="40"/>
        <v>6</v>
      </c>
      <c r="E799" s="23">
        <v>38520</v>
      </c>
      <c r="F799" s="22">
        <v>24.222000000000001</v>
      </c>
      <c r="G799" s="59"/>
    </row>
    <row r="800" spans="3:7" x14ac:dyDescent="0.25">
      <c r="C800" s="44">
        <f t="shared" si="39"/>
        <v>2005</v>
      </c>
      <c r="D800" s="44">
        <f t="shared" si="40"/>
        <v>6</v>
      </c>
      <c r="E800" s="23">
        <v>38523</v>
      </c>
      <c r="F800" s="22">
        <v>23.448</v>
      </c>
      <c r="G800" s="59"/>
    </row>
    <row r="801" spans="3:7" x14ac:dyDescent="0.25">
      <c r="C801" s="44">
        <f t="shared" si="39"/>
        <v>2005</v>
      </c>
      <c r="D801" s="44">
        <f t="shared" si="40"/>
        <v>6</v>
      </c>
      <c r="E801" s="23">
        <v>38524</v>
      </c>
      <c r="F801" s="22">
        <v>23.698</v>
      </c>
      <c r="G801" s="59"/>
    </row>
    <row r="802" spans="3:7" x14ac:dyDescent="0.25">
      <c r="C802" s="44">
        <f t="shared" si="39"/>
        <v>2005</v>
      </c>
      <c r="D802" s="44">
        <f t="shared" si="40"/>
        <v>6</v>
      </c>
      <c r="E802" s="23">
        <v>38525</v>
      </c>
      <c r="F802" s="22">
        <v>23.032</v>
      </c>
      <c r="G802" s="59"/>
    </row>
    <row r="803" spans="3:7" x14ac:dyDescent="0.25">
      <c r="C803" s="44">
        <f t="shared" si="39"/>
        <v>2005</v>
      </c>
      <c r="D803" s="44">
        <f t="shared" si="40"/>
        <v>6</v>
      </c>
      <c r="E803" s="23">
        <v>38526</v>
      </c>
      <c r="F803" s="22">
        <v>23.274000000000001</v>
      </c>
      <c r="G803" s="59"/>
    </row>
    <row r="804" spans="3:7" x14ac:dyDescent="0.25">
      <c r="C804" s="44">
        <f t="shared" si="39"/>
        <v>2005</v>
      </c>
      <c r="D804" s="44">
        <f t="shared" si="40"/>
        <v>6</v>
      </c>
      <c r="E804" s="23">
        <v>38527</v>
      </c>
      <c r="F804" s="22">
        <v>23.149000000000001</v>
      </c>
      <c r="G804" s="59"/>
    </row>
    <row r="805" spans="3:7" x14ac:dyDescent="0.25">
      <c r="C805" s="44">
        <f t="shared" si="39"/>
        <v>2005</v>
      </c>
      <c r="D805" s="44">
        <f t="shared" si="40"/>
        <v>6</v>
      </c>
      <c r="E805" s="23">
        <v>38530</v>
      </c>
      <c r="F805" s="22">
        <v>22.969000000000001</v>
      </c>
      <c r="G805" s="59"/>
    </row>
    <row r="806" spans="3:7" x14ac:dyDescent="0.25">
      <c r="C806" s="44">
        <f t="shared" si="39"/>
        <v>2005</v>
      </c>
      <c r="D806" s="44">
        <f t="shared" si="40"/>
        <v>6</v>
      </c>
      <c r="E806" s="23">
        <v>38531</v>
      </c>
      <c r="F806" s="22">
        <v>22.213999999999999</v>
      </c>
      <c r="G806" s="59"/>
    </row>
    <row r="807" spans="3:7" x14ac:dyDescent="0.25">
      <c r="C807" s="44">
        <f t="shared" si="39"/>
        <v>2005</v>
      </c>
      <c r="D807" s="44">
        <f t="shared" si="40"/>
        <v>6</v>
      </c>
      <c r="E807" s="23">
        <v>38532</v>
      </c>
      <c r="F807" s="22">
        <v>22.428999999999998</v>
      </c>
      <c r="G807" s="59"/>
    </row>
    <row r="808" spans="3:7" x14ac:dyDescent="0.25">
      <c r="C808" s="44">
        <f t="shared" si="39"/>
        <v>2005</v>
      </c>
      <c r="D808" s="44">
        <f t="shared" si="40"/>
        <v>6</v>
      </c>
      <c r="E808" s="23">
        <v>38533</v>
      </c>
      <c r="F808" s="22">
        <v>22.15</v>
      </c>
      <c r="G808" s="59"/>
    </row>
    <row r="809" spans="3:7" x14ac:dyDescent="0.25">
      <c r="C809" s="44">
        <f t="shared" si="39"/>
        <v>2005</v>
      </c>
      <c r="D809" s="44">
        <f t="shared" si="40"/>
        <v>7</v>
      </c>
      <c r="E809" s="23">
        <v>38534</v>
      </c>
      <c r="F809" s="22">
        <v>22.167000000000002</v>
      </c>
      <c r="G809" s="59"/>
    </row>
    <row r="810" spans="3:7" x14ac:dyDescent="0.25">
      <c r="C810" s="44">
        <f t="shared" si="39"/>
        <v>2005</v>
      </c>
      <c r="D810" s="44">
        <f t="shared" si="40"/>
        <v>7</v>
      </c>
      <c r="E810" s="23">
        <v>38537</v>
      </c>
      <c r="F810" s="22">
        <v>22.125</v>
      </c>
      <c r="G810" s="59"/>
    </row>
    <row r="811" spans="3:7" x14ac:dyDescent="0.25">
      <c r="C811" s="44">
        <f t="shared" si="39"/>
        <v>2005</v>
      </c>
      <c r="D811" s="44">
        <f t="shared" si="40"/>
        <v>7</v>
      </c>
      <c r="E811" s="23">
        <v>38538</v>
      </c>
      <c r="F811" s="22">
        <v>21.713999999999999</v>
      </c>
      <c r="G811" s="59"/>
    </row>
    <row r="812" spans="3:7" x14ac:dyDescent="0.25">
      <c r="C812" s="44">
        <f t="shared" si="39"/>
        <v>2005</v>
      </c>
      <c r="D812" s="44">
        <f t="shared" si="40"/>
        <v>7</v>
      </c>
      <c r="E812" s="23">
        <v>38539</v>
      </c>
      <c r="F812" s="22">
        <v>21.625</v>
      </c>
      <c r="G812" s="59"/>
    </row>
    <row r="813" spans="3:7" x14ac:dyDescent="0.25">
      <c r="C813" s="44">
        <f t="shared" si="39"/>
        <v>2005</v>
      </c>
      <c r="D813" s="44">
        <f t="shared" si="40"/>
        <v>7</v>
      </c>
      <c r="E813" s="23">
        <v>38540</v>
      </c>
      <c r="F813" s="22">
        <v>21.856999999999999</v>
      </c>
      <c r="G813" s="59"/>
    </row>
    <row r="814" spans="3:7" x14ac:dyDescent="0.25">
      <c r="C814" s="44">
        <f t="shared" si="39"/>
        <v>2005</v>
      </c>
      <c r="D814" s="44">
        <f t="shared" si="40"/>
        <v>7</v>
      </c>
      <c r="E814" s="23">
        <v>38541</v>
      </c>
      <c r="F814" s="22">
        <v>21.428999999999998</v>
      </c>
      <c r="G814" s="59"/>
    </row>
    <row r="815" spans="3:7" x14ac:dyDescent="0.25">
      <c r="C815" s="44">
        <f t="shared" si="39"/>
        <v>2005</v>
      </c>
      <c r="D815" s="44">
        <f t="shared" si="40"/>
        <v>7</v>
      </c>
      <c r="E815" s="23">
        <v>38544</v>
      </c>
      <c r="F815" s="22">
        <v>21.062999999999999</v>
      </c>
      <c r="G815" s="59"/>
    </row>
    <row r="816" spans="3:7" x14ac:dyDescent="0.25">
      <c r="C816" s="44">
        <f t="shared" si="39"/>
        <v>2005</v>
      </c>
      <c r="D816" s="44">
        <f t="shared" si="40"/>
        <v>7</v>
      </c>
      <c r="E816" s="23">
        <v>38545</v>
      </c>
      <c r="F816" s="22">
        <v>20.375</v>
      </c>
      <c r="G816" s="59"/>
    </row>
    <row r="817" spans="3:7" x14ac:dyDescent="0.25">
      <c r="C817" s="44">
        <f t="shared" si="39"/>
        <v>2005</v>
      </c>
      <c r="D817" s="44">
        <f t="shared" si="40"/>
        <v>7</v>
      </c>
      <c r="E817" s="23">
        <v>38546</v>
      </c>
      <c r="F817" s="22">
        <v>20.428999999999998</v>
      </c>
      <c r="G817" s="59"/>
    </row>
    <row r="818" spans="3:7" x14ac:dyDescent="0.25">
      <c r="C818" s="44">
        <f t="shared" si="39"/>
        <v>2005</v>
      </c>
      <c r="D818" s="44">
        <f t="shared" si="40"/>
        <v>7</v>
      </c>
      <c r="E818" s="23">
        <v>38547</v>
      </c>
      <c r="F818" s="22">
        <v>20.375</v>
      </c>
      <c r="G818" s="59"/>
    </row>
    <row r="819" spans="3:7" x14ac:dyDescent="0.25">
      <c r="C819" s="44">
        <f t="shared" si="39"/>
        <v>2005</v>
      </c>
      <c r="D819" s="44">
        <f t="shared" si="40"/>
        <v>7</v>
      </c>
      <c r="E819" s="23">
        <v>38548</v>
      </c>
      <c r="F819" s="22">
        <v>19.969000000000001</v>
      </c>
      <c r="G819" s="59"/>
    </row>
    <row r="820" spans="3:7" x14ac:dyDescent="0.25">
      <c r="C820" s="44">
        <f t="shared" si="39"/>
        <v>2005</v>
      </c>
      <c r="D820" s="44">
        <f t="shared" si="40"/>
        <v>7</v>
      </c>
      <c r="E820" s="23">
        <v>38551</v>
      </c>
      <c r="F820" s="22">
        <v>19.792000000000002</v>
      </c>
      <c r="G820" s="59"/>
    </row>
    <row r="821" spans="3:7" x14ac:dyDescent="0.25">
      <c r="C821" s="44">
        <f t="shared" si="39"/>
        <v>2005</v>
      </c>
      <c r="D821" s="44">
        <f t="shared" si="40"/>
        <v>7</v>
      </c>
      <c r="E821" s="23">
        <v>38552</v>
      </c>
      <c r="F821" s="22">
        <v>19.469000000000001</v>
      </c>
      <c r="G821" s="59"/>
    </row>
    <row r="822" spans="3:7" x14ac:dyDescent="0.25">
      <c r="C822" s="44">
        <f t="shared" si="39"/>
        <v>2005</v>
      </c>
      <c r="D822" s="44">
        <f t="shared" si="40"/>
        <v>7</v>
      </c>
      <c r="E822" s="23">
        <v>38553</v>
      </c>
      <c r="F822" s="22">
        <v>19.375</v>
      </c>
      <c r="G822" s="59"/>
    </row>
    <row r="823" spans="3:7" x14ac:dyDescent="0.25">
      <c r="C823" s="44">
        <f t="shared" si="39"/>
        <v>2005</v>
      </c>
      <c r="D823" s="44">
        <f t="shared" si="40"/>
        <v>7</v>
      </c>
      <c r="E823" s="23">
        <v>38554</v>
      </c>
      <c r="F823" s="22">
        <v>19.530999999999999</v>
      </c>
      <c r="G823" s="59"/>
    </row>
    <row r="824" spans="3:7" x14ac:dyDescent="0.25">
      <c r="C824" s="44">
        <f t="shared" si="39"/>
        <v>2005</v>
      </c>
      <c r="D824" s="44">
        <f t="shared" si="40"/>
        <v>7</v>
      </c>
      <c r="E824" s="23">
        <v>38555</v>
      </c>
      <c r="F824" s="22">
        <v>19.582999999999998</v>
      </c>
      <c r="G824" s="59"/>
    </row>
    <row r="825" spans="3:7" x14ac:dyDescent="0.25">
      <c r="C825" s="44">
        <f t="shared" si="39"/>
        <v>2005</v>
      </c>
      <c r="D825" s="44">
        <f t="shared" si="40"/>
        <v>7</v>
      </c>
      <c r="E825" s="23">
        <v>38558</v>
      </c>
      <c r="F825" s="22">
        <v>19.469000000000001</v>
      </c>
      <c r="G825" s="59"/>
    </row>
    <row r="826" spans="3:7" x14ac:dyDescent="0.25">
      <c r="C826" s="44">
        <f t="shared" si="39"/>
        <v>2005</v>
      </c>
      <c r="D826" s="44">
        <f t="shared" si="40"/>
        <v>7</v>
      </c>
      <c r="E826" s="23">
        <v>38559</v>
      </c>
      <c r="F826" s="22">
        <v>19.428999999999998</v>
      </c>
      <c r="G826" s="59"/>
    </row>
    <row r="827" spans="3:7" x14ac:dyDescent="0.25">
      <c r="C827" s="44">
        <f t="shared" si="39"/>
        <v>2005</v>
      </c>
      <c r="D827" s="44">
        <f t="shared" si="40"/>
        <v>7</v>
      </c>
      <c r="E827" s="23">
        <v>38560</v>
      </c>
      <c r="F827" s="22">
        <v>19.437999999999999</v>
      </c>
      <c r="G827" s="59"/>
    </row>
    <row r="828" spans="3:7" x14ac:dyDescent="0.25">
      <c r="C828" s="44">
        <f t="shared" si="39"/>
        <v>2005</v>
      </c>
      <c r="D828" s="44">
        <f t="shared" si="40"/>
        <v>7</v>
      </c>
      <c r="E828" s="23">
        <v>38561</v>
      </c>
      <c r="F828" s="22">
        <v>19.437999999999999</v>
      </c>
      <c r="G828" s="59"/>
    </row>
    <row r="829" spans="3:7" x14ac:dyDescent="0.25">
      <c r="C829" s="44">
        <f t="shared" si="39"/>
        <v>2005</v>
      </c>
      <c r="D829" s="44">
        <f t="shared" si="40"/>
        <v>7</v>
      </c>
      <c r="E829" s="23">
        <v>38562</v>
      </c>
      <c r="F829" s="22">
        <v>19.428999999999998</v>
      </c>
      <c r="G829" s="59"/>
    </row>
    <row r="830" spans="3:7" x14ac:dyDescent="0.25">
      <c r="C830" s="44">
        <f t="shared" si="39"/>
        <v>2005</v>
      </c>
      <c r="D830" s="44">
        <f t="shared" si="40"/>
        <v>8</v>
      </c>
      <c r="E830" s="23">
        <v>38565</v>
      </c>
      <c r="F830" s="22">
        <v>19.321000000000002</v>
      </c>
      <c r="G830" s="59"/>
    </row>
    <row r="831" spans="3:7" x14ac:dyDescent="0.25">
      <c r="C831" s="44">
        <f t="shared" si="39"/>
        <v>2005</v>
      </c>
      <c r="D831" s="44">
        <f t="shared" si="40"/>
        <v>8</v>
      </c>
      <c r="E831" s="23">
        <v>38566</v>
      </c>
      <c r="F831" s="22">
        <v>19.280999999999999</v>
      </c>
      <c r="G831" s="59"/>
    </row>
    <row r="832" spans="3:7" x14ac:dyDescent="0.25">
      <c r="C832" s="44">
        <f t="shared" si="39"/>
        <v>2005</v>
      </c>
      <c r="D832" s="44">
        <f t="shared" si="40"/>
        <v>8</v>
      </c>
      <c r="E832" s="23">
        <v>38567</v>
      </c>
      <c r="F832" s="22">
        <v>19.321000000000002</v>
      </c>
      <c r="G832" s="59"/>
    </row>
    <row r="833" spans="3:7" x14ac:dyDescent="0.25">
      <c r="C833" s="44">
        <f t="shared" si="39"/>
        <v>2005</v>
      </c>
      <c r="D833" s="44">
        <f t="shared" si="40"/>
        <v>8</v>
      </c>
      <c r="E833" s="23">
        <v>38568</v>
      </c>
      <c r="F833" s="22">
        <v>19.321000000000002</v>
      </c>
      <c r="G833" s="59"/>
    </row>
    <row r="834" spans="3:7" x14ac:dyDescent="0.25">
      <c r="C834" s="44">
        <f t="shared" si="39"/>
        <v>2005</v>
      </c>
      <c r="D834" s="44">
        <f t="shared" si="40"/>
        <v>8</v>
      </c>
      <c r="E834" s="23">
        <v>38569</v>
      </c>
      <c r="F834" s="22">
        <v>19.437999999999999</v>
      </c>
      <c r="G834" s="59"/>
    </row>
    <row r="835" spans="3:7" x14ac:dyDescent="0.25">
      <c r="C835" s="44">
        <f t="shared" si="39"/>
        <v>2005</v>
      </c>
      <c r="D835" s="44">
        <f t="shared" si="40"/>
        <v>8</v>
      </c>
      <c r="E835" s="23">
        <v>38572</v>
      </c>
      <c r="F835" s="22">
        <v>19.443999999999999</v>
      </c>
      <c r="G835" s="59"/>
    </row>
    <row r="836" spans="3:7" x14ac:dyDescent="0.25">
      <c r="C836" s="44">
        <f t="shared" si="39"/>
        <v>2005</v>
      </c>
      <c r="D836" s="44">
        <f t="shared" si="40"/>
        <v>8</v>
      </c>
      <c r="E836" s="23">
        <v>38573</v>
      </c>
      <c r="F836" s="22">
        <v>19.375</v>
      </c>
      <c r="G836" s="59"/>
    </row>
    <row r="837" spans="3:7" x14ac:dyDescent="0.25">
      <c r="C837" s="44">
        <f t="shared" si="39"/>
        <v>2005</v>
      </c>
      <c r="D837" s="44">
        <f t="shared" si="40"/>
        <v>8</v>
      </c>
      <c r="E837" s="23">
        <v>38574</v>
      </c>
      <c r="F837" s="22">
        <v>19.388999999999999</v>
      </c>
      <c r="G837" s="59"/>
    </row>
    <row r="838" spans="3:7" x14ac:dyDescent="0.25">
      <c r="C838" s="44">
        <f t="shared" si="39"/>
        <v>2005</v>
      </c>
      <c r="D838" s="44">
        <f t="shared" si="40"/>
        <v>8</v>
      </c>
      <c r="E838" s="23">
        <v>38575</v>
      </c>
      <c r="F838" s="22">
        <v>19.306000000000001</v>
      </c>
      <c r="G838" s="59"/>
    </row>
    <row r="839" spans="3:7" x14ac:dyDescent="0.25">
      <c r="C839" s="44">
        <f t="shared" ref="C839:C902" si="41">YEAR(E839)</f>
        <v>2005</v>
      </c>
      <c r="D839" s="44">
        <f t="shared" ref="D839:D902" si="42">MONTH(E839)</f>
        <v>8</v>
      </c>
      <c r="E839" s="23">
        <v>38576</v>
      </c>
      <c r="F839" s="22">
        <v>19.393000000000001</v>
      </c>
      <c r="G839" s="59"/>
    </row>
    <row r="840" spans="3:7" x14ac:dyDescent="0.25">
      <c r="C840" s="44">
        <f t="shared" si="41"/>
        <v>2005</v>
      </c>
      <c r="D840" s="44">
        <f t="shared" si="42"/>
        <v>8</v>
      </c>
      <c r="E840" s="23">
        <v>38579</v>
      </c>
      <c r="F840" s="22">
        <v>19.25</v>
      </c>
      <c r="G840" s="59"/>
    </row>
    <row r="841" spans="3:7" x14ac:dyDescent="0.25">
      <c r="C841" s="44">
        <f t="shared" si="41"/>
        <v>2005</v>
      </c>
      <c r="D841" s="44">
        <f t="shared" si="42"/>
        <v>8</v>
      </c>
      <c r="E841" s="23">
        <v>38580</v>
      </c>
      <c r="F841" s="22">
        <v>19.5</v>
      </c>
      <c r="G841" s="59"/>
    </row>
    <row r="842" spans="3:7" x14ac:dyDescent="0.25">
      <c r="C842" s="44">
        <f t="shared" si="41"/>
        <v>2005</v>
      </c>
      <c r="D842" s="44">
        <f t="shared" si="42"/>
        <v>8</v>
      </c>
      <c r="E842" s="23">
        <v>38581</v>
      </c>
      <c r="F842" s="22">
        <v>19.5</v>
      </c>
      <c r="G842" s="59"/>
    </row>
    <row r="843" spans="3:7" x14ac:dyDescent="0.25">
      <c r="C843" s="44">
        <f t="shared" si="41"/>
        <v>2005</v>
      </c>
      <c r="D843" s="44">
        <f t="shared" si="42"/>
        <v>8</v>
      </c>
      <c r="E843" s="23">
        <v>38582</v>
      </c>
      <c r="F843" s="22">
        <v>19.393000000000001</v>
      </c>
      <c r="G843" s="59"/>
    </row>
    <row r="844" spans="3:7" x14ac:dyDescent="0.25">
      <c r="C844" s="44">
        <f t="shared" si="41"/>
        <v>2005</v>
      </c>
      <c r="D844" s="44">
        <f t="shared" si="42"/>
        <v>8</v>
      </c>
      <c r="E844" s="23">
        <v>38583</v>
      </c>
      <c r="F844" s="22">
        <v>19.280999999999999</v>
      </c>
      <c r="G844" s="59"/>
    </row>
    <row r="845" spans="3:7" x14ac:dyDescent="0.25">
      <c r="C845" s="44">
        <f t="shared" si="41"/>
        <v>2005</v>
      </c>
      <c r="D845" s="44">
        <f t="shared" si="42"/>
        <v>8</v>
      </c>
      <c r="E845" s="23">
        <v>38586</v>
      </c>
      <c r="F845" s="22">
        <v>19.405999999999999</v>
      </c>
      <c r="G845" s="59"/>
    </row>
    <row r="846" spans="3:7" x14ac:dyDescent="0.25">
      <c r="C846" s="44">
        <f t="shared" si="41"/>
        <v>2005</v>
      </c>
      <c r="D846" s="44">
        <f t="shared" si="42"/>
        <v>8</v>
      </c>
      <c r="E846" s="23">
        <v>38587</v>
      </c>
      <c r="F846" s="22">
        <v>19.361000000000001</v>
      </c>
      <c r="G846" s="59"/>
    </row>
    <row r="847" spans="3:7" x14ac:dyDescent="0.25">
      <c r="C847" s="44">
        <f t="shared" si="41"/>
        <v>2005</v>
      </c>
      <c r="D847" s="44">
        <f t="shared" si="42"/>
        <v>8</v>
      </c>
      <c r="E847" s="23">
        <v>38588</v>
      </c>
      <c r="F847" s="22">
        <v>19.321000000000002</v>
      </c>
      <c r="G847" s="59"/>
    </row>
    <row r="848" spans="3:7" x14ac:dyDescent="0.25">
      <c r="C848" s="44">
        <f t="shared" si="41"/>
        <v>2005</v>
      </c>
      <c r="D848" s="44">
        <f t="shared" si="42"/>
        <v>8</v>
      </c>
      <c r="E848" s="23">
        <v>38589</v>
      </c>
      <c r="F848" s="22">
        <v>19.280999999999999</v>
      </c>
      <c r="G848" s="59"/>
    </row>
    <row r="849" spans="3:7" x14ac:dyDescent="0.25">
      <c r="C849" s="44">
        <f t="shared" si="41"/>
        <v>2005</v>
      </c>
      <c r="D849" s="44">
        <f t="shared" si="42"/>
        <v>8</v>
      </c>
      <c r="E849" s="23">
        <v>38590</v>
      </c>
      <c r="F849" s="22">
        <v>19.321000000000002</v>
      </c>
      <c r="G849" s="59"/>
    </row>
    <row r="850" spans="3:7" x14ac:dyDescent="0.25">
      <c r="C850" s="44">
        <f t="shared" si="41"/>
        <v>2005</v>
      </c>
      <c r="D850" s="44">
        <f t="shared" si="42"/>
        <v>8</v>
      </c>
      <c r="E850" s="23">
        <v>38593</v>
      </c>
      <c r="F850" s="22">
        <v>19.207999999999998</v>
      </c>
      <c r="G850" s="59"/>
    </row>
    <row r="851" spans="3:7" x14ac:dyDescent="0.25">
      <c r="C851" s="44">
        <f t="shared" si="41"/>
        <v>2005</v>
      </c>
      <c r="D851" s="44">
        <f t="shared" si="42"/>
        <v>8</v>
      </c>
      <c r="E851" s="23">
        <v>38594</v>
      </c>
      <c r="F851" s="22">
        <v>19.321000000000002</v>
      </c>
      <c r="G851" s="59"/>
    </row>
    <row r="852" spans="3:7" x14ac:dyDescent="0.25">
      <c r="C852" s="44">
        <f t="shared" si="41"/>
        <v>2005</v>
      </c>
      <c r="D852" s="44">
        <f t="shared" si="42"/>
        <v>8</v>
      </c>
      <c r="E852" s="23">
        <v>38595</v>
      </c>
      <c r="F852" s="22">
        <v>19.321000000000002</v>
      </c>
      <c r="G852" s="59"/>
    </row>
    <row r="853" spans="3:7" x14ac:dyDescent="0.25">
      <c r="C853" s="44">
        <f t="shared" si="41"/>
        <v>2005</v>
      </c>
      <c r="D853" s="44">
        <f t="shared" si="42"/>
        <v>9</v>
      </c>
      <c r="E853" s="23">
        <v>38596</v>
      </c>
      <c r="F853" s="22">
        <v>19.344000000000001</v>
      </c>
      <c r="G853" s="59"/>
    </row>
    <row r="854" spans="3:7" x14ac:dyDescent="0.25">
      <c r="C854" s="44">
        <f t="shared" si="41"/>
        <v>2005</v>
      </c>
      <c r="D854" s="44">
        <f t="shared" si="42"/>
        <v>9</v>
      </c>
      <c r="E854" s="23">
        <v>38597</v>
      </c>
      <c r="F854" s="22">
        <v>19.3</v>
      </c>
      <c r="G854" s="59"/>
    </row>
    <row r="855" spans="3:7" x14ac:dyDescent="0.25">
      <c r="C855" s="44">
        <f t="shared" si="41"/>
        <v>2005</v>
      </c>
      <c r="D855" s="44">
        <f t="shared" si="42"/>
        <v>9</v>
      </c>
      <c r="E855" s="23">
        <v>38600</v>
      </c>
      <c r="F855" s="22">
        <v>19.428999999999998</v>
      </c>
      <c r="G855" s="59"/>
    </row>
    <row r="856" spans="3:7" x14ac:dyDescent="0.25">
      <c r="C856" s="44">
        <f t="shared" si="41"/>
        <v>2005</v>
      </c>
      <c r="D856" s="44">
        <f t="shared" si="42"/>
        <v>9</v>
      </c>
      <c r="E856" s="23">
        <v>38601</v>
      </c>
      <c r="F856" s="22">
        <v>19.443999999999999</v>
      </c>
      <c r="G856" s="59"/>
    </row>
    <row r="857" spans="3:7" x14ac:dyDescent="0.25">
      <c r="C857" s="44">
        <f t="shared" si="41"/>
        <v>2005</v>
      </c>
      <c r="D857" s="44">
        <f t="shared" si="42"/>
        <v>9</v>
      </c>
      <c r="E857" s="23">
        <v>38602</v>
      </c>
      <c r="F857" s="22">
        <v>19.25</v>
      </c>
      <c r="G857" s="59"/>
    </row>
    <row r="858" spans="3:7" x14ac:dyDescent="0.25">
      <c r="C858" s="44">
        <f t="shared" si="41"/>
        <v>2005</v>
      </c>
      <c r="D858" s="44">
        <f t="shared" si="42"/>
        <v>9</v>
      </c>
      <c r="E858" s="23">
        <v>38603</v>
      </c>
      <c r="F858" s="22">
        <v>19.167000000000002</v>
      </c>
      <c r="G858" s="59"/>
    </row>
    <row r="859" spans="3:7" x14ac:dyDescent="0.25">
      <c r="C859" s="44">
        <f t="shared" si="41"/>
        <v>2005</v>
      </c>
      <c r="D859" s="44">
        <f t="shared" si="42"/>
        <v>9</v>
      </c>
      <c r="E859" s="23">
        <v>38604</v>
      </c>
      <c r="F859" s="22">
        <v>19.155999999999999</v>
      </c>
      <c r="G859" s="59"/>
    </row>
    <row r="860" spans="3:7" x14ac:dyDescent="0.25">
      <c r="C860" s="44">
        <f t="shared" si="41"/>
        <v>2005</v>
      </c>
      <c r="D860" s="44">
        <f t="shared" si="42"/>
        <v>9</v>
      </c>
      <c r="E860" s="23">
        <v>38607</v>
      </c>
      <c r="F860" s="22">
        <v>19</v>
      </c>
      <c r="G860" s="59"/>
    </row>
    <row r="861" spans="3:7" x14ac:dyDescent="0.25">
      <c r="C861" s="44">
        <f t="shared" si="41"/>
        <v>2005</v>
      </c>
      <c r="D861" s="44">
        <f t="shared" si="42"/>
        <v>9</v>
      </c>
      <c r="E861" s="23">
        <v>38608</v>
      </c>
      <c r="F861" s="22">
        <v>18.888999999999999</v>
      </c>
      <c r="G861" s="59"/>
    </row>
    <row r="862" spans="3:7" x14ac:dyDescent="0.25">
      <c r="C862" s="44">
        <f t="shared" si="41"/>
        <v>2005</v>
      </c>
      <c r="D862" s="44">
        <f t="shared" si="42"/>
        <v>9</v>
      </c>
      <c r="E862" s="23">
        <v>38609</v>
      </c>
      <c r="F862" s="22">
        <v>18.693999999999999</v>
      </c>
      <c r="G862" s="59"/>
    </row>
    <row r="863" spans="3:7" x14ac:dyDescent="0.25">
      <c r="C863" s="44">
        <f t="shared" si="41"/>
        <v>2005</v>
      </c>
      <c r="D863" s="44">
        <f t="shared" si="42"/>
        <v>9</v>
      </c>
      <c r="E863" s="23">
        <v>38610</v>
      </c>
      <c r="F863" s="22">
        <v>18.675000000000001</v>
      </c>
      <c r="G863" s="59"/>
    </row>
    <row r="864" spans="3:7" x14ac:dyDescent="0.25">
      <c r="C864" s="44">
        <f t="shared" si="41"/>
        <v>2005</v>
      </c>
      <c r="D864" s="44">
        <f t="shared" si="42"/>
        <v>9</v>
      </c>
      <c r="E864" s="23">
        <v>38611</v>
      </c>
      <c r="F864" s="22">
        <v>18.530999999999999</v>
      </c>
      <c r="G864" s="59"/>
    </row>
    <row r="865" spans="3:7" x14ac:dyDescent="0.25">
      <c r="C865" s="44">
        <f t="shared" si="41"/>
        <v>2005</v>
      </c>
      <c r="D865" s="44">
        <f t="shared" si="42"/>
        <v>9</v>
      </c>
      <c r="E865" s="23">
        <v>38614</v>
      </c>
      <c r="F865" s="22">
        <v>19.05</v>
      </c>
      <c r="G865" s="59"/>
    </row>
    <row r="866" spans="3:7" x14ac:dyDescent="0.25">
      <c r="C866" s="44">
        <f t="shared" si="41"/>
        <v>2005</v>
      </c>
      <c r="D866" s="44">
        <f t="shared" si="42"/>
        <v>9</v>
      </c>
      <c r="E866" s="23">
        <v>38615</v>
      </c>
      <c r="F866" s="22">
        <v>18.832999999999998</v>
      </c>
      <c r="G866" s="59"/>
    </row>
    <row r="867" spans="3:7" x14ac:dyDescent="0.25">
      <c r="C867" s="44">
        <f t="shared" si="41"/>
        <v>2005</v>
      </c>
      <c r="D867" s="44">
        <f t="shared" si="42"/>
        <v>9</v>
      </c>
      <c r="E867" s="23">
        <v>38616</v>
      </c>
      <c r="F867" s="22">
        <v>18.899999999999999</v>
      </c>
      <c r="G867" s="59"/>
    </row>
    <row r="868" spans="3:7" x14ac:dyDescent="0.25">
      <c r="C868" s="44">
        <f t="shared" si="41"/>
        <v>2005</v>
      </c>
      <c r="D868" s="44">
        <f t="shared" si="42"/>
        <v>9</v>
      </c>
      <c r="E868" s="23">
        <v>38617</v>
      </c>
      <c r="F868" s="22">
        <v>18.95</v>
      </c>
      <c r="G868" s="59"/>
    </row>
    <row r="869" spans="3:7" x14ac:dyDescent="0.25">
      <c r="C869" s="44">
        <f t="shared" si="41"/>
        <v>2005</v>
      </c>
      <c r="D869" s="44">
        <f t="shared" si="42"/>
        <v>9</v>
      </c>
      <c r="E869" s="23">
        <v>38618</v>
      </c>
      <c r="F869" s="22">
        <v>18.943999999999999</v>
      </c>
      <c r="G869" s="59"/>
    </row>
    <row r="870" spans="3:7" x14ac:dyDescent="0.25">
      <c r="C870" s="44">
        <f t="shared" si="41"/>
        <v>2005</v>
      </c>
      <c r="D870" s="44">
        <f t="shared" si="42"/>
        <v>9</v>
      </c>
      <c r="E870" s="23">
        <v>38621</v>
      </c>
      <c r="F870" s="22">
        <v>18.95</v>
      </c>
      <c r="G870" s="59"/>
    </row>
    <row r="871" spans="3:7" x14ac:dyDescent="0.25">
      <c r="C871" s="44">
        <f t="shared" si="41"/>
        <v>2005</v>
      </c>
      <c r="D871" s="44">
        <f t="shared" si="42"/>
        <v>9</v>
      </c>
      <c r="E871" s="23">
        <v>38622</v>
      </c>
      <c r="F871" s="22">
        <v>19</v>
      </c>
      <c r="G871" s="59"/>
    </row>
    <row r="872" spans="3:7" x14ac:dyDescent="0.25">
      <c r="C872" s="44">
        <f t="shared" si="41"/>
        <v>2005</v>
      </c>
      <c r="D872" s="44">
        <f t="shared" si="42"/>
        <v>9</v>
      </c>
      <c r="E872" s="23">
        <v>38623</v>
      </c>
      <c r="F872" s="22">
        <v>18.928999999999998</v>
      </c>
      <c r="G872" s="59"/>
    </row>
    <row r="873" spans="3:7" x14ac:dyDescent="0.25">
      <c r="C873" s="44">
        <f t="shared" si="41"/>
        <v>2005</v>
      </c>
      <c r="D873" s="44">
        <f t="shared" si="42"/>
        <v>9</v>
      </c>
      <c r="E873" s="23">
        <v>38624</v>
      </c>
      <c r="F873" s="22">
        <v>18.5</v>
      </c>
      <c r="G873" s="59"/>
    </row>
    <row r="874" spans="3:7" x14ac:dyDescent="0.25">
      <c r="C874" s="44">
        <f t="shared" si="41"/>
        <v>2005</v>
      </c>
      <c r="D874" s="44">
        <f t="shared" si="42"/>
        <v>9</v>
      </c>
      <c r="E874" s="23">
        <v>38625</v>
      </c>
      <c r="F874" s="22">
        <v>18.5</v>
      </c>
      <c r="G874" s="59"/>
    </row>
    <row r="875" spans="3:7" x14ac:dyDescent="0.25">
      <c r="C875" s="44">
        <f t="shared" si="41"/>
        <v>2005</v>
      </c>
      <c r="D875" s="44">
        <f t="shared" si="42"/>
        <v>10</v>
      </c>
      <c r="E875" s="23">
        <v>38628</v>
      </c>
      <c r="F875" s="22">
        <v>18.611000000000001</v>
      </c>
      <c r="G875" s="59"/>
    </row>
    <row r="876" spans="3:7" x14ac:dyDescent="0.25">
      <c r="C876" s="44">
        <f t="shared" si="41"/>
        <v>2005</v>
      </c>
      <c r="D876" s="44">
        <f t="shared" si="42"/>
        <v>10</v>
      </c>
      <c r="E876" s="23">
        <v>38629</v>
      </c>
      <c r="F876" s="22">
        <v>18.5</v>
      </c>
      <c r="G876" s="59"/>
    </row>
    <row r="877" spans="3:7" x14ac:dyDescent="0.25">
      <c r="C877" s="44">
        <f t="shared" si="41"/>
        <v>2005</v>
      </c>
      <c r="D877" s="44">
        <f t="shared" si="42"/>
        <v>10</v>
      </c>
      <c r="E877" s="23">
        <v>38630</v>
      </c>
      <c r="F877" s="22">
        <v>18.5</v>
      </c>
      <c r="G877" s="59"/>
    </row>
    <row r="878" spans="3:7" x14ac:dyDescent="0.25">
      <c r="C878" s="44">
        <f t="shared" si="41"/>
        <v>2005</v>
      </c>
      <c r="D878" s="44">
        <f t="shared" si="42"/>
        <v>10</v>
      </c>
      <c r="E878" s="23">
        <v>38631</v>
      </c>
      <c r="F878" s="22">
        <v>18.405999999999999</v>
      </c>
      <c r="G878" s="59"/>
    </row>
    <row r="879" spans="3:7" x14ac:dyDescent="0.25">
      <c r="C879" s="44">
        <f t="shared" si="41"/>
        <v>2005</v>
      </c>
      <c r="D879" s="44">
        <f t="shared" si="42"/>
        <v>10</v>
      </c>
      <c r="E879" s="23">
        <v>38632</v>
      </c>
      <c r="F879" s="22">
        <v>18.472000000000001</v>
      </c>
      <c r="G879" s="59"/>
    </row>
    <row r="880" spans="3:7" x14ac:dyDescent="0.25">
      <c r="C880" s="44">
        <f t="shared" si="41"/>
        <v>2005</v>
      </c>
      <c r="D880" s="44">
        <f t="shared" si="42"/>
        <v>10</v>
      </c>
      <c r="E880" s="23">
        <v>38635</v>
      </c>
      <c r="F880" s="22">
        <v>18.530999999999999</v>
      </c>
      <c r="G880" s="59"/>
    </row>
    <row r="881" spans="3:7" x14ac:dyDescent="0.25">
      <c r="C881" s="44">
        <f t="shared" si="41"/>
        <v>2005</v>
      </c>
      <c r="D881" s="44">
        <f t="shared" si="42"/>
        <v>10</v>
      </c>
      <c r="E881" s="23">
        <v>38636</v>
      </c>
      <c r="F881" s="22">
        <v>18.7</v>
      </c>
      <c r="G881" s="59"/>
    </row>
    <row r="882" spans="3:7" x14ac:dyDescent="0.25">
      <c r="C882" s="44">
        <f t="shared" si="41"/>
        <v>2005</v>
      </c>
      <c r="D882" s="44">
        <f t="shared" si="42"/>
        <v>10</v>
      </c>
      <c r="E882" s="23">
        <v>38637</v>
      </c>
      <c r="F882" s="22">
        <v>18.687999999999999</v>
      </c>
      <c r="G882" s="59"/>
    </row>
    <row r="883" spans="3:7" x14ac:dyDescent="0.25">
      <c r="C883" s="44">
        <f t="shared" si="41"/>
        <v>2005</v>
      </c>
      <c r="D883" s="44">
        <f t="shared" si="42"/>
        <v>10</v>
      </c>
      <c r="E883" s="23">
        <v>38638</v>
      </c>
      <c r="F883" s="22">
        <v>19.135999999999999</v>
      </c>
      <c r="G883" s="59"/>
    </row>
    <row r="884" spans="3:7" x14ac:dyDescent="0.25">
      <c r="C884" s="44">
        <f t="shared" si="41"/>
        <v>2005</v>
      </c>
      <c r="D884" s="44">
        <f t="shared" si="42"/>
        <v>10</v>
      </c>
      <c r="E884" s="23">
        <v>38639</v>
      </c>
      <c r="F884" s="22">
        <v>19.135999999999999</v>
      </c>
      <c r="G884" s="59"/>
    </row>
    <row r="885" spans="3:7" x14ac:dyDescent="0.25">
      <c r="C885" s="44">
        <f t="shared" si="41"/>
        <v>2005</v>
      </c>
      <c r="D885" s="44">
        <f t="shared" si="42"/>
        <v>10</v>
      </c>
      <c r="E885" s="23">
        <v>38642</v>
      </c>
      <c r="F885" s="22">
        <v>19.135999999999999</v>
      </c>
      <c r="G885" s="59"/>
    </row>
    <row r="886" spans="3:7" x14ac:dyDescent="0.25">
      <c r="C886" s="44">
        <f t="shared" si="41"/>
        <v>2005</v>
      </c>
      <c r="D886" s="44">
        <f t="shared" si="42"/>
        <v>10</v>
      </c>
      <c r="E886" s="23">
        <v>38643</v>
      </c>
      <c r="F886" s="22">
        <v>19</v>
      </c>
      <c r="G886" s="59"/>
    </row>
    <row r="887" spans="3:7" x14ac:dyDescent="0.25">
      <c r="C887" s="44">
        <f t="shared" si="41"/>
        <v>2005</v>
      </c>
      <c r="D887" s="44">
        <f t="shared" si="42"/>
        <v>10</v>
      </c>
      <c r="E887" s="23">
        <v>38644</v>
      </c>
      <c r="F887" s="22">
        <v>19.045000000000002</v>
      </c>
      <c r="G887" s="59"/>
    </row>
    <row r="888" spans="3:7" x14ac:dyDescent="0.25">
      <c r="C888" s="44">
        <f t="shared" si="41"/>
        <v>2005</v>
      </c>
      <c r="D888" s="44">
        <f t="shared" si="42"/>
        <v>10</v>
      </c>
      <c r="E888" s="23">
        <v>38645</v>
      </c>
      <c r="F888" s="22">
        <v>19</v>
      </c>
      <c r="G888" s="59"/>
    </row>
    <row r="889" spans="3:7" x14ac:dyDescent="0.25">
      <c r="C889" s="44">
        <f t="shared" si="41"/>
        <v>2005</v>
      </c>
      <c r="D889" s="44">
        <f t="shared" si="42"/>
        <v>10</v>
      </c>
      <c r="E889" s="23">
        <v>38646</v>
      </c>
      <c r="F889" s="22">
        <v>19.167000000000002</v>
      </c>
      <c r="G889" s="59"/>
    </row>
    <row r="890" spans="3:7" x14ac:dyDescent="0.25">
      <c r="C890" s="44">
        <f t="shared" si="41"/>
        <v>2005</v>
      </c>
      <c r="D890" s="44">
        <f t="shared" si="42"/>
        <v>10</v>
      </c>
      <c r="E890" s="23">
        <v>38649</v>
      </c>
      <c r="F890" s="22">
        <v>19.273</v>
      </c>
      <c r="G890" s="59"/>
    </row>
    <row r="891" spans="3:7" x14ac:dyDescent="0.25">
      <c r="C891" s="44">
        <f t="shared" si="41"/>
        <v>2005</v>
      </c>
      <c r="D891" s="44">
        <f t="shared" si="42"/>
        <v>10</v>
      </c>
      <c r="E891" s="23">
        <v>38650</v>
      </c>
      <c r="F891" s="22">
        <v>19.273</v>
      </c>
      <c r="G891" s="59"/>
    </row>
    <row r="892" spans="3:7" x14ac:dyDescent="0.25">
      <c r="C892" s="44">
        <f t="shared" si="41"/>
        <v>2005</v>
      </c>
      <c r="D892" s="44">
        <f t="shared" si="42"/>
        <v>10</v>
      </c>
      <c r="E892" s="23">
        <v>38651</v>
      </c>
      <c r="F892" s="22">
        <v>19.027999999999999</v>
      </c>
      <c r="G892" s="59"/>
    </row>
    <row r="893" spans="3:7" x14ac:dyDescent="0.25">
      <c r="C893" s="44">
        <f t="shared" si="41"/>
        <v>2005</v>
      </c>
      <c r="D893" s="44">
        <f t="shared" si="42"/>
        <v>10</v>
      </c>
      <c r="E893" s="23">
        <v>38652</v>
      </c>
      <c r="F893" s="22">
        <v>19.399999999999999</v>
      </c>
      <c r="G893" s="59"/>
    </row>
    <row r="894" spans="3:7" x14ac:dyDescent="0.25">
      <c r="C894" s="44">
        <f t="shared" si="41"/>
        <v>2005</v>
      </c>
      <c r="D894" s="44">
        <f t="shared" si="42"/>
        <v>10</v>
      </c>
      <c r="E894" s="23">
        <v>38653</v>
      </c>
      <c r="F894" s="22">
        <v>19.399999999999999</v>
      </c>
      <c r="G894" s="59"/>
    </row>
    <row r="895" spans="3:7" x14ac:dyDescent="0.25">
      <c r="C895" s="44">
        <f t="shared" si="41"/>
        <v>2005</v>
      </c>
      <c r="D895" s="44">
        <f t="shared" si="42"/>
        <v>10</v>
      </c>
      <c r="E895" s="23">
        <v>38656</v>
      </c>
      <c r="F895" s="22">
        <v>19.388999999999999</v>
      </c>
      <c r="G895" s="59"/>
    </row>
    <row r="896" spans="3:7" x14ac:dyDescent="0.25">
      <c r="C896" s="44">
        <f t="shared" si="41"/>
        <v>2005</v>
      </c>
      <c r="D896" s="44">
        <f t="shared" si="42"/>
        <v>11</v>
      </c>
      <c r="E896" s="23">
        <v>38657</v>
      </c>
      <c r="F896" s="22">
        <v>19.222000000000001</v>
      </c>
      <c r="G896" s="59"/>
    </row>
    <row r="897" spans="3:7" x14ac:dyDescent="0.25">
      <c r="C897" s="44">
        <f t="shared" si="41"/>
        <v>2005</v>
      </c>
      <c r="D897" s="44">
        <f t="shared" si="42"/>
        <v>11</v>
      </c>
      <c r="E897" s="23">
        <v>38658</v>
      </c>
      <c r="F897" s="22">
        <v>18.943999999999999</v>
      </c>
      <c r="G897" s="59"/>
    </row>
    <row r="898" spans="3:7" x14ac:dyDescent="0.25">
      <c r="C898" s="44">
        <f t="shared" si="41"/>
        <v>2005</v>
      </c>
      <c r="D898" s="44">
        <f t="shared" si="42"/>
        <v>11</v>
      </c>
      <c r="E898" s="23">
        <v>38659</v>
      </c>
      <c r="F898" s="22">
        <v>19.135999999999999</v>
      </c>
      <c r="G898" s="59"/>
    </row>
    <row r="899" spans="3:7" x14ac:dyDescent="0.25">
      <c r="C899" s="44">
        <f t="shared" si="41"/>
        <v>2005</v>
      </c>
      <c r="D899" s="44">
        <f t="shared" si="42"/>
        <v>11</v>
      </c>
      <c r="E899" s="23">
        <v>38660</v>
      </c>
      <c r="F899" s="22">
        <v>19.100000000000001</v>
      </c>
      <c r="G899" s="59"/>
    </row>
    <row r="900" spans="3:7" x14ac:dyDescent="0.25">
      <c r="C900" s="44">
        <f t="shared" si="41"/>
        <v>2005</v>
      </c>
      <c r="D900" s="44">
        <f t="shared" si="42"/>
        <v>11</v>
      </c>
      <c r="E900" s="23">
        <v>38663</v>
      </c>
      <c r="F900" s="22">
        <v>19.045000000000002</v>
      </c>
      <c r="G900" s="59"/>
    </row>
    <row r="901" spans="3:7" x14ac:dyDescent="0.25">
      <c r="C901" s="44">
        <f t="shared" si="41"/>
        <v>2005</v>
      </c>
      <c r="D901" s="44">
        <f t="shared" si="42"/>
        <v>11</v>
      </c>
      <c r="E901" s="23">
        <v>38664</v>
      </c>
      <c r="F901" s="22">
        <v>18.625</v>
      </c>
      <c r="G901" s="59"/>
    </row>
    <row r="902" spans="3:7" x14ac:dyDescent="0.25">
      <c r="C902" s="44">
        <f t="shared" si="41"/>
        <v>2005</v>
      </c>
      <c r="D902" s="44">
        <f t="shared" si="42"/>
        <v>11</v>
      </c>
      <c r="E902" s="23">
        <v>38665</v>
      </c>
      <c r="F902" s="22">
        <v>18.562999999999999</v>
      </c>
      <c r="G902" s="59"/>
    </row>
    <row r="903" spans="3:7" x14ac:dyDescent="0.25">
      <c r="C903" s="44">
        <f t="shared" ref="C903:C966" si="43">YEAR(E903)</f>
        <v>2005</v>
      </c>
      <c r="D903" s="44">
        <f t="shared" ref="D903:D966" si="44">MONTH(E903)</f>
        <v>11</v>
      </c>
      <c r="E903" s="23">
        <v>38666</v>
      </c>
      <c r="F903" s="22">
        <v>18.523</v>
      </c>
      <c r="G903" s="59"/>
    </row>
    <row r="904" spans="3:7" x14ac:dyDescent="0.25">
      <c r="C904" s="44">
        <f t="shared" si="43"/>
        <v>2005</v>
      </c>
      <c r="D904" s="44">
        <f t="shared" si="44"/>
        <v>11</v>
      </c>
      <c r="E904" s="23">
        <v>38667</v>
      </c>
      <c r="F904" s="22">
        <v>18.388999999999999</v>
      </c>
      <c r="G904" s="59"/>
    </row>
    <row r="905" spans="3:7" x14ac:dyDescent="0.25">
      <c r="C905" s="44">
        <f t="shared" si="43"/>
        <v>2005</v>
      </c>
      <c r="D905" s="44">
        <f t="shared" si="44"/>
        <v>11</v>
      </c>
      <c r="E905" s="23">
        <v>38670</v>
      </c>
      <c r="F905" s="22">
        <v>17.727</v>
      </c>
      <c r="G905" s="59"/>
    </row>
    <row r="906" spans="3:7" x14ac:dyDescent="0.25">
      <c r="C906" s="44">
        <f t="shared" si="43"/>
        <v>2005</v>
      </c>
      <c r="D906" s="44">
        <f t="shared" si="44"/>
        <v>11</v>
      </c>
      <c r="E906" s="23">
        <v>38671</v>
      </c>
      <c r="F906" s="22">
        <v>17.667000000000002</v>
      </c>
      <c r="G906" s="59"/>
    </row>
    <row r="907" spans="3:7" x14ac:dyDescent="0.25">
      <c r="C907" s="44">
        <f t="shared" si="43"/>
        <v>2005</v>
      </c>
      <c r="D907" s="44">
        <f t="shared" si="44"/>
        <v>11</v>
      </c>
      <c r="E907" s="23">
        <v>38672</v>
      </c>
      <c r="F907" s="22">
        <v>17.722000000000001</v>
      </c>
      <c r="G907" s="59"/>
    </row>
    <row r="908" spans="3:7" x14ac:dyDescent="0.25">
      <c r="C908" s="44">
        <f t="shared" si="43"/>
        <v>2005</v>
      </c>
      <c r="D908" s="44">
        <f t="shared" si="44"/>
        <v>11</v>
      </c>
      <c r="E908" s="23">
        <v>38673</v>
      </c>
      <c r="F908" s="22">
        <v>17.75</v>
      </c>
      <c r="G908" s="59"/>
    </row>
    <row r="909" spans="3:7" x14ac:dyDescent="0.25">
      <c r="C909" s="44">
        <f t="shared" si="43"/>
        <v>2005</v>
      </c>
      <c r="D909" s="44">
        <f t="shared" si="44"/>
        <v>11</v>
      </c>
      <c r="E909" s="23">
        <v>38674</v>
      </c>
      <c r="F909" s="22">
        <v>17.8</v>
      </c>
      <c r="G909" s="59"/>
    </row>
    <row r="910" spans="3:7" x14ac:dyDescent="0.25">
      <c r="C910" s="44">
        <f t="shared" si="43"/>
        <v>2005</v>
      </c>
      <c r="D910" s="44">
        <f t="shared" si="44"/>
        <v>11</v>
      </c>
      <c r="E910" s="23">
        <v>38677</v>
      </c>
      <c r="F910" s="22">
        <v>17.5</v>
      </c>
      <c r="G910" s="59"/>
    </row>
    <row r="911" spans="3:7" x14ac:dyDescent="0.25">
      <c r="C911" s="44">
        <f t="shared" si="43"/>
        <v>2005</v>
      </c>
      <c r="D911" s="44">
        <f t="shared" si="44"/>
        <v>11</v>
      </c>
      <c r="E911" s="23">
        <v>38678</v>
      </c>
      <c r="F911" s="22">
        <v>17.481999999999999</v>
      </c>
      <c r="G911" s="59"/>
    </row>
    <row r="912" spans="3:7" x14ac:dyDescent="0.25">
      <c r="C912" s="44">
        <f t="shared" si="43"/>
        <v>2005</v>
      </c>
      <c r="D912" s="44">
        <f t="shared" si="44"/>
        <v>11</v>
      </c>
      <c r="E912" s="23">
        <v>38679</v>
      </c>
      <c r="F912" s="22">
        <v>17.472000000000001</v>
      </c>
      <c r="G912" s="59"/>
    </row>
    <row r="913" spans="3:7" x14ac:dyDescent="0.25">
      <c r="C913" s="44">
        <f t="shared" si="43"/>
        <v>2005</v>
      </c>
      <c r="D913" s="44">
        <f t="shared" si="44"/>
        <v>11</v>
      </c>
      <c r="E913" s="23">
        <v>38680</v>
      </c>
      <c r="F913" s="22">
        <v>17.3</v>
      </c>
      <c r="G913" s="59"/>
    </row>
    <row r="914" spans="3:7" x14ac:dyDescent="0.25">
      <c r="C914" s="44">
        <f t="shared" si="43"/>
        <v>2005</v>
      </c>
      <c r="D914" s="44">
        <f t="shared" si="44"/>
        <v>11</v>
      </c>
      <c r="E914" s="23">
        <v>38681</v>
      </c>
      <c r="F914" s="22">
        <v>16.943999999999999</v>
      </c>
      <c r="G914" s="59"/>
    </row>
    <row r="915" spans="3:7" x14ac:dyDescent="0.25">
      <c r="C915" s="44">
        <f t="shared" si="43"/>
        <v>2005</v>
      </c>
      <c r="D915" s="44">
        <f t="shared" si="44"/>
        <v>11</v>
      </c>
      <c r="E915" s="23">
        <v>38684</v>
      </c>
      <c r="F915" s="22">
        <v>16.850000000000001</v>
      </c>
      <c r="G915" s="59"/>
    </row>
    <row r="916" spans="3:7" x14ac:dyDescent="0.25">
      <c r="C916" s="44">
        <f t="shared" si="43"/>
        <v>2005</v>
      </c>
      <c r="D916" s="44">
        <f t="shared" si="44"/>
        <v>11</v>
      </c>
      <c r="E916" s="23">
        <v>38685</v>
      </c>
      <c r="F916" s="22">
        <v>17</v>
      </c>
      <c r="G916" s="59"/>
    </row>
    <row r="917" spans="3:7" x14ac:dyDescent="0.25">
      <c r="C917" s="44">
        <f t="shared" si="43"/>
        <v>2005</v>
      </c>
      <c r="D917" s="44">
        <f t="shared" si="44"/>
        <v>11</v>
      </c>
      <c r="E917" s="23">
        <v>38686</v>
      </c>
      <c r="F917" s="22">
        <v>17</v>
      </c>
      <c r="G917" s="59"/>
    </row>
    <row r="918" spans="3:7" x14ac:dyDescent="0.25">
      <c r="C918" s="44">
        <f t="shared" si="43"/>
        <v>2005</v>
      </c>
      <c r="D918" s="44">
        <f t="shared" si="44"/>
        <v>12</v>
      </c>
      <c r="E918" s="23">
        <v>38687</v>
      </c>
      <c r="F918" s="22">
        <v>17.181999999999999</v>
      </c>
      <c r="G918" s="59"/>
    </row>
    <row r="919" spans="3:7" x14ac:dyDescent="0.25">
      <c r="C919" s="44">
        <f t="shared" si="43"/>
        <v>2005</v>
      </c>
      <c r="D919" s="44">
        <f t="shared" si="44"/>
        <v>12</v>
      </c>
      <c r="E919" s="23">
        <v>38688</v>
      </c>
      <c r="F919" s="22">
        <v>16.75</v>
      </c>
      <c r="G919" s="59"/>
    </row>
    <row r="920" spans="3:7" x14ac:dyDescent="0.25">
      <c r="C920" s="44">
        <f t="shared" si="43"/>
        <v>2005</v>
      </c>
      <c r="D920" s="44">
        <f t="shared" si="44"/>
        <v>12</v>
      </c>
      <c r="E920" s="23">
        <v>38691</v>
      </c>
      <c r="F920" s="22">
        <v>16.727</v>
      </c>
      <c r="G920" s="59"/>
    </row>
    <row r="921" spans="3:7" x14ac:dyDescent="0.25">
      <c r="C921" s="44">
        <f t="shared" si="43"/>
        <v>2005</v>
      </c>
      <c r="D921" s="44">
        <f t="shared" si="44"/>
        <v>12</v>
      </c>
      <c r="E921" s="23">
        <v>38692</v>
      </c>
      <c r="F921" s="22">
        <v>16.675000000000001</v>
      </c>
      <c r="G921" s="59"/>
    </row>
    <row r="922" spans="3:7" x14ac:dyDescent="0.25">
      <c r="C922" s="44">
        <f t="shared" si="43"/>
        <v>2005</v>
      </c>
      <c r="D922" s="44">
        <f t="shared" si="44"/>
        <v>12</v>
      </c>
      <c r="E922" s="23">
        <v>38693</v>
      </c>
      <c r="F922" s="22">
        <v>16.574999999999999</v>
      </c>
      <c r="G922" s="59"/>
    </row>
    <row r="923" spans="3:7" x14ac:dyDescent="0.25">
      <c r="C923" s="44">
        <f t="shared" si="43"/>
        <v>2005</v>
      </c>
      <c r="D923" s="44">
        <f t="shared" si="44"/>
        <v>12</v>
      </c>
      <c r="E923" s="23">
        <v>38694</v>
      </c>
      <c r="F923" s="22">
        <v>16.774999999999999</v>
      </c>
      <c r="G923" s="59"/>
    </row>
    <row r="924" spans="3:7" x14ac:dyDescent="0.25">
      <c r="C924" s="44">
        <f t="shared" si="43"/>
        <v>2005</v>
      </c>
      <c r="D924" s="44">
        <f t="shared" si="44"/>
        <v>12</v>
      </c>
      <c r="E924" s="23">
        <v>38695</v>
      </c>
      <c r="F924" s="22">
        <v>16.527999999999999</v>
      </c>
      <c r="G924" s="59"/>
    </row>
    <row r="925" spans="3:7" x14ac:dyDescent="0.25">
      <c r="C925" s="44">
        <f t="shared" si="43"/>
        <v>2005</v>
      </c>
      <c r="D925" s="44">
        <f t="shared" si="44"/>
        <v>12</v>
      </c>
      <c r="E925" s="23">
        <v>38698</v>
      </c>
      <c r="F925" s="22">
        <v>16.614000000000001</v>
      </c>
      <c r="G925" s="59"/>
    </row>
    <row r="926" spans="3:7" x14ac:dyDescent="0.25">
      <c r="C926" s="44">
        <f t="shared" si="43"/>
        <v>2005</v>
      </c>
      <c r="D926" s="44">
        <f t="shared" si="44"/>
        <v>12</v>
      </c>
      <c r="E926" s="23">
        <v>38699</v>
      </c>
      <c r="F926" s="22">
        <v>16.312999999999999</v>
      </c>
      <c r="G926" s="59"/>
    </row>
    <row r="927" spans="3:7" x14ac:dyDescent="0.25">
      <c r="C927" s="44">
        <f t="shared" si="43"/>
        <v>2005</v>
      </c>
      <c r="D927" s="44">
        <f t="shared" si="44"/>
        <v>12</v>
      </c>
      <c r="E927" s="23">
        <v>38700</v>
      </c>
      <c r="F927" s="22">
        <v>16.082999999999998</v>
      </c>
      <c r="G927" s="59"/>
    </row>
    <row r="928" spans="3:7" x14ac:dyDescent="0.25">
      <c r="C928" s="44">
        <f t="shared" si="43"/>
        <v>2005</v>
      </c>
      <c r="D928" s="44">
        <f t="shared" si="44"/>
        <v>12</v>
      </c>
      <c r="E928" s="23">
        <v>38701</v>
      </c>
      <c r="F928" s="22">
        <v>16.417000000000002</v>
      </c>
      <c r="G928" s="59"/>
    </row>
    <row r="929" spans="3:7" x14ac:dyDescent="0.25">
      <c r="C929" s="44">
        <f t="shared" si="43"/>
        <v>2005</v>
      </c>
      <c r="D929" s="44">
        <f t="shared" si="44"/>
        <v>12</v>
      </c>
      <c r="E929" s="23">
        <v>38702</v>
      </c>
      <c r="F929" s="22">
        <v>16.431999999999999</v>
      </c>
      <c r="G929" s="59"/>
    </row>
    <row r="930" spans="3:7" x14ac:dyDescent="0.25">
      <c r="C930" s="44">
        <f t="shared" si="43"/>
        <v>2005</v>
      </c>
      <c r="D930" s="44">
        <f t="shared" si="44"/>
        <v>12</v>
      </c>
      <c r="E930" s="23">
        <v>38705</v>
      </c>
      <c r="F930" s="22">
        <v>16.431999999999999</v>
      </c>
      <c r="G930" s="59"/>
    </row>
    <row r="931" spans="3:7" x14ac:dyDescent="0.25">
      <c r="C931" s="44">
        <f t="shared" si="43"/>
        <v>2005</v>
      </c>
      <c r="D931" s="44">
        <f t="shared" si="44"/>
        <v>12</v>
      </c>
      <c r="E931" s="23">
        <v>38706</v>
      </c>
      <c r="F931" s="22">
        <v>16.475000000000001</v>
      </c>
      <c r="G931" s="59"/>
    </row>
    <row r="932" spans="3:7" x14ac:dyDescent="0.25">
      <c r="C932" s="44">
        <f t="shared" si="43"/>
        <v>2005</v>
      </c>
      <c r="D932" s="44">
        <f t="shared" si="44"/>
        <v>12</v>
      </c>
      <c r="E932" s="23">
        <v>38707</v>
      </c>
      <c r="F932" s="22">
        <v>16.475000000000001</v>
      </c>
      <c r="G932" s="59"/>
    </row>
    <row r="933" spans="3:7" x14ac:dyDescent="0.25">
      <c r="C933" s="44">
        <f t="shared" si="43"/>
        <v>2005</v>
      </c>
      <c r="D933" s="44">
        <f t="shared" si="44"/>
        <v>12</v>
      </c>
      <c r="E933" s="23">
        <v>38708</v>
      </c>
      <c r="F933" s="22">
        <v>16.469000000000001</v>
      </c>
      <c r="G933" s="59"/>
    </row>
    <row r="934" spans="3:7" x14ac:dyDescent="0.25">
      <c r="C934" s="44">
        <f t="shared" si="43"/>
        <v>2005</v>
      </c>
      <c r="D934" s="44">
        <f t="shared" si="44"/>
        <v>12</v>
      </c>
      <c r="E934" s="23">
        <v>38709</v>
      </c>
      <c r="F934" s="22">
        <v>16.417000000000002</v>
      </c>
      <c r="G934" s="59"/>
    </row>
    <row r="935" spans="3:7" x14ac:dyDescent="0.25">
      <c r="C935" s="44">
        <f t="shared" si="43"/>
        <v>2005</v>
      </c>
      <c r="D935" s="44">
        <f t="shared" si="44"/>
        <v>12</v>
      </c>
      <c r="E935" s="23">
        <v>38712</v>
      </c>
      <c r="F935" s="22">
        <v>15.917</v>
      </c>
      <c r="G935" s="59"/>
    </row>
    <row r="936" spans="3:7" x14ac:dyDescent="0.25">
      <c r="C936" s="44">
        <f t="shared" si="43"/>
        <v>2005</v>
      </c>
      <c r="D936" s="44">
        <f t="shared" si="44"/>
        <v>12</v>
      </c>
      <c r="E936" s="23">
        <v>38713</v>
      </c>
      <c r="F936" s="22">
        <v>16.75</v>
      </c>
      <c r="G936" s="59"/>
    </row>
    <row r="937" spans="3:7" x14ac:dyDescent="0.25">
      <c r="C937" s="44">
        <f t="shared" si="43"/>
        <v>2005</v>
      </c>
      <c r="D937" s="44">
        <f t="shared" si="44"/>
        <v>12</v>
      </c>
      <c r="E937" s="23">
        <v>38714</v>
      </c>
      <c r="F937" s="22">
        <v>16.207999999999998</v>
      </c>
      <c r="G937" s="59"/>
    </row>
    <row r="938" spans="3:7" x14ac:dyDescent="0.25">
      <c r="C938" s="44">
        <f t="shared" si="43"/>
        <v>2005</v>
      </c>
      <c r="D938" s="44">
        <f t="shared" si="44"/>
        <v>12</v>
      </c>
      <c r="E938" s="23">
        <v>38715</v>
      </c>
      <c r="F938" s="22">
        <v>16.155999999999999</v>
      </c>
      <c r="G938" s="59"/>
    </row>
    <row r="939" spans="3:7" x14ac:dyDescent="0.25">
      <c r="C939" s="44">
        <f t="shared" si="43"/>
        <v>2005</v>
      </c>
      <c r="D939" s="44">
        <f t="shared" si="44"/>
        <v>12</v>
      </c>
      <c r="E939" s="23">
        <v>38716</v>
      </c>
      <c r="F939" s="22">
        <v>16.036000000000001</v>
      </c>
      <c r="G939" s="59"/>
    </row>
    <row r="940" spans="3:7" x14ac:dyDescent="0.25">
      <c r="C940" s="44">
        <f t="shared" si="43"/>
        <v>2006</v>
      </c>
      <c r="D940" s="44">
        <f t="shared" si="44"/>
        <v>1</v>
      </c>
      <c r="E940" s="23">
        <v>38719</v>
      </c>
      <c r="F940" s="22">
        <v>16.25</v>
      </c>
      <c r="G940" s="59"/>
    </row>
    <row r="941" spans="3:7" x14ac:dyDescent="0.25">
      <c r="C941" s="44">
        <f t="shared" si="43"/>
        <v>2006</v>
      </c>
      <c r="D941" s="44">
        <f t="shared" si="44"/>
        <v>1</v>
      </c>
      <c r="E941" s="23">
        <v>38720</v>
      </c>
      <c r="F941" s="22">
        <v>16.332999999999998</v>
      </c>
      <c r="G941" s="59"/>
    </row>
    <row r="942" spans="3:7" x14ac:dyDescent="0.25">
      <c r="C942" s="44">
        <f t="shared" si="43"/>
        <v>2006</v>
      </c>
      <c r="D942" s="44">
        <f t="shared" si="44"/>
        <v>1</v>
      </c>
      <c r="E942" s="23">
        <v>38721</v>
      </c>
      <c r="F942" s="22">
        <v>15.781000000000001</v>
      </c>
      <c r="G942" s="59"/>
    </row>
    <row r="943" spans="3:7" x14ac:dyDescent="0.25">
      <c r="C943" s="44">
        <f t="shared" si="43"/>
        <v>2006</v>
      </c>
      <c r="D943" s="44">
        <f t="shared" si="44"/>
        <v>1</v>
      </c>
      <c r="E943" s="23">
        <v>38722</v>
      </c>
      <c r="F943" s="22">
        <v>15.5</v>
      </c>
      <c r="G943" s="59"/>
    </row>
    <row r="944" spans="3:7" x14ac:dyDescent="0.25">
      <c r="C944" s="44">
        <f t="shared" si="43"/>
        <v>2006</v>
      </c>
      <c r="D944" s="44">
        <f t="shared" si="44"/>
        <v>1</v>
      </c>
      <c r="E944" s="23">
        <v>38723</v>
      </c>
      <c r="F944" s="22">
        <v>15.273</v>
      </c>
      <c r="G944" s="59"/>
    </row>
    <row r="945" spans="3:7" x14ac:dyDescent="0.25">
      <c r="C945" s="44">
        <f t="shared" si="43"/>
        <v>2006</v>
      </c>
      <c r="D945" s="44">
        <f t="shared" si="44"/>
        <v>1</v>
      </c>
      <c r="E945" s="23">
        <v>38726</v>
      </c>
      <c r="F945" s="22">
        <v>14.438000000000001</v>
      </c>
      <c r="G945" s="59"/>
    </row>
    <row r="946" spans="3:7" x14ac:dyDescent="0.25">
      <c r="C946" s="44">
        <f t="shared" si="43"/>
        <v>2006</v>
      </c>
      <c r="D946" s="44">
        <f t="shared" si="44"/>
        <v>1</v>
      </c>
      <c r="E946" s="23">
        <v>38727</v>
      </c>
      <c r="F946" s="22">
        <v>14.4</v>
      </c>
      <c r="G946" s="59"/>
    </row>
    <row r="947" spans="3:7" x14ac:dyDescent="0.25">
      <c r="C947" s="44">
        <f t="shared" si="43"/>
        <v>2006</v>
      </c>
      <c r="D947" s="44">
        <f t="shared" si="44"/>
        <v>1</v>
      </c>
      <c r="E947" s="23">
        <v>38728</v>
      </c>
      <c r="F947" s="22">
        <v>14.563000000000001</v>
      </c>
      <c r="G947" s="59"/>
    </row>
    <row r="948" spans="3:7" x14ac:dyDescent="0.25">
      <c r="C948" s="44">
        <f t="shared" si="43"/>
        <v>2006</v>
      </c>
      <c r="D948" s="44">
        <f t="shared" si="44"/>
        <v>1</v>
      </c>
      <c r="E948" s="23">
        <v>38729</v>
      </c>
      <c r="F948" s="22">
        <v>14.75</v>
      </c>
      <c r="G948" s="59"/>
    </row>
    <row r="949" spans="3:7" x14ac:dyDescent="0.25">
      <c r="C949" s="44">
        <f t="shared" si="43"/>
        <v>2006</v>
      </c>
      <c r="D949" s="44">
        <f t="shared" si="44"/>
        <v>1</v>
      </c>
      <c r="E949" s="23">
        <v>38730</v>
      </c>
      <c r="F949" s="22">
        <v>14.688000000000001</v>
      </c>
      <c r="G949" s="59"/>
    </row>
    <row r="950" spans="3:7" x14ac:dyDescent="0.25">
      <c r="C950" s="44">
        <f t="shared" si="43"/>
        <v>2006</v>
      </c>
      <c r="D950" s="44">
        <f t="shared" si="44"/>
        <v>1</v>
      </c>
      <c r="E950" s="23">
        <v>38733</v>
      </c>
      <c r="F950" s="22">
        <v>15.028</v>
      </c>
      <c r="G950" s="59"/>
    </row>
    <row r="951" spans="3:7" x14ac:dyDescent="0.25">
      <c r="C951" s="44">
        <f t="shared" si="43"/>
        <v>2006</v>
      </c>
      <c r="D951" s="44">
        <f t="shared" si="44"/>
        <v>1</v>
      </c>
      <c r="E951" s="23">
        <v>38734</v>
      </c>
      <c r="F951" s="22">
        <v>15.138999999999999</v>
      </c>
      <c r="G951" s="59"/>
    </row>
    <row r="952" spans="3:7" x14ac:dyDescent="0.25">
      <c r="C952" s="44">
        <f t="shared" si="43"/>
        <v>2006</v>
      </c>
      <c r="D952" s="44">
        <f t="shared" si="44"/>
        <v>1</v>
      </c>
      <c r="E952" s="23">
        <v>38735</v>
      </c>
      <c r="F952" s="22">
        <v>15.15</v>
      </c>
      <c r="G952" s="59"/>
    </row>
    <row r="953" spans="3:7" x14ac:dyDescent="0.25">
      <c r="C953" s="44">
        <f t="shared" si="43"/>
        <v>2006</v>
      </c>
      <c r="D953" s="44">
        <f t="shared" si="44"/>
        <v>1</v>
      </c>
      <c r="E953" s="23">
        <v>38736</v>
      </c>
      <c r="F953" s="22">
        <v>14.888999999999999</v>
      </c>
      <c r="G953" s="59"/>
    </row>
    <row r="954" spans="3:7" x14ac:dyDescent="0.25">
      <c r="C954" s="44">
        <f t="shared" si="43"/>
        <v>2006</v>
      </c>
      <c r="D954" s="44">
        <f t="shared" si="44"/>
        <v>1</v>
      </c>
      <c r="E954" s="23">
        <v>38737</v>
      </c>
      <c r="F954" s="22">
        <v>14.888999999999999</v>
      </c>
      <c r="G954" s="59"/>
    </row>
    <row r="955" spans="3:7" x14ac:dyDescent="0.25">
      <c r="C955" s="44">
        <f t="shared" si="43"/>
        <v>2006</v>
      </c>
      <c r="D955" s="44">
        <f t="shared" si="44"/>
        <v>1</v>
      </c>
      <c r="E955" s="23">
        <v>38740</v>
      </c>
      <c r="F955" s="22">
        <v>14.888999999999999</v>
      </c>
      <c r="G955" s="59"/>
    </row>
    <row r="956" spans="3:7" x14ac:dyDescent="0.25">
      <c r="C956" s="44">
        <f t="shared" si="43"/>
        <v>2006</v>
      </c>
      <c r="D956" s="44">
        <f t="shared" si="44"/>
        <v>1</v>
      </c>
      <c r="E956" s="23">
        <v>38741</v>
      </c>
      <c r="F956" s="22">
        <v>15.125</v>
      </c>
      <c r="G956" s="59"/>
    </row>
    <row r="957" spans="3:7" x14ac:dyDescent="0.25">
      <c r="C957" s="44">
        <f t="shared" si="43"/>
        <v>2006</v>
      </c>
      <c r="D957" s="44">
        <f t="shared" si="44"/>
        <v>1</v>
      </c>
      <c r="E957" s="23">
        <v>38742</v>
      </c>
      <c r="F957" s="22">
        <v>15.063000000000001</v>
      </c>
      <c r="G957" s="59"/>
    </row>
    <row r="958" spans="3:7" x14ac:dyDescent="0.25">
      <c r="C958" s="44">
        <f t="shared" si="43"/>
        <v>2006</v>
      </c>
      <c r="D958" s="44">
        <f t="shared" si="44"/>
        <v>1</v>
      </c>
      <c r="E958" s="23">
        <v>38743</v>
      </c>
      <c r="F958" s="22">
        <v>15.15</v>
      </c>
      <c r="G958" s="59"/>
    </row>
    <row r="959" spans="3:7" x14ac:dyDescent="0.25">
      <c r="C959" s="44">
        <f t="shared" si="43"/>
        <v>2006</v>
      </c>
      <c r="D959" s="44">
        <f t="shared" si="44"/>
        <v>1</v>
      </c>
      <c r="E959" s="23">
        <v>38744</v>
      </c>
      <c r="F959" s="22">
        <v>15.125</v>
      </c>
      <c r="G959" s="59"/>
    </row>
    <row r="960" spans="3:7" x14ac:dyDescent="0.25">
      <c r="C960" s="44">
        <f t="shared" si="43"/>
        <v>2006</v>
      </c>
      <c r="D960" s="44">
        <f t="shared" si="44"/>
        <v>1</v>
      </c>
      <c r="E960" s="23">
        <v>38747</v>
      </c>
      <c r="F960" s="22">
        <v>15.4</v>
      </c>
      <c r="G960" s="59"/>
    </row>
    <row r="961" spans="3:7" x14ac:dyDescent="0.25">
      <c r="C961" s="44">
        <f t="shared" si="43"/>
        <v>2006</v>
      </c>
      <c r="D961" s="44">
        <f t="shared" si="44"/>
        <v>1</v>
      </c>
      <c r="E961" s="23">
        <v>38748</v>
      </c>
      <c r="F961" s="22">
        <v>14.885999999999999</v>
      </c>
      <c r="G961" s="59"/>
    </row>
    <row r="962" spans="3:7" x14ac:dyDescent="0.25">
      <c r="C962" s="44">
        <f t="shared" si="43"/>
        <v>2006</v>
      </c>
      <c r="D962" s="44">
        <f t="shared" si="44"/>
        <v>2</v>
      </c>
      <c r="E962" s="23">
        <v>38749</v>
      </c>
      <c r="F962" s="22">
        <v>14.659000000000001</v>
      </c>
      <c r="G962" s="59"/>
    </row>
    <row r="963" spans="3:7" x14ac:dyDescent="0.25">
      <c r="C963" s="44">
        <f t="shared" si="43"/>
        <v>2006</v>
      </c>
      <c r="D963" s="44">
        <f t="shared" si="44"/>
        <v>2</v>
      </c>
      <c r="E963" s="23">
        <v>38750</v>
      </c>
      <c r="F963" s="22">
        <v>14.5</v>
      </c>
      <c r="G963" s="59"/>
    </row>
    <row r="964" spans="3:7" x14ac:dyDescent="0.25">
      <c r="C964" s="44">
        <f t="shared" si="43"/>
        <v>2006</v>
      </c>
      <c r="D964" s="44">
        <f t="shared" si="44"/>
        <v>2</v>
      </c>
      <c r="E964" s="23">
        <v>38751</v>
      </c>
      <c r="F964" s="22">
        <v>14.5</v>
      </c>
      <c r="G964" s="59"/>
    </row>
    <row r="965" spans="3:7" x14ac:dyDescent="0.25">
      <c r="C965" s="44">
        <f t="shared" si="43"/>
        <v>2006</v>
      </c>
      <c r="D965" s="44">
        <f t="shared" si="44"/>
        <v>2</v>
      </c>
      <c r="E965" s="23">
        <v>38754</v>
      </c>
      <c r="F965" s="22">
        <v>14.563000000000001</v>
      </c>
      <c r="G965" s="59"/>
    </row>
    <row r="966" spans="3:7" x14ac:dyDescent="0.25">
      <c r="C966" s="44">
        <f t="shared" si="43"/>
        <v>2006</v>
      </c>
      <c r="D966" s="44">
        <f t="shared" si="44"/>
        <v>2</v>
      </c>
      <c r="E966" s="23">
        <v>38755</v>
      </c>
      <c r="F966" s="22">
        <v>14.5</v>
      </c>
      <c r="G966" s="59"/>
    </row>
    <row r="967" spans="3:7" x14ac:dyDescent="0.25">
      <c r="C967" s="44">
        <f t="shared" ref="C967:C1030" si="45">YEAR(E967)</f>
        <v>2006</v>
      </c>
      <c r="D967" s="44">
        <f t="shared" ref="D967:D1030" si="46">MONTH(E967)</f>
        <v>2</v>
      </c>
      <c r="E967" s="23">
        <v>38756</v>
      </c>
      <c r="F967" s="22">
        <v>14.739000000000001</v>
      </c>
      <c r="G967" s="59"/>
    </row>
    <row r="968" spans="3:7" x14ac:dyDescent="0.25">
      <c r="C968" s="44">
        <f t="shared" si="45"/>
        <v>2006</v>
      </c>
      <c r="D968" s="44">
        <f t="shared" si="46"/>
        <v>2</v>
      </c>
      <c r="E968" s="23">
        <v>38757</v>
      </c>
      <c r="F968" s="22">
        <v>14.875</v>
      </c>
      <c r="G968" s="59"/>
    </row>
    <row r="969" spans="3:7" x14ac:dyDescent="0.25">
      <c r="C969" s="44">
        <f t="shared" si="45"/>
        <v>2006</v>
      </c>
      <c r="D969" s="44">
        <f t="shared" si="46"/>
        <v>2</v>
      </c>
      <c r="E969" s="23">
        <v>38758</v>
      </c>
      <c r="F969" s="22">
        <v>14.625</v>
      </c>
      <c r="G969" s="59"/>
    </row>
    <row r="970" spans="3:7" x14ac:dyDescent="0.25">
      <c r="C970" s="44">
        <f t="shared" si="45"/>
        <v>2006</v>
      </c>
      <c r="D970" s="44">
        <f t="shared" si="46"/>
        <v>2</v>
      </c>
      <c r="E970" s="23">
        <v>38761</v>
      </c>
      <c r="F970" s="22">
        <v>14.444000000000001</v>
      </c>
      <c r="G970" s="59"/>
    </row>
    <row r="971" spans="3:7" x14ac:dyDescent="0.25">
      <c r="C971" s="44">
        <f t="shared" si="45"/>
        <v>2006</v>
      </c>
      <c r="D971" s="44">
        <f t="shared" si="46"/>
        <v>2</v>
      </c>
      <c r="E971" s="23">
        <v>38762</v>
      </c>
      <c r="F971" s="22">
        <v>14.5</v>
      </c>
      <c r="G971" s="59"/>
    </row>
    <row r="972" spans="3:7" x14ac:dyDescent="0.25">
      <c r="C972" s="44">
        <f t="shared" si="45"/>
        <v>2006</v>
      </c>
      <c r="D972" s="44">
        <f t="shared" si="46"/>
        <v>2</v>
      </c>
      <c r="E972" s="23">
        <v>38763</v>
      </c>
      <c r="F972" s="22">
        <v>14.611000000000001</v>
      </c>
      <c r="G972" s="59"/>
    </row>
    <row r="973" spans="3:7" x14ac:dyDescent="0.25">
      <c r="C973" s="44">
        <f t="shared" si="45"/>
        <v>2006</v>
      </c>
      <c r="D973" s="44">
        <f t="shared" si="46"/>
        <v>2</v>
      </c>
      <c r="E973" s="23">
        <v>38764</v>
      </c>
      <c r="F973" s="22">
        <v>14.5</v>
      </c>
      <c r="G973" s="59"/>
    </row>
    <row r="974" spans="3:7" x14ac:dyDescent="0.25">
      <c r="C974" s="44">
        <f t="shared" si="45"/>
        <v>2006</v>
      </c>
      <c r="D974" s="44">
        <f t="shared" si="46"/>
        <v>2</v>
      </c>
      <c r="E974" s="23">
        <v>38765</v>
      </c>
      <c r="F974" s="22">
        <v>14.472</v>
      </c>
      <c r="G974" s="59"/>
    </row>
    <row r="975" spans="3:7" x14ac:dyDescent="0.25">
      <c r="C975" s="44">
        <f t="shared" si="45"/>
        <v>2006</v>
      </c>
      <c r="D975" s="44">
        <f t="shared" si="46"/>
        <v>2</v>
      </c>
      <c r="E975" s="23">
        <v>38768</v>
      </c>
      <c r="F975" s="22">
        <v>14.531000000000001</v>
      </c>
      <c r="G975" s="59"/>
    </row>
    <row r="976" spans="3:7" x14ac:dyDescent="0.25">
      <c r="C976" s="44">
        <f t="shared" si="45"/>
        <v>2006</v>
      </c>
      <c r="D976" s="44">
        <f t="shared" si="46"/>
        <v>2</v>
      </c>
      <c r="E976" s="23">
        <v>38769</v>
      </c>
      <c r="F976" s="22">
        <v>14.194000000000001</v>
      </c>
      <c r="G976" s="59"/>
    </row>
    <row r="977" spans="3:7" x14ac:dyDescent="0.25">
      <c r="C977" s="44">
        <f t="shared" si="45"/>
        <v>2006</v>
      </c>
      <c r="D977" s="44">
        <f t="shared" si="46"/>
        <v>2</v>
      </c>
      <c r="E977" s="23">
        <v>38770</v>
      </c>
      <c r="F977" s="22">
        <v>13.75</v>
      </c>
      <c r="G977" s="59"/>
    </row>
    <row r="978" spans="3:7" x14ac:dyDescent="0.25">
      <c r="C978" s="44">
        <f t="shared" si="45"/>
        <v>2006</v>
      </c>
      <c r="D978" s="44">
        <f t="shared" si="46"/>
        <v>2</v>
      </c>
      <c r="E978" s="23">
        <v>38771</v>
      </c>
      <c r="F978" s="22">
        <v>13.278</v>
      </c>
      <c r="G978" s="59"/>
    </row>
    <row r="979" spans="3:7" x14ac:dyDescent="0.25">
      <c r="C979" s="44">
        <f t="shared" si="45"/>
        <v>2006</v>
      </c>
      <c r="D979" s="44">
        <f t="shared" si="46"/>
        <v>2</v>
      </c>
      <c r="E979" s="23">
        <v>38772</v>
      </c>
      <c r="F979" s="22">
        <v>13.429</v>
      </c>
      <c r="G979" s="59"/>
    </row>
    <row r="980" spans="3:7" x14ac:dyDescent="0.25">
      <c r="C980" s="44">
        <f t="shared" si="45"/>
        <v>2006</v>
      </c>
      <c r="D980" s="44">
        <f t="shared" si="46"/>
        <v>2</v>
      </c>
      <c r="E980" s="23">
        <v>38775</v>
      </c>
      <c r="F980" s="22">
        <v>13.688000000000001</v>
      </c>
      <c r="G980" s="59"/>
    </row>
    <row r="981" spans="3:7" x14ac:dyDescent="0.25">
      <c r="C981" s="44">
        <f t="shared" si="45"/>
        <v>2006</v>
      </c>
      <c r="D981" s="44">
        <f t="shared" si="46"/>
        <v>2</v>
      </c>
      <c r="E981" s="23">
        <v>38776</v>
      </c>
      <c r="F981" s="22">
        <v>13.429</v>
      </c>
      <c r="G981" s="59"/>
    </row>
    <row r="982" spans="3:7" x14ac:dyDescent="0.25">
      <c r="C982" s="44">
        <f t="shared" si="45"/>
        <v>2006</v>
      </c>
      <c r="D982" s="44">
        <f t="shared" si="46"/>
        <v>3</v>
      </c>
      <c r="E982" s="23">
        <v>38777</v>
      </c>
      <c r="F982" s="22">
        <v>12.964</v>
      </c>
      <c r="G982" s="59"/>
    </row>
    <row r="983" spans="3:7" x14ac:dyDescent="0.25">
      <c r="C983" s="44">
        <f t="shared" si="45"/>
        <v>2006</v>
      </c>
      <c r="D983" s="44">
        <f t="shared" si="46"/>
        <v>3</v>
      </c>
      <c r="E983" s="23">
        <v>38778</v>
      </c>
      <c r="F983" s="22">
        <v>13.313000000000001</v>
      </c>
      <c r="G983" s="59"/>
    </row>
    <row r="984" spans="3:7" x14ac:dyDescent="0.25">
      <c r="C984" s="44">
        <f t="shared" si="45"/>
        <v>2006</v>
      </c>
      <c r="D984" s="44">
        <f t="shared" si="46"/>
        <v>3</v>
      </c>
      <c r="E984" s="23">
        <v>38779</v>
      </c>
      <c r="F984" s="22">
        <v>13</v>
      </c>
      <c r="G984" s="59"/>
    </row>
    <row r="985" spans="3:7" x14ac:dyDescent="0.25">
      <c r="C985" s="44">
        <f t="shared" si="45"/>
        <v>2006</v>
      </c>
      <c r="D985" s="44">
        <f t="shared" si="46"/>
        <v>3</v>
      </c>
      <c r="E985" s="23">
        <v>38782</v>
      </c>
      <c r="F985" s="22">
        <v>13.278</v>
      </c>
      <c r="G985" s="59"/>
    </row>
    <row r="986" spans="3:7" x14ac:dyDescent="0.25">
      <c r="C986" s="44">
        <f t="shared" si="45"/>
        <v>2006</v>
      </c>
      <c r="D986" s="44">
        <f t="shared" si="46"/>
        <v>3</v>
      </c>
      <c r="E986" s="23">
        <v>38783</v>
      </c>
      <c r="F986" s="22">
        <v>13.25</v>
      </c>
      <c r="G986" s="59"/>
    </row>
    <row r="987" spans="3:7" x14ac:dyDescent="0.25">
      <c r="C987" s="44">
        <f t="shared" si="45"/>
        <v>2006</v>
      </c>
      <c r="D987" s="44">
        <f t="shared" si="46"/>
        <v>3</v>
      </c>
      <c r="E987" s="23">
        <v>38784</v>
      </c>
      <c r="F987" s="22">
        <v>13.613</v>
      </c>
      <c r="G987" s="59"/>
    </row>
    <row r="988" spans="3:7" x14ac:dyDescent="0.25">
      <c r="C988" s="44">
        <f t="shared" si="45"/>
        <v>2006</v>
      </c>
      <c r="D988" s="44">
        <f t="shared" si="46"/>
        <v>3</v>
      </c>
      <c r="E988" s="23">
        <v>38785</v>
      </c>
      <c r="F988" s="22">
        <v>13.625</v>
      </c>
      <c r="G988" s="59"/>
    </row>
    <row r="989" spans="3:7" x14ac:dyDescent="0.25">
      <c r="C989" s="44">
        <f t="shared" si="45"/>
        <v>2006</v>
      </c>
      <c r="D989" s="44">
        <f t="shared" si="46"/>
        <v>3</v>
      </c>
      <c r="E989" s="23">
        <v>38786</v>
      </c>
      <c r="F989" s="22">
        <v>13.778</v>
      </c>
      <c r="G989" s="59"/>
    </row>
    <row r="990" spans="3:7" x14ac:dyDescent="0.25">
      <c r="C990" s="44">
        <f t="shared" si="45"/>
        <v>2006</v>
      </c>
      <c r="D990" s="44">
        <f t="shared" si="46"/>
        <v>3</v>
      </c>
      <c r="E990" s="23">
        <v>38789</v>
      </c>
      <c r="F990" s="22">
        <v>13.438000000000001</v>
      </c>
      <c r="G990" s="59"/>
    </row>
    <row r="991" spans="3:7" x14ac:dyDescent="0.25">
      <c r="C991" s="44">
        <f t="shared" si="45"/>
        <v>2006</v>
      </c>
      <c r="D991" s="44">
        <f t="shared" si="46"/>
        <v>3</v>
      </c>
      <c r="E991" s="23">
        <v>38790</v>
      </c>
      <c r="F991" s="22">
        <v>13.722</v>
      </c>
      <c r="G991" s="59"/>
    </row>
    <row r="992" spans="3:7" x14ac:dyDescent="0.25">
      <c r="C992" s="44">
        <f t="shared" si="45"/>
        <v>2006</v>
      </c>
      <c r="D992" s="44">
        <f t="shared" si="46"/>
        <v>3</v>
      </c>
      <c r="E992" s="23">
        <v>38791</v>
      </c>
      <c r="F992" s="22">
        <v>13.667</v>
      </c>
      <c r="G992" s="59"/>
    </row>
    <row r="993" spans="3:7" x14ac:dyDescent="0.25">
      <c r="C993" s="44">
        <f t="shared" si="45"/>
        <v>2006</v>
      </c>
      <c r="D993" s="44">
        <f t="shared" si="46"/>
        <v>3</v>
      </c>
      <c r="E993" s="23">
        <v>38792</v>
      </c>
      <c r="F993" s="22">
        <v>13.722</v>
      </c>
      <c r="G993" s="59"/>
    </row>
    <row r="994" spans="3:7" x14ac:dyDescent="0.25">
      <c r="C994" s="44">
        <f t="shared" si="45"/>
        <v>2006</v>
      </c>
      <c r="D994" s="44">
        <f t="shared" si="46"/>
        <v>3</v>
      </c>
      <c r="E994" s="23">
        <v>38793</v>
      </c>
      <c r="F994" s="22">
        <v>13.917</v>
      </c>
      <c r="G994" s="59"/>
    </row>
    <row r="995" spans="3:7" x14ac:dyDescent="0.25">
      <c r="C995" s="44">
        <f t="shared" si="45"/>
        <v>2006</v>
      </c>
      <c r="D995" s="44">
        <f t="shared" si="46"/>
        <v>3</v>
      </c>
      <c r="E995" s="23">
        <v>38796</v>
      </c>
      <c r="F995" s="22">
        <v>13.406000000000001</v>
      </c>
      <c r="G995" s="59"/>
    </row>
    <row r="996" spans="3:7" x14ac:dyDescent="0.25">
      <c r="C996" s="44">
        <f t="shared" si="45"/>
        <v>2006</v>
      </c>
      <c r="D996" s="44">
        <f t="shared" si="46"/>
        <v>3</v>
      </c>
      <c r="E996" s="23">
        <v>38797</v>
      </c>
      <c r="F996" s="22">
        <v>13.5</v>
      </c>
      <c r="G996" s="59"/>
    </row>
    <row r="997" spans="3:7" x14ac:dyDescent="0.25">
      <c r="C997" s="44">
        <f t="shared" si="45"/>
        <v>2006</v>
      </c>
      <c r="D997" s="44">
        <f t="shared" si="46"/>
        <v>3</v>
      </c>
      <c r="E997" s="23">
        <v>38798</v>
      </c>
      <c r="F997" s="22">
        <v>13.5</v>
      </c>
      <c r="G997" s="59"/>
    </row>
    <row r="998" spans="3:7" x14ac:dyDescent="0.25">
      <c r="C998" s="44">
        <f t="shared" si="45"/>
        <v>2006</v>
      </c>
      <c r="D998" s="44">
        <f t="shared" si="46"/>
        <v>3</v>
      </c>
      <c r="E998" s="23">
        <v>38799</v>
      </c>
      <c r="F998" s="22">
        <v>13.6</v>
      </c>
      <c r="G998" s="59"/>
    </row>
    <row r="999" spans="3:7" x14ac:dyDescent="0.25">
      <c r="C999" s="44">
        <f t="shared" si="45"/>
        <v>2006</v>
      </c>
      <c r="D999" s="44">
        <f t="shared" si="46"/>
        <v>3</v>
      </c>
      <c r="E999" s="23">
        <v>38800</v>
      </c>
      <c r="F999" s="22">
        <v>13.792</v>
      </c>
      <c r="G999" s="59"/>
    </row>
    <row r="1000" spans="3:7" x14ac:dyDescent="0.25">
      <c r="C1000" s="44">
        <f t="shared" si="45"/>
        <v>2006</v>
      </c>
      <c r="D1000" s="44">
        <f t="shared" si="46"/>
        <v>3</v>
      </c>
      <c r="E1000" s="23">
        <v>38803</v>
      </c>
      <c r="F1000" s="22">
        <v>14</v>
      </c>
      <c r="G1000" s="59"/>
    </row>
    <row r="1001" spans="3:7" x14ac:dyDescent="0.25">
      <c r="C1001" s="44">
        <f t="shared" si="45"/>
        <v>2006</v>
      </c>
      <c r="D1001" s="44">
        <f t="shared" si="46"/>
        <v>3</v>
      </c>
      <c r="E1001" s="23">
        <v>38804</v>
      </c>
      <c r="F1001" s="22">
        <v>13.909000000000001</v>
      </c>
      <c r="G1001" s="59"/>
    </row>
    <row r="1002" spans="3:7" x14ac:dyDescent="0.25">
      <c r="C1002" s="44">
        <f t="shared" si="45"/>
        <v>2006</v>
      </c>
      <c r="D1002" s="44">
        <f t="shared" si="46"/>
        <v>3</v>
      </c>
      <c r="E1002" s="23">
        <v>38805</v>
      </c>
      <c r="F1002" s="22">
        <v>14.15</v>
      </c>
      <c r="G1002" s="59"/>
    </row>
    <row r="1003" spans="3:7" x14ac:dyDescent="0.25">
      <c r="C1003" s="44">
        <f t="shared" si="45"/>
        <v>2006</v>
      </c>
      <c r="D1003" s="44">
        <f t="shared" si="46"/>
        <v>3</v>
      </c>
      <c r="E1003" s="23">
        <v>38806</v>
      </c>
      <c r="F1003" s="22">
        <v>14.313000000000001</v>
      </c>
      <c r="G1003" s="59"/>
    </row>
    <row r="1004" spans="3:7" x14ac:dyDescent="0.25">
      <c r="C1004" s="44">
        <f t="shared" si="45"/>
        <v>2006</v>
      </c>
      <c r="D1004" s="44">
        <f t="shared" si="46"/>
        <v>3</v>
      </c>
      <c r="E1004" s="23">
        <v>38807</v>
      </c>
      <c r="F1004" s="22">
        <v>14.15</v>
      </c>
      <c r="G1004" s="59"/>
    </row>
    <row r="1005" spans="3:7" x14ac:dyDescent="0.25">
      <c r="C1005" s="44">
        <f t="shared" si="45"/>
        <v>2006</v>
      </c>
      <c r="D1005" s="44">
        <f t="shared" si="46"/>
        <v>4</v>
      </c>
      <c r="E1005" s="23">
        <v>38810</v>
      </c>
      <c r="F1005" s="22">
        <v>14.167</v>
      </c>
      <c r="G1005" s="59"/>
    </row>
    <row r="1006" spans="3:7" x14ac:dyDescent="0.25">
      <c r="C1006" s="44">
        <f t="shared" si="45"/>
        <v>2006</v>
      </c>
      <c r="D1006" s="44">
        <f t="shared" si="46"/>
        <v>4</v>
      </c>
      <c r="E1006" s="23">
        <v>38811</v>
      </c>
      <c r="F1006" s="22">
        <v>14.318</v>
      </c>
      <c r="G1006" s="59"/>
    </row>
    <row r="1007" spans="3:7" x14ac:dyDescent="0.25">
      <c r="C1007" s="44">
        <f t="shared" si="45"/>
        <v>2006</v>
      </c>
      <c r="D1007" s="44">
        <f t="shared" si="46"/>
        <v>4</v>
      </c>
      <c r="E1007" s="23">
        <v>38812</v>
      </c>
      <c r="F1007" s="22">
        <v>14.25</v>
      </c>
      <c r="G1007" s="59"/>
    </row>
    <row r="1008" spans="3:7" x14ac:dyDescent="0.25">
      <c r="C1008" s="44">
        <f t="shared" si="45"/>
        <v>2006</v>
      </c>
      <c r="D1008" s="44">
        <f t="shared" si="46"/>
        <v>4</v>
      </c>
      <c r="E1008" s="23">
        <v>38813</v>
      </c>
      <c r="F1008" s="22">
        <v>14.2</v>
      </c>
      <c r="G1008" s="59"/>
    </row>
    <row r="1009" spans="3:7" x14ac:dyDescent="0.25">
      <c r="C1009" s="44">
        <f t="shared" si="45"/>
        <v>2006</v>
      </c>
      <c r="D1009" s="44">
        <f t="shared" si="46"/>
        <v>4</v>
      </c>
      <c r="E1009" s="23">
        <v>38814</v>
      </c>
      <c r="F1009" s="22">
        <v>14.135999999999999</v>
      </c>
      <c r="G1009" s="59"/>
    </row>
    <row r="1010" spans="3:7" x14ac:dyDescent="0.25">
      <c r="C1010" s="44">
        <f t="shared" si="45"/>
        <v>2006</v>
      </c>
      <c r="D1010" s="44">
        <f t="shared" si="46"/>
        <v>4</v>
      </c>
      <c r="E1010" s="23">
        <v>38817</v>
      </c>
      <c r="F1010" s="22">
        <v>14.167</v>
      </c>
      <c r="G1010" s="59"/>
    </row>
    <row r="1011" spans="3:7" x14ac:dyDescent="0.25">
      <c r="C1011" s="44">
        <f t="shared" si="45"/>
        <v>2006</v>
      </c>
      <c r="D1011" s="44">
        <f t="shared" si="46"/>
        <v>4</v>
      </c>
      <c r="E1011" s="23">
        <v>38818</v>
      </c>
      <c r="F1011" s="22">
        <v>13.875</v>
      </c>
      <c r="G1011" s="59"/>
    </row>
    <row r="1012" spans="3:7" x14ac:dyDescent="0.25">
      <c r="C1012" s="44">
        <f t="shared" si="45"/>
        <v>2006</v>
      </c>
      <c r="D1012" s="44">
        <f t="shared" si="46"/>
        <v>4</v>
      </c>
      <c r="E1012" s="23">
        <v>38819</v>
      </c>
      <c r="F1012" s="22">
        <v>13.909000000000001</v>
      </c>
      <c r="G1012" s="59"/>
    </row>
    <row r="1013" spans="3:7" x14ac:dyDescent="0.25">
      <c r="C1013" s="44">
        <f t="shared" si="45"/>
        <v>2006</v>
      </c>
      <c r="D1013" s="44">
        <f t="shared" si="46"/>
        <v>4</v>
      </c>
      <c r="E1013" s="23">
        <v>38820</v>
      </c>
      <c r="F1013" s="22">
        <v>13.667</v>
      </c>
      <c r="G1013" s="59"/>
    </row>
    <row r="1014" spans="3:7" x14ac:dyDescent="0.25">
      <c r="C1014" s="44">
        <f t="shared" si="45"/>
        <v>2006</v>
      </c>
      <c r="D1014" s="44">
        <f t="shared" si="46"/>
        <v>4</v>
      </c>
      <c r="E1014" s="23">
        <v>38821</v>
      </c>
      <c r="F1014" s="22">
        <v>13.5</v>
      </c>
      <c r="G1014" s="59"/>
    </row>
    <row r="1015" spans="3:7" x14ac:dyDescent="0.25">
      <c r="C1015" s="44">
        <f t="shared" si="45"/>
        <v>2006</v>
      </c>
      <c r="D1015" s="44">
        <f t="shared" si="46"/>
        <v>4</v>
      </c>
      <c r="E1015" s="23">
        <v>38824</v>
      </c>
      <c r="F1015" s="22">
        <v>13.833</v>
      </c>
      <c r="G1015" s="59"/>
    </row>
    <row r="1016" spans="3:7" x14ac:dyDescent="0.25">
      <c r="C1016" s="44">
        <f t="shared" si="45"/>
        <v>2006</v>
      </c>
      <c r="D1016" s="44">
        <f t="shared" si="46"/>
        <v>4</v>
      </c>
      <c r="E1016" s="23">
        <v>38825</v>
      </c>
      <c r="F1016" s="22">
        <v>13.875</v>
      </c>
      <c r="G1016" s="59"/>
    </row>
    <row r="1017" spans="3:7" x14ac:dyDescent="0.25">
      <c r="C1017" s="44">
        <f t="shared" si="45"/>
        <v>2006</v>
      </c>
      <c r="D1017" s="44">
        <f t="shared" si="46"/>
        <v>4</v>
      </c>
      <c r="E1017" s="23">
        <v>38826</v>
      </c>
      <c r="F1017" s="22">
        <v>13.955</v>
      </c>
      <c r="G1017" s="59"/>
    </row>
    <row r="1018" spans="3:7" x14ac:dyDescent="0.25">
      <c r="C1018" s="44">
        <f t="shared" si="45"/>
        <v>2006</v>
      </c>
      <c r="D1018" s="44">
        <f t="shared" si="46"/>
        <v>4</v>
      </c>
      <c r="E1018" s="23">
        <v>38827</v>
      </c>
      <c r="F1018" s="22">
        <v>14.125</v>
      </c>
      <c r="G1018" s="59"/>
    </row>
    <row r="1019" spans="3:7" x14ac:dyDescent="0.25">
      <c r="C1019" s="44">
        <f t="shared" si="45"/>
        <v>2006</v>
      </c>
      <c r="D1019" s="44">
        <f t="shared" si="46"/>
        <v>4</v>
      </c>
      <c r="E1019" s="23">
        <v>38828</v>
      </c>
      <c r="F1019" s="22">
        <v>14.083</v>
      </c>
      <c r="G1019" s="59"/>
    </row>
    <row r="1020" spans="3:7" x14ac:dyDescent="0.25">
      <c r="C1020" s="44">
        <f t="shared" si="45"/>
        <v>2006</v>
      </c>
      <c r="D1020" s="44">
        <f t="shared" si="46"/>
        <v>4</v>
      </c>
      <c r="E1020" s="23">
        <v>38831</v>
      </c>
      <c r="F1020" s="22">
        <v>14.194000000000001</v>
      </c>
      <c r="G1020" s="59"/>
    </row>
    <row r="1021" spans="3:7" x14ac:dyDescent="0.25">
      <c r="C1021" s="44">
        <f t="shared" si="45"/>
        <v>2006</v>
      </c>
      <c r="D1021" s="44">
        <f t="shared" si="46"/>
        <v>4</v>
      </c>
      <c r="E1021" s="23">
        <v>38832</v>
      </c>
      <c r="F1021" s="22">
        <v>13.888999999999999</v>
      </c>
      <c r="G1021" s="59"/>
    </row>
    <row r="1022" spans="3:7" x14ac:dyDescent="0.25">
      <c r="C1022" s="44">
        <f t="shared" si="45"/>
        <v>2006</v>
      </c>
      <c r="D1022" s="44">
        <f t="shared" si="46"/>
        <v>4</v>
      </c>
      <c r="E1022" s="23">
        <v>38833</v>
      </c>
      <c r="F1022" s="22">
        <v>13.888999999999999</v>
      </c>
      <c r="G1022" s="59"/>
    </row>
    <row r="1023" spans="3:7" x14ac:dyDescent="0.25">
      <c r="C1023" s="44">
        <f t="shared" si="45"/>
        <v>2006</v>
      </c>
      <c r="D1023" s="44">
        <f t="shared" si="46"/>
        <v>4</v>
      </c>
      <c r="E1023" s="23">
        <v>38834</v>
      </c>
      <c r="F1023" s="22">
        <v>13.888999999999999</v>
      </c>
      <c r="G1023" s="59"/>
    </row>
    <row r="1024" spans="3:7" x14ac:dyDescent="0.25">
      <c r="C1024" s="44">
        <f t="shared" si="45"/>
        <v>2006</v>
      </c>
      <c r="D1024" s="44">
        <f t="shared" si="46"/>
        <v>4</v>
      </c>
      <c r="E1024" s="23">
        <v>38835</v>
      </c>
      <c r="F1024" s="22">
        <v>13.9</v>
      </c>
      <c r="G1024" s="59"/>
    </row>
    <row r="1025" spans="3:7" x14ac:dyDescent="0.25">
      <c r="C1025" s="44">
        <f t="shared" si="45"/>
        <v>2006</v>
      </c>
      <c r="D1025" s="44">
        <f t="shared" si="46"/>
        <v>5</v>
      </c>
      <c r="E1025" s="23">
        <v>38838</v>
      </c>
      <c r="F1025" s="22">
        <v>13.667</v>
      </c>
      <c r="G1025" s="59"/>
    </row>
    <row r="1026" spans="3:7" x14ac:dyDescent="0.25">
      <c r="C1026" s="44">
        <f t="shared" si="45"/>
        <v>2006</v>
      </c>
      <c r="D1026" s="44">
        <f t="shared" si="46"/>
        <v>5</v>
      </c>
      <c r="E1026" s="23">
        <v>38839</v>
      </c>
      <c r="F1026" s="22">
        <v>13.8</v>
      </c>
      <c r="G1026" s="59"/>
    </row>
    <row r="1027" spans="3:7" x14ac:dyDescent="0.25">
      <c r="C1027" s="44">
        <f t="shared" si="45"/>
        <v>2006</v>
      </c>
      <c r="D1027" s="44">
        <f t="shared" si="46"/>
        <v>5</v>
      </c>
      <c r="E1027" s="23">
        <v>38840</v>
      </c>
      <c r="F1027" s="22">
        <v>13.778</v>
      </c>
      <c r="G1027" s="59"/>
    </row>
    <row r="1028" spans="3:7" x14ac:dyDescent="0.25">
      <c r="C1028" s="44">
        <f t="shared" si="45"/>
        <v>2006</v>
      </c>
      <c r="D1028" s="44">
        <f t="shared" si="46"/>
        <v>5</v>
      </c>
      <c r="E1028" s="23">
        <v>38841</v>
      </c>
      <c r="F1028" s="22">
        <v>13.638999999999999</v>
      </c>
      <c r="G1028" s="59"/>
    </row>
    <row r="1029" spans="3:7" x14ac:dyDescent="0.25">
      <c r="C1029" s="44">
        <f t="shared" si="45"/>
        <v>2006</v>
      </c>
      <c r="D1029" s="44">
        <f t="shared" si="46"/>
        <v>5</v>
      </c>
      <c r="E1029" s="23">
        <v>38842</v>
      </c>
      <c r="F1029" s="22">
        <v>13.705</v>
      </c>
      <c r="G1029" s="59"/>
    </row>
    <row r="1030" spans="3:7" x14ac:dyDescent="0.25">
      <c r="C1030" s="44">
        <f t="shared" si="45"/>
        <v>2006</v>
      </c>
      <c r="D1030" s="44">
        <f t="shared" si="46"/>
        <v>5</v>
      </c>
      <c r="E1030" s="23">
        <v>38845</v>
      </c>
      <c r="F1030" s="22">
        <v>13.475</v>
      </c>
      <c r="G1030" s="59"/>
    </row>
    <row r="1031" spans="3:7" x14ac:dyDescent="0.25">
      <c r="C1031" s="44">
        <f t="shared" ref="C1031:C1094" si="47">YEAR(E1031)</f>
        <v>2006</v>
      </c>
      <c r="D1031" s="44">
        <f t="shared" ref="D1031:D1094" si="48">MONTH(E1031)</f>
        <v>5</v>
      </c>
      <c r="E1031" s="23">
        <v>38846</v>
      </c>
      <c r="F1031" s="22">
        <v>13.194000000000001</v>
      </c>
      <c r="G1031" s="59"/>
    </row>
    <row r="1032" spans="3:7" x14ac:dyDescent="0.25">
      <c r="C1032" s="44">
        <f t="shared" si="47"/>
        <v>2006</v>
      </c>
      <c r="D1032" s="44">
        <f t="shared" si="48"/>
        <v>5</v>
      </c>
      <c r="E1032" s="23">
        <v>38847</v>
      </c>
      <c r="F1032" s="22">
        <v>13.25</v>
      </c>
      <c r="G1032" s="59"/>
    </row>
    <row r="1033" spans="3:7" x14ac:dyDescent="0.25">
      <c r="C1033" s="44">
        <f t="shared" si="47"/>
        <v>2006</v>
      </c>
      <c r="D1033" s="44">
        <f t="shared" si="48"/>
        <v>5</v>
      </c>
      <c r="E1033" s="23">
        <v>38848</v>
      </c>
      <c r="F1033" s="22">
        <v>13.068</v>
      </c>
      <c r="G1033" s="59"/>
    </row>
    <row r="1034" spans="3:7" x14ac:dyDescent="0.25">
      <c r="C1034" s="44">
        <f t="shared" si="47"/>
        <v>2006</v>
      </c>
      <c r="D1034" s="44">
        <f t="shared" si="48"/>
        <v>5</v>
      </c>
      <c r="E1034" s="23">
        <v>38849</v>
      </c>
      <c r="F1034" s="22">
        <v>13.05</v>
      </c>
      <c r="G1034" s="59"/>
    </row>
    <row r="1035" spans="3:7" x14ac:dyDescent="0.25">
      <c r="C1035" s="44">
        <f t="shared" si="47"/>
        <v>2006</v>
      </c>
      <c r="D1035" s="44">
        <f t="shared" si="48"/>
        <v>5</v>
      </c>
      <c r="E1035" s="23">
        <v>38852</v>
      </c>
      <c r="F1035" s="22">
        <v>12.888999999999999</v>
      </c>
      <c r="G1035" s="59"/>
    </row>
    <row r="1036" spans="3:7" x14ac:dyDescent="0.25">
      <c r="C1036" s="44">
        <f t="shared" si="47"/>
        <v>2006</v>
      </c>
      <c r="D1036" s="44">
        <f t="shared" si="48"/>
        <v>5</v>
      </c>
      <c r="E1036" s="23">
        <v>38853</v>
      </c>
      <c r="F1036" s="22">
        <v>13.083</v>
      </c>
      <c r="G1036" s="59"/>
    </row>
    <row r="1037" spans="3:7" x14ac:dyDescent="0.25">
      <c r="C1037" s="44">
        <f t="shared" si="47"/>
        <v>2006</v>
      </c>
      <c r="D1037" s="44">
        <f t="shared" si="48"/>
        <v>5</v>
      </c>
      <c r="E1037" s="23">
        <v>38854</v>
      </c>
      <c r="F1037" s="22">
        <v>12.917</v>
      </c>
      <c r="G1037" s="59"/>
    </row>
    <row r="1038" spans="3:7" x14ac:dyDescent="0.25">
      <c r="C1038" s="44">
        <f t="shared" si="47"/>
        <v>2006</v>
      </c>
      <c r="D1038" s="44">
        <f t="shared" si="48"/>
        <v>5</v>
      </c>
      <c r="E1038" s="23">
        <v>38855</v>
      </c>
      <c r="F1038" s="22">
        <v>13.318</v>
      </c>
      <c r="G1038" s="59"/>
    </row>
    <row r="1039" spans="3:7" x14ac:dyDescent="0.25">
      <c r="C1039" s="44">
        <f t="shared" si="47"/>
        <v>2006</v>
      </c>
      <c r="D1039" s="44">
        <f t="shared" si="48"/>
        <v>5</v>
      </c>
      <c r="E1039" s="23">
        <v>38856</v>
      </c>
      <c r="F1039" s="22">
        <v>13.318</v>
      </c>
      <c r="G1039" s="59"/>
    </row>
    <row r="1040" spans="3:7" x14ac:dyDescent="0.25">
      <c r="C1040" s="44">
        <f t="shared" si="47"/>
        <v>2006</v>
      </c>
      <c r="D1040" s="44">
        <f t="shared" si="48"/>
        <v>5</v>
      </c>
      <c r="E1040" s="23">
        <v>38859</v>
      </c>
      <c r="F1040" s="22">
        <v>13.364000000000001</v>
      </c>
      <c r="G1040" s="59"/>
    </row>
    <row r="1041" spans="3:7" x14ac:dyDescent="0.25">
      <c r="C1041" s="44">
        <f t="shared" si="47"/>
        <v>2006</v>
      </c>
      <c r="D1041" s="44">
        <f t="shared" si="48"/>
        <v>5</v>
      </c>
      <c r="E1041" s="23">
        <v>38860</v>
      </c>
      <c r="F1041" s="22">
        <v>13.465999999999999</v>
      </c>
      <c r="G1041" s="59"/>
    </row>
    <row r="1042" spans="3:7" x14ac:dyDescent="0.25">
      <c r="C1042" s="44">
        <f t="shared" si="47"/>
        <v>2006</v>
      </c>
      <c r="D1042" s="44">
        <f t="shared" si="48"/>
        <v>5</v>
      </c>
      <c r="E1042" s="23">
        <v>38861</v>
      </c>
      <c r="F1042" s="22">
        <v>13.712999999999999</v>
      </c>
      <c r="G1042" s="59"/>
    </row>
    <row r="1043" spans="3:7" x14ac:dyDescent="0.25">
      <c r="C1043" s="44">
        <f t="shared" si="47"/>
        <v>2006</v>
      </c>
      <c r="D1043" s="44">
        <f t="shared" si="48"/>
        <v>5</v>
      </c>
      <c r="E1043" s="23">
        <v>38862</v>
      </c>
      <c r="F1043" s="22">
        <v>13.739000000000001</v>
      </c>
      <c r="G1043" s="59"/>
    </row>
    <row r="1044" spans="3:7" x14ac:dyDescent="0.25">
      <c r="C1044" s="44">
        <f t="shared" si="47"/>
        <v>2006</v>
      </c>
      <c r="D1044" s="44">
        <f t="shared" si="48"/>
        <v>5</v>
      </c>
      <c r="E1044" s="23">
        <v>38863</v>
      </c>
      <c r="F1044" s="22">
        <v>13.763</v>
      </c>
      <c r="G1044" s="59"/>
    </row>
    <row r="1045" spans="3:7" x14ac:dyDescent="0.25">
      <c r="C1045" s="44">
        <f t="shared" si="47"/>
        <v>2006</v>
      </c>
      <c r="D1045" s="44">
        <f t="shared" si="48"/>
        <v>5</v>
      </c>
      <c r="E1045" s="23">
        <v>38866</v>
      </c>
      <c r="F1045" s="22">
        <v>13.875</v>
      </c>
      <c r="G1045" s="59"/>
    </row>
    <row r="1046" spans="3:7" x14ac:dyDescent="0.25">
      <c r="C1046" s="44">
        <f t="shared" si="47"/>
        <v>2006</v>
      </c>
      <c r="D1046" s="44">
        <f t="shared" si="48"/>
        <v>5</v>
      </c>
      <c r="E1046" s="23">
        <v>38867</v>
      </c>
      <c r="F1046" s="22">
        <v>13.763</v>
      </c>
      <c r="G1046" s="59"/>
    </row>
    <row r="1047" spans="3:7" x14ac:dyDescent="0.25">
      <c r="C1047" s="44">
        <f t="shared" si="47"/>
        <v>2006</v>
      </c>
      <c r="D1047" s="44">
        <f t="shared" si="48"/>
        <v>5</v>
      </c>
      <c r="E1047" s="23">
        <v>38868</v>
      </c>
      <c r="F1047" s="22">
        <v>13.736000000000001</v>
      </c>
      <c r="G1047" s="59"/>
    </row>
    <row r="1048" spans="3:7" x14ac:dyDescent="0.25">
      <c r="C1048" s="44">
        <f t="shared" si="47"/>
        <v>2006</v>
      </c>
      <c r="D1048" s="44">
        <f t="shared" si="48"/>
        <v>6</v>
      </c>
      <c r="E1048" s="23">
        <v>38869</v>
      </c>
      <c r="F1048" s="22">
        <v>13.736000000000001</v>
      </c>
      <c r="G1048" s="59"/>
    </row>
    <row r="1049" spans="3:7" x14ac:dyDescent="0.25">
      <c r="C1049" s="44">
        <f t="shared" si="47"/>
        <v>2006</v>
      </c>
      <c r="D1049" s="44">
        <f t="shared" si="48"/>
        <v>6</v>
      </c>
      <c r="E1049" s="23">
        <v>38870</v>
      </c>
      <c r="F1049" s="22">
        <v>13.847</v>
      </c>
      <c r="G1049" s="59"/>
    </row>
    <row r="1050" spans="3:7" x14ac:dyDescent="0.25">
      <c r="C1050" s="44">
        <f t="shared" si="47"/>
        <v>2006</v>
      </c>
      <c r="D1050" s="44">
        <f t="shared" si="48"/>
        <v>6</v>
      </c>
      <c r="E1050" s="23">
        <v>38873</v>
      </c>
      <c r="F1050" s="22">
        <v>13.847</v>
      </c>
      <c r="G1050" s="59"/>
    </row>
    <row r="1051" spans="3:7" x14ac:dyDescent="0.25">
      <c r="C1051" s="44">
        <f t="shared" si="47"/>
        <v>2006</v>
      </c>
      <c r="D1051" s="44">
        <f t="shared" si="48"/>
        <v>6</v>
      </c>
      <c r="E1051" s="23">
        <v>38874</v>
      </c>
      <c r="F1051" s="22">
        <v>13.736000000000001</v>
      </c>
      <c r="G1051" s="59"/>
    </row>
    <row r="1052" spans="3:7" x14ac:dyDescent="0.25">
      <c r="C1052" s="44">
        <f t="shared" si="47"/>
        <v>2006</v>
      </c>
      <c r="D1052" s="44">
        <f t="shared" si="48"/>
        <v>6</v>
      </c>
      <c r="E1052" s="23">
        <v>38875</v>
      </c>
      <c r="F1052" s="22">
        <v>13.813000000000001</v>
      </c>
      <c r="G1052" s="59"/>
    </row>
    <row r="1053" spans="3:7" x14ac:dyDescent="0.25">
      <c r="C1053" s="44">
        <f t="shared" si="47"/>
        <v>2006</v>
      </c>
      <c r="D1053" s="44">
        <f t="shared" si="48"/>
        <v>6</v>
      </c>
      <c r="E1053" s="23">
        <v>38876</v>
      </c>
      <c r="F1053" s="22">
        <v>13.736000000000001</v>
      </c>
      <c r="G1053" s="59"/>
    </row>
    <row r="1054" spans="3:7" x14ac:dyDescent="0.25">
      <c r="C1054" s="44">
        <f t="shared" si="47"/>
        <v>2006</v>
      </c>
      <c r="D1054" s="44">
        <f t="shared" si="48"/>
        <v>6</v>
      </c>
      <c r="E1054" s="23">
        <v>38877</v>
      </c>
      <c r="F1054" s="22">
        <v>13.778</v>
      </c>
      <c r="G1054" s="59"/>
    </row>
    <row r="1055" spans="3:7" x14ac:dyDescent="0.25">
      <c r="C1055" s="44">
        <f t="shared" si="47"/>
        <v>2006</v>
      </c>
      <c r="D1055" s="44">
        <f t="shared" si="48"/>
        <v>6</v>
      </c>
      <c r="E1055" s="23">
        <v>38880</v>
      </c>
      <c r="F1055" s="22">
        <v>14</v>
      </c>
      <c r="G1055" s="59"/>
    </row>
    <row r="1056" spans="3:7" x14ac:dyDescent="0.25">
      <c r="C1056" s="44">
        <f t="shared" si="47"/>
        <v>2006</v>
      </c>
      <c r="D1056" s="44">
        <f t="shared" si="48"/>
        <v>6</v>
      </c>
      <c r="E1056" s="23">
        <v>38881</v>
      </c>
      <c r="F1056" s="22">
        <v>14</v>
      </c>
      <c r="G1056" s="59"/>
    </row>
    <row r="1057" spans="3:7" x14ac:dyDescent="0.25">
      <c r="C1057" s="44">
        <f t="shared" si="47"/>
        <v>2006</v>
      </c>
      <c r="D1057" s="44">
        <f t="shared" si="48"/>
        <v>6</v>
      </c>
      <c r="E1057" s="23">
        <v>38882</v>
      </c>
      <c r="F1057" s="22">
        <v>14.055999999999999</v>
      </c>
      <c r="G1057" s="59"/>
    </row>
    <row r="1058" spans="3:7" x14ac:dyDescent="0.25">
      <c r="C1058" s="44">
        <f t="shared" si="47"/>
        <v>2006</v>
      </c>
      <c r="D1058" s="44">
        <f t="shared" si="48"/>
        <v>6</v>
      </c>
      <c r="E1058" s="23">
        <v>38883</v>
      </c>
      <c r="F1058" s="22">
        <v>14.15</v>
      </c>
      <c r="G1058" s="59"/>
    </row>
    <row r="1059" spans="3:7" x14ac:dyDescent="0.25">
      <c r="C1059" s="44">
        <f t="shared" si="47"/>
        <v>2006</v>
      </c>
      <c r="D1059" s="44">
        <f t="shared" si="48"/>
        <v>6</v>
      </c>
      <c r="E1059" s="23">
        <v>38884</v>
      </c>
      <c r="F1059" s="22">
        <v>14.15</v>
      </c>
      <c r="G1059" s="59"/>
    </row>
    <row r="1060" spans="3:7" x14ac:dyDescent="0.25">
      <c r="C1060" s="44">
        <f t="shared" si="47"/>
        <v>2006</v>
      </c>
      <c r="D1060" s="44">
        <f t="shared" si="48"/>
        <v>6</v>
      </c>
      <c r="E1060" s="23">
        <v>38887</v>
      </c>
      <c r="F1060" s="22">
        <v>14.388999999999999</v>
      </c>
      <c r="G1060" s="59"/>
    </row>
    <row r="1061" spans="3:7" x14ac:dyDescent="0.25">
      <c r="C1061" s="44">
        <f t="shared" si="47"/>
        <v>2006</v>
      </c>
      <c r="D1061" s="44">
        <f t="shared" si="48"/>
        <v>6</v>
      </c>
      <c r="E1061" s="23">
        <v>38888</v>
      </c>
      <c r="F1061" s="22">
        <v>14.475</v>
      </c>
      <c r="G1061" s="59"/>
    </row>
    <row r="1062" spans="3:7" x14ac:dyDescent="0.25">
      <c r="C1062" s="44">
        <f t="shared" si="47"/>
        <v>2006</v>
      </c>
      <c r="D1062" s="44">
        <f t="shared" si="48"/>
        <v>6</v>
      </c>
      <c r="E1062" s="23">
        <v>38889</v>
      </c>
      <c r="F1062" s="22">
        <v>14.725</v>
      </c>
      <c r="G1062" s="59"/>
    </row>
    <row r="1063" spans="3:7" x14ac:dyDescent="0.25">
      <c r="C1063" s="44">
        <f t="shared" si="47"/>
        <v>2006</v>
      </c>
      <c r="D1063" s="44">
        <f t="shared" si="48"/>
        <v>6</v>
      </c>
      <c r="E1063" s="23">
        <v>38890</v>
      </c>
      <c r="F1063" s="22">
        <v>15.055999999999999</v>
      </c>
      <c r="G1063" s="59"/>
    </row>
    <row r="1064" spans="3:7" x14ac:dyDescent="0.25">
      <c r="C1064" s="44">
        <f t="shared" si="47"/>
        <v>2006</v>
      </c>
      <c r="D1064" s="44">
        <f t="shared" si="48"/>
        <v>6</v>
      </c>
      <c r="E1064" s="23">
        <v>38891</v>
      </c>
      <c r="F1064" s="22">
        <v>15.85</v>
      </c>
      <c r="G1064" s="59"/>
    </row>
    <row r="1065" spans="3:7" x14ac:dyDescent="0.25">
      <c r="C1065" s="44">
        <f t="shared" si="47"/>
        <v>2006</v>
      </c>
      <c r="D1065" s="44">
        <f t="shared" si="48"/>
        <v>6</v>
      </c>
      <c r="E1065" s="23">
        <v>38894</v>
      </c>
      <c r="F1065" s="22">
        <v>16.187999999999999</v>
      </c>
      <c r="G1065" s="59"/>
    </row>
    <row r="1066" spans="3:7" x14ac:dyDescent="0.25">
      <c r="C1066" s="44">
        <f t="shared" si="47"/>
        <v>2006</v>
      </c>
      <c r="D1066" s="44">
        <f t="shared" si="48"/>
        <v>6</v>
      </c>
      <c r="E1066" s="23">
        <v>38895</v>
      </c>
      <c r="F1066" s="22">
        <v>16.167000000000002</v>
      </c>
      <c r="G1066" s="59"/>
    </row>
    <row r="1067" spans="3:7" x14ac:dyDescent="0.25">
      <c r="C1067" s="44">
        <f t="shared" si="47"/>
        <v>2006</v>
      </c>
      <c r="D1067" s="44">
        <f t="shared" si="48"/>
        <v>6</v>
      </c>
      <c r="E1067" s="23">
        <v>38896</v>
      </c>
      <c r="F1067" s="22">
        <v>15.75</v>
      </c>
      <c r="G1067" s="59"/>
    </row>
    <row r="1068" spans="3:7" x14ac:dyDescent="0.25">
      <c r="C1068" s="44">
        <f t="shared" si="47"/>
        <v>2006</v>
      </c>
      <c r="D1068" s="44">
        <f t="shared" si="48"/>
        <v>6</v>
      </c>
      <c r="E1068" s="23">
        <v>38897</v>
      </c>
      <c r="F1068" s="22">
        <v>15.278</v>
      </c>
      <c r="G1068" s="59"/>
    </row>
    <row r="1069" spans="3:7" x14ac:dyDescent="0.25">
      <c r="C1069" s="44">
        <f t="shared" si="47"/>
        <v>2006</v>
      </c>
      <c r="D1069" s="44">
        <f t="shared" si="48"/>
        <v>6</v>
      </c>
      <c r="E1069" s="23">
        <v>38898</v>
      </c>
      <c r="F1069" s="22">
        <v>14.875</v>
      </c>
      <c r="G1069" s="59"/>
    </row>
    <row r="1070" spans="3:7" x14ac:dyDescent="0.25">
      <c r="C1070" s="44">
        <f t="shared" si="47"/>
        <v>2006</v>
      </c>
      <c r="D1070" s="44">
        <f t="shared" si="48"/>
        <v>7</v>
      </c>
      <c r="E1070" s="23">
        <v>38901</v>
      </c>
      <c r="F1070" s="22">
        <v>14.7</v>
      </c>
      <c r="G1070" s="59"/>
    </row>
    <row r="1071" spans="3:7" x14ac:dyDescent="0.25">
      <c r="C1071" s="44">
        <f t="shared" si="47"/>
        <v>2006</v>
      </c>
      <c r="D1071" s="44">
        <f t="shared" si="48"/>
        <v>7</v>
      </c>
      <c r="E1071" s="23">
        <v>38902</v>
      </c>
      <c r="F1071" s="22">
        <v>14.625</v>
      </c>
      <c r="G1071" s="59"/>
    </row>
    <row r="1072" spans="3:7" x14ac:dyDescent="0.25">
      <c r="C1072" s="44">
        <f t="shared" si="47"/>
        <v>2006</v>
      </c>
      <c r="D1072" s="44">
        <f t="shared" si="48"/>
        <v>7</v>
      </c>
      <c r="E1072" s="23">
        <v>38903</v>
      </c>
      <c r="F1072" s="22">
        <v>14.528</v>
      </c>
      <c r="G1072" s="59"/>
    </row>
    <row r="1073" spans="3:7" x14ac:dyDescent="0.25">
      <c r="C1073" s="44">
        <f t="shared" si="47"/>
        <v>2006</v>
      </c>
      <c r="D1073" s="44">
        <f t="shared" si="48"/>
        <v>7</v>
      </c>
      <c r="E1073" s="23">
        <v>38904</v>
      </c>
      <c r="F1073" s="22">
        <v>14.417</v>
      </c>
      <c r="G1073" s="59"/>
    </row>
    <row r="1074" spans="3:7" x14ac:dyDescent="0.25">
      <c r="C1074" s="44">
        <f t="shared" si="47"/>
        <v>2006</v>
      </c>
      <c r="D1074" s="44">
        <f t="shared" si="48"/>
        <v>7</v>
      </c>
      <c r="E1074" s="23">
        <v>38905</v>
      </c>
      <c r="F1074" s="22">
        <v>14.525</v>
      </c>
      <c r="G1074" s="59"/>
    </row>
    <row r="1075" spans="3:7" x14ac:dyDescent="0.25">
      <c r="C1075" s="44">
        <f t="shared" si="47"/>
        <v>2006</v>
      </c>
      <c r="D1075" s="44">
        <f t="shared" si="48"/>
        <v>7</v>
      </c>
      <c r="E1075" s="23">
        <v>38908</v>
      </c>
      <c r="F1075" s="22">
        <v>14.333</v>
      </c>
      <c r="G1075" s="59"/>
    </row>
    <row r="1076" spans="3:7" x14ac:dyDescent="0.25">
      <c r="C1076" s="44">
        <f t="shared" si="47"/>
        <v>2006</v>
      </c>
      <c r="D1076" s="44">
        <f t="shared" si="48"/>
        <v>7</v>
      </c>
      <c r="E1076" s="23">
        <v>38909</v>
      </c>
      <c r="F1076" s="22">
        <v>14.222</v>
      </c>
      <c r="G1076" s="59"/>
    </row>
    <row r="1077" spans="3:7" x14ac:dyDescent="0.25">
      <c r="C1077" s="44">
        <f t="shared" si="47"/>
        <v>2006</v>
      </c>
      <c r="D1077" s="44">
        <f t="shared" si="48"/>
        <v>7</v>
      </c>
      <c r="E1077" s="23">
        <v>38910</v>
      </c>
      <c r="F1077" s="22">
        <v>14.222</v>
      </c>
      <c r="G1077" s="59"/>
    </row>
    <row r="1078" spans="3:7" x14ac:dyDescent="0.25">
      <c r="C1078" s="44">
        <f t="shared" si="47"/>
        <v>2006</v>
      </c>
      <c r="D1078" s="44">
        <f t="shared" si="48"/>
        <v>7</v>
      </c>
      <c r="E1078" s="23">
        <v>38911</v>
      </c>
      <c r="F1078" s="22">
        <v>14.167</v>
      </c>
      <c r="G1078" s="59"/>
    </row>
    <row r="1079" spans="3:7" x14ac:dyDescent="0.25">
      <c r="C1079" s="44">
        <f t="shared" si="47"/>
        <v>2006</v>
      </c>
      <c r="D1079" s="44">
        <f t="shared" si="48"/>
        <v>7</v>
      </c>
      <c r="E1079" s="23">
        <v>38912</v>
      </c>
      <c r="F1079" s="22">
        <v>14.188000000000001</v>
      </c>
      <c r="G1079" s="59"/>
    </row>
    <row r="1080" spans="3:7" x14ac:dyDescent="0.25">
      <c r="C1080" s="44">
        <f t="shared" si="47"/>
        <v>2006</v>
      </c>
      <c r="D1080" s="44">
        <f t="shared" si="48"/>
        <v>7</v>
      </c>
      <c r="E1080" s="23">
        <v>38915</v>
      </c>
      <c r="F1080" s="22">
        <v>14.194000000000001</v>
      </c>
      <c r="G1080" s="59"/>
    </row>
    <row r="1081" spans="3:7" x14ac:dyDescent="0.25">
      <c r="C1081" s="44">
        <f t="shared" si="47"/>
        <v>2006</v>
      </c>
      <c r="D1081" s="44">
        <f t="shared" si="48"/>
        <v>7</v>
      </c>
      <c r="E1081" s="23">
        <v>38916</v>
      </c>
      <c r="F1081" s="22">
        <v>14.305999999999999</v>
      </c>
      <c r="G1081" s="59"/>
    </row>
    <row r="1082" spans="3:7" x14ac:dyDescent="0.25">
      <c r="C1082" s="44">
        <f t="shared" si="47"/>
        <v>2006</v>
      </c>
      <c r="D1082" s="44">
        <f t="shared" si="48"/>
        <v>7</v>
      </c>
      <c r="E1082" s="23">
        <v>38917</v>
      </c>
      <c r="F1082" s="22">
        <v>14.324999999999999</v>
      </c>
      <c r="G1082" s="59"/>
    </row>
    <row r="1083" spans="3:7" x14ac:dyDescent="0.25">
      <c r="C1083" s="44">
        <f t="shared" si="47"/>
        <v>2006</v>
      </c>
      <c r="D1083" s="44">
        <f t="shared" si="48"/>
        <v>7</v>
      </c>
      <c r="E1083" s="23">
        <v>38918</v>
      </c>
      <c r="F1083" s="22">
        <v>14.324999999999999</v>
      </c>
      <c r="G1083" s="59"/>
    </row>
    <row r="1084" spans="3:7" x14ac:dyDescent="0.25">
      <c r="C1084" s="44">
        <f t="shared" si="47"/>
        <v>2006</v>
      </c>
      <c r="D1084" s="44">
        <f t="shared" si="48"/>
        <v>7</v>
      </c>
      <c r="E1084" s="23">
        <v>38919</v>
      </c>
      <c r="F1084" s="22">
        <v>14.225</v>
      </c>
      <c r="G1084" s="59"/>
    </row>
    <row r="1085" spans="3:7" x14ac:dyDescent="0.25">
      <c r="C1085" s="44">
        <f t="shared" si="47"/>
        <v>2006</v>
      </c>
      <c r="D1085" s="44">
        <f t="shared" si="48"/>
        <v>7</v>
      </c>
      <c r="E1085" s="23">
        <v>38922</v>
      </c>
      <c r="F1085" s="22">
        <v>14.083</v>
      </c>
      <c r="G1085" s="59"/>
    </row>
    <row r="1086" spans="3:7" x14ac:dyDescent="0.25">
      <c r="C1086" s="44">
        <f t="shared" si="47"/>
        <v>2006</v>
      </c>
      <c r="D1086" s="44">
        <f t="shared" si="48"/>
        <v>7</v>
      </c>
      <c r="E1086" s="23">
        <v>38923</v>
      </c>
      <c r="F1086" s="22">
        <v>14.175000000000001</v>
      </c>
      <c r="G1086" s="59"/>
    </row>
    <row r="1087" spans="3:7" x14ac:dyDescent="0.25">
      <c r="C1087" s="44">
        <f t="shared" si="47"/>
        <v>2006</v>
      </c>
      <c r="D1087" s="44">
        <f t="shared" si="48"/>
        <v>7</v>
      </c>
      <c r="E1087" s="23">
        <v>38924</v>
      </c>
      <c r="F1087" s="22">
        <v>13.968999999999999</v>
      </c>
      <c r="G1087" s="59"/>
    </row>
    <row r="1088" spans="3:7" x14ac:dyDescent="0.25">
      <c r="C1088" s="44">
        <f t="shared" si="47"/>
        <v>2006</v>
      </c>
      <c r="D1088" s="44">
        <f t="shared" si="48"/>
        <v>7</v>
      </c>
      <c r="E1088" s="23">
        <v>38925</v>
      </c>
      <c r="F1088" s="22">
        <v>13.781000000000001</v>
      </c>
      <c r="G1088" s="59"/>
    </row>
    <row r="1089" spans="3:7" x14ac:dyDescent="0.25">
      <c r="C1089" s="44">
        <f t="shared" si="47"/>
        <v>2006</v>
      </c>
      <c r="D1089" s="44">
        <f t="shared" si="48"/>
        <v>7</v>
      </c>
      <c r="E1089" s="23">
        <v>38926</v>
      </c>
      <c r="F1089" s="22">
        <v>13.917</v>
      </c>
      <c r="G1089" s="59"/>
    </row>
    <row r="1090" spans="3:7" x14ac:dyDescent="0.25">
      <c r="C1090" s="44">
        <f t="shared" si="47"/>
        <v>2006</v>
      </c>
      <c r="D1090" s="44">
        <f t="shared" si="48"/>
        <v>7</v>
      </c>
      <c r="E1090" s="23">
        <v>38929</v>
      </c>
      <c r="F1090" s="22">
        <v>13.722</v>
      </c>
      <c r="G1090" s="59"/>
    </row>
    <row r="1091" spans="3:7" x14ac:dyDescent="0.25">
      <c r="C1091" s="44">
        <f t="shared" si="47"/>
        <v>2006</v>
      </c>
      <c r="D1091" s="44">
        <f t="shared" si="48"/>
        <v>8</v>
      </c>
      <c r="E1091" s="23">
        <v>38930</v>
      </c>
      <c r="F1091" s="22">
        <v>13.722</v>
      </c>
      <c r="G1091" s="59"/>
    </row>
    <row r="1092" spans="3:7" x14ac:dyDescent="0.25">
      <c r="C1092" s="44">
        <f t="shared" si="47"/>
        <v>2006</v>
      </c>
      <c r="D1092" s="44">
        <f t="shared" si="48"/>
        <v>8</v>
      </c>
      <c r="E1092" s="23">
        <v>38931</v>
      </c>
      <c r="F1092" s="22">
        <v>13.85</v>
      </c>
      <c r="G1092" s="59"/>
    </row>
    <row r="1093" spans="3:7" x14ac:dyDescent="0.25">
      <c r="C1093" s="44">
        <f t="shared" si="47"/>
        <v>2006</v>
      </c>
      <c r="D1093" s="44">
        <f t="shared" si="48"/>
        <v>8</v>
      </c>
      <c r="E1093" s="23">
        <v>38932</v>
      </c>
      <c r="F1093" s="22">
        <v>13.556000000000001</v>
      </c>
      <c r="G1093" s="59"/>
    </row>
    <row r="1094" spans="3:7" x14ac:dyDescent="0.25">
      <c r="C1094" s="44">
        <f t="shared" si="47"/>
        <v>2006</v>
      </c>
      <c r="D1094" s="44">
        <f t="shared" si="48"/>
        <v>8</v>
      </c>
      <c r="E1094" s="23">
        <v>38933</v>
      </c>
      <c r="F1094" s="22">
        <v>13.5</v>
      </c>
      <c r="G1094" s="59"/>
    </row>
    <row r="1095" spans="3:7" x14ac:dyDescent="0.25">
      <c r="C1095" s="44">
        <f t="shared" ref="C1095:C1158" si="49">YEAR(E1095)</f>
        <v>2006</v>
      </c>
      <c r="D1095" s="44">
        <f t="shared" ref="D1095:D1158" si="50">MONTH(E1095)</f>
        <v>8</v>
      </c>
      <c r="E1095" s="23">
        <v>38936</v>
      </c>
      <c r="F1095" s="22">
        <v>13.563000000000001</v>
      </c>
      <c r="G1095" s="59"/>
    </row>
    <row r="1096" spans="3:7" x14ac:dyDescent="0.25">
      <c r="C1096" s="44">
        <f t="shared" si="49"/>
        <v>2006</v>
      </c>
      <c r="D1096" s="44">
        <f t="shared" si="50"/>
        <v>8</v>
      </c>
      <c r="E1096" s="23">
        <v>38937</v>
      </c>
      <c r="F1096" s="22">
        <v>13.556000000000001</v>
      </c>
      <c r="G1096" s="59"/>
    </row>
    <row r="1097" spans="3:7" x14ac:dyDescent="0.25">
      <c r="C1097" s="44">
        <f t="shared" si="49"/>
        <v>2006</v>
      </c>
      <c r="D1097" s="44">
        <f t="shared" si="50"/>
        <v>8</v>
      </c>
      <c r="E1097" s="23">
        <v>38938</v>
      </c>
      <c r="F1097" s="22">
        <v>13.556000000000001</v>
      </c>
      <c r="G1097" s="59"/>
    </row>
    <row r="1098" spans="3:7" x14ac:dyDescent="0.25">
      <c r="C1098" s="44">
        <f t="shared" si="49"/>
        <v>2006</v>
      </c>
      <c r="D1098" s="44">
        <f t="shared" si="50"/>
        <v>8</v>
      </c>
      <c r="E1098" s="23">
        <v>38939</v>
      </c>
      <c r="F1098" s="22">
        <v>13.556000000000001</v>
      </c>
      <c r="G1098" s="59"/>
    </row>
    <row r="1099" spans="3:7" x14ac:dyDescent="0.25">
      <c r="C1099" s="44">
        <f t="shared" si="49"/>
        <v>2006</v>
      </c>
      <c r="D1099" s="44">
        <f t="shared" si="50"/>
        <v>8</v>
      </c>
      <c r="E1099" s="23">
        <v>38940</v>
      </c>
      <c r="F1099" s="22">
        <v>13.5</v>
      </c>
      <c r="G1099" s="59"/>
    </row>
    <row r="1100" spans="3:7" x14ac:dyDescent="0.25">
      <c r="C1100" s="44">
        <f t="shared" si="49"/>
        <v>2006</v>
      </c>
      <c r="D1100" s="44">
        <f t="shared" si="50"/>
        <v>8</v>
      </c>
      <c r="E1100" s="23">
        <v>38943</v>
      </c>
      <c r="F1100" s="22">
        <v>13.222</v>
      </c>
      <c r="G1100" s="59"/>
    </row>
    <row r="1101" spans="3:7" x14ac:dyDescent="0.25">
      <c r="C1101" s="44">
        <f t="shared" si="49"/>
        <v>2006</v>
      </c>
      <c r="D1101" s="44">
        <f t="shared" si="50"/>
        <v>8</v>
      </c>
      <c r="E1101" s="23">
        <v>38944</v>
      </c>
      <c r="F1101" s="22">
        <v>12.843999999999999</v>
      </c>
      <c r="G1101" s="59"/>
    </row>
    <row r="1102" spans="3:7" x14ac:dyDescent="0.25">
      <c r="C1102" s="44">
        <f t="shared" si="49"/>
        <v>2006</v>
      </c>
      <c r="D1102" s="44">
        <f t="shared" si="50"/>
        <v>8</v>
      </c>
      <c r="E1102" s="23">
        <v>38945</v>
      </c>
      <c r="F1102" s="22">
        <v>12.925000000000001</v>
      </c>
      <c r="G1102" s="59"/>
    </row>
    <row r="1103" spans="3:7" x14ac:dyDescent="0.25">
      <c r="C1103" s="44">
        <f t="shared" si="49"/>
        <v>2006</v>
      </c>
      <c r="D1103" s="44">
        <f t="shared" si="50"/>
        <v>8</v>
      </c>
      <c r="E1103" s="23">
        <v>38946</v>
      </c>
      <c r="F1103" s="22">
        <v>12.824999999999999</v>
      </c>
      <c r="G1103" s="59"/>
    </row>
    <row r="1104" spans="3:7" x14ac:dyDescent="0.25">
      <c r="C1104" s="44">
        <f t="shared" si="49"/>
        <v>2006</v>
      </c>
      <c r="D1104" s="44">
        <f t="shared" si="50"/>
        <v>8</v>
      </c>
      <c r="E1104" s="23">
        <v>38947</v>
      </c>
      <c r="F1104" s="22">
        <v>12.806000000000001</v>
      </c>
      <c r="G1104" s="59"/>
    </row>
    <row r="1105" spans="3:7" x14ac:dyDescent="0.25">
      <c r="C1105" s="44">
        <f t="shared" si="49"/>
        <v>2006</v>
      </c>
      <c r="D1105" s="44">
        <f t="shared" si="50"/>
        <v>8</v>
      </c>
      <c r="E1105" s="23">
        <v>38950</v>
      </c>
      <c r="F1105" s="22">
        <v>12.75</v>
      </c>
      <c r="G1105" s="59"/>
    </row>
    <row r="1106" spans="3:7" x14ac:dyDescent="0.25">
      <c r="C1106" s="44">
        <f t="shared" si="49"/>
        <v>2006</v>
      </c>
      <c r="D1106" s="44">
        <f t="shared" si="50"/>
        <v>8</v>
      </c>
      <c r="E1106" s="23">
        <v>38951</v>
      </c>
      <c r="F1106" s="22">
        <v>12.722</v>
      </c>
      <c r="G1106" s="59"/>
    </row>
    <row r="1107" spans="3:7" x14ac:dyDescent="0.25">
      <c r="C1107" s="44">
        <f t="shared" si="49"/>
        <v>2006</v>
      </c>
      <c r="D1107" s="44">
        <f t="shared" si="50"/>
        <v>8</v>
      </c>
      <c r="E1107" s="23">
        <v>38952</v>
      </c>
      <c r="F1107" s="22">
        <v>12.722</v>
      </c>
      <c r="G1107" s="59"/>
    </row>
    <row r="1108" spans="3:7" x14ac:dyDescent="0.25">
      <c r="C1108" s="44">
        <f t="shared" si="49"/>
        <v>2006</v>
      </c>
      <c r="D1108" s="44">
        <f t="shared" si="50"/>
        <v>8</v>
      </c>
      <c r="E1108" s="23">
        <v>38953</v>
      </c>
      <c r="F1108" s="22">
        <v>12.75</v>
      </c>
      <c r="G1108" s="59"/>
    </row>
    <row r="1109" spans="3:7" x14ac:dyDescent="0.25">
      <c r="C1109" s="44">
        <f t="shared" si="49"/>
        <v>2006</v>
      </c>
      <c r="D1109" s="44">
        <f t="shared" si="50"/>
        <v>8</v>
      </c>
      <c r="E1109" s="23">
        <v>38954</v>
      </c>
      <c r="F1109" s="22">
        <v>12.75</v>
      </c>
      <c r="G1109" s="59"/>
    </row>
    <row r="1110" spans="3:7" x14ac:dyDescent="0.25">
      <c r="C1110" s="44">
        <f t="shared" si="49"/>
        <v>2006</v>
      </c>
      <c r="D1110" s="44">
        <f t="shared" si="50"/>
        <v>8</v>
      </c>
      <c r="E1110" s="23">
        <v>38957</v>
      </c>
      <c r="F1110" s="22">
        <v>12.417</v>
      </c>
      <c r="G1110" s="59"/>
    </row>
    <row r="1111" spans="3:7" x14ac:dyDescent="0.25">
      <c r="C1111" s="44">
        <f t="shared" si="49"/>
        <v>2006</v>
      </c>
      <c r="D1111" s="44">
        <f t="shared" si="50"/>
        <v>8</v>
      </c>
      <c r="E1111" s="23">
        <v>38958</v>
      </c>
      <c r="F1111" s="22">
        <v>12.429</v>
      </c>
      <c r="G1111" s="59"/>
    </row>
    <row r="1112" spans="3:7" x14ac:dyDescent="0.25">
      <c r="C1112" s="44">
        <f t="shared" si="49"/>
        <v>2006</v>
      </c>
      <c r="D1112" s="44">
        <f t="shared" si="50"/>
        <v>8</v>
      </c>
      <c r="E1112" s="23">
        <v>38959</v>
      </c>
      <c r="F1112" s="22">
        <v>12.375</v>
      </c>
      <c r="G1112" s="59"/>
    </row>
    <row r="1113" spans="3:7" x14ac:dyDescent="0.25">
      <c r="C1113" s="44">
        <f t="shared" si="49"/>
        <v>2006</v>
      </c>
      <c r="D1113" s="44">
        <f t="shared" si="50"/>
        <v>8</v>
      </c>
      <c r="E1113" s="23">
        <v>38960</v>
      </c>
      <c r="F1113" s="22">
        <v>12.444000000000001</v>
      </c>
      <c r="G1113" s="59"/>
    </row>
    <row r="1114" spans="3:7" x14ac:dyDescent="0.25">
      <c r="C1114" s="44">
        <f t="shared" si="49"/>
        <v>2006</v>
      </c>
      <c r="D1114" s="44">
        <f t="shared" si="50"/>
        <v>9</v>
      </c>
      <c r="E1114" s="23">
        <v>38961</v>
      </c>
      <c r="F1114" s="22">
        <v>12.063000000000001</v>
      </c>
      <c r="G1114" s="59"/>
    </row>
    <row r="1115" spans="3:7" x14ac:dyDescent="0.25">
      <c r="C1115" s="44">
        <f t="shared" si="49"/>
        <v>2006</v>
      </c>
      <c r="D1115" s="44">
        <f t="shared" si="50"/>
        <v>9</v>
      </c>
      <c r="E1115" s="23">
        <v>38964</v>
      </c>
      <c r="F1115" s="22">
        <v>12.3</v>
      </c>
      <c r="G1115" s="59"/>
    </row>
    <row r="1116" spans="3:7" x14ac:dyDescent="0.25">
      <c r="C1116" s="44">
        <f t="shared" si="49"/>
        <v>2006</v>
      </c>
      <c r="D1116" s="44">
        <f t="shared" si="50"/>
        <v>9</v>
      </c>
      <c r="E1116" s="23">
        <v>38965</v>
      </c>
      <c r="F1116" s="22">
        <v>12.2</v>
      </c>
      <c r="G1116" s="59"/>
    </row>
    <row r="1117" spans="3:7" x14ac:dyDescent="0.25">
      <c r="C1117" s="44">
        <f t="shared" si="49"/>
        <v>2006</v>
      </c>
      <c r="D1117" s="44">
        <f t="shared" si="50"/>
        <v>9</v>
      </c>
      <c r="E1117" s="23">
        <v>38966</v>
      </c>
      <c r="F1117" s="22">
        <v>11.8</v>
      </c>
      <c r="G1117" s="59"/>
    </row>
    <row r="1118" spans="3:7" x14ac:dyDescent="0.25">
      <c r="C1118" s="44">
        <f t="shared" si="49"/>
        <v>2006</v>
      </c>
      <c r="D1118" s="44">
        <f t="shared" si="50"/>
        <v>9</v>
      </c>
      <c r="E1118" s="23">
        <v>38967</v>
      </c>
      <c r="F1118" s="22">
        <v>11.95</v>
      </c>
      <c r="G1118" s="59"/>
    </row>
    <row r="1119" spans="3:7" x14ac:dyDescent="0.25">
      <c r="C1119" s="44">
        <f t="shared" si="49"/>
        <v>2006</v>
      </c>
      <c r="D1119" s="44">
        <f t="shared" si="50"/>
        <v>9</v>
      </c>
      <c r="E1119" s="23">
        <v>38968</v>
      </c>
      <c r="F1119" s="22">
        <v>11.343999999999999</v>
      </c>
      <c r="G1119" s="59"/>
    </row>
    <row r="1120" spans="3:7" x14ac:dyDescent="0.25">
      <c r="C1120" s="44">
        <f t="shared" si="49"/>
        <v>2006</v>
      </c>
      <c r="D1120" s="44">
        <f t="shared" si="50"/>
        <v>9</v>
      </c>
      <c r="E1120" s="23">
        <v>38971</v>
      </c>
      <c r="F1120" s="22">
        <v>11.417</v>
      </c>
      <c r="G1120" s="59"/>
    </row>
    <row r="1121" spans="3:7" x14ac:dyDescent="0.25">
      <c r="C1121" s="44">
        <f t="shared" si="49"/>
        <v>2006</v>
      </c>
      <c r="D1121" s="44">
        <f t="shared" si="50"/>
        <v>9</v>
      </c>
      <c r="E1121" s="23">
        <v>38972</v>
      </c>
      <c r="F1121" s="22">
        <v>11.083</v>
      </c>
      <c r="G1121" s="59"/>
    </row>
    <row r="1122" spans="3:7" x14ac:dyDescent="0.25">
      <c r="C1122" s="44">
        <f t="shared" si="49"/>
        <v>2006</v>
      </c>
      <c r="D1122" s="44">
        <f t="shared" si="50"/>
        <v>9</v>
      </c>
      <c r="E1122" s="23">
        <v>38973</v>
      </c>
      <c r="F1122" s="22">
        <v>10.843999999999999</v>
      </c>
      <c r="G1122" s="59"/>
    </row>
    <row r="1123" spans="3:7" x14ac:dyDescent="0.25">
      <c r="C1123" s="44">
        <f t="shared" si="49"/>
        <v>2006</v>
      </c>
      <c r="D1123" s="44">
        <f t="shared" si="50"/>
        <v>9</v>
      </c>
      <c r="E1123" s="23">
        <v>38974</v>
      </c>
      <c r="F1123" s="22">
        <v>10.75</v>
      </c>
      <c r="G1123" s="59"/>
    </row>
    <row r="1124" spans="3:7" x14ac:dyDescent="0.25">
      <c r="C1124" s="44">
        <f t="shared" si="49"/>
        <v>2006</v>
      </c>
      <c r="D1124" s="44">
        <f t="shared" si="50"/>
        <v>9</v>
      </c>
      <c r="E1124" s="23">
        <v>38975</v>
      </c>
      <c r="F1124" s="22">
        <v>10.593999999999999</v>
      </c>
      <c r="G1124" s="59"/>
    </row>
    <row r="1125" spans="3:7" x14ac:dyDescent="0.25">
      <c r="C1125" s="44">
        <f t="shared" si="49"/>
        <v>2006</v>
      </c>
      <c r="D1125" s="44">
        <f t="shared" si="50"/>
        <v>9</v>
      </c>
      <c r="E1125" s="23">
        <v>38978</v>
      </c>
      <c r="F1125" s="22">
        <v>10.833</v>
      </c>
      <c r="G1125" s="59"/>
    </row>
    <row r="1126" spans="3:7" x14ac:dyDescent="0.25">
      <c r="C1126" s="44">
        <f t="shared" si="49"/>
        <v>2006</v>
      </c>
      <c r="D1126" s="44">
        <f t="shared" si="50"/>
        <v>9</v>
      </c>
      <c r="E1126" s="23">
        <v>38979</v>
      </c>
      <c r="F1126" s="22">
        <v>10.943999999999999</v>
      </c>
      <c r="G1126" s="59"/>
    </row>
    <row r="1127" spans="3:7" x14ac:dyDescent="0.25">
      <c r="C1127" s="44">
        <f t="shared" si="49"/>
        <v>2006</v>
      </c>
      <c r="D1127" s="44">
        <f t="shared" si="50"/>
        <v>9</v>
      </c>
      <c r="E1127" s="23">
        <v>38980</v>
      </c>
      <c r="F1127" s="22">
        <v>10.843999999999999</v>
      </c>
      <c r="G1127" s="59"/>
    </row>
    <row r="1128" spans="3:7" x14ac:dyDescent="0.25">
      <c r="C1128" s="44">
        <f t="shared" si="49"/>
        <v>2006</v>
      </c>
      <c r="D1128" s="44">
        <f t="shared" si="50"/>
        <v>9</v>
      </c>
      <c r="E1128" s="23">
        <v>38981</v>
      </c>
      <c r="F1128" s="22">
        <v>11.3</v>
      </c>
      <c r="G1128" s="59"/>
    </row>
    <row r="1129" spans="3:7" x14ac:dyDescent="0.25">
      <c r="C1129" s="44">
        <f t="shared" si="49"/>
        <v>2006</v>
      </c>
      <c r="D1129" s="44">
        <f t="shared" si="50"/>
        <v>9</v>
      </c>
      <c r="E1129" s="23">
        <v>38982</v>
      </c>
      <c r="F1129" s="22">
        <v>10.943999999999999</v>
      </c>
      <c r="G1129" s="59"/>
    </row>
    <row r="1130" spans="3:7" x14ac:dyDescent="0.25">
      <c r="C1130" s="44">
        <f t="shared" si="49"/>
        <v>2006</v>
      </c>
      <c r="D1130" s="44">
        <f t="shared" si="50"/>
        <v>9</v>
      </c>
      <c r="E1130" s="23">
        <v>38985</v>
      </c>
      <c r="F1130" s="22">
        <v>11.5</v>
      </c>
      <c r="G1130" s="59"/>
    </row>
    <row r="1131" spans="3:7" x14ac:dyDescent="0.25">
      <c r="C1131" s="44">
        <f t="shared" si="49"/>
        <v>2006</v>
      </c>
      <c r="D1131" s="44">
        <f t="shared" si="50"/>
        <v>9</v>
      </c>
      <c r="E1131" s="23">
        <v>38986</v>
      </c>
      <c r="F1131" s="22">
        <v>11.167</v>
      </c>
      <c r="G1131" s="59"/>
    </row>
    <row r="1132" spans="3:7" x14ac:dyDescent="0.25">
      <c r="C1132" s="44">
        <f t="shared" si="49"/>
        <v>2006</v>
      </c>
      <c r="D1132" s="44">
        <f t="shared" si="50"/>
        <v>9</v>
      </c>
      <c r="E1132" s="23">
        <v>38987</v>
      </c>
      <c r="F1132" s="22">
        <v>11.388999999999999</v>
      </c>
      <c r="G1132" s="59"/>
    </row>
    <row r="1133" spans="3:7" x14ac:dyDescent="0.25">
      <c r="C1133" s="44">
        <f t="shared" si="49"/>
        <v>2006</v>
      </c>
      <c r="D1133" s="44">
        <f t="shared" si="50"/>
        <v>9</v>
      </c>
      <c r="E1133" s="23">
        <v>38988</v>
      </c>
      <c r="F1133" s="22">
        <v>11.444000000000001</v>
      </c>
      <c r="G1133" s="59"/>
    </row>
    <row r="1134" spans="3:7" x14ac:dyDescent="0.25">
      <c r="C1134" s="44">
        <f t="shared" si="49"/>
        <v>2006</v>
      </c>
      <c r="D1134" s="44">
        <f t="shared" si="50"/>
        <v>9</v>
      </c>
      <c r="E1134" s="23">
        <v>38989</v>
      </c>
      <c r="F1134" s="22">
        <v>11.5</v>
      </c>
      <c r="G1134" s="59"/>
    </row>
    <row r="1135" spans="3:7" x14ac:dyDescent="0.25">
      <c r="C1135" s="44">
        <f t="shared" si="49"/>
        <v>2006</v>
      </c>
      <c r="D1135" s="44">
        <f t="shared" si="50"/>
        <v>10</v>
      </c>
      <c r="E1135" s="23">
        <v>38992</v>
      </c>
      <c r="F1135" s="22">
        <v>11.55</v>
      </c>
      <c r="G1135" s="59"/>
    </row>
    <row r="1136" spans="3:7" x14ac:dyDescent="0.25">
      <c r="C1136" s="44">
        <f t="shared" si="49"/>
        <v>2006</v>
      </c>
      <c r="D1136" s="44">
        <f t="shared" si="50"/>
        <v>10</v>
      </c>
      <c r="E1136" s="23">
        <v>38993</v>
      </c>
      <c r="F1136" s="22">
        <v>11.556000000000001</v>
      </c>
      <c r="G1136" s="59"/>
    </row>
    <row r="1137" spans="3:7" x14ac:dyDescent="0.25">
      <c r="C1137" s="44">
        <f t="shared" si="49"/>
        <v>2006</v>
      </c>
      <c r="D1137" s="44">
        <f t="shared" si="50"/>
        <v>10</v>
      </c>
      <c r="E1137" s="23">
        <v>38994</v>
      </c>
      <c r="F1137" s="22">
        <v>11.45</v>
      </c>
      <c r="G1137" s="59"/>
    </row>
    <row r="1138" spans="3:7" x14ac:dyDescent="0.25">
      <c r="C1138" s="44">
        <f t="shared" si="49"/>
        <v>2006</v>
      </c>
      <c r="D1138" s="44">
        <f t="shared" si="50"/>
        <v>10</v>
      </c>
      <c r="E1138" s="23">
        <v>38995</v>
      </c>
      <c r="F1138" s="22">
        <v>11.156000000000001</v>
      </c>
      <c r="G1138" s="59"/>
    </row>
    <row r="1139" spans="3:7" x14ac:dyDescent="0.25">
      <c r="C1139" s="44">
        <f t="shared" si="49"/>
        <v>2006</v>
      </c>
      <c r="D1139" s="44">
        <f t="shared" si="50"/>
        <v>10</v>
      </c>
      <c r="E1139" s="23">
        <v>38996</v>
      </c>
      <c r="F1139" s="22">
        <v>11.071</v>
      </c>
      <c r="G1139" s="59"/>
    </row>
    <row r="1140" spans="3:7" x14ac:dyDescent="0.25">
      <c r="C1140" s="44">
        <f t="shared" si="49"/>
        <v>2006</v>
      </c>
      <c r="D1140" s="44">
        <f t="shared" si="50"/>
        <v>10</v>
      </c>
      <c r="E1140" s="23">
        <v>38999</v>
      </c>
      <c r="F1140" s="22">
        <v>10.821</v>
      </c>
      <c r="G1140" s="59"/>
    </row>
    <row r="1141" spans="3:7" x14ac:dyDescent="0.25">
      <c r="C1141" s="44">
        <f t="shared" si="49"/>
        <v>2006</v>
      </c>
      <c r="D1141" s="44">
        <f t="shared" si="50"/>
        <v>10</v>
      </c>
      <c r="E1141" s="23">
        <v>39000</v>
      </c>
      <c r="F1141" s="22">
        <v>10.95</v>
      </c>
      <c r="G1141" s="59"/>
    </row>
    <row r="1142" spans="3:7" x14ac:dyDescent="0.25">
      <c r="C1142" s="44">
        <f t="shared" si="49"/>
        <v>2006</v>
      </c>
      <c r="D1142" s="44">
        <f t="shared" si="50"/>
        <v>10</v>
      </c>
      <c r="E1142" s="23">
        <v>39001</v>
      </c>
      <c r="F1142" s="22">
        <v>10.722</v>
      </c>
      <c r="G1142" s="59"/>
    </row>
    <row r="1143" spans="3:7" x14ac:dyDescent="0.25">
      <c r="C1143" s="44">
        <f t="shared" si="49"/>
        <v>2006</v>
      </c>
      <c r="D1143" s="44">
        <f t="shared" si="50"/>
        <v>10</v>
      </c>
      <c r="E1143" s="23">
        <v>39002</v>
      </c>
      <c r="F1143" s="22">
        <v>10.813000000000001</v>
      </c>
      <c r="G1143" s="59"/>
    </row>
    <row r="1144" spans="3:7" x14ac:dyDescent="0.25">
      <c r="C1144" s="44">
        <f t="shared" si="49"/>
        <v>2006</v>
      </c>
      <c r="D1144" s="44">
        <f t="shared" si="50"/>
        <v>10</v>
      </c>
      <c r="E1144" s="23">
        <v>39003</v>
      </c>
      <c r="F1144" s="22">
        <v>10.179</v>
      </c>
      <c r="G1144" s="59"/>
    </row>
    <row r="1145" spans="3:7" x14ac:dyDescent="0.25">
      <c r="C1145" s="44">
        <f t="shared" si="49"/>
        <v>2006</v>
      </c>
      <c r="D1145" s="44">
        <f t="shared" si="50"/>
        <v>10</v>
      </c>
      <c r="E1145" s="23">
        <v>39006</v>
      </c>
      <c r="F1145" s="22">
        <v>10.278</v>
      </c>
      <c r="G1145" s="59"/>
    </row>
    <row r="1146" spans="3:7" x14ac:dyDescent="0.25">
      <c r="C1146" s="44">
        <f t="shared" si="49"/>
        <v>2006</v>
      </c>
      <c r="D1146" s="44">
        <f t="shared" si="50"/>
        <v>10</v>
      </c>
      <c r="E1146" s="23">
        <v>39007</v>
      </c>
      <c r="F1146" s="22">
        <v>10.6</v>
      </c>
      <c r="G1146" s="59"/>
    </row>
    <row r="1147" spans="3:7" x14ac:dyDescent="0.25">
      <c r="C1147" s="44">
        <f t="shared" si="49"/>
        <v>2006</v>
      </c>
      <c r="D1147" s="44">
        <f t="shared" si="50"/>
        <v>10</v>
      </c>
      <c r="E1147" s="23">
        <v>39008</v>
      </c>
      <c r="F1147" s="22">
        <v>10.444000000000001</v>
      </c>
      <c r="G1147" s="59"/>
    </row>
    <row r="1148" spans="3:7" x14ac:dyDescent="0.25">
      <c r="C1148" s="44">
        <f t="shared" si="49"/>
        <v>2006</v>
      </c>
      <c r="D1148" s="44">
        <f t="shared" si="50"/>
        <v>10</v>
      </c>
      <c r="E1148" s="23">
        <v>39009</v>
      </c>
      <c r="F1148" s="22">
        <v>10.6</v>
      </c>
      <c r="G1148" s="59"/>
    </row>
    <row r="1149" spans="3:7" x14ac:dyDescent="0.25">
      <c r="C1149" s="44">
        <f t="shared" si="49"/>
        <v>2006</v>
      </c>
      <c r="D1149" s="44">
        <f t="shared" si="50"/>
        <v>10</v>
      </c>
      <c r="E1149" s="23">
        <v>39010</v>
      </c>
      <c r="F1149" s="22">
        <v>10.65</v>
      </c>
      <c r="G1149" s="59"/>
    </row>
    <row r="1150" spans="3:7" x14ac:dyDescent="0.25">
      <c r="C1150" s="44">
        <f t="shared" si="49"/>
        <v>2006</v>
      </c>
      <c r="D1150" s="44">
        <f t="shared" si="50"/>
        <v>10</v>
      </c>
      <c r="E1150" s="23">
        <v>39013</v>
      </c>
      <c r="F1150" s="22">
        <v>10.214</v>
      </c>
      <c r="G1150" s="59"/>
    </row>
    <row r="1151" spans="3:7" x14ac:dyDescent="0.25">
      <c r="C1151" s="44">
        <f t="shared" si="49"/>
        <v>2006</v>
      </c>
      <c r="D1151" s="44">
        <f t="shared" si="50"/>
        <v>10</v>
      </c>
      <c r="E1151" s="23">
        <v>39014</v>
      </c>
      <c r="F1151" s="22">
        <v>10.375</v>
      </c>
      <c r="G1151" s="59"/>
    </row>
    <row r="1152" spans="3:7" x14ac:dyDescent="0.25">
      <c r="C1152" s="44">
        <f t="shared" si="49"/>
        <v>2006</v>
      </c>
      <c r="D1152" s="44">
        <f t="shared" si="50"/>
        <v>10</v>
      </c>
      <c r="E1152" s="23">
        <v>39015</v>
      </c>
      <c r="F1152" s="22">
        <v>10.25</v>
      </c>
      <c r="G1152" s="59"/>
    </row>
    <row r="1153" spans="3:7" x14ac:dyDescent="0.25">
      <c r="C1153" s="44">
        <f t="shared" si="49"/>
        <v>2006</v>
      </c>
      <c r="D1153" s="44">
        <f t="shared" si="50"/>
        <v>10</v>
      </c>
      <c r="E1153" s="23">
        <v>39016</v>
      </c>
      <c r="F1153" s="22">
        <v>10.262</v>
      </c>
      <c r="G1153" s="59"/>
    </row>
    <row r="1154" spans="3:7" x14ac:dyDescent="0.25">
      <c r="C1154" s="44">
        <f t="shared" si="49"/>
        <v>2006</v>
      </c>
      <c r="D1154" s="44">
        <f t="shared" si="50"/>
        <v>10</v>
      </c>
      <c r="E1154" s="23">
        <v>39017</v>
      </c>
      <c r="F1154" s="22">
        <v>9.5190000000000001</v>
      </c>
      <c r="G1154" s="59"/>
    </row>
    <row r="1155" spans="3:7" x14ac:dyDescent="0.25">
      <c r="C1155" s="44">
        <f t="shared" si="49"/>
        <v>2006</v>
      </c>
      <c r="D1155" s="44">
        <f t="shared" si="50"/>
        <v>10</v>
      </c>
      <c r="E1155" s="23">
        <v>39020</v>
      </c>
      <c r="F1155" s="22">
        <v>9.3859999999999992</v>
      </c>
      <c r="G1155" s="59"/>
    </row>
    <row r="1156" spans="3:7" x14ac:dyDescent="0.25">
      <c r="C1156" s="44">
        <f t="shared" si="49"/>
        <v>2006</v>
      </c>
      <c r="D1156" s="44">
        <f t="shared" si="50"/>
        <v>10</v>
      </c>
      <c r="E1156" s="23">
        <v>39021</v>
      </c>
      <c r="F1156" s="22">
        <v>9.2270000000000003</v>
      </c>
      <c r="G1156" s="59"/>
    </row>
    <row r="1157" spans="3:7" x14ac:dyDescent="0.25">
      <c r="C1157" s="44">
        <f t="shared" si="49"/>
        <v>2006</v>
      </c>
      <c r="D1157" s="44">
        <f t="shared" si="50"/>
        <v>11</v>
      </c>
      <c r="E1157" s="23">
        <v>39022</v>
      </c>
      <c r="F1157" s="22">
        <v>8.5500000000000007</v>
      </c>
      <c r="G1157" s="59"/>
    </row>
    <row r="1158" spans="3:7" x14ac:dyDescent="0.25">
      <c r="C1158" s="44">
        <f t="shared" si="49"/>
        <v>2006</v>
      </c>
      <c r="D1158" s="44">
        <f t="shared" si="50"/>
        <v>11</v>
      </c>
      <c r="E1158" s="23">
        <v>39023</v>
      </c>
      <c r="F1158" s="22">
        <v>8.25</v>
      </c>
      <c r="G1158" s="59"/>
    </row>
    <row r="1159" spans="3:7" x14ac:dyDescent="0.25">
      <c r="C1159" s="44">
        <f t="shared" ref="C1159:C1222" si="51">YEAR(E1159)</f>
        <v>2006</v>
      </c>
      <c r="D1159" s="44">
        <f t="shared" ref="D1159:D1222" si="52">MONTH(E1159)</f>
        <v>11</v>
      </c>
      <c r="E1159" s="23">
        <v>39024</v>
      </c>
      <c r="F1159" s="22">
        <v>8.2270000000000003</v>
      </c>
      <c r="G1159" s="59"/>
    </row>
    <row r="1160" spans="3:7" x14ac:dyDescent="0.25">
      <c r="C1160" s="44">
        <f t="shared" si="51"/>
        <v>2006</v>
      </c>
      <c r="D1160" s="44">
        <f t="shared" si="52"/>
        <v>11</v>
      </c>
      <c r="E1160" s="23">
        <v>39027</v>
      </c>
      <c r="F1160" s="22">
        <v>8.125</v>
      </c>
      <c r="G1160" s="59"/>
    </row>
    <row r="1161" spans="3:7" x14ac:dyDescent="0.25">
      <c r="C1161" s="44">
        <f t="shared" si="51"/>
        <v>2006</v>
      </c>
      <c r="D1161" s="44">
        <f t="shared" si="52"/>
        <v>11</v>
      </c>
      <c r="E1161" s="23">
        <v>39028</v>
      </c>
      <c r="F1161" s="22">
        <v>7.5830000000000002</v>
      </c>
      <c r="G1161" s="59"/>
    </row>
    <row r="1162" spans="3:7" x14ac:dyDescent="0.25">
      <c r="C1162" s="44">
        <f t="shared" si="51"/>
        <v>2006</v>
      </c>
      <c r="D1162" s="44">
        <f t="shared" si="52"/>
        <v>11</v>
      </c>
      <c r="E1162" s="23">
        <v>39029</v>
      </c>
      <c r="F1162" s="22">
        <v>7.4640000000000004</v>
      </c>
      <c r="G1162" s="59"/>
    </row>
    <row r="1163" spans="3:7" x14ac:dyDescent="0.25">
      <c r="C1163" s="44">
        <f t="shared" si="51"/>
        <v>2006</v>
      </c>
      <c r="D1163" s="44">
        <f t="shared" si="52"/>
        <v>11</v>
      </c>
      <c r="E1163" s="23">
        <v>39030</v>
      </c>
      <c r="F1163" s="22">
        <v>7.9320000000000004</v>
      </c>
      <c r="G1163" s="59"/>
    </row>
    <row r="1164" spans="3:7" x14ac:dyDescent="0.25">
      <c r="C1164" s="44">
        <f t="shared" si="51"/>
        <v>2006</v>
      </c>
      <c r="D1164" s="44">
        <f t="shared" si="52"/>
        <v>11</v>
      </c>
      <c r="E1164" s="23">
        <v>39031</v>
      </c>
      <c r="F1164" s="22">
        <v>7.4690000000000003</v>
      </c>
      <c r="G1164" s="59"/>
    </row>
    <row r="1165" spans="3:7" x14ac:dyDescent="0.25">
      <c r="C1165" s="44">
        <f t="shared" si="51"/>
        <v>2006</v>
      </c>
      <c r="D1165" s="44">
        <f t="shared" si="52"/>
        <v>11</v>
      </c>
      <c r="E1165" s="23">
        <v>39034</v>
      </c>
      <c r="F1165" s="22">
        <v>8.0359999999999996</v>
      </c>
      <c r="G1165" s="59"/>
    </row>
    <row r="1166" spans="3:7" x14ac:dyDescent="0.25">
      <c r="C1166" s="44">
        <f t="shared" si="51"/>
        <v>2006</v>
      </c>
      <c r="D1166" s="44">
        <f t="shared" si="52"/>
        <v>11</v>
      </c>
      <c r="E1166" s="23">
        <v>39035</v>
      </c>
      <c r="F1166" s="22">
        <v>7.9</v>
      </c>
      <c r="G1166" s="59"/>
    </row>
    <row r="1167" spans="3:7" x14ac:dyDescent="0.25">
      <c r="C1167" s="44">
        <f t="shared" si="51"/>
        <v>2006</v>
      </c>
      <c r="D1167" s="44">
        <f t="shared" si="52"/>
        <v>11</v>
      </c>
      <c r="E1167" s="23">
        <v>39036</v>
      </c>
      <c r="F1167" s="22">
        <v>7.8179999999999996</v>
      </c>
      <c r="G1167" s="59"/>
    </row>
    <row r="1168" spans="3:7" x14ac:dyDescent="0.25">
      <c r="C1168" s="44">
        <f t="shared" si="51"/>
        <v>2006</v>
      </c>
      <c r="D1168" s="44">
        <f t="shared" si="52"/>
        <v>11</v>
      </c>
      <c r="E1168" s="23">
        <v>39037</v>
      </c>
      <c r="F1168" s="22">
        <v>7.9</v>
      </c>
      <c r="G1168" s="59"/>
    </row>
    <row r="1169" spans="3:7" x14ac:dyDescent="0.25">
      <c r="C1169" s="44">
        <f t="shared" si="51"/>
        <v>2006</v>
      </c>
      <c r="D1169" s="44">
        <f t="shared" si="52"/>
        <v>11</v>
      </c>
      <c r="E1169" s="23">
        <v>39038</v>
      </c>
      <c r="F1169" s="22">
        <v>7.7859999999999996</v>
      </c>
      <c r="G1169" s="59"/>
    </row>
    <row r="1170" spans="3:7" x14ac:dyDescent="0.25">
      <c r="C1170" s="44">
        <f t="shared" si="51"/>
        <v>2006</v>
      </c>
      <c r="D1170" s="44">
        <f t="shared" si="52"/>
        <v>11</v>
      </c>
      <c r="E1170" s="23">
        <v>39041</v>
      </c>
      <c r="F1170" s="22">
        <v>7.7219999999999995</v>
      </c>
      <c r="G1170" s="59"/>
    </row>
    <row r="1171" spans="3:7" x14ac:dyDescent="0.25">
      <c r="C1171" s="44">
        <f t="shared" si="51"/>
        <v>2006</v>
      </c>
      <c r="D1171" s="44">
        <f t="shared" si="52"/>
        <v>11</v>
      </c>
      <c r="E1171" s="23">
        <v>39042</v>
      </c>
      <c r="F1171" s="22">
        <v>7.7219999999999995</v>
      </c>
      <c r="G1171" s="59"/>
    </row>
    <row r="1172" spans="3:7" x14ac:dyDescent="0.25">
      <c r="C1172" s="44">
        <f t="shared" si="51"/>
        <v>2006</v>
      </c>
      <c r="D1172" s="44">
        <f t="shared" si="52"/>
        <v>11</v>
      </c>
      <c r="E1172" s="23">
        <v>39043</v>
      </c>
      <c r="F1172" s="22">
        <v>7.7</v>
      </c>
      <c r="G1172" s="59"/>
    </row>
    <row r="1173" spans="3:7" x14ac:dyDescent="0.25">
      <c r="C1173" s="44">
        <f t="shared" si="51"/>
        <v>2006</v>
      </c>
      <c r="D1173" s="44">
        <f t="shared" si="52"/>
        <v>11</v>
      </c>
      <c r="E1173" s="23">
        <v>39044</v>
      </c>
      <c r="F1173" s="22">
        <v>7.556</v>
      </c>
      <c r="G1173" s="59"/>
    </row>
    <row r="1174" spans="3:7" x14ac:dyDescent="0.25">
      <c r="C1174" s="44">
        <f t="shared" si="51"/>
        <v>2006</v>
      </c>
      <c r="D1174" s="44">
        <f t="shared" si="52"/>
        <v>11</v>
      </c>
      <c r="E1174" s="23">
        <v>39045</v>
      </c>
      <c r="F1174" s="22">
        <v>7.5830000000000002</v>
      </c>
      <c r="G1174" s="59"/>
    </row>
    <row r="1175" spans="3:7" x14ac:dyDescent="0.25">
      <c r="C1175" s="44">
        <f t="shared" si="51"/>
        <v>2006</v>
      </c>
      <c r="D1175" s="44">
        <f t="shared" si="52"/>
        <v>11</v>
      </c>
      <c r="E1175" s="23">
        <v>39048</v>
      </c>
      <c r="F1175" s="22">
        <v>7.6109999999999998</v>
      </c>
      <c r="G1175" s="59"/>
    </row>
    <row r="1176" spans="3:7" x14ac:dyDescent="0.25">
      <c r="C1176" s="44">
        <f t="shared" si="51"/>
        <v>2006</v>
      </c>
      <c r="D1176" s="44">
        <f t="shared" si="52"/>
        <v>11</v>
      </c>
      <c r="E1176" s="23">
        <v>39049</v>
      </c>
      <c r="F1176" s="22">
        <v>7.25</v>
      </c>
      <c r="G1176" s="59"/>
    </row>
    <row r="1177" spans="3:7" x14ac:dyDescent="0.25">
      <c r="C1177" s="44">
        <f t="shared" si="51"/>
        <v>2006</v>
      </c>
      <c r="D1177" s="44">
        <f t="shared" si="52"/>
        <v>11</v>
      </c>
      <c r="E1177" s="23">
        <v>39050</v>
      </c>
      <c r="F1177" s="22">
        <v>7.5979999999999999</v>
      </c>
      <c r="G1177" s="59"/>
    </row>
    <row r="1178" spans="3:7" x14ac:dyDescent="0.25">
      <c r="C1178" s="44">
        <f t="shared" si="51"/>
        <v>2006</v>
      </c>
      <c r="D1178" s="44">
        <f t="shared" si="52"/>
        <v>11</v>
      </c>
      <c r="E1178" s="23">
        <v>39051</v>
      </c>
      <c r="F1178" s="22">
        <v>7.1959999999999997</v>
      </c>
      <c r="G1178" s="59"/>
    </row>
    <row r="1179" spans="3:7" x14ac:dyDescent="0.25">
      <c r="C1179" s="44">
        <f t="shared" si="51"/>
        <v>2006</v>
      </c>
      <c r="D1179" s="44">
        <f t="shared" si="52"/>
        <v>12</v>
      </c>
      <c r="E1179" s="23">
        <v>39052</v>
      </c>
      <c r="F1179" s="22">
        <v>7.0359999999999996</v>
      </c>
      <c r="G1179" s="59"/>
    </row>
    <row r="1180" spans="3:7" x14ac:dyDescent="0.25">
      <c r="C1180" s="44">
        <f t="shared" si="51"/>
        <v>2006</v>
      </c>
      <c r="D1180" s="44">
        <f t="shared" si="52"/>
        <v>12</v>
      </c>
      <c r="E1180" s="23">
        <v>39055</v>
      </c>
      <c r="F1180" s="22">
        <v>7.3129999999999997</v>
      </c>
      <c r="G1180" s="59"/>
    </row>
    <row r="1181" spans="3:7" x14ac:dyDescent="0.25">
      <c r="C1181" s="44">
        <f t="shared" si="51"/>
        <v>2006</v>
      </c>
      <c r="D1181" s="44">
        <f t="shared" si="52"/>
        <v>12</v>
      </c>
      <c r="E1181" s="23">
        <v>39056</v>
      </c>
      <c r="F1181" s="22">
        <v>7</v>
      </c>
      <c r="G1181" s="59"/>
    </row>
    <row r="1182" spans="3:7" x14ac:dyDescent="0.25">
      <c r="C1182" s="44">
        <f t="shared" si="51"/>
        <v>2006</v>
      </c>
      <c r="D1182" s="44">
        <f t="shared" si="52"/>
        <v>12</v>
      </c>
      <c r="E1182" s="23">
        <v>39057</v>
      </c>
      <c r="F1182" s="22">
        <v>7.4030000000000005</v>
      </c>
      <c r="G1182" s="59"/>
    </row>
    <row r="1183" spans="3:7" x14ac:dyDescent="0.25">
      <c r="C1183" s="44">
        <f t="shared" si="51"/>
        <v>2006</v>
      </c>
      <c r="D1183" s="44">
        <f t="shared" si="52"/>
        <v>12</v>
      </c>
      <c r="E1183" s="23">
        <v>39058</v>
      </c>
      <c r="F1183" s="22">
        <v>7.3179999999999996</v>
      </c>
      <c r="G1183" s="59"/>
    </row>
    <row r="1184" spans="3:7" x14ac:dyDescent="0.25">
      <c r="C1184" s="44">
        <f t="shared" si="51"/>
        <v>2006</v>
      </c>
      <c r="D1184" s="44">
        <f t="shared" si="52"/>
        <v>12</v>
      </c>
      <c r="E1184" s="23">
        <v>39059</v>
      </c>
      <c r="F1184" s="22">
        <v>7.0940000000000003</v>
      </c>
      <c r="G1184" s="59"/>
    </row>
    <row r="1185" spans="3:7" x14ac:dyDescent="0.25">
      <c r="C1185" s="44">
        <f t="shared" si="51"/>
        <v>2006</v>
      </c>
      <c r="D1185" s="44">
        <f t="shared" si="52"/>
        <v>12</v>
      </c>
      <c r="E1185" s="23">
        <v>39062</v>
      </c>
      <c r="F1185" s="22">
        <v>7.1070000000000002</v>
      </c>
      <c r="G1185" s="59"/>
    </row>
    <row r="1186" spans="3:7" x14ac:dyDescent="0.25">
      <c r="C1186" s="44">
        <f t="shared" si="51"/>
        <v>2006</v>
      </c>
      <c r="D1186" s="44">
        <f t="shared" si="52"/>
        <v>12</v>
      </c>
      <c r="E1186" s="23">
        <v>39063</v>
      </c>
      <c r="F1186" s="22">
        <v>7.25</v>
      </c>
      <c r="G1186" s="59"/>
    </row>
    <row r="1187" spans="3:7" x14ac:dyDescent="0.25">
      <c r="C1187" s="44">
        <f t="shared" si="51"/>
        <v>2006</v>
      </c>
      <c r="D1187" s="44">
        <f t="shared" si="52"/>
        <v>12</v>
      </c>
      <c r="E1187" s="23">
        <v>39064</v>
      </c>
      <c r="F1187" s="22">
        <v>7.383</v>
      </c>
      <c r="G1187" s="59"/>
    </row>
    <row r="1188" spans="3:7" x14ac:dyDescent="0.25">
      <c r="C1188" s="44">
        <f t="shared" si="51"/>
        <v>2006</v>
      </c>
      <c r="D1188" s="44">
        <f t="shared" si="52"/>
        <v>12</v>
      </c>
      <c r="E1188" s="23">
        <v>39065</v>
      </c>
      <c r="F1188" s="22">
        <v>7.4580000000000002</v>
      </c>
      <c r="G1188" s="59"/>
    </row>
    <row r="1189" spans="3:7" x14ac:dyDescent="0.25">
      <c r="C1189" s="44">
        <f t="shared" si="51"/>
        <v>2006</v>
      </c>
      <c r="D1189" s="44">
        <f t="shared" si="52"/>
        <v>12</v>
      </c>
      <c r="E1189" s="23">
        <v>39066</v>
      </c>
      <c r="F1189" s="22">
        <v>7.7560000000000002</v>
      </c>
      <c r="G1189" s="59"/>
    </row>
    <row r="1190" spans="3:7" x14ac:dyDescent="0.25">
      <c r="C1190" s="44">
        <f t="shared" si="51"/>
        <v>2006</v>
      </c>
      <c r="D1190" s="44">
        <f t="shared" si="52"/>
        <v>12</v>
      </c>
      <c r="E1190" s="23">
        <v>39069</v>
      </c>
      <c r="F1190" s="22">
        <v>7.0890000000000004</v>
      </c>
      <c r="G1190" s="59"/>
    </row>
    <row r="1191" spans="3:7" x14ac:dyDescent="0.25">
      <c r="C1191" s="44">
        <f t="shared" si="51"/>
        <v>2006</v>
      </c>
      <c r="D1191" s="44">
        <f t="shared" si="52"/>
        <v>12</v>
      </c>
      <c r="E1191" s="23">
        <v>39070</v>
      </c>
      <c r="F1191" s="22">
        <v>7.194</v>
      </c>
      <c r="G1191" s="59"/>
    </row>
    <row r="1192" spans="3:7" x14ac:dyDescent="0.25">
      <c r="C1192" s="44">
        <f t="shared" si="51"/>
        <v>2006</v>
      </c>
      <c r="D1192" s="44">
        <f t="shared" si="52"/>
        <v>12</v>
      </c>
      <c r="E1192" s="23">
        <v>39071</v>
      </c>
      <c r="F1192" s="22">
        <v>7.45</v>
      </c>
      <c r="G1192" s="59"/>
    </row>
    <row r="1193" spans="3:7" x14ac:dyDescent="0.25">
      <c r="C1193" s="44">
        <f t="shared" si="51"/>
        <v>2006</v>
      </c>
      <c r="D1193" s="44">
        <f t="shared" si="52"/>
        <v>12</v>
      </c>
      <c r="E1193" s="23">
        <v>39072</v>
      </c>
      <c r="F1193" s="22">
        <v>7.4690000000000003</v>
      </c>
      <c r="G1193" s="59"/>
    </row>
    <row r="1194" spans="3:7" x14ac:dyDescent="0.25">
      <c r="C1194" s="44">
        <f t="shared" si="51"/>
        <v>2006</v>
      </c>
      <c r="D1194" s="44">
        <f t="shared" si="52"/>
        <v>12</v>
      </c>
      <c r="E1194" s="23">
        <v>39073</v>
      </c>
      <c r="F1194" s="22">
        <v>7.4320000000000004</v>
      </c>
      <c r="G1194" s="59"/>
    </row>
    <row r="1195" spans="3:7" x14ac:dyDescent="0.25">
      <c r="C1195" s="44">
        <f t="shared" si="51"/>
        <v>2006</v>
      </c>
      <c r="D1195" s="44">
        <f t="shared" si="52"/>
        <v>12</v>
      </c>
      <c r="E1195" s="23">
        <v>39076</v>
      </c>
      <c r="F1195" s="22">
        <v>7.5</v>
      </c>
      <c r="G1195" s="59"/>
    </row>
    <row r="1196" spans="3:7" x14ac:dyDescent="0.25">
      <c r="C1196" s="44">
        <f t="shared" si="51"/>
        <v>2006</v>
      </c>
      <c r="D1196" s="44">
        <f t="shared" si="52"/>
        <v>12</v>
      </c>
      <c r="E1196" s="23">
        <v>39077</v>
      </c>
      <c r="F1196" s="22">
        <v>7.5</v>
      </c>
      <c r="G1196" s="59"/>
    </row>
    <row r="1197" spans="3:7" x14ac:dyDescent="0.25">
      <c r="C1197" s="44">
        <f t="shared" si="51"/>
        <v>2006</v>
      </c>
      <c r="D1197" s="44">
        <f t="shared" si="52"/>
        <v>12</v>
      </c>
      <c r="E1197" s="23">
        <v>39078</v>
      </c>
      <c r="F1197" s="22">
        <v>7.3929999999999998</v>
      </c>
      <c r="G1197" s="59"/>
    </row>
    <row r="1198" spans="3:7" x14ac:dyDescent="0.25">
      <c r="C1198" s="44">
        <f t="shared" si="51"/>
        <v>2006</v>
      </c>
      <c r="D1198" s="44">
        <f t="shared" si="52"/>
        <v>12</v>
      </c>
      <c r="E1198" s="23">
        <v>39079</v>
      </c>
      <c r="F1198" s="22">
        <v>7</v>
      </c>
      <c r="G1198" s="59"/>
    </row>
    <row r="1199" spans="3:7" x14ac:dyDescent="0.25">
      <c r="C1199" s="44">
        <f t="shared" si="51"/>
        <v>2006</v>
      </c>
      <c r="D1199" s="44">
        <f t="shared" si="52"/>
        <v>12</v>
      </c>
      <c r="E1199" s="23">
        <v>39080</v>
      </c>
      <c r="F1199" s="22">
        <v>7.0830000000000002</v>
      </c>
      <c r="G1199" s="59"/>
    </row>
    <row r="1200" spans="3:7" x14ac:dyDescent="0.25">
      <c r="C1200" s="44">
        <f t="shared" si="51"/>
        <v>2007</v>
      </c>
      <c r="D1200" s="44">
        <f t="shared" si="52"/>
        <v>1</v>
      </c>
      <c r="E1200" s="23">
        <v>39083</v>
      </c>
      <c r="F1200" s="22">
        <v>6.9379999999999997</v>
      </c>
      <c r="G1200" s="59"/>
    </row>
    <row r="1201" spans="3:7" x14ac:dyDescent="0.25">
      <c r="C1201" s="44">
        <f t="shared" si="51"/>
        <v>2007</v>
      </c>
      <c r="D1201" s="44">
        <f t="shared" si="52"/>
        <v>1</v>
      </c>
      <c r="E1201" s="23">
        <v>39084</v>
      </c>
      <c r="F1201" s="22">
        <v>7.1879999999999997</v>
      </c>
      <c r="G1201" s="59"/>
    </row>
    <row r="1202" spans="3:7" x14ac:dyDescent="0.25">
      <c r="C1202" s="44">
        <f t="shared" si="51"/>
        <v>2007</v>
      </c>
      <c r="D1202" s="44">
        <f t="shared" si="52"/>
        <v>1</v>
      </c>
      <c r="E1202" s="23">
        <v>39085</v>
      </c>
      <c r="F1202" s="22">
        <v>7.2009999999999996</v>
      </c>
      <c r="G1202" s="59"/>
    </row>
    <row r="1203" spans="3:7" x14ac:dyDescent="0.25">
      <c r="C1203" s="44">
        <f t="shared" si="51"/>
        <v>2007</v>
      </c>
      <c r="D1203" s="44">
        <f t="shared" si="52"/>
        <v>1</v>
      </c>
      <c r="E1203" s="23">
        <v>39086</v>
      </c>
      <c r="F1203" s="22">
        <v>7.7249999999999996</v>
      </c>
      <c r="G1203" s="59"/>
    </row>
    <row r="1204" spans="3:7" x14ac:dyDescent="0.25">
      <c r="C1204" s="44">
        <f t="shared" si="51"/>
        <v>2007</v>
      </c>
      <c r="D1204" s="44">
        <f t="shared" si="52"/>
        <v>1</v>
      </c>
      <c r="E1204" s="23">
        <v>39087</v>
      </c>
      <c r="F1204" s="22">
        <v>7.4539999999999997</v>
      </c>
      <c r="G1204" s="59"/>
    </row>
    <row r="1205" spans="3:7" x14ac:dyDescent="0.25">
      <c r="C1205" s="44">
        <f t="shared" si="51"/>
        <v>2007</v>
      </c>
      <c r="D1205" s="44">
        <f t="shared" si="52"/>
        <v>1</v>
      </c>
      <c r="E1205" s="23">
        <v>39090</v>
      </c>
      <c r="F1205" s="22">
        <v>7.4320000000000004</v>
      </c>
      <c r="G1205" s="59"/>
    </row>
    <row r="1206" spans="3:7" x14ac:dyDescent="0.25">
      <c r="C1206" s="44">
        <f t="shared" si="51"/>
        <v>2007</v>
      </c>
      <c r="D1206" s="44">
        <f t="shared" si="52"/>
        <v>1</v>
      </c>
      <c r="E1206" s="23">
        <v>39091</v>
      </c>
      <c r="F1206" s="22">
        <v>7.4470000000000001</v>
      </c>
      <c r="G1206" s="59"/>
    </row>
    <row r="1207" spans="3:7" x14ac:dyDescent="0.25">
      <c r="C1207" s="44">
        <f t="shared" si="51"/>
        <v>2007</v>
      </c>
      <c r="D1207" s="44">
        <f t="shared" si="52"/>
        <v>1</v>
      </c>
      <c r="E1207" s="23">
        <v>39092</v>
      </c>
      <c r="F1207" s="22">
        <v>7.5759999999999996</v>
      </c>
      <c r="G1207" s="59"/>
    </row>
    <row r="1208" spans="3:7" x14ac:dyDescent="0.25">
      <c r="C1208" s="44">
        <f t="shared" si="51"/>
        <v>2007</v>
      </c>
      <c r="D1208" s="44">
        <f t="shared" si="52"/>
        <v>1</v>
      </c>
      <c r="E1208" s="23">
        <v>39093</v>
      </c>
      <c r="F1208" s="22">
        <v>7.3629999999999995</v>
      </c>
      <c r="G1208" s="59"/>
    </row>
    <row r="1209" spans="3:7" x14ac:dyDescent="0.25">
      <c r="C1209" s="44">
        <f t="shared" si="51"/>
        <v>2007</v>
      </c>
      <c r="D1209" s="44">
        <f t="shared" si="52"/>
        <v>1</v>
      </c>
      <c r="E1209" s="23">
        <v>39094</v>
      </c>
      <c r="F1209" s="22">
        <v>7.125</v>
      </c>
      <c r="G1209" s="59"/>
    </row>
    <row r="1210" spans="3:7" x14ac:dyDescent="0.25">
      <c r="C1210" s="44">
        <f t="shared" si="51"/>
        <v>2007</v>
      </c>
      <c r="D1210" s="44">
        <f t="shared" si="52"/>
        <v>1</v>
      </c>
      <c r="E1210" s="23">
        <v>39097</v>
      </c>
      <c r="F1210" s="22">
        <v>7.2750000000000004</v>
      </c>
      <c r="G1210" s="59"/>
    </row>
    <row r="1211" spans="3:7" x14ac:dyDescent="0.25">
      <c r="C1211" s="44">
        <f t="shared" si="51"/>
        <v>2007</v>
      </c>
      <c r="D1211" s="44">
        <f t="shared" si="52"/>
        <v>1</v>
      </c>
      <c r="E1211" s="23">
        <v>39098</v>
      </c>
      <c r="F1211" s="22">
        <v>7.35</v>
      </c>
      <c r="G1211" s="59"/>
    </row>
    <row r="1212" spans="3:7" x14ac:dyDescent="0.25">
      <c r="C1212" s="44">
        <f t="shared" si="51"/>
        <v>2007</v>
      </c>
      <c r="D1212" s="44">
        <f t="shared" si="52"/>
        <v>1</v>
      </c>
      <c r="E1212" s="23">
        <v>39099</v>
      </c>
      <c r="F1212" s="22">
        <v>7.4470000000000001</v>
      </c>
      <c r="G1212" s="59"/>
    </row>
    <row r="1213" spans="3:7" x14ac:dyDescent="0.25">
      <c r="C1213" s="44">
        <f t="shared" si="51"/>
        <v>2007</v>
      </c>
      <c r="D1213" s="44">
        <f t="shared" si="52"/>
        <v>1</v>
      </c>
      <c r="E1213" s="23">
        <v>39100</v>
      </c>
      <c r="F1213" s="22">
        <v>7.2969999999999997</v>
      </c>
      <c r="G1213" s="59"/>
    </row>
    <row r="1214" spans="3:7" x14ac:dyDescent="0.25">
      <c r="C1214" s="44">
        <f t="shared" si="51"/>
        <v>2007</v>
      </c>
      <c r="D1214" s="44">
        <f t="shared" si="52"/>
        <v>1</v>
      </c>
      <c r="E1214" s="23">
        <v>39101</v>
      </c>
      <c r="F1214" s="22">
        <v>7.4</v>
      </c>
      <c r="G1214" s="59"/>
    </row>
    <row r="1215" spans="3:7" x14ac:dyDescent="0.25">
      <c r="C1215" s="44">
        <f t="shared" si="51"/>
        <v>2007</v>
      </c>
      <c r="D1215" s="44">
        <f t="shared" si="52"/>
        <v>1</v>
      </c>
      <c r="E1215" s="23">
        <v>39104</v>
      </c>
      <c r="F1215" s="22">
        <v>7.3730000000000002</v>
      </c>
      <c r="G1215" s="59"/>
    </row>
    <row r="1216" spans="3:7" x14ac:dyDescent="0.25">
      <c r="C1216" s="44">
        <f t="shared" si="51"/>
        <v>2007</v>
      </c>
      <c r="D1216" s="44">
        <f t="shared" si="52"/>
        <v>1</v>
      </c>
      <c r="E1216" s="23">
        <v>39105</v>
      </c>
      <c r="F1216" s="22">
        <v>7.4870000000000001</v>
      </c>
      <c r="G1216" s="59"/>
    </row>
    <row r="1217" spans="3:7" x14ac:dyDescent="0.25">
      <c r="C1217" s="44">
        <f t="shared" si="51"/>
        <v>2007</v>
      </c>
      <c r="D1217" s="44">
        <f t="shared" si="52"/>
        <v>1</v>
      </c>
      <c r="E1217" s="23">
        <v>39106</v>
      </c>
      <c r="F1217" s="22">
        <v>7.3959999999999999</v>
      </c>
      <c r="G1217" s="59"/>
    </row>
    <row r="1218" spans="3:7" x14ac:dyDescent="0.25">
      <c r="C1218" s="44">
        <f t="shared" si="51"/>
        <v>2007</v>
      </c>
      <c r="D1218" s="44">
        <f t="shared" si="52"/>
        <v>1</v>
      </c>
      <c r="E1218" s="23">
        <v>39107</v>
      </c>
      <c r="F1218" s="22">
        <v>7.3250000000000002</v>
      </c>
      <c r="G1218" s="59"/>
    </row>
    <row r="1219" spans="3:7" x14ac:dyDescent="0.25">
      <c r="C1219" s="44">
        <f t="shared" si="51"/>
        <v>2007</v>
      </c>
      <c r="D1219" s="44">
        <f t="shared" si="52"/>
        <v>1</v>
      </c>
      <c r="E1219" s="23">
        <v>39108</v>
      </c>
      <c r="F1219" s="22">
        <v>7.3129999999999997</v>
      </c>
      <c r="G1219" s="59"/>
    </row>
    <row r="1220" spans="3:7" x14ac:dyDescent="0.25">
      <c r="C1220" s="44">
        <f t="shared" si="51"/>
        <v>2007</v>
      </c>
      <c r="D1220" s="44">
        <f t="shared" si="52"/>
        <v>1</v>
      </c>
      <c r="E1220" s="23">
        <v>39111</v>
      </c>
      <c r="F1220" s="22">
        <v>7.2869999999999999</v>
      </c>
      <c r="G1220" s="59"/>
    </row>
    <row r="1221" spans="3:7" x14ac:dyDescent="0.25">
      <c r="C1221" s="44">
        <f t="shared" si="51"/>
        <v>2007</v>
      </c>
      <c r="D1221" s="44">
        <f t="shared" si="52"/>
        <v>1</v>
      </c>
      <c r="E1221" s="23">
        <v>39112</v>
      </c>
      <c r="F1221" s="22">
        <v>7.3129999999999997</v>
      </c>
      <c r="G1221" s="59"/>
    </row>
    <row r="1222" spans="3:7" x14ac:dyDescent="0.25">
      <c r="C1222" s="44">
        <f t="shared" si="51"/>
        <v>2007</v>
      </c>
      <c r="D1222" s="44">
        <f t="shared" si="52"/>
        <v>1</v>
      </c>
      <c r="E1222" s="23">
        <v>39113</v>
      </c>
      <c r="F1222" s="22">
        <v>7.2919999999999998</v>
      </c>
      <c r="G1222" s="59"/>
    </row>
    <row r="1223" spans="3:7" x14ac:dyDescent="0.25">
      <c r="C1223" s="44">
        <f t="shared" ref="C1223:C1286" si="53">YEAR(E1223)</f>
        <v>2007</v>
      </c>
      <c r="D1223" s="44">
        <f t="shared" ref="D1223:D1286" si="54">MONTH(E1223)</f>
        <v>2</v>
      </c>
      <c r="E1223" s="23">
        <v>39114</v>
      </c>
      <c r="F1223" s="22">
        <v>7.3079999999999998</v>
      </c>
      <c r="G1223" s="59"/>
    </row>
    <row r="1224" spans="3:7" x14ac:dyDescent="0.25">
      <c r="C1224" s="44">
        <f t="shared" si="53"/>
        <v>2007</v>
      </c>
      <c r="D1224" s="44">
        <f t="shared" si="54"/>
        <v>2</v>
      </c>
      <c r="E1224" s="23">
        <v>39115</v>
      </c>
      <c r="F1224" s="22">
        <v>7.3079999999999998</v>
      </c>
      <c r="G1224" s="59"/>
    </row>
    <row r="1225" spans="3:7" x14ac:dyDescent="0.25">
      <c r="C1225" s="44">
        <f t="shared" si="53"/>
        <v>2007</v>
      </c>
      <c r="D1225" s="44">
        <f t="shared" si="54"/>
        <v>2</v>
      </c>
      <c r="E1225" s="23">
        <v>39118</v>
      </c>
      <c r="F1225" s="22">
        <v>7.3330000000000002</v>
      </c>
      <c r="G1225" s="59"/>
    </row>
    <row r="1226" spans="3:7" x14ac:dyDescent="0.25">
      <c r="C1226" s="44">
        <f t="shared" si="53"/>
        <v>2007</v>
      </c>
      <c r="D1226" s="44">
        <f t="shared" si="54"/>
        <v>2</v>
      </c>
      <c r="E1226" s="23">
        <v>39119</v>
      </c>
      <c r="F1226" s="22">
        <v>7.3079999999999998</v>
      </c>
      <c r="G1226" s="59"/>
    </row>
    <row r="1227" spans="3:7" x14ac:dyDescent="0.25">
      <c r="C1227" s="44">
        <f t="shared" si="53"/>
        <v>2007</v>
      </c>
      <c r="D1227" s="44">
        <f t="shared" si="54"/>
        <v>2</v>
      </c>
      <c r="E1227" s="23">
        <v>39120</v>
      </c>
      <c r="F1227" s="22">
        <v>7.3179999999999996</v>
      </c>
      <c r="G1227" s="59"/>
    </row>
    <row r="1228" spans="3:7" x14ac:dyDescent="0.25">
      <c r="C1228" s="44">
        <f t="shared" si="53"/>
        <v>2007</v>
      </c>
      <c r="D1228" s="44">
        <f t="shared" si="54"/>
        <v>2</v>
      </c>
      <c r="E1228" s="23">
        <v>39121</v>
      </c>
      <c r="F1228" s="22">
        <v>7.3159999999999998</v>
      </c>
      <c r="G1228" s="59"/>
    </row>
    <row r="1229" spans="3:7" x14ac:dyDescent="0.25">
      <c r="C1229" s="44">
        <f t="shared" si="53"/>
        <v>2007</v>
      </c>
      <c r="D1229" s="44">
        <f t="shared" si="54"/>
        <v>2</v>
      </c>
      <c r="E1229" s="23">
        <v>39122</v>
      </c>
      <c r="F1229" s="22">
        <v>7.2780000000000005</v>
      </c>
      <c r="G1229" s="59"/>
    </row>
    <row r="1230" spans="3:7" x14ac:dyDescent="0.25">
      <c r="C1230" s="44">
        <f t="shared" si="53"/>
        <v>2007</v>
      </c>
      <c r="D1230" s="44">
        <f t="shared" si="54"/>
        <v>2</v>
      </c>
      <c r="E1230" s="23">
        <v>39125</v>
      </c>
      <c r="F1230" s="22">
        <v>7.3419999999999996</v>
      </c>
      <c r="G1230" s="59"/>
    </row>
    <row r="1231" spans="3:7" x14ac:dyDescent="0.25">
      <c r="C1231" s="44">
        <f t="shared" si="53"/>
        <v>2007</v>
      </c>
      <c r="D1231" s="44">
        <f t="shared" si="54"/>
        <v>2</v>
      </c>
      <c r="E1231" s="23">
        <v>39126</v>
      </c>
      <c r="F1231" s="22">
        <v>7.3890000000000002</v>
      </c>
      <c r="G1231" s="59"/>
    </row>
    <row r="1232" spans="3:7" x14ac:dyDescent="0.25">
      <c r="C1232" s="44">
        <f t="shared" si="53"/>
        <v>2007</v>
      </c>
      <c r="D1232" s="44">
        <f t="shared" si="54"/>
        <v>2</v>
      </c>
      <c r="E1232" s="23">
        <v>39127</v>
      </c>
      <c r="F1232" s="22">
        <v>7.3719999999999999</v>
      </c>
      <c r="G1232" s="59"/>
    </row>
    <row r="1233" spans="3:7" x14ac:dyDescent="0.25">
      <c r="C1233" s="44">
        <f t="shared" si="53"/>
        <v>2007</v>
      </c>
      <c r="D1233" s="44">
        <f t="shared" si="54"/>
        <v>2</v>
      </c>
      <c r="E1233" s="23">
        <v>39128</v>
      </c>
      <c r="F1233" s="22">
        <v>7.4160000000000004</v>
      </c>
      <c r="G1233" s="59"/>
    </row>
    <row r="1234" spans="3:7" x14ac:dyDescent="0.25">
      <c r="C1234" s="44">
        <f t="shared" si="53"/>
        <v>2007</v>
      </c>
      <c r="D1234" s="44">
        <f t="shared" si="54"/>
        <v>2</v>
      </c>
      <c r="E1234" s="23">
        <v>39129</v>
      </c>
      <c r="F1234" s="22">
        <v>7.4290000000000003</v>
      </c>
      <c r="G1234" s="59"/>
    </row>
    <row r="1235" spans="3:7" x14ac:dyDescent="0.25">
      <c r="C1235" s="44">
        <f t="shared" si="53"/>
        <v>2007</v>
      </c>
      <c r="D1235" s="44">
        <f t="shared" si="54"/>
        <v>2</v>
      </c>
      <c r="E1235" s="23">
        <v>39132</v>
      </c>
      <c r="F1235" s="22">
        <v>7.3959999999999999</v>
      </c>
      <c r="G1235" s="59"/>
    </row>
    <row r="1236" spans="3:7" x14ac:dyDescent="0.25">
      <c r="C1236" s="44">
        <f t="shared" si="53"/>
        <v>2007</v>
      </c>
      <c r="D1236" s="44">
        <f t="shared" si="54"/>
        <v>2</v>
      </c>
      <c r="E1236" s="23">
        <v>39133</v>
      </c>
      <c r="F1236" s="22">
        <v>7.6619999999999999</v>
      </c>
      <c r="G1236" s="59"/>
    </row>
    <row r="1237" spans="3:7" x14ac:dyDescent="0.25">
      <c r="C1237" s="44">
        <f t="shared" si="53"/>
        <v>2007</v>
      </c>
      <c r="D1237" s="44">
        <f t="shared" si="54"/>
        <v>2</v>
      </c>
      <c r="E1237" s="23">
        <v>39134</v>
      </c>
      <c r="F1237" s="22">
        <v>7.5510000000000002</v>
      </c>
      <c r="G1237" s="59"/>
    </row>
    <row r="1238" spans="3:7" x14ac:dyDescent="0.25">
      <c r="C1238" s="44">
        <f t="shared" si="53"/>
        <v>2007</v>
      </c>
      <c r="D1238" s="44">
        <f t="shared" si="54"/>
        <v>2</v>
      </c>
      <c r="E1238" s="23">
        <v>39135</v>
      </c>
      <c r="F1238" s="22">
        <v>7.3710000000000004</v>
      </c>
      <c r="G1238" s="59"/>
    </row>
    <row r="1239" spans="3:7" x14ac:dyDescent="0.25">
      <c r="C1239" s="44">
        <f t="shared" si="53"/>
        <v>2007</v>
      </c>
      <c r="D1239" s="44">
        <f t="shared" si="54"/>
        <v>2</v>
      </c>
      <c r="E1239" s="23">
        <v>39136</v>
      </c>
      <c r="F1239" s="22">
        <v>7.2560000000000002</v>
      </c>
      <c r="G1239" s="59"/>
    </row>
    <row r="1240" spans="3:7" x14ac:dyDescent="0.25">
      <c r="C1240" s="44">
        <f t="shared" si="53"/>
        <v>2007</v>
      </c>
      <c r="D1240" s="44">
        <f t="shared" si="54"/>
        <v>2</v>
      </c>
      <c r="E1240" s="23">
        <v>39139</v>
      </c>
      <c r="F1240" s="22">
        <v>7.2039999999999997</v>
      </c>
      <c r="G1240" s="59"/>
    </row>
    <row r="1241" spans="3:7" x14ac:dyDescent="0.25">
      <c r="C1241" s="44">
        <f t="shared" si="53"/>
        <v>2007</v>
      </c>
      <c r="D1241" s="44">
        <f t="shared" si="54"/>
        <v>2</v>
      </c>
      <c r="E1241" s="23">
        <v>39140</v>
      </c>
      <c r="F1241" s="22">
        <v>7.02</v>
      </c>
      <c r="G1241" s="59"/>
    </row>
    <row r="1242" spans="3:7" x14ac:dyDescent="0.25">
      <c r="C1242" s="44">
        <f t="shared" si="53"/>
        <v>2007</v>
      </c>
      <c r="D1242" s="44">
        <f t="shared" si="54"/>
        <v>2</v>
      </c>
      <c r="E1242" s="23">
        <v>39141</v>
      </c>
      <c r="F1242" s="22">
        <v>7.0389999999999997</v>
      </c>
      <c r="G1242" s="59"/>
    </row>
    <row r="1243" spans="3:7" x14ac:dyDescent="0.25">
      <c r="C1243" s="44">
        <f t="shared" si="53"/>
        <v>2007</v>
      </c>
      <c r="D1243" s="44">
        <f t="shared" si="54"/>
        <v>3</v>
      </c>
      <c r="E1243" s="23">
        <v>39142</v>
      </c>
      <c r="F1243" s="22">
        <v>7</v>
      </c>
      <c r="G1243" s="59"/>
    </row>
    <row r="1244" spans="3:7" x14ac:dyDescent="0.25">
      <c r="C1244" s="44">
        <f t="shared" si="53"/>
        <v>2007</v>
      </c>
      <c r="D1244" s="44">
        <f t="shared" si="54"/>
        <v>3</v>
      </c>
      <c r="E1244" s="23">
        <v>39143</v>
      </c>
      <c r="F1244" s="22">
        <v>6.9640000000000004</v>
      </c>
      <c r="G1244" s="59"/>
    </row>
    <row r="1245" spans="3:7" x14ac:dyDescent="0.25">
      <c r="C1245" s="44">
        <f t="shared" si="53"/>
        <v>2007</v>
      </c>
      <c r="D1245" s="44">
        <f t="shared" si="54"/>
        <v>3</v>
      </c>
      <c r="E1245" s="23">
        <v>39146</v>
      </c>
      <c r="F1245" s="22">
        <v>7.2569999999999997</v>
      </c>
      <c r="G1245" s="59"/>
    </row>
    <row r="1246" spans="3:7" x14ac:dyDescent="0.25">
      <c r="C1246" s="44">
        <f t="shared" si="53"/>
        <v>2007</v>
      </c>
      <c r="D1246" s="44">
        <f t="shared" si="54"/>
        <v>3</v>
      </c>
      <c r="E1246" s="23">
        <v>39147</v>
      </c>
      <c r="F1246" s="22">
        <v>7.359</v>
      </c>
      <c r="G1246" s="59"/>
    </row>
    <row r="1247" spans="3:7" x14ac:dyDescent="0.25">
      <c r="C1247" s="44">
        <f t="shared" si="53"/>
        <v>2007</v>
      </c>
      <c r="D1247" s="44">
        <f t="shared" si="54"/>
        <v>3</v>
      </c>
      <c r="E1247" s="23">
        <v>39148</v>
      </c>
      <c r="F1247" s="22">
        <v>7.3250000000000002</v>
      </c>
      <c r="G1247" s="59"/>
    </row>
    <row r="1248" spans="3:7" x14ac:dyDescent="0.25">
      <c r="C1248" s="44">
        <f t="shared" si="53"/>
        <v>2007</v>
      </c>
      <c r="D1248" s="44">
        <f t="shared" si="54"/>
        <v>3</v>
      </c>
      <c r="E1248" s="23">
        <v>39149</v>
      </c>
      <c r="F1248" s="22">
        <v>7.306</v>
      </c>
      <c r="G1248" s="59"/>
    </row>
    <row r="1249" spans="3:7" x14ac:dyDescent="0.25">
      <c r="C1249" s="44">
        <f t="shared" si="53"/>
        <v>2007</v>
      </c>
      <c r="D1249" s="44">
        <f t="shared" si="54"/>
        <v>3</v>
      </c>
      <c r="E1249" s="23">
        <v>39150</v>
      </c>
      <c r="F1249" s="22">
        <v>7.3440000000000003</v>
      </c>
      <c r="G1249" s="59"/>
    </row>
    <row r="1250" spans="3:7" x14ac:dyDescent="0.25">
      <c r="C1250" s="44">
        <f t="shared" si="53"/>
        <v>2007</v>
      </c>
      <c r="D1250" s="44">
        <f t="shared" si="54"/>
        <v>3</v>
      </c>
      <c r="E1250" s="23">
        <v>39153</v>
      </c>
      <c r="F1250" s="22">
        <v>7.306</v>
      </c>
      <c r="G1250" s="59"/>
    </row>
    <row r="1251" spans="3:7" x14ac:dyDescent="0.25">
      <c r="C1251" s="44">
        <f t="shared" si="53"/>
        <v>2007</v>
      </c>
      <c r="D1251" s="44">
        <f t="shared" si="54"/>
        <v>3</v>
      </c>
      <c r="E1251" s="23">
        <v>39154</v>
      </c>
      <c r="F1251" s="22">
        <v>7.3330000000000002</v>
      </c>
      <c r="G1251" s="59"/>
    </row>
    <row r="1252" spans="3:7" x14ac:dyDescent="0.25">
      <c r="C1252" s="44">
        <f t="shared" si="53"/>
        <v>2007</v>
      </c>
      <c r="D1252" s="44">
        <f t="shared" si="54"/>
        <v>3</v>
      </c>
      <c r="E1252" s="23">
        <v>39155</v>
      </c>
      <c r="F1252" s="22">
        <v>7.6760000000000002</v>
      </c>
      <c r="G1252" s="59"/>
    </row>
    <row r="1253" spans="3:7" x14ac:dyDescent="0.25">
      <c r="C1253" s="44">
        <f t="shared" si="53"/>
        <v>2007</v>
      </c>
      <c r="D1253" s="44">
        <f t="shared" si="54"/>
        <v>3</v>
      </c>
      <c r="E1253" s="23">
        <v>39156</v>
      </c>
      <c r="F1253" s="22">
        <v>7.758</v>
      </c>
      <c r="G1253" s="59"/>
    </row>
    <row r="1254" spans="3:7" x14ac:dyDescent="0.25">
      <c r="C1254" s="44">
        <f t="shared" si="53"/>
        <v>2007</v>
      </c>
      <c r="D1254" s="44">
        <f t="shared" si="54"/>
        <v>3</v>
      </c>
      <c r="E1254" s="23">
        <v>39157</v>
      </c>
      <c r="F1254" s="22">
        <v>7.8760000000000003</v>
      </c>
      <c r="G1254" s="59"/>
    </row>
    <row r="1255" spans="3:7" x14ac:dyDescent="0.25">
      <c r="C1255" s="44">
        <f t="shared" si="53"/>
        <v>2007</v>
      </c>
      <c r="D1255" s="44">
        <f t="shared" si="54"/>
        <v>3</v>
      </c>
      <c r="E1255" s="23">
        <v>39160</v>
      </c>
      <c r="F1255" s="22">
        <v>8.0510000000000002</v>
      </c>
      <c r="G1255" s="59"/>
    </row>
    <row r="1256" spans="3:7" x14ac:dyDescent="0.25">
      <c r="C1256" s="44">
        <f t="shared" si="53"/>
        <v>2007</v>
      </c>
      <c r="D1256" s="44">
        <f t="shared" si="54"/>
        <v>3</v>
      </c>
      <c r="E1256" s="23">
        <v>39161</v>
      </c>
      <c r="F1256" s="22">
        <v>8.1300000000000008</v>
      </c>
      <c r="G1256" s="59"/>
    </row>
    <row r="1257" spans="3:7" x14ac:dyDescent="0.25">
      <c r="C1257" s="44">
        <f t="shared" si="53"/>
        <v>2007</v>
      </c>
      <c r="D1257" s="44">
        <f t="shared" si="54"/>
        <v>3</v>
      </c>
      <c r="E1257" s="23">
        <v>39162</v>
      </c>
      <c r="F1257" s="22">
        <v>8.0440000000000005</v>
      </c>
      <c r="G1257" s="59"/>
    </row>
    <row r="1258" spans="3:7" x14ac:dyDescent="0.25">
      <c r="C1258" s="44">
        <f t="shared" si="53"/>
        <v>2007</v>
      </c>
      <c r="D1258" s="44">
        <f t="shared" si="54"/>
        <v>3</v>
      </c>
      <c r="E1258" s="23">
        <v>39163</v>
      </c>
      <c r="F1258" s="22">
        <v>7.4719999999999995</v>
      </c>
      <c r="G1258" s="59"/>
    </row>
    <row r="1259" spans="3:7" x14ac:dyDescent="0.25">
      <c r="C1259" s="44">
        <f t="shared" si="53"/>
        <v>2007</v>
      </c>
      <c r="D1259" s="44">
        <f t="shared" si="54"/>
        <v>3</v>
      </c>
      <c r="E1259" s="23">
        <v>39164</v>
      </c>
      <c r="F1259" s="22">
        <v>7.35</v>
      </c>
      <c r="G1259" s="59"/>
    </row>
    <row r="1260" spans="3:7" x14ac:dyDescent="0.25">
      <c r="C1260" s="44">
        <f t="shared" si="53"/>
        <v>2007</v>
      </c>
      <c r="D1260" s="44">
        <f t="shared" si="54"/>
        <v>3</v>
      </c>
      <c r="E1260" s="23">
        <v>39167</v>
      </c>
      <c r="F1260" s="22">
        <v>7.3940000000000001</v>
      </c>
      <c r="G1260" s="59"/>
    </row>
    <row r="1261" spans="3:7" x14ac:dyDescent="0.25">
      <c r="C1261" s="44">
        <f t="shared" si="53"/>
        <v>2007</v>
      </c>
      <c r="D1261" s="44">
        <f t="shared" si="54"/>
        <v>3</v>
      </c>
      <c r="E1261" s="23">
        <v>39168</v>
      </c>
      <c r="F1261" s="22">
        <v>7.3789999999999996</v>
      </c>
      <c r="G1261" s="59"/>
    </row>
    <row r="1262" spans="3:7" x14ac:dyDescent="0.25">
      <c r="C1262" s="44">
        <f t="shared" si="53"/>
        <v>2007</v>
      </c>
      <c r="D1262" s="44">
        <f t="shared" si="54"/>
        <v>3</v>
      </c>
      <c r="E1262" s="23">
        <v>39169</v>
      </c>
      <c r="F1262" s="22">
        <v>7.4640000000000004</v>
      </c>
      <c r="G1262" s="59"/>
    </row>
    <row r="1263" spans="3:7" x14ac:dyDescent="0.25">
      <c r="C1263" s="44">
        <f t="shared" si="53"/>
        <v>2007</v>
      </c>
      <c r="D1263" s="44">
        <f t="shared" si="54"/>
        <v>3</v>
      </c>
      <c r="E1263" s="23">
        <v>39170</v>
      </c>
      <c r="F1263" s="22">
        <v>7.25</v>
      </c>
      <c r="G1263" s="59"/>
    </row>
    <row r="1264" spans="3:7" x14ac:dyDescent="0.25">
      <c r="C1264" s="44">
        <f t="shared" si="53"/>
        <v>2007</v>
      </c>
      <c r="D1264" s="44">
        <f t="shared" si="54"/>
        <v>3</v>
      </c>
      <c r="E1264" s="23">
        <v>39171</v>
      </c>
      <c r="F1264" s="22">
        <v>7.2590000000000003</v>
      </c>
      <c r="G1264" s="59"/>
    </row>
    <row r="1265" spans="3:7" x14ac:dyDescent="0.25">
      <c r="C1265" s="44">
        <f t="shared" si="53"/>
        <v>2007</v>
      </c>
      <c r="D1265" s="44">
        <f t="shared" si="54"/>
        <v>4</v>
      </c>
      <c r="E1265" s="23">
        <v>39174</v>
      </c>
      <c r="F1265" s="22">
        <v>7.1050000000000004</v>
      </c>
      <c r="G1265" s="59"/>
    </row>
    <row r="1266" spans="3:7" x14ac:dyDescent="0.25">
      <c r="C1266" s="44">
        <f t="shared" si="53"/>
        <v>2007</v>
      </c>
      <c r="D1266" s="44">
        <f t="shared" si="54"/>
        <v>4</v>
      </c>
      <c r="E1266" s="23">
        <v>39175</v>
      </c>
      <c r="F1266" s="22">
        <v>7.1139999999999999</v>
      </c>
      <c r="G1266" s="59"/>
    </row>
    <row r="1267" spans="3:7" x14ac:dyDescent="0.25">
      <c r="C1267" s="44">
        <f t="shared" si="53"/>
        <v>2007</v>
      </c>
      <c r="D1267" s="44">
        <f t="shared" si="54"/>
        <v>4</v>
      </c>
      <c r="E1267" s="23">
        <v>39176</v>
      </c>
      <c r="F1267" s="22">
        <v>7.0060000000000002</v>
      </c>
      <c r="G1267" s="59"/>
    </row>
    <row r="1268" spans="3:7" x14ac:dyDescent="0.25">
      <c r="C1268" s="44">
        <f t="shared" si="53"/>
        <v>2007</v>
      </c>
      <c r="D1268" s="44">
        <f t="shared" si="54"/>
        <v>4</v>
      </c>
      <c r="E1268" s="23">
        <v>39177</v>
      </c>
      <c r="F1268" s="22">
        <v>7</v>
      </c>
      <c r="G1268" s="59"/>
    </row>
    <row r="1269" spans="3:7" x14ac:dyDescent="0.25">
      <c r="C1269" s="44">
        <f t="shared" si="53"/>
        <v>2007</v>
      </c>
      <c r="D1269" s="44">
        <f t="shared" si="54"/>
        <v>4</v>
      </c>
      <c r="E1269" s="23">
        <v>39178</v>
      </c>
      <c r="F1269" s="22">
        <v>7</v>
      </c>
      <c r="G1269" s="59"/>
    </row>
    <row r="1270" spans="3:7" x14ac:dyDescent="0.25">
      <c r="C1270" s="44">
        <f t="shared" si="53"/>
        <v>2007</v>
      </c>
      <c r="D1270" s="44">
        <f t="shared" si="54"/>
        <v>4</v>
      </c>
      <c r="E1270" s="23">
        <v>39181</v>
      </c>
      <c r="F1270" s="22">
        <v>7</v>
      </c>
      <c r="G1270" s="59"/>
    </row>
    <row r="1271" spans="3:7" x14ac:dyDescent="0.25">
      <c r="C1271" s="44">
        <f t="shared" si="53"/>
        <v>2007</v>
      </c>
      <c r="D1271" s="44">
        <f t="shared" si="54"/>
        <v>4</v>
      </c>
      <c r="E1271" s="23">
        <v>39182</v>
      </c>
      <c r="F1271" s="22">
        <v>7.0990000000000002</v>
      </c>
      <c r="G1271" s="59"/>
    </row>
    <row r="1272" spans="3:7" x14ac:dyDescent="0.25">
      <c r="C1272" s="44">
        <f t="shared" si="53"/>
        <v>2007</v>
      </c>
      <c r="D1272" s="44">
        <f t="shared" si="54"/>
        <v>4</v>
      </c>
      <c r="E1272" s="23">
        <v>39183</v>
      </c>
      <c r="F1272" s="22">
        <v>7.0910000000000002</v>
      </c>
      <c r="G1272" s="59"/>
    </row>
    <row r="1273" spans="3:7" x14ac:dyDescent="0.25">
      <c r="C1273" s="44">
        <f t="shared" si="53"/>
        <v>2007</v>
      </c>
      <c r="D1273" s="44">
        <f t="shared" si="54"/>
        <v>4</v>
      </c>
      <c r="E1273" s="23">
        <v>39184</v>
      </c>
      <c r="F1273" s="22">
        <v>7.0380000000000003</v>
      </c>
      <c r="G1273" s="59"/>
    </row>
    <row r="1274" spans="3:7" x14ac:dyDescent="0.25">
      <c r="C1274" s="44">
        <f t="shared" si="53"/>
        <v>2007</v>
      </c>
      <c r="D1274" s="44">
        <f t="shared" si="54"/>
        <v>4</v>
      </c>
      <c r="E1274" s="23">
        <v>39185</v>
      </c>
      <c r="F1274" s="22">
        <v>7.0629999999999997</v>
      </c>
      <c r="G1274" s="59"/>
    </row>
    <row r="1275" spans="3:7" x14ac:dyDescent="0.25">
      <c r="C1275" s="44">
        <f t="shared" si="53"/>
        <v>2007</v>
      </c>
      <c r="D1275" s="44">
        <f t="shared" si="54"/>
        <v>4</v>
      </c>
      <c r="E1275" s="23">
        <v>39188</v>
      </c>
      <c r="F1275" s="22">
        <v>7.05</v>
      </c>
      <c r="G1275" s="59"/>
    </row>
    <row r="1276" spans="3:7" x14ac:dyDescent="0.25">
      <c r="C1276" s="44">
        <f t="shared" si="53"/>
        <v>2007</v>
      </c>
      <c r="D1276" s="44">
        <f t="shared" si="54"/>
        <v>4</v>
      </c>
      <c r="E1276" s="23">
        <v>39189</v>
      </c>
      <c r="F1276" s="22">
        <v>7</v>
      </c>
      <c r="G1276" s="59"/>
    </row>
    <row r="1277" spans="3:7" x14ac:dyDescent="0.25">
      <c r="C1277" s="44">
        <f t="shared" si="53"/>
        <v>2007</v>
      </c>
      <c r="D1277" s="44">
        <f t="shared" si="54"/>
        <v>4</v>
      </c>
      <c r="E1277" s="23">
        <v>39190</v>
      </c>
      <c r="F1277" s="22">
        <v>6.931</v>
      </c>
      <c r="G1277" s="59"/>
    </row>
    <row r="1278" spans="3:7" x14ac:dyDescent="0.25">
      <c r="C1278" s="44">
        <f t="shared" si="53"/>
        <v>2007</v>
      </c>
      <c r="D1278" s="44">
        <f t="shared" si="54"/>
        <v>4</v>
      </c>
      <c r="E1278" s="23">
        <v>39191</v>
      </c>
      <c r="F1278" s="22">
        <v>6.931</v>
      </c>
      <c r="G1278" s="59"/>
    </row>
    <row r="1279" spans="3:7" x14ac:dyDescent="0.25">
      <c r="C1279" s="44">
        <f t="shared" si="53"/>
        <v>2007</v>
      </c>
      <c r="D1279" s="44">
        <f t="shared" si="54"/>
        <v>4</v>
      </c>
      <c r="E1279" s="23">
        <v>39192</v>
      </c>
      <c r="F1279" s="22">
        <v>6.9210000000000003</v>
      </c>
      <c r="G1279" s="59"/>
    </row>
    <row r="1280" spans="3:7" x14ac:dyDescent="0.25">
      <c r="C1280" s="44">
        <f t="shared" si="53"/>
        <v>2007</v>
      </c>
      <c r="D1280" s="44">
        <f t="shared" si="54"/>
        <v>4</v>
      </c>
      <c r="E1280" s="23">
        <v>39195</v>
      </c>
      <c r="F1280" s="22">
        <v>6.806</v>
      </c>
      <c r="G1280" s="59"/>
    </row>
    <row r="1281" spans="3:7" x14ac:dyDescent="0.25">
      <c r="C1281" s="44">
        <f t="shared" si="53"/>
        <v>2007</v>
      </c>
      <c r="D1281" s="44">
        <f t="shared" si="54"/>
        <v>4</v>
      </c>
      <c r="E1281" s="23">
        <v>39196</v>
      </c>
      <c r="F1281" s="22">
        <v>6.73</v>
      </c>
      <c r="G1281" s="59"/>
    </row>
    <row r="1282" spans="3:7" x14ac:dyDescent="0.25">
      <c r="C1282" s="44">
        <f t="shared" si="53"/>
        <v>2007</v>
      </c>
      <c r="D1282" s="44">
        <f t="shared" si="54"/>
        <v>4</v>
      </c>
      <c r="E1282" s="23">
        <v>39197</v>
      </c>
      <c r="F1282" s="22">
        <v>6.6390000000000002</v>
      </c>
      <c r="G1282" s="59"/>
    </row>
    <row r="1283" spans="3:7" x14ac:dyDescent="0.25">
      <c r="C1283" s="44">
        <f t="shared" si="53"/>
        <v>2007</v>
      </c>
      <c r="D1283" s="44">
        <f t="shared" si="54"/>
        <v>4</v>
      </c>
      <c r="E1283" s="23">
        <v>39198</v>
      </c>
      <c r="F1283" s="22">
        <v>6.665</v>
      </c>
      <c r="G1283" s="59"/>
    </row>
    <row r="1284" spans="3:7" x14ac:dyDescent="0.25">
      <c r="C1284" s="44">
        <f t="shared" si="53"/>
        <v>2007</v>
      </c>
      <c r="D1284" s="44">
        <f t="shared" si="54"/>
        <v>4</v>
      </c>
      <c r="E1284" s="23">
        <v>39199</v>
      </c>
      <c r="F1284" s="22">
        <v>6.6280000000000001</v>
      </c>
      <c r="G1284" s="59"/>
    </row>
    <row r="1285" spans="3:7" x14ac:dyDescent="0.25">
      <c r="C1285" s="44">
        <f t="shared" si="53"/>
        <v>2007</v>
      </c>
      <c r="D1285" s="44">
        <f t="shared" si="54"/>
        <v>4</v>
      </c>
      <c r="E1285" s="23">
        <v>39202</v>
      </c>
      <c r="F1285" s="22">
        <v>6.5649999999999995</v>
      </c>
      <c r="G1285" s="59"/>
    </row>
    <row r="1286" spans="3:7" x14ac:dyDescent="0.25">
      <c r="C1286" s="44">
        <f t="shared" si="53"/>
        <v>2007</v>
      </c>
      <c r="D1286" s="44">
        <f t="shared" si="54"/>
        <v>5</v>
      </c>
      <c r="E1286" s="23">
        <v>39203</v>
      </c>
      <c r="F1286" s="22">
        <v>6.3639999999999999</v>
      </c>
      <c r="G1286" s="59"/>
    </row>
    <row r="1287" spans="3:7" x14ac:dyDescent="0.25">
      <c r="C1287" s="44">
        <f t="shared" ref="C1287:C1350" si="55">YEAR(E1287)</f>
        <v>2007</v>
      </c>
      <c r="D1287" s="44">
        <f t="shared" ref="D1287:D1350" si="56">MONTH(E1287)</f>
        <v>5</v>
      </c>
      <c r="E1287" s="23">
        <v>39204</v>
      </c>
      <c r="F1287" s="22">
        <v>6.5750000000000002</v>
      </c>
      <c r="G1287" s="59"/>
    </row>
    <row r="1288" spans="3:7" x14ac:dyDescent="0.25">
      <c r="C1288" s="44">
        <f t="shared" si="55"/>
        <v>2007</v>
      </c>
      <c r="D1288" s="44">
        <f t="shared" si="56"/>
        <v>5</v>
      </c>
      <c r="E1288" s="23">
        <v>39205</v>
      </c>
      <c r="F1288" s="22">
        <v>6.6349999999999998</v>
      </c>
      <c r="G1288" s="59"/>
    </row>
    <row r="1289" spans="3:7" x14ac:dyDescent="0.25">
      <c r="C1289" s="44">
        <f t="shared" si="55"/>
        <v>2007</v>
      </c>
      <c r="D1289" s="44">
        <f t="shared" si="56"/>
        <v>5</v>
      </c>
      <c r="E1289" s="23">
        <v>39206</v>
      </c>
      <c r="F1289" s="22">
        <v>6.577</v>
      </c>
      <c r="G1289" s="59"/>
    </row>
    <row r="1290" spans="3:7" x14ac:dyDescent="0.25">
      <c r="C1290" s="44">
        <f t="shared" si="55"/>
        <v>2007</v>
      </c>
      <c r="D1290" s="44">
        <f t="shared" si="56"/>
        <v>5</v>
      </c>
      <c r="E1290" s="23">
        <v>39209</v>
      </c>
      <c r="F1290" s="22">
        <v>6.5449999999999999</v>
      </c>
      <c r="G1290" s="59"/>
    </row>
    <row r="1291" spans="3:7" x14ac:dyDescent="0.25">
      <c r="C1291" s="44">
        <f t="shared" si="55"/>
        <v>2007</v>
      </c>
      <c r="D1291" s="44">
        <f t="shared" si="56"/>
        <v>5</v>
      </c>
      <c r="E1291" s="23">
        <v>39210</v>
      </c>
      <c r="F1291" s="22">
        <v>6.5449999999999999</v>
      </c>
      <c r="G1291" s="59"/>
    </row>
    <row r="1292" spans="3:7" x14ac:dyDescent="0.25">
      <c r="C1292" s="44">
        <f t="shared" si="55"/>
        <v>2007</v>
      </c>
      <c r="D1292" s="44">
        <f t="shared" si="56"/>
        <v>5</v>
      </c>
      <c r="E1292" s="23">
        <v>39211</v>
      </c>
      <c r="F1292" s="22">
        <v>6.5250000000000004</v>
      </c>
      <c r="G1292" s="59"/>
    </row>
    <row r="1293" spans="3:7" x14ac:dyDescent="0.25">
      <c r="C1293" s="44">
        <f t="shared" si="55"/>
        <v>2007</v>
      </c>
      <c r="D1293" s="44">
        <f t="shared" si="56"/>
        <v>5</v>
      </c>
      <c r="E1293" s="23">
        <v>39212</v>
      </c>
      <c r="F1293" s="22">
        <v>6.4169999999999998</v>
      </c>
      <c r="G1293" s="59"/>
    </row>
    <row r="1294" spans="3:7" x14ac:dyDescent="0.25">
      <c r="C1294" s="44">
        <f t="shared" si="55"/>
        <v>2007</v>
      </c>
      <c r="D1294" s="44">
        <f t="shared" si="56"/>
        <v>5</v>
      </c>
      <c r="E1294" s="23">
        <v>39213</v>
      </c>
      <c r="F1294" s="22">
        <v>6.3449999999999998</v>
      </c>
      <c r="G1294" s="59"/>
    </row>
    <row r="1295" spans="3:7" x14ac:dyDescent="0.25">
      <c r="C1295" s="44">
        <f t="shared" si="55"/>
        <v>2007</v>
      </c>
      <c r="D1295" s="44">
        <f t="shared" si="56"/>
        <v>5</v>
      </c>
      <c r="E1295" s="23">
        <v>39216</v>
      </c>
      <c r="F1295" s="22">
        <v>6.5</v>
      </c>
      <c r="G1295" s="59"/>
    </row>
    <row r="1296" spans="3:7" x14ac:dyDescent="0.25">
      <c r="C1296" s="44">
        <f t="shared" si="55"/>
        <v>2007</v>
      </c>
      <c r="D1296" s="44">
        <f t="shared" si="56"/>
        <v>5</v>
      </c>
      <c r="E1296" s="23">
        <v>39217</v>
      </c>
      <c r="F1296" s="22">
        <v>6.4550000000000001</v>
      </c>
      <c r="G1296" s="59"/>
    </row>
    <row r="1297" spans="3:7" x14ac:dyDescent="0.25">
      <c r="C1297" s="44">
        <f t="shared" si="55"/>
        <v>2007</v>
      </c>
      <c r="D1297" s="44">
        <f t="shared" si="56"/>
        <v>5</v>
      </c>
      <c r="E1297" s="23">
        <v>39218</v>
      </c>
      <c r="F1297" s="22">
        <v>6.37</v>
      </c>
      <c r="G1297" s="59"/>
    </row>
    <row r="1298" spans="3:7" x14ac:dyDescent="0.25">
      <c r="C1298" s="44">
        <f t="shared" si="55"/>
        <v>2007</v>
      </c>
      <c r="D1298" s="44">
        <f t="shared" si="56"/>
        <v>5</v>
      </c>
      <c r="E1298" s="23">
        <v>39219</v>
      </c>
      <c r="F1298" s="22">
        <v>6.36</v>
      </c>
      <c r="G1298" s="59"/>
    </row>
    <row r="1299" spans="3:7" x14ac:dyDescent="0.25">
      <c r="C1299" s="44">
        <f t="shared" si="55"/>
        <v>2007</v>
      </c>
      <c r="D1299" s="44">
        <f t="shared" si="56"/>
        <v>5</v>
      </c>
      <c r="E1299" s="23">
        <v>39220</v>
      </c>
      <c r="F1299" s="22">
        <v>6.35</v>
      </c>
      <c r="G1299" s="59"/>
    </row>
    <row r="1300" spans="3:7" x14ac:dyDescent="0.25">
      <c r="C1300" s="44">
        <f t="shared" si="55"/>
        <v>2007</v>
      </c>
      <c r="D1300" s="44">
        <f t="shared" si="56"/>
        <v>5</v>
      </c>
      <c r="E1300" s="23">
        <v>39223</v>
      </c>
      <c r="F1300" s="22">
        <v>6.32</v>
      </c>
      <c r="G1300" s="59"/>
    </row>
    <row r="1301" spans="3:7" x14ac:dyDescent="0.25">
      <c r="C1301" s="44">
        <f t="shared" si="55"/>
        <v>2007</v>
      </c>
      <c r="D1301" s="44">
        <f t="shared" si="56"/>
        <v>5</v>
      </c>
      <c r="E1301" s="23">
        <v>39224</v>
      </c>
      <c r="F1301" s="22">
        <v>6.3</v>
      </c>
      <c r="G1301" s="59"/>
    </row>
    <row r="1302" spans="3:7" x14ac:dyDescent="0.25">
      <c r="C1302" s="44">
        <f t="shared" si="55"/>
        <v>2007</v>
      </c>
      <c r="D1302" s="44">
        <f t="shared" si="56"/>
        <v>5</v>
      </c>
      <c r="E1302" s="23">
        <v>39225</v>
      </c>
      <c r="F1302" s="22">
        <v>6.2220000000000004</v>
      </c>
      <c r="G1302" s="59"/>
    </row>
    <row r="1303" spans="3:7" x14ac:dyDescent="0.25">
      <c r="C1303" s="44">
        <f t="shared" si="55"/>
        <v>2007</v>
      </c>
      <c r="D1303" s="44">
        <f t="shared" si="56"/>
        <v>5</v>
      </c>
      <c r="E1303" s="23">
        <v>39226</v>
      </c>
      <c r="F1303" s="22">
        <v>6.2220000000000004</v>
      </c>
      <c r="G1303" s="59"/>
    </row>
    <row r="1304" spans="3:7" x14ac:dyDescent="0.25">
      <c r="C1304" s="44">
        <f t="shared" si="55"/>
        <v>2007</v>
      </c>
      <c r="D1304" s="44">
        <f t="shared" si="56"/>
        <v>5</v>
      </c>
      <c r="E1304" s="23">
        <v>39227</v>
      </c>
      <c r="F1304" s="22">
        <v>6.1820000000000004</v>
      </c>
      <c r="G1304" s="59"/>
    </row>
    <row r="1305" spans="3:7" x14ac:dyDescent="0.25">
      <c r="C1305" s="44">
        <f t="shared" si="55"/>
        <v>2007</v>
      </c>
      <c r="D1305" s="44">
        <f t="shared" si="56"/>
        <v>5</v>
      </c>
      <c r="E1305" s="23">
        <v>39230</v>
      </c>
      <c r="F1305" s="22">
        <v>6.15</v>
      </c>
      <c r="G1305" s="59"/>
    </row>
    <row r="1306" spans="3:7" x14ac:dyDescent="0.25">
      <c r="C1306" s="44">
        <f t="shared" si="55"/>
        <v>2007</v>
      </c>
      <c r="D1306" s="44">
        <f t="shared" si="56"/>
        <v>5</v>
      </c>
      <c r="E1306" s="23">
        <v>39231</v>
      </c>
      <c r="F1306" s="22">
        <v>6.1909999999999998</v>
      </c>
      <c r="G1306" s="59"/>
    </row>
    <row r="1307" spans="3:7" x14ac:dyDescent="0.25">
      <c r="C1307" s="44">
        <f t="shared" si="55"/>
        <v>2007</v>
      </c>
      <c r="D1307" s="44">
        <f t="shared" si="56"/>
        <v>5</v>
      </c>
      <c r="E1307" s="23">
        <v>39232</v>
      </c>
      <c r="F1307" s="22">
        <v>6.2</v>
      </c>
      <c r="G1307" s="59"/>
    </row>
    <row r="1308" spans="3:7" x14ac:dyDescent="0.25">
      <c r="C1308" s="44">
        <f t="shared" si="55"/>
        <v>2007</v>
      </c>
      <c r="D1308" s="44">
        <f t="shared" si="56"/>
        <v>5</v>
      </c>
      <c r="E1308" s="23">
        <v>39233</v>
      </c>
      <c r="F1308" s="22">
        <v>6.1820000000000004</v>
      </c>
      <c r="G1308" s="59"/>
    </row>
    <row r="1309" spans="3:7" x14ac:dyDescent="0.25">
      <c r="C1309" s="44">
        <f t="shared" si="55"/>
        <v>2007</v>
      </c>
      <c r="D1309" s="44">
        <f t="shared" si="56"/>
        <v>6</v>
      </c>
      <c r="E1309" s="23">
        <v>39234</v>
      </c>
      <c r="F1309" s="22">
        <v>6.1820000000000004</v>
      </c>
      <c r="G1309" s="59"/>
    </row>
    <row r="1310" spans="3:7" x14ac:dyDescent="0.25">
      <c r="C1310" s="44">
        <f t="shared" si="55"/>
        <v>2007</v>
      </c>
      <c r="D1310" s="44">
        <f t="shared" si="56"/>
        <v>6</v>
      </c>
      <c r="E1310" s="23">
        <v>39237</v>
      </c>
      <c r="F1310" s="22">
        <v>6.2</v>
      </c>
      <c r="G1310" s="59"/>
    </row>
    <row r="1311" spans="3:7" x14ac:dyDescent="0.25">
      <c r="C1311" s="44">
        <f t="shared" si="55"/>
        <v>2007</v>
      </c>
      <c r="D1311" s="44">
        <f t="shared" si="56"/>
        <v>6</v>
      </c>
      <c r="E1311" s="23">
        <v>39238</v>
      </c>
      <c r="F1311" s="22">
        <v>6.1879999999999997</v>
      </c>
      <c r="G1311" s="59"/>
    </row>
    <row r="1312" spans="3:7" x14ac:dyDescent="0.25">
      <c r="C1312" s="44">
        <f t="shared" si="55"/>
        <v>2007</v>
      </c>
      <c r="D1312" s="44">
        <f t="shared" si="56"/>
        <v>6</v>
      </c>
      <c r="E1312" s="23">
        <v>39239</v>
      </c>
      <c r="F1312" s="22">
        <v>6.1669999999999998</v>
      </c>
      <c r="G1312" s="59"/>
    </row>
    <row r="1313" spans="3:7" x14ac:dyDescent="0.25">
      <c r="C1313" s="44">
        <f t="shared" si="55"/>
        <v>2007</v>
      </c>
      <c r="D1313" s="44">
        <f t="shared" si="56"/>
        <v>6</v>
      </c>
      <c r="E1313" s="23">
        <v>39240</v>
      </c>
      <c r="F1313" s="22">
        <v>6.125</v>
      </c>
      <c r="G1313" s="59"/>
    </row>
    <row r="1314" spans="3:7" x14ac:dyDescent="0.25">
      <c r="C1314" s="44">
        <f t="shared" si="55"/>
        <v>2007</v>
      </c>
      <c r="D1314" s="44">
        <f t="shared" si="56"/>
        <v>6</v>
      </c>
      <c r="E1314" s="23">
        <v>39241</v>
      </c>
      <c r="F1314" s="22">
        <v>6.17</v>
      </c>
      <c r="G1314" s="59"/>
    </row>
    <row r="1315" spans="3:7" x14ac:dyDescent="0.25">
      <c r="C1315" s="44">
        <f t="shared" si="55"/>
        <v>2007</v>
      </c>
      <c r="D1315" s="44">
        <f t="shared" si="56"/>
        <v>6</v>
      </c>
      <c r="E1315" s="23">
        <v>39244</v>
      </c>
      <c r="F1315" s="22">
        <v>6.1879999999999997</v>
      </c>
      <c r="G1315" s="59"/>
    </row>
    <row r="1316" spans="3:7" x14ac:dyDescent="0.25">
      <c r="C1316" s="44">
        <f t="shared" si="55"/>
        <v>2007</v>
      </c>
      <c r="D1316" s="44">
        <f t="shared" si="56"/>
        <v>6</v>
      </c>
      <c r="E1316" s="23">
        <v>39245</v>
      </c>
      <c r="F1316" s="22">
        <v>6.2</v>
      </c>
      <c r="G1316" s="59"/>
    </row>
    <row r="1317" spans="3:7" x14ac:dyDescent="0.25">
      <c r="C1317" s="44">
        <f t="shared" si="55"/>
        <v>2007</v>
      </c>
      <c r="D1317" s="44">
        <f t="shared" si="56"/>
        <v>6</v>
      </c>
      <c r="E1317" s="23">
        <v>39246</v>
      </c>
      <c r="F1317" s="22">
        <v>6.22</v>
      </c>
      <c r="G1317" s="59"/>
    </row>
    <row r="1318" spans="3:7" x14ac:dyDescent="0.25">
      <c r="C1318" s="44">
        <f t="shared" si="55"/>
        <v>2007</v>
      </c>
      <c r="D1318" s="44">
        <f t="shared" si="56"/>
        <v>6</v>
      </c>
      <c r="E1318" s="23">
        <v>39247</v>
      </c>
      <c r="F1318" s="22">
        <v>6.32</v>
      </c>
      <c r="G1318" s="59"/>
    </row>
    <row r="1319" spans="3:7" x14ac:dyDescent="0.25">
      <c r="C1319" s="44">
        <f t="shared" si="55"/>
        <v>2007</v>
      </c>
      <c r="D1319" s="44">
        <f t="shared" si="56"/>
        <v>6</v>
      </c>
      <c r="E1319" s="23">
        <v>39248</v>
      </c>
      <c r="F1319" s="22">
        <v>6.3780000000000001</v>
      </c>
      <c r="G1319" s="59"/>
    </row>
    <row r="1320" spans="3:7" x14ac:dyDescent="0.25">
      <c r="C1320" s="44">
        <f t="shared" si="55"/>
        <v>2007</v>
      </c>
      <c r="D1320" s="44">
        <f t="shared" si="56"/>
        <v>6</v>
      </c>
      <c r="E1320" s="23">
        <v>39251</v>
      </c>
      <c r="F1320" s="22">
        <v>6.32</v>
      </c>
      <c r="G1320" s="59"/>
    </row>
    <row r="1321" spans="3:7" x14ac:dyDescent="0.25">
      <c r="C1321" s="44">
        <f t="shared" si="55"/>
        <v>2007</v>
      </c>
      <c r="D1321" s="44">
        <f t="shared" si="56"/>
        <v>6</v>
      </c>
      <c r="E1321" s="23">
        <v>39252</v>
      </c>
      <c r="F1321" s="22">
        <v>6.2910000000000004</v>
      </c>
      <c r="G1321" s="59"/>
    </row>
    <row r="1322" spans="3:7" x14ac:dyDescent="0.25">
      <c r="C1322" s="44">
        <f t="shared" si="55"/>
        <v>2007</v>
      </c>
      <c r="D1322" s="44">
        <f t="shared" si="56"/>
        <v>6</v>
      </c>
      <c r="E1322" s="23">
        <v>39253</v>
      </c>
      <c r="F1322" s="22">
        <v>6.2910000000000004</v>
      </c>
      <c r="G1322" s="59"/>
    </row>
    <row r="1323" spans="3:7" x14ac:dyDescent="0.25">
      <c r="C1323" s="44">
        <f t="shared" si="55"/>
        <v>2007</v>
      </c>
      <c r="D1323" s="44">
        <f t="shared" si="56"/>
        <v>6</v>
      </c>
      <c r="E1323" s="23">
        <v>39254</v>
      </c>
      <c r="F1323" s="22">
        <v>6.35</v>
      </c>
      <c r="G1323" s="59"/>
    </row>
    <row r="1324" spans="3:7" x14ac:dyDescent="0.25">
      <c r="C1324" s="44">
        <f t="shared" si="55"/>
        <v>2007</v>
      </c>
      <c r="D1324" s="44">
        <f t="shared" si="56"/>
        <v>6</v>
      </c>
      <c r="E1324" s="23">
        <v>39255</v>
      </c>
      <c r="F1324" s="22">
        <v>6.64</v>
      </c>
      <c r="G1324" s="59"/>
    </row>
    <row r="1325" spans="3:7" x14ac:dyDescent="0.25">
      <c r="C1325" s="44">
        <f t="shared" si="55"/>
        <v>2007</v>
      </c>
      <c r="D1325" s="44">
        <f t="shared" si="56"/>
        <v>6</v>
      </c>
      <c r="E1325" s="23">
        <v>39258</v>
      </c>
      <c r="F1325" s="22">
        <v>7.4089999999999998</v>
      </c>
      <c r="G1325" s="59"/>
    </row>
    <row r="1326" spans="3:7" x14ac:dyDescent="0.25">
      <c r="C1326" s="44">
        <f t="shared" si="55"/>
        <v>2007</v>
      </c>
      <c r="D1326" s="44">
        <f t="shared" si="56"/>
        <v>6</v>
      </c>
      <c r="E1326" s="23">
        <v>39259</v>
      </c>
      <c r="F1326" s="22">
        <v>7.73</v>
      </c>
      <c r="G1326" s="59"/>
    </row>
    <row r="1327" spans="3:7" x14ac:dyDescent="0.25">
      <c r="C1327" s="44">
        <f t="shared" si="55"/>
        <v>2007</v>
      </c>
      <c r="D1327" s="44">
        <f t="shared" si="56"/>
        <v>6</v>
      </c>
      <c r="E1327" s="23">
        <v>39260</v>
      </c>
      <c r="F1327" s="22">
        <v>8.6820000000000004</v>
      </c>
      <c r="G1327" s="59"/>
    </row>
    <row r="1328" spans="3:7" x14ac:dyDescent="0.25">
      <c r="C1328" s="44">
        <f t="shared" si="55"/>
        <v>2007</v>
      </c>
      <c r="D1328" s="44">
        <f t="shared" si="56"/>
        <v>6</v>
      </c>
      <c r="E1328" s="23">
        <v>39261</v>
      </c>
      <c r="F1328" s="22">
        <v>8.7449999999999992</v>
      </c>
      <c r="G1328" s="59"/>
    </row>
    <row r="1329" spans="3:7" x14ac:dyDescent="0.25">
      <c r="C1329" s="44">
        <f t="shared" si="55"/>
        <v>2007</v>
      </c>
      <c r="D1329" s="44">
        <f t="shared" si="56"/>
        <v>6</v>
      </c>
      <c r="E1329" s="23">
        <v>39262</v>
      </c>
      <c r="F1329" s="22">
        <v>9.1140000000000008</v>
      </c>
      <c r="G1329" s="59"/>
    </row>
    <row r="1330" spans="3:7" x14ac:dyDescent="0.25">
      <c r="C1330" s="44">
        <f t="shared" si="55"/>
        <v>2007</v>
      </c>
      <c r="D1330" s="44">
        <f t="shared" si="56"/>
        <v>7</v>
      </c>
      <c r="E1330" s="23">
        <v>39265</v>
      </c>
      <c r="F1330" s="22">
        <v>9.5500000000000007</v>
      </c>
      <c r="G1330" s="59"/>
    </row>
    <row r="1331" spans="3:7" x14ac:dyDescent="0.25">
      <c r="C1331" s="44">
        <f t="shared" si="55"/>
        <v>2007</v>
      </c>
      <c r="D1331" s="44">
        <f t="shared" si="56"/>
        <v>7</v>
      </c>
      <c r="E1331" s="23">
        <v>39266</v>
      </c>
      <c r="F1331" s="22">
        <v>9.6649999999999991</v>
      </c>
      <c r="G1331" s="59"/>
    </row>
    <row r="1332" spans="3:7" x14ac:dyDescent="0.25">
      <c r="C1332" s="44">
        <f t="shared" si="55"/>
        <v>2007</v>
      </c>
      <c r="D1332" s="44">
        <f t="shared" si="56"/>
        <v>7</v>
      </c>
      <c r="E1332" s="23">
        <v>39267</v>
      </c>
      <c r="F1332" s="22">
        <v>9.077</v>
      </c>
      <c r="G1332" s="59"/>
    </row>
    <row r="1333" spans="3:7" x14ac:dyDescent="0.25">
      <c r="C1333" s="44">
        <f t="shared" si="55"/>
        <v>2007</v>
      </c>
      <c r="D1333" s="44">
        <f t="shared" si="56"/>
        <v>7</v>
      </c>
      <c r="E1333" s="23">
        <v>39268</v>
      </c>
      <c r="F1333" s="22">
        <v>8.8949999999999996</v>
      </c>
      <c r="G1333" s="59"/>
    </row>
    <row r="1334" spans="3:7" x14ac:dyDescent="0.25">
      <c r="C1334" s="44">
        <f t="shared" si="55"/>
        <v>2007</v>
      </c>
      <c r="D1334" s="44">
        <f t="shared" si="56"/>
        <v>7</v>
      </c>
      <c r="E1334" s="23">
        <v>39269</v>
      </c>
      <c r="F1334" s="22">
        <v>8.9589999999999996</v>
      </c>
      <c r="G1334" s="59"/>
    </row>
    <row r="1335" spans="3:7" x14ac:dyDescent="0.25">
      <c r="C1335" s="44">
        <f t="shared" si="55"/>
        <v>2007</v>
      </c>
      <c r="D1335" s="44">
        <f t="shared" si="56"/>
        <v>7</v>
      </c>
      <c r="E1335" s="23">
        <v>39272</v>
      </c>
      <c r="F1335" s="22">
        <v>8.8249999999999993</v>
      </c>
      <c r="G1335" s="59"/>
    </row>
    <row r="1336" spans="3:7" x14ac:dyDescent="0.25">
      <c r="C1336" s="44">
        <f t="shared" si="55"/>
        <v>2007</v>
      </c>
      <c r="D1336" s="44">
        <f t="shared" si="56"/>
        <v>7</v>
      </c>
      <c r="E1336" s="23">
        <v>39273</v>
      </c>
      <c r="F1336" s="22">
        <v>9</v>
      </c>
      <c r="G1336" s="59"/>
    </row>
    <row r="1337" spans="3:7" x14ac:dyDescent="0.25">
      <c r="C1337" s="44">
        <f t="shared" si="55"/>
        <v>2007</v>
      </c>
      <c r="D1337" s="44">
        <f t="shared" si="56"/>
        <v>7</v>
      </c>
      <c r="E1337" s="23">
        <v>39274</v>
      </c>
      <c r="F1337" s="22">
        <v>10.194000000000001</v>
      </c>
      <c r="G1337" s="59"/>
    </row>
    <row r="1338" spans="3:7" x14ac:dyDescent="0.25">
      <c r="C1338" s="44">
        <f t="shared" si="55"/>
        <v>2007</v>
      </c>
      <c r="D1338" s="44">
        <f t="shared" si="56"/>
        <v>7</v>
      </c>
      <c r="E1338" s="23">
        <v>39275</v>
      </c>
      <c r="F1338" s="22">
        <v>10.536</v>
      </c>
      <c r="G1338" s="59"/>
    </row>
    <row r="1339" spans="3:7" x14ac:dyDescent="0.25">
      <c r="C1339" s="44">
        <f t="shared" si="55"/>
        <v>2007</v>
      </c>
      <c r="D1339" s="44">
        <f t="shared" si="56"/>
        <v>7</v>
      </c>
      <c r="E1339" s="23">
        <v>39276</v>
      </c>
      <c r="F1339" s="22">
        <v>10.673</v>
      </c>
      <c r="G1339" s="59"/>
    </row>
    <row r="1340" spans="3:7" x14ac:dyDescent="0.25">
      <c r="C1340" s="44">
        <f t="shared" si="55"/>
        <v>2007</v>
      </c>
      <c r="D1340" s="44">
        <f t="shared" si="56"/>
        <v>7</v>
      </c>
      <c r="E1340" s="23">
        <v>39279</v>
      </c>
      <c r="F1340" s="22">
        <v>10.333</v>
      </c>
      <c r="G1340" s="59"/>
    </row>
    <row r="1341" spans="3:7" x14ac:dyDescent="0.25">
      <c r="C1341" s="44">
        <f t="shared" si="55"/>
        <v>2007</v>
      </c>
      <c r="D1341" s="44">
        <f t="shared" si="56"/>
        <v>7</v>
      </c>
      <c r="E1341" s="23">
        <v>39280</v>
      </c>
      <c r="F1341" s="22">
        <v>10.388999999999999</v>
      </c>
      <c r="G1341" s="59"/>
    </row>
    <row r="1342" spans="3:7" x14ac:dyDescent="0.25">
      <c r="C1342" s="44">
        <f t="shared" si="55"/>
        <v>2007</v>
      </c>
      <c r="D1342" s="44">
        <f t="shared" si="56"/>
        <v>7</v>
      </c>
      <c r="E1342" s="23">
        <v>39281</v>
      </c>
      <c r="F1342" s="22">
        <v>10.906000000000001</v>
      </c>
      <c r="G1342" s="59"/>
    </row>
    <row r="1343" spans="3:7" x14ac:dyDescent="0.25">
      <c r="C1343" s="44">
        <f t="shared" si="55"/>
        <v>2007</v>
      </c>
      <c r="D1343" s="44">
        <f t="shared" si="56"/>
        <v>7</v>
      </c>
      <c r="E1343" s="23">
        <v>39282</v>
      </c>
      <c r="F1343" s="22">
        <v>11.55</v>
      </c>
      <c r="G1343" s="59"/>
    </row>
    <row r="1344" spans="3:7" x14ac:dyDescent="0.25">
      <c r="C1344" s="44">
        <f t="shared" si="55"/>
        <v>2007</v>
      </c>
      <c r="D1344" s="44">
        <f t="shared" si="56"/>
        <v>7</v>
      </c>
      <c r="E1344" s="23">
        <v>39283</v>
      </c>
      <c r="F1344" s="22">
        <v>12.644</v>
      </c>
      <c r="G1344" s="59"/>
    </row>
    <row r="1345" spans="3:7" x14ac:dyDescent="0.25">
      <c r="C1345" s="44">
        <f t="shared" si="55"/>
        <v>2007</v>
      </c>
      <c r="D1345" s="44">
        <f t="shared" si="56"/>
        <v>7</v>
      </c>
      <c r="E1345" s="23">
        <v>39286</v>
      </c>
      <c r="F1345" s="22">
        <v>15.833</v>
      </c>
      <c r="G1345" s="59"/>
    </row>
    <row r="1346" spans="3:7" x14ac:dyDescent="0.25">
      <c r="C1346" s="44">
        <f t="shared" si="55"/>
        <v>2007</v>
      </c>
      <c r="D1346" s="44">
        <f t="shared" si="56"/>
        <v>7</v>
      </c>
      <c r="E1346" s="23">
        <v>39287</v>
      </c>
      <c r="F1346" s="22">
        <v>16.625</v>
      </c>
      <c r="G1346" s="59"/>
    </row>
    <row r="1347" spans="3:7" x14ac:dyDescent="0.25">
      <c r="C1347" s="44">
        <f t="shared" si="55"/>
        <v>2007</v>
      </c>
      <c r="D1347" s="44">
        <f t="shared" si="56"/>
        <v>7</v>
      </c>
      <c r="E1347" s="23">
        <v>39288</v>
      </c>
      <c r="F1347" s="22">
        <v>16.875</v>
      </c>
      <c r="G1347" s="59"/>
    </row>
    <row r="1348" spans="3:7" x14ac:dyDescent="0.25">
      <c r="C1348" s="44">
        <f t="shared" si="55"/>
        <v>2007</v>
      </c>
      <c r="D1348" s="44">
        <f t="shared" si="56"/>
        <v>7</v>
      </c>
      <c r="E1348" s="23">
        <v>39289</v>
      </c>
      <c r="F1348" s="22">
        <v>20.314</v>
      </c>
      <c r="G1348" s="59"/>
    </row>
    <row r="1349" spans="3:7" x14ac:dyDescent="0.25">
      <c r="C1349" s="44">
        <f t="shared" si="55"/>
        <v>2007</v>
      </c>
      <c r="D1349" s="44">
        <f t="shared" si="56"/>
        <v>7</v>
      </c>
      <c r="E1349" s="23">
        <v>39290</v>
      </c>
      <c r="F1349" s="22">
        <v>29.187999999999999</v>
      </c>
      <c r="G1349" s="59"/>
    </row>
    <row r="1350" spans="3:7" x14ac:dyDescent="0.25">
      <c r="C1350" s="44">
        <f t="shared" si="55"/>
        <v>2007</v>
      </c>
      <c r="D1350" s="44">
        <f t="shared" si="56"/>
        <v>7</v>
      </c>
      <c r="E1350" s="23">
        <v>39293</v>
      </c>
      <c r="F1350" s="22">
        <v>37.688000000000002</v>
      </c>
      <c r="G1350" s="59"/>
    </row>
    <row r="1351" spans="3:7" x14ac:dyDescent="0.25">
      <c r="C1351" s="44">
        <f t="shared" ref="C1351:C1414" si="57">YEAR(E1351)</f>
        <v>2007</v>
      </c>
      <c r="D1351" s="44">
        <f t="shared" ref="D1351:D1414" si="58">MONTH(E1351)</f>
        <v>7</v>
      </c>
      <c r="E1351" s="23">
        <v>39294</v>
      </c>
      <c r="F1351" s="22">
        <v>31.875</v>
      </c>
      <c r="G1351" s="59"/>
    </row>
    <row r="1352" spans="3:7" x14ac:dyDescent="0.25">
      <c r="C1352" s="44">
        <f t="shared" si="57"/>
        <v>2007</v>
      </c>
      <c r="D1352" s="44">
        <f t="shared" si="58"/>
        <v>8</v>
      </c>
      <c r="E1352" s="23">
        <v>39295</v>
      </c>
      <c r="F1352" s="22">
        <v>34.704000000000001</v>
      </c>
      <c r="G1352" s="59"/>
    </row>
    <row r="1353" spans="3:7" x14ac:dyDescent="0.25">
      <c r="C1353" s="44">
        <f t="shared" si="57"/>
        <v>2007</v>
      </c>
      <c r="D1353" s="44">
        <f t="shared" si="58"/>
        <v>8</v>
      </c>
      <c r="E1353" s="23">
        <v>39296</v>
      </c>
      <c r="F1353" s="22">
        <v>37.066000000000003</v>
      </c>
      <c r="G1353" s="59"/>
    </row>
    <row r="1354" spans="3:7" x14ac:dyDescent="0.25">
      <c r="C1354" s="44">
        <f t="shared" si="57"/>
        <v>2007</v>
      </c>
      <c r="D1354" s="44">
        <f t="shared" si="58"/>
        <v>8</v>
      </c>
      <c r="E1354" s="23">
        <v>39297</v>
      </c>
      <c r="F1354" s="22">
        <v>37.4</v>
      </c>
      <c r="G1354" s="59"/>
    </row>
    <row r="1355" spans="3:7" x14ac:dyDescent="0.25">
      <c r="C1355" s="44">
        <f t="shared" si="57"/>
        <v>2007</v>
      </c>
      <c r="D1355" s="44">
        <f t="shared" si="58"/>
        <v>8</v>
      </c>
      <c r="E1355" s="23">
        <v>39300</v>
      </c>
      <c r="F1355" s="22">
        <v>41.606999999999999</v>
      </c>
      <c r="G1355" s="59"/>
    </row>
    <row r="1356" spans="3:7" x14ac:dyDescent="0.25">
      <c r="C1356" s="44">
        <f t="shared" si="57"/>
        <v>2007</v>
      </c>
      <c r="D1356" s="44">
        <f t="shared" si="58"/>
        <v>8</v>
      </c>
      <c r="E1356" s="23">
        <v>39301</v>
      </c>
      <c r="F1356" s="22">
        <v>40.063000000000002</v>
      </c>
      <c r="G1356" s="59"/>
    </row>
    <row r="1357" spans="3:7" x14ac:dyDescent="0.25">
      <c r="C1357" s="44">
        <f t="shared" si="57"/>
        <v>2007</v>
      </c>
      <c r="D1357" s="44">
        <f t="shared" si="58"/>
        <v>8</v>
      </c>
      <c r="E1357" s="23">
        <v>39302</v>
      </c>
      <c r="F1357" s="22">
        <v>37.030999999999999</v>
      </c>
      <c r="G1357" s="59"/>
    </row>
    <row r="1358" spans="3:7" x14ac:dyDescent="0.25">
      <c r="C1358" s="44">
        <f t="shared" si="57"/>
        <v>2007</v>
      </c>
      <c r="D1358" s="44">
        <f t="shared" si="58"/>
        <v>8</v>
      </c>
      <c r="E1358" s="23">
        <v>39303</v>
      </c>
      <c r="F1358" s="22">
        <v>36.585999999999999</v>
      </c>
      <c r="G1358" s="59"/>
    </row>
    <row r="1359" spans="3:7" x14ac:dyDescent="0.25">
      <c r="C1359" s="44">
        <f t="shared" si="57"/>
        <v>2007</v>
      </c>
      <c r="D1359" s="44">
        <f t="shared" si="58"/>
        <v>8</v>
      </c>
      <c r="E1359" s="23">
        <v>39304</v>
      </c>
      <c r="F1359" s="22">
        <v>33.334000000000003</v>
      </c>
      <c r="G1359" s="59"/>
    </row>
    <row r="1360" spans="3:7" x14ac:dyDescent="0.25">
      <c r="C1360" s="44">
        <f t="shared" si="57"/>
        <v>2007</v>
      </c>
      <c r="D1360" s="44">
        <f t="shared" si="58"/>
        <v>8</v>
      </c>
      <c r="E1360" s="23">
        <v>39307</v>
      </c>
      <c r="F1360" s="22">
        <v>39.764000000000003</v>
      </c>
      <c r="G1360" s="59"/>
    </row>
    <row r="1361" spans="3:7" x14ac:dyDescent="0.25">
      <c r="C1361" s="44">
        <f t="shared" si="57"/>
        <v>2007</v>
      </c>
      <c r="D1361" s="44">
        <f t="shared" si="58"/>
        <v>8</v>
      </c>
      <c r="E1361" s="23">
        <v>39308</v>
      </c>
      <c r="F1361" s="22">
        <v>41.973999999999997</v>
      </c>
      <c r="G1361" s="59"/>
    </row>
    <row r="1362" spans="3:7" x14ac:dyDescent="0.25">
      <c r="C1362" s="44">
        <f t="shared" si="57"/>
        <v>2007</v>
      </c>
      <c r="D1362" s="44">
        <f t="shared" si="58"/>
        <v>8</v>
      </c>
      <c r="E1362" s="23">
        <v>39309</v>
      </c>
      <c r="F1362" s="22">
        <v>44.024999999999999</v>
      </c>
      <c r="G1362" s="59"/>
    </row>
    <row r="1363" spans="3:7" x14ac:dyDescent="0.25">
      <c r="C1363" s="44">
        <f t="shared" si="57"/>
        <v>2007</v>
      </c>
      <c r="D1363" s="44">
        <f t="shared" si="58"/>
        <v>8</v>
      </c>
      <c r="E1363" s="23">
        <v>39310</v>
      </c>
      <c r="F1363" s="22">
        <v>50.167000000000002</v>
      </c>
      <c r="G1363" s="59"/>
    </row>
    <row r="1364" spans="3:7" x14ac:dyDescent="0.25">
      <c r="C1364" s="44">
        <f t="shared" si="57"/>
        <v>2007</v>
      </c>
      <c r="D1364" s="44">
        <f t="shared" si="58"/>
        <v>8</v>
      </c>
      <c r="E1364" s="23">
        <v>39311</v>
      </c>
      <c r="F1364" s="22">
        <v>45.161999999999999</v>
      </c>
      <c r="G1364" s="59"/>
    </row>
    <row r="1365" spans="3:7" x14ac:dyDescent="0.25">
      <c r="C1365" s="44">
        <f t="shared" si="57"/>
        <v>2007</v>
      </c>
      <c r="D1365" s="44">
        <f t="shared" si="58"/>
        <v>8</v>
      </c>
      <c r="E1365" s="23">
        <v>39314</v>
      </c>
      <c r="F1365" s="22">
        <v>42.167000000000002</v>
      </c>
      <c r="G1365" s="59"/>
    </row>
    <row r="1366" spans="3:7" x14ac:dyDescent="0.25">
      <c r="C1366" s="44">
        <f t="shared" si="57"/>
        <v>2007</v>
      </c>
      <c r="D1366" s="44">
        <f t="shared" si="58"/>
        <v>8</v>
      </c>
      <c r="E1366" s="23">
        <v>39315</v>
      </c>
      <c r="F1366" s="22">
        <v>42.095999999999997</v>
      </c>
      <c r="G1366" s="59"/>
    </row>
    <row r="1367" spans="3:7" x14ac:dyDescent="0.25">
      <c r="C1367" s="44">
        <f t="shared" si="57"/>
        <v>2007</v>
      </c>
      <c r="D1367" s="44">
        <f t="shared" si="58"/>
        <v>8</v>
      </c>
      <c r="E1367" s="23">
        <v>39316</v>
      </c>
      <c r="F1367" s="22">
        <v>42.582999999999998</v>
      </c>
      <c r="G1367" s="59"/>
    </row>
    <row r="1368" spans="3:7" x14ac:dyDescent="0.25">
      <c r="C1368" s="44">
        <f t="shared" si="57"/>
        <v>2007</v>
      </c>
      <c r="D1368" s="44">
        <f t="shared" si="58"/>
        <v>8</v>
      </c>
      <c r="E1368" s="23">
        <v>39317</v>
      </c>
      <c r="F1368" s="22">
        <v>38.908999999999999</v>
      </c>
      <c r="G1368" s="59"/>
    </row>
    <row r="1369" spans="3:7" x14ac:dyDescent="0.25">
      <c r="C1369" s="44">
        <f t="shared" si="57"/>
        <v>2007</v>
      </c>
      <c r="D1369" s="44">
        <f t="shared" si="58"/>
        <v>8</v>
      </c>
      <c r="E1369" s="23">
        <v>39318</v>
      </c>
      <c r="F1369" s="22">
        <v>40.771000000000001</v>
      </c>
      <c r="G1369" s="59"/>
    </row>
    <row r="1370" spans="3:7" x14ac:dyDescent="0.25">
      <c r="C1370" s="44">
        <f t="shared" si="57"/>
        <v>2007</v>
      </c>
      <c r="D1370" s="44">
        <f t="shared" si="58"/>
        <v>8</v>
      </c>
      <c r="E1370" s="23">
        <v>39321</v>
      </c>
      <c r="F1370" s="22">
        <v>43.54</v>
      </c>
      <c r="G1370" s="59"/>
    </row>
    <row r="1371" spans="3:7" x14ac:dyDescent="0.25">
      <c r="C1371" s="44">
        <f t="shared" si="57"/>
        <v>2007</v>
      </c>
      <c r="D1371" s="44">
        <f t="shared" si="58"/>
        <v>8</v>
      </c>
      <c r="E1371" s="23">
        <v>39322</v>
      </c>
      <c r="F1371" s="22">
        <v>41.436</v>
      </c>
      <c r="G1371" s="59"/>
    </row>
    <row r="1372" spans="3:7" x14ac:dyDescent="0.25">
      <c r="C1372" s="44">
        <f t="shared" si="57"/>
        <v>2007</v>
      </c>
      <c r="D1372" s="44">
        <f t="shared" si="58"/>
        <v>8</v>
      </c>
      <c r="E1372" s="23">
        <v>39323</v>
      </c>
      <c r="F1372" s="22">
        <v>41.573</v>
      </c>
      <c r="G1372" s="59"/>
    </row>
    <row r="1373" spans="3:7" x14ac:dyDescent="0.25">
      <c r="C1373" s="44">
        <f t="shared" si="57"/>
        <v>2007</v>
      </c>
      <c r="D1373" s="44">
        <f t="shared" si="58"/>
        <v>8</v>
      </c>
      <c r="E1373" s="23">
        <v>39324</v>
      </c>
      <c r="F1373" s="22">
        <v>41.502000000000002</v>
      </c>
      <c r="G1373" s="59"/>
    </row>
    <row r="1374" spans="3:7" x14ac:dyDescent="0.25">
      <c r="C1374" s="44">
        <f t="shared" si="57"/>
        <v>2007</v>
      </c>
      <c r="D1374" s="44">
        <f t="shared" si="58"/>
        <v>8</v>
      </c>
      <c r="E1374" s="23">
        <v>39325</v>
      </c>
      <c r="F1374" s="22">
        <v>42.246000000000002</v>
      </c>
      <c r="G1374" s="59"/>
    </row>
    <row r="1375" spans="3:7" x14ac:dyDescent="0.25">
      <c r="C1375" s="44">
        <f t="shared" si="57"/>
        <v>2007</v>
      </c>
      <c r="D1375" s="44">
        <f t="shared" si="58"/>
        <v>9</v>
      </c>
      <c r="E1375" s="23">
        <v>39328</v>
      </c>
      <c r="F1375" s="22">
        <v>41.832000000000001</v>
      </c>
      <c r="G1375" s="59"/>
    </row>
    <row r="1376" spans="3:7" x14ac:dyDescent="0.25">
      <c r="C1376" s="44">
        <f t="shared" si="57"/>
        <v>2007</v>
      </c>
      <c r="D1376" s="44">
        <f t="shared" si="58"/>
        <v>9</v>
      </c>
      <c r="E1376" s="23">
        <v>39329</v>
      </c>
      <c r="F1376" s="22">
        <v>41.783999999999999</v>
      </c>
      <c r="G1376" s="59"/>
    </row>
    <row r="1377" spans="3:7" x14ac:dyDescent="0.25">
      <c r="C1377" s="44">
        <f t="shared" si="57"/>
        <v>2007</v>
      </c>
      <c r="D1377" s="44">
        <f t="shared" si="58"/>
        <v>9</v>
      </c>
      <c r="E1377" s="23">
        <v>39330</v>
      </c>
      <c r="F1377" s="22">
        <v>42.534999999999997</v>
      </c>
      <c r="G1377" s="59"/>
    </row>
    <row r="1378" spans="3:7" x14ac:dyDescent="0.25">
      <c r="C1378" s="44">
        <f t="shared" si="57"/>
        <v>2007</v>
      </c>
      <c r="D1378" s="44">
        <f t="shared" si="58"/>
        <v>9</v>
      </c>
      <c r="E1378" s="23">
        <v>39331</v>
      </c>
      <c r="F1378" s="22">
        <v>43.552999999999997</v>
      </c>
      <c r="G1378" s="59"/>
    </row>
    <row r="1379" spans="3:7" x14ac:dyDescent="0.25">
      <c r="C1379" s="44">
        <f t="shared" si="57"/>
        <v>2007</v>
      </c>
      <c r="D1379" s="44">
        <f t="shared" si="58"/>
        <v>9</v>
      </c>
      <c r="E1379" s="23">
        <v>39332</v>
      </c>
      <c r="F1379" s="22">
        <v>47.07</v>
      </c>
      <c r="G1379" s="59"/>
    </row>
    <row r="1380" spans="3:7" x14ac:dyDescent="0.25">
      <c r="C1380" s="44">
        <f t="shared" si="57"/>
        <v>2007</v>
      </c>
      <c r="D1380" s="44">
        <f t="shared" si="58"/>
        <v>9</v>
      </c>
      <c r="E1380" s="23">
        <v>39335</v>
      </c>
      <c r="F1380" s="22">
        <v>51.368000000000002</v>
      </c>
      <c r="G1380" s="59"/>
    </row>
    <row r="1381" spans="3:7" x14ac:dyDescent="0.25">
      <c r="C1381" s="44">
        <f t="shared" si="57"/>
        <v>2007</v>
      </c>
      <c r="D1381" s="44">
        <f t="shared" si="58"/>
        <v>9</v>
      </c>
      <c r="E1381" s="23">
        <v>39336</v>
      </c>
      <c r="F1381" s="22">
        <v>50.744999999999997</v>
      </c>
      <c r="G1381" s="59"/>
    </row>
    <row r="1382" spans="3:7" x14ac:dyDescent="0.25">
      <c r="C1382" s="44">
        <f t="shared" si="57"/>
        <v>2007</v>
      </c>
      <c r="D1382" s="44">
        <f t="shared" si="58"/>
        <v>9</v>
      </c>
      <c r="E1382" s="23">
        <v>39337</v>
      </c>
      <c r="F1382" s="22">
        <v>49.167000000000002</v>
      </c>
      <c r="G1382" s="59"/>
    </row>
    <row r="1383" spans="3:7" x14ac:dyDescent="0.25">
      <c r="C1383" s="44">
        <f t="shared" si="57"/>
        <v>2007</v>
      </c>
      <c r="D1383" s="44">
        <f t="shared" si="58"/>
        <v>9</v>
      </c>
      <c r="E1383" s="23">
        <v>39338</v>
      </c>
      <c r="F1383" s="22">
        <v>47.265999999999998</v>
      </c>
      <c r="G1383" s="59"/>
    </row>
    <row r="1384" spans="3:7" x14ac:dyDescent="0.25">
      <c r="C1384" s="44">
        <f t="shared" si="57"/>
        <v>2007</v>
      </c>
      <c r="D1384" s="44">
        <f t="shared" si="58"/>
        <v>9</v>
      </c>
      <c r="E1384" s="23">
        <v>39339</v>
      </c>
      <c r="F1384" s="22">
        <v>46.381</v>
      </c>
      <c r="G1384" s="59"/>
    </row>
    <row r="1385" spans="3:7" x14ac:dyDescent="0.25">
      <c r="C1385" s="44">
        <f t="shared" si="57"/>
        <v>2007</v>
      </c>
      <c r="D1385" s="44">
        <f t="shared" si="58"/>
        <v>9</v>
      </c>
      <c r="E1385" s="23">
        <v>39342</v>
      </c>
      <c r="F1385" s="22">
        <v>45.5</v>
      </c>
      <c r="G1385" s="59"/>
    </row>
    <row r="1386" spans="3:7" x14ac:dyDescent="0.25">
      <c r="C1386" s="44">
        <f t="shared" si="57"/>
        <v>2007</v>
      </c>
      <c r="D1386" s="44">
        <f t="shared" si="58"/>
        <v>9</v>
      </c>
      <c r="E1386" s="23">
        <v>39343</v>
      </c>
      <c r="F1386" s="22">
        <v>41.212000000000003</v>
      </c>
      <c r="G1386" s="59"/>
    </row>
    <row r="1387" spans="3:7" x14ac:dyDescent="0.25">
      <c r="C1387" s="44">
        <f t="shared" si="57"/>
        <v>2007</v>
      </c>
      <c r="D1387" s="44">
        <f t="shared" si="58"/>
        <v>9</v>
      </c>
      <c r="E1387" s="23">
        <v>39344</v>
      </c>
      <c r="F1387" s="22">
        <v>38.752000000000002</v>
      </c>
      <c r="G1387" s="59"/>
    </row>
    <row r="1388" spans="3:7" x14ac:dyDescent="0.25">
      <c r="C1388" s="44">
        <f t="shared" si="57"/>
        <v>2007</v>
      </c>
      <c r="D1388" s="44">
        <f t="shared" si="58"/>
        <v>9</v>
      </c>
      <c r="E1388" s="23">
        <v>39345</v>
      </c>
      <c r="F1388" s="22">
        <v>34.676000000000002</v>
      </c>
      <c r="G1388" s="59"/>
    </row>
    <row r="1389" spans="3:7" x14ac:dyDescent="0.25">
      <c r="C1389" s="44">
        <f t="shared" si="57"/>
        <v>2007</v>
      </c>
      <c r="D1389" s="44">
        <f t="shared" si="58"/>
        <v>9</v>
      </c>
      <c r="E1389" s="23">
        <v>39346</v>
      </c>
      <c r="F1389" s="22">
        <v>32.996000000000002</v>
      </c>
      <c r="G1389" s="59"/>
    </row>
    <row r="1390" spans="3:7" x14ac:dyDescent="0.25">
      <c r="C1390" s="44">
        <f t="shared" si="57"/>
        <v>2007</v>
      </c>
      <c r="D1390" s="44">
        <f t="shared" si="58"/>
        <v>9</v>
      </c>
      <c r="E1390" s="23">
        <v>39349</v>
      </c>
      <c r="F1390" s="22">
        <v>28.492999999999999</v>
      </c>
      <c r="G1390" s="59"/>
    </row>
    <row r="1391" spans="3:7" x14ac:dyDescent="0.25">
      <c r="C1391" s="44">
        <f t="shared" si="57"/>
        <v>2007</v>
      </c>
      <c r="D1391" s="44">
        <f t="shared" si="58"/>
        <v>9</v>
      </c>
      <c r="E1391" s="23">
        <v>39350</v>
      </c>
      <c r="F1391" s="22">
        <v>32</v>
      </c>
      <c r="G1391" s="59"/>
    </row>
    <row r="1392" spans="3:7" x14ac:dyDescent="0.25">
      <c r="C1392" s="44">
        <f t="shared" si="57"/>
        <v>2007</v>
      </c>
      <c r="D1392" s="44">
        <f t="shared" si="58"/>
        <v>9</v>
      </c>
      <c r="E1392" s="23">
        <v>39351</v>
      </c>
      <c r="F1392" s="22">
        <v>31.167000000000002</v>
      </c>
      <c r="G1392" s="59"/>
    </row>
    <row r="1393" spans="3:7" x14ac:dyDescent="0.25">
      <c r="C1393" s="44">
        <f t="shared" si="57"/>
        <v>2007</v>
      </c>
      <c r="D1393" s="44">
        <f t="shared" si="58"/>
        <v>9</v>
      </c>
      <c r="E1393" s="23">
        <v>39352</v>
      </c>
      <c r="F1393" s="22">
        <v>31.837</v>
      </c>
      <c r="G1393" s="59"/>
    </row>
    <row r="1394" spans="3:7" x14ac:dyDescent="0.25">
      <c r="C1394" s="44">
        <f t="shared" si="57"/>
        <v>2007</v>
      </c>
      <c r="D1394" s="44">
        <f t="shared" si="58"/>
        <v>9</v>
      </c>
      <c r="E1394" s="23">
        <v>39353</v>
      </c>
      <c r="F1394" s="22">
        <v>33.265999999999998</v>
      </c>
      <c r="G1394" s="59"/>
    </row>
    <row r="1395" spans="3:7" x14ac:dyDescent="0.25">
      <c r="C1395" s="44">
        <f t="shared" si="57"/>
        <v>2007</v>
      </c>
      <c r="D1395" s="44">
        <f t="shared" si="58"/>
        <v>10</v>
      </c>
      <c r="E1395" s="23">
        <v>39356</v>
      </c>
      <c r="F1395" s="22">
        <v>33.563000000000002</v>
      </c>
      <c r="G1395" s="59"/>
    </row>
    <row r="1396" spans="3:7" x14ac:dyDescent="0.25">
      <c r="C1396" s="44">
        <f t="shared" si="57"/>
        <v>2007</v>
      </c>
      <c r="D1396" s="44">
        <f t="shared" si="58"/>
        <v>10</v>
      </c>
      <c r="E1396" s="23">
        <v>39357</v>
      </c>
      <c r="F1396" s="22">
        <v>33.765999999999998</v>
      </c>
      <c r="G1396" s="59"/>
    </row>
    <row r="1397" spans="3:7" x14ac:dyDescent="0.25">
      <c r="C1397" s="44">
        <f t="shared" si="57"/>
        <v>2007</v>
      </c>
      <c r="D1397" s="44">
        <f t="shared" si="58"/>
        <v>10</v>
      </c>
      <c r="E1397" s="23">
        <v>39358</v>
      </c>
      <c r="F1397" s="22">
        <v>35.002000000000002</v>
      </c>
      <c r="G1397" s="59"/>
    </row>
    <row r="1398" spans="3:7" x14ac:dyDescent="0.25">
      <c r="C1398" s="44">
        <f t="shared" si="57"/>
        <v>2007</v>
      </c>
      <c r="D1398" s="44">
        <f t="shared" si="58"/>
        <v>10</v>
      </c>
      <c r="E1398" s="23">
        <v>39359</v>
      </c>
      <c r="F1398" s="22">
        <v>33.326999999999998</v>
      </c>
      <c r="G1398" s="59"/>
    </row>
    <row r="1399" spans="3:7" x14ac:dyDescent="0.25">
      <c r="C1399" s="44">
        <f t="shared" si="57"/>
        <v>2007</v>
      </c>
      <c r="D1399" s="44">
        <f t="shared" si="58"/>
        <v>10</v>
      </c>
      <c r="E1399" s="23">
        <v>39360</v>
      </c>
      <c r="F1399" s="22">
        <v>32.53</v>
      </c>
      <c r="G1399" s="59"/>
    </row>
    <row r="1400" spans="3:7" x14ac:dyDescent="0.25">
      <c r="C1400" s="44">
        <f t="shared" si="57"/>
        <v>2007</v>
      </c>
      <c r="D1400" s="44">
        <f t="shared" si="58"/>
        <v>10</v>
      </c>
      <c r="E1400" s="23">
        <v>39363</v>
      </c>
      <c r="F1400" s="22">
        <v>32.298999999999999</v>
      </c>
      <c r="G1400" s="59"/>
    </row>
    <row r="1401" spans="3:7" x14ac:dyDescent="0.25">
      <c r="C1401" s="44">
        <f t="shared" si="57"/>
        <v>2007</v>
      </c>
      <c r="D1401" s="44">
        <f t="shared" si="58"/>
        <v>10</v>
      </c>
      <c r="E1401" s="23">
        <v>39364</v>
      </c>
      <c r="F1401" s="22">
        <v>28.596</v>
      </c>
      <c r="G1401" s="59"/>
    </row>
    <row r="1402" spans="3:7" x14ac:dyDescent="0.25">
      <c r="C1402" s="44">
        <f t="shared" si="57"/>
        <v>2007</v>
      </c>
      <c r="D1402" s="44">
        <f t="shared" si="58"/>
        <v>10</v>
      </c>
      <c r="E1402" s="23">
        <v>39365</v>
      </c>
      <c r="F1402" s="22">
        <v>26.902999999999999</v>
      </c>
      <c r="G1402" s="59"/>
    </row>
    <row r="1403" spans="3:7" x14ac:dyDescent="0.25">
      <c r="C1403" s="44">
        <f t="shared" si="57"/>
        <v>2007</v>
      </c>
      <c r="D1403" s="44">
        <f t="shared" si="58"/>
        <v>10</v>
      </c>
      <c r="E1403" s="23">
        <v>39366</v>
      </c>
      <c r="F1403" s="22">
        <v>24.663</v>
      </c>
      <c r="G1403" s="59"/>
    </row>
    <row r="1404" spans="3:7" x14ac:dyDescent="0.25">
      <c r="C1404" s="44">
        <f t="shared" si="57"/>
        <v>2007</v>
      </c>
      <c r="D1404" s="44">
        <f t="shared" si="58"/>
        <v>10</v>
      </c>
      <c r="E1404" s="23">
        <v>39367</v>
      </c>
      <c r="F1404" s="22">
        <v>24.263999999999999</v>
      </c>
      <c r="G1404" s="59"/>
    </row>
    <row r="1405" spans="3:7" x14ac:dyDescent="0.25">
      <c r="C1405" s="44">
        <f t="shared" si="57"/>
        <v>2007</v>
      </c>
      <c r="D1405" s="44">
        <f t="shared" si="58"/>
        <v>10</v>
      </c>
      <c r="E1405" s="23">
        <v>39370</v>
      </c>
      <c r="F1405" s="22">
        <v>24.100999999999999</v>
      </c>
      <c r="G1405" s="59"/>
    </row>
    <row r="1406" spans="3:7" x14ac:dyDescent="0.25">
      <c r="C1406" s="44">
        <f t="shared" si="57"/>
        <v>2007</v>
      </c>
      <c r="D1406" s="44">
        <f t="shared" si="58"/>
        <v>10</v>
      </c>
      <c r="E1406" s="23">
        <v>39371</v>
      </c>
      <c r="F1406" s="22">
        <v>27.898</v>
      </c>
      <c r="G1406" s="59"/>
    </row>
    <row r="1407" spans="3:7" x14ac:dyDescent="0.25">
      <c r="C1407" s="44">
        <f t="shared" si="57"/>
        <v>2007</v>
      </c>
      <c r="D1407" s="44">
        <f t="shared" si="58"/>
        <v>10</v>
      </c>
      <c r="E1407" s="23">
        <v>39372</v>
      </c>
      <c r="F1407" s="22">
        <v>30.843</v>
      </c>
      <c r="G1407" s="59"/>
    </row>
    <row r="1408" spans="3:7" x14ac:dyDescent="0.25">
      <c r="C1408" s="44">
        <f t="shared" si="57"/>
        <v>2007</v>
      </c>
      <c r="D1408" s="44">
        <f t="shared" si="58"/>
        <v>10</v>
      </c>
      <c r="E1408" s="23">
        <v>39373</v>
      </c>
      <c r="F1408" s="22">
        <v>33.634</v>
      </c>
      <c r="G1408" s="59"/>
    </row>
    <row r="1409" spans="3:7" x14ac:dyDescent="0.25">
      <c r="C1409" s="44">
        <f t="shared" si="57"/>
        <v>2007</v>
      </c>
      <c r="D1409" s="44">
        <f t="shared" si="58"/>
        <v>10</v>
      </c>
      <c r="E1409" s="23">
        <v>39374</v>
      </c>
      <c r="F1409" s="22">
        <v>36.436</v>
      </c>
      <c r="G1409" s="59"/>
    </row>
    <row r="1410" spans="3:7" x14ac:dyDescent="0.25">
      <c r="C1410" s="44">
        <f t="shared" si="57"/>
        <v>2007</v>
      </c>
      <c r="D1410" s="44">
        <f t="shared" si="58"/>
        <v>10</v>
      </c>
      <c r="E1410" s="23">
        <v>39377</v>
      </c>
      <c r="F1410" s="22">
        <v>38.058</v>
      </c>
      <c r="G1410" s="59"/>
    </row>
    <row r="1411" spans="3:7" x14ac:dyDescent="0.25">
      <c r="C1411" s="44">
        <f t="shared" si="57"/>
        <v>2007</v>
      </c>
      <c r="D1411" s="44">
        <f t="shared" si="58"/>
        <v>10</v>
      </c>
      <c r="E1411" s="23">
        <v>39378</v>
      </c>
      <c r="F1411" s="22">
        <v>33.606000000000002</v>
      </c>
      <c r="G1411" s="59"/>
    </row>
    <row r="1412" spans="3:7" x14ac:dyDescent="0.25">
      <c r="C1412" s="44">
        <f t="shared" si="57"/>
        <v>2007</v>
      </c>
      <c r="D1412" s="44">
        <f t="shared" si="58"/>
        <v>10</v>
      </c>
      <c r="E1412" s="23">
        <v>39379</v>
      </c>
      <c r="F1412" s="22">
        <v>33.634</v>
      </c>
      <c r="G1412" s="59"/>
    </row>
    <row r="1413" spans="3:7" x14ac:dyDescent="0.25">
      <c r="C1413" s="44">
        <f t="shared" si="57"/>
        <v>2007</v>
      </c>
      <c r="D1413" s="44">
        <f t="shared" si="58"/>
        <v>10</v>
      </c>
      <c r="E1413" s="23">
        <v>39380</v>
      </c>
      <c r="F1413" s="22">
        <v>32.569000000000003</v>
      </c>
      <c r="G1413" s="59"/>
    </row>
    <row r="1414" spans="3:7" x14ac:dyDescent="0.25">
      <c r="C1414" s="44">
        <f t="shared" si="57"/>
        <v>2007</v>
      </c>
      <c r="D1414" s="44">
        <f t="shared" si="58"/>
        <v>10</v>
      </c>
      <c r="E1414" s="23">
        <v>39381</v>
      </c>
      <c r="F1414" s="22">
        <v>34.398000000000003</v>
      </c>
      <c r="G1414" s="59"/>
    </row>
    <row r="1415" spans="3:7" x14ac:dyDescent="0.25">
      <c r="C1415" s="44">
        <f t="shared" ref="C1415:C1478" si="59">YEAR(E1415)</f>
        <v>2007</v>
      </c>
      <c r="D1415" s="44">
        <f t="shared" ref="D1415:D1478" si="60">MONTH(E1415)</f>
        <v>10</v>
      </c>
      <c r="E1415" s="23">
        <v>39384</v>
      </c>
      <c r="F1415" s="22">
        <v>34.832999999999998</v>
      </c>
      <c r="G1415" s="59"/>
    </row>
    <row r="1416" spans="3:7" x14ac:dyDescent="0.25">
      <c r="C1416" s="44">
        <f t="shared" si="59"/>
        <v>2007</v>
      </c>
      <c r="D1416" s="44">
        <f t="shared" si="60"/>
        <v>10</v>
      </c>
      <c r="E1416" s="23">
        <v>39385</v>
      </c>
      <c r="F1416" s="22">
        <v>34.832999999999998</v>
      </c>
      <c r="G1416" s="59"/>
    </row>
    <row r="1417" spans="3:7" x14ac:dyDescent="0.25">
      <c r="C1417" s="44">
        <f t="shared" si="59"/>
        <v>2007</v>
      </c>
      <c r="D1417" s="44">
        <f t="shared" si="60"/>
        <v>10</v>
      </c>
      <c r="E1417" s="23">
        <v>39386</v>
      </c>
      <c r="F1417" s="22">
        <v>35.430999999999997</v>
      </c>
      <c r="G1417" s="59"/>
    </row>
    <row r="1418" spans="3:7" x14ac:dyDescent="0.25">
      <c r="C1418" s="44">
        <f t="shared" si="59"/>
        <v>2007</v>
      </c>
      <c r="D1418" s="44">
        <f t="shared" si="60"/>
        <v>11</v>
      </c>
      <c r="E1418" s="23">
        <v>39387</v>
      </c>
      <c r="F1418" s="22">
        <v>35.902999999999999</v>
      </c>
      <c r="G1418" s="59"/>
    </row>
    <row r="1419" spans="3:7" x14ac:dyDescent="0.25">
      <c r="C1419" s="44">
        <f t="shared" si="59"/>
        <v>2007</v>
      </c>
      <c r="D1419" s="44">
        <f t="shared" si="60"/>
        <v>11</v>
      </c>
      <c r="E1419" s="23">
        <v>39388</v>
      </c>
      <c r="F1419" s="22">
        <v>39.463999999999999</v>
      </c>
      <c r="G1419" s="59"/>
    </row>
    <row r="1420" spans="3:7" x14ac:dyDescent="0.25">
      <c r="C1420" s="44">
        <f t="shared" si="59"/>
        <v>2007</v>
      </c>
      <c r="D1420" s="44">
        <f t="shared" si="60"/>
        <v>11</v>
      </c>
      <c r="E1420" s="23">
        <v>39391</v>
      </c>
      <c r="F1420" s="22">
        <v>42.591000000000001</v>
      </c>
      <c r="G1420" s="59"/>
    </row>
    <row r="1421" spans="3:7" x14ac:dyDescent="0.25">
      <c r="C1421" s="44">
        <f t="shared" si="59"/>
        <v>2007</v>
      </c>
      <c r="D1421" s="44">
        <f t="shared" si="60"/>
        <v>11</v>
      </c>
      <c r="E1421" s="23">
        <v>39392</v>
      </c>
      <c r="F1421" s="22">
        <v>39.732999999999997</v>
      </c>
      <c r="G1421" s="59"/>
    </row>
    <row r="1422" spans="3:7" x14ac:dyDescent="0.25">
      <c r="C1422" s="44">
        <f t="shared" si="59"/>
        <v>2007</v>
      </c>
      <c r="D1422" s="44">
        <f t="shared" si="60"/>
        <v>11</v>
      </c>
      <c r="E1422" s="23">
        <v>39393</v>
      </c>
      <c r="F1422" s="22">
        <v>41.375</v>
      </c>
      <c r="G1422" s="59"/>
    </row>
    <row r="1423" spans="3:7" x14ac:dyDescent="0.25">
      <c r="C1423" s="44">
        <f t="shared" si="59"/>
        <v>2007</v>
      </c>
      <c r="D1423" s="44">
        <f t="shared" si="60"/>
        <v>11</v>
      </c>
      <c r="E1423" s="23">
        <v>39394</v>
      </c>
      <c r="F1423" s="22">
        <v>45.598999999999997</v>
      </c>
      <c r="G1423" s="59"/>
    </row>
    <row r="1424" spans="3:7" x14ac:dyDescent="0.25">
      <c r="C1424" s="44">
        <f t="shared" si="59"/>
        <v>2007</v>
      </c>
      <c r="D1424" s="44">
        <f t="shared" si="60"/>
        <v>11</v>
      </c>
      <c r="E1424" s="23">
        <v>39395</v>
      </c>
      <c r="F1424" s="22">
        <v>47.402999999999999</v>
      </c>
      <c r="G1424" s="59"/>
    </row>
    <row r="1425" spans="3:7" x14ac:dyDescent="0.25">
      <c r="C1425" s="44">
        <f t="shared" si="59"/>
        <v>2007</v>
      </c>
      <c r="D1425" s="44">
        <f t="shared" si="60"/>
        <v>11</v>
      </c>
      <c r="E1425" s="23">
        <v>39398</v>
      </c>
      <c r="F1425" s="22">
        <v>50.469000000000001</v>
      </c>
      <c r="G1425" s="59"/>
    </row>
    <row r="1426" spans="3:7" x14ac:dyDescent="0.25">
      <c r="C1426" s="44">
        <f t="shared" si="59"/>
        <v>2007</v>
      </c>
      <c r="D1426" s="44">
        <f t="shared" si="60"/>
        <v>11</v>
      </c>
      <c r="E1426" s="23">
        <v>39399</v>
      </c>
      <c r="F1426" s="22">
        <v>49.033000000000001</v>
      </c>
      <c r="G1426" s="59"/>
    </row>
    <row r="1427" spans="3:7" x14ac:dyDescent="0.25">
      <c r="C1427" s="44">
        <f t="shared" si="59"/>
        <v>2007</v>
      </c>
      <c r="D1427" s="44">
        <f t="shared" si="60"/>
        <v>11</v>
      </c>
      <c r="E1427" s="23">
        <v>39400</v>
      </c>
      <c r="F1427" s="22">
        <v>48.261000000000003</v>
      </c>
      <c r="G1427" s="59"/>
    </row>
    <row r="1428" spans="3:7" x14ac:dyDescent="0.25">
      <c r="C1428" s="44">
        <f t="shared" si="59"/>
        <v>2007</v>
      </c>
      <c r="D1428" s="44">
        <f t="shared" si="60"/>
        <v>11</v>
      </c>
      <c r="E1428" s="23">
        <v>39401</v>
      </c>
      <c r="F1428" s="22">
        <v>44.838000000000001</v>
      </c>
      <c r="G1428" s="59"/>
    </row>
    <row r="1429" spans="3:7" x14ac:dyDescent="0.25">
      <c r="C1429" s="44">
        <f t="shared" si="59"/>
        <v>2007</v>
      </c>
      <c r="D1429" s="44">
        <f t="shared" si="60"/>
        <v>11</v>
      </c>
      <c r="E1429" s="23">
        <v>39402</v>
      </c>
      <c r="F1429" s="22">
        <v>46.430999999999997</v>
      </c>
      <c r="G1429" s="59"/>
    </row>
    <row r="1430" spans="3:7" x14ac:dyDescent="0.25">
      <c r="C1430" s="44">
        <f t="shared" si="59"/>
        <v>2007</v>
      </c>
      <c r="D1430" s="44">
        <f t="shared" si="60"/>
        <v>11</v>
      </c>
      <c r="E1430" s="23">
        <v>39405</v>
      </c>
      <c r="F1430" s="22">
        <v>46.771000000000001</v>
      </c>
      <c r="G1430" s="59"/>
    </row>
    <row r="1431" spans="3:7" x14ac:dyDescent="0.25">
      <c r="C1431" s="44">
        <f t="shared" si="59"/>
        <v>2007</v>
      </c>
      <c r="D1431" s="44">
        <f t="shared" si="60"/>
        <v>11</v>
      </c>
      <c r="E1431" s="23">
        <v>39406</v>
      </c>
      <c r="F1431" s="22">
        <v>50.600999999999999</v>
      </c>
      <c r="G1431" s="59"/>
    </row>
    <row r="1432" spans="3:7" x14ac:dyDescent="0.25">
      <c r="C1432" s="44">
        <f t="shared" si="59"/>
        <v>2007</v>
      </c>
      <c r="D1432" s="44">
        <f t="shared" si="60"/>
        <v>11</v>
      </c>
      <c r="E1432" s="23">
        <v>39407</v>
      </c>
      <c r="F1432" s="22">
        <v>56.84</v>
      </c>
      <c r="G1432" s="59"/>
    </row>
    <row r="1433" spans="3:7" x14ac:dyDescent="0.25">
      <c r="C1433" s="44">
        <f t="shared" si="59"/>
        <v>2007</v>
      </c>
      <c r="D1433" s="44">
        <f t="shared" si="60"/>
        <v>11</v>
      </c>
      <c r="E1433" s="23">
        <v>39408</v>
      </c>
      <c r="F1433" s="22">
        <v>54.100999999999999</v>
      </c>
      <c r="G1433" s="59"/>
    </row>
    <row r="1434" spans="3:7" x14ac:dyDescent="0.25">
      <c r="C1434" s="44">
        <f t="shared" si="59"/>
        <v>2007</v>
      </c>
      <c r="D1434" s="44">
        <f t="shared" si="60"/>
        <v>11</v>
      </c>
      <c r="E1434" s="23">
        <v>39409</v>
      </c>
      <c r="F1434" s="22">
        <v>53.652999999999999</v>
      </c>
      <c r="G1434" s="59"/>
    </row>
    <row r="1435" spans="3:7" x14ac:dyDescent="0.25">
      <c r="C1435" s="44">
        <f t="shared" si="59"/>
        <v>2007</v>
      </c>
      <c r="D1435" s="44">
        <f t="shared" si="60"/>
        <v>11</v>
      </c>
      <c r="E1435" s="23">
        <v>39412</v>
      </c>
      <c r="F1435" s="22">
        <v>50.997999999999998</v>
      </c>
      <c r="G1435" s="59"/>
    </row>
    <row r="1436" spans="3:7" x14ac:dyDescent="0.25">
      <c r="C1436" s="44">
        <f t="shared" si="59"/>
        <v>2007</v>
      </c>
      <c r="D1436" s="44">
        <f t="shared" si="60"/>
        <v>11</v>
      </c>
      <c r="E1436" s="23">
        <v>39413</v>
      </c>
      <c r="F1436" s="22">
        <v>50.963999999999999</v>
      </c>
      <c r="G1436" s="59"/>
    </row>
    <row r="1437" spans="3:7" x14ac:dyDescent="0.25">
      <c r="C1437" s="44">
        <f t="shared" si="59"/>
        <v>2007</v>
      </c>
      <c r="D1437" s="44">
        <f t="shared" si="60"/>
        <v>11</v>
      </c>
      <c r="E1437" s="23">
        <v>39414</v>
      </c>
      <c r="F1437" s="22">
        <v>48.898000000000003</v>
      </c>
      <c r="G1437" s="59"/>
    </row>
    <row r="1438" spans="3:7" x14ac:dyDescent="0.25">
      <c r="C1438" s="44">
        <f t="shared" si="59"/>
        <v>2007</v>
      </c>
      <c r="D1438" s="44">
        <f t="shared" si="60"/>
        <v>11</v>
      </c>
      <c r="E1438" s="23">
        <v>39415</v>
      </c>
      <c r="F1438" s="22">
        <v>44.326999999999998</v>
      </c>
      <c r="G1438" s="59"/>
    </row>
    <row r="1439" spans="3:7" x14ac:dyDescent="0.25">
      <c r="C1439" s="44">
        <f t="shared" si="59"/>
        <v>2007</v>
      </c>
      <c r="D1439" s="44">
        <f t="shared" si="60"/>
        <v>11</v>
      </c>
      <c r="E1439" s="23">
        <v>39416</v>
      </c>
      <c r="F1439" s="22">
        <v>45.661999999999999</v>
      </c>
      <c r="G1439" s="59"/>
    </row>
    <row r="1440" spans="3:7" x14ac:dyDescent="0.25">
      <c r="C1440" s="44">
        <f t="shared" si="59"/>
        <v>2007</v>
      </c>
      <c r="D1440" s="44">
        <f t="shared" si="60"/>
        <v>12</v>
      </c>
      <c r="E1440" s="23">
        <v>39419</v>
      </c>
      <c r="F1440" s="22">
        <v>47.997999999999998</v>
      </c>
      <c r="G1440" s="59"/>
    </row>
    <row r="1441" spans="3:7" x14ac:dyDescent="0.25">
      <c r="C1441" s="44">
        <f t="shared" si="59"/>
        <v>2007</v>
      </c>
      <c r="D1441" s="44">
        <f t="shared" si="60"/>
        <v>12</v>
      </c>
      <c r="E1441" s="23">
        <v>39420</v>
      </c>
      <c r="F1441" s="22">
        <v>50.228999999999999</v>
      </c>
      <c r="G1441" s="59"/>
    </row>
    <row r="1442" spans="3:7" x14ac:dyDescent="0.25">
      <c r="C1442" s="44">
        <f t="shared" si="59"/>
        <v>2007</v>
      </c>
      <c r="D1442" s="44">
        <f t="shared" si="60"/>
        <v>12</v>
      </c>
      <c r="E1442" s="23">
        <v>39421</v>
      </c>
      <c r="F1442" s="22">
        <v>49.822000000000003</v>
      </c>
      <c r="G1442" s="59"/>
    </row>
    <row r="1443" spans="3:7" x14ac:dyDescent="0.25">
      <c r="C1443" s="44">
        <f t="shared" si="59"/>
        <v>2007</v>
      </c>
      <c r="D1443" s="44">
        <f t="shared" si="60"/>
        <v>12</v>
      </c>
      <c r="E1443" s="23">
        <v>39422</v>
      </c>
      <c r="F1443" s="22">
        <v>49.558</v>
      </c>
      <c r="G1443" s="59"/>
    </row>
    <row r="1444" spans="3:7" x14ac:dyDescent="0.25">
      <c r="C1444" s="44">
        <f t="shared" si="59"/>
        <v>2007</v>
      </c>
      <c r="D1444" s="44">
        <f t="shared" si="60"/>
        <v>12</v>
      </c>
      <c r="E1444" s="23">
        <v>39423</v>
      </c>
      <c r="F1444" s="22">
        <v>48.997999999999998</v>
      </c>
      <c r="G1444" s="59"/>
    </row>
    <row r="1445" spans="3:7" x14ac:dyDescent="0.25">
      <c r="C1445" s="44">
        <f t="shared" si="59"/>
        <v>2007</v>
      </c>
      <c r="D1445" s="44">
        <f t="shared" si="60"/>
        <v>12</v>
      </c>
      <c r="E1445" s="23">
        <v>39426</v>
      </c>
      <c r="F1445" s="22">
        <v>46.987000000000002</v>
      </c>
      <c r="G1445" s="59"/>
    </row>
    <row r="1446" spans="3:7" x14ac:dyDescent="0.25">
      <c r="C1446" s="44">
        <f t="shared" si="59"/>
        <v>2007</v>
      </c>
      <c r="D1446" s="44">
        <f t="shared" si="60"/>
        <v>12</v>
      </c>
      <c r="E1446" s="23">
        <v>39427</v>
      </c>
      <c r="F1446" s="22">
        <v>41.695</v>
      </c>
      <c r="G1446" s="59"/>
    </row>
    <row r="1447" spans="3:7" x14ac:dyDescent="0.25">
      <c r="C1447" s="44">
        <f t="shared" si="59"/>
        <v>2007</v>
      </c>
      <c r="D1447" s="44">
        <f t="shared" si="60"/>
        <v>12</v>
      </c>
      <c r="E1447" s="23">
        <v>39428</v>
      </c>
      <c r="F1447" s="22">
        <v>42.332999999999998</v>
      </c>
      <c r="G1447" s="59"/>
    </row>
    <row r="1448" spans="3:7" x14ac:dyDescent="0.25">
      <c r="C1448" s="44">
        <f t="shared" si="59"/>
        <v>2007</v>
      </c>
      <c r="D1448" s="44">
        <f t="shared" si="60"/>
        <v>12</v>
      </c>
      <c r="E1448" s="23">
        <v>39429</v>
      </c>
      <c r="F1448" s="22">
        <v>43.265999999999998</v>
      </c>
      <c r="G1448" s="59"/>
    </row>
    <row r="1449" spans="3:7" x14ac:dyDescent="0.25">
      <c r="C1449" s="44">
        <f t="shared" si="59"/>
        <v>2007</v>
      </c>
      <c r="D1449" s="44">
        <f t="shared" si="60"/>
        <v>12</v>
      </c>
      <c r="E1449" s="23">
        <v>39430</v>
      </c>
      <c r="F1449" s="22">
        <v>41.826999999999998</v>
      </c>
      <c r="G1449" s="59"/>
    </row>
    <row r="1450" spans="3:7" x14ac:dyDescent="0.25">
      <c r="C1450" s="44">
        <f t="shared" si="59"/>
        <v>2007</v>
      </c>
      <c r="D1450" s="44">
        <f t="shared" si="60"/>
        <v>12</v>
      </c>
      <c r="E1450" s="23">
        <v>39433</v>
      </c>
      <c r="F1450" s="22">
        <v>41.804000000000002</v>
      </c>
      <c r="G1450" s="59"/>
    </row>
    <row r="1451" spans="3:7" x14ac:dyDescent="0.25">
      <c r="C1451" s="44">
        <f t="shared" si="59"/>
        <v>2007</v>
      </c>
      <c r="D1451" s="44">
        <f t="shared" si="60"/>
        <v>12</v>
      </c>
      <c r="E1451" s="23">
        <v>39434</v>
      </c>
      <c r="F1451" s="22">
        <v>42.304000000000002</v>
      </c>
      <c r="G1451" s="59"/>
    </row>
    <row r="1452" spans="3:7" x14ac:dyDescent="0.25">
      <c r="C1452" s="44">
        <f t="shared" si="59"/>
        <v>2007</v>
      </c>
      <c r="D1452" s="44">
        <f t="shared" si="60"/>
        <v>12</v>
      </c>
      <c r="E1452" s="23">
        <v>39435</v>
      </c>
      <c r="F1452" s="22">
        <v>42.173000000000002</v>
      </c>
      <c r="G1452" s="59"/>
    </row>
    <row r="1453" spans="3:7" x14ac:dyDescent="0.25">
      <c r="C1453" s="44">
        <f t="shared" si="59"/>
        <v>2007</v>
      </c>
      <c r="D1453" s="44">
        <f t="shared" si="60"/>
        <v>12</v>
      </c>
      <c r="E1453" s="23">
        <v>39436</v>
      </c>
      <c r="F1453" s="22">
        <v>41.965000000000003</v>
      </c>
      <c r="G1453" s="59"/>
    </row>
    <row r="1454" spans="3:7" x14ac:dyDescent="0.25">
      <c r="C1454" s="44">
        <f t="shared" si="59"/>
        <v>2007</v>
      </c>
      <c r="D1454" s="44">
        <f t="shared" si="60"/>
        <v>12</v>
      </c>
      <c r="E1454" s="23">
        <v>39437</v>
      </c>
      <c r="F1454" s="22">
        <v>42.673000000000002</v>
      </c>
      <c r="G1454" s="59"/>
    </row>
    <row r="1455" spans="3:7" x14ac:dyDescent="0.25">
      <c r="C1455" s="44">
        <f t="shared" si="59"/>
        <v>2007</v>
      </c>
      <c r="D1455" s="44">
        <f t="shared" si="60"/>
        <v>12</v>
      </c>
      <c r="E1455" s="23">
        <v>39440</v>
      </c>
      <c r="F1455" s="22">
        <v>42.673000000000002</v>
      </c>
      <c r="G1455" s="59"/>
    </row>
    <row r="1456" spans="3:7" x14ac:dyDescent="0.25">
      <c r="C1456" s="44">
        <f t="shared" si="59"/>
        <v>2007</v>
      </c>
      <c r="D1456" s="44">
        <f t="shared" si="60"/>
        <v>12</v>
      </c>
      <c r="E1456" s="23">
        <v>39441</v>
      </c>
      <c r="F1456" s="22">
        <v>41.667000000000002</v>
      </c>
      <c r="G1456" s="59"/>
    </row>
    <row r="1457" spans="3:7" x14ac:dyDescent="0.25">
      <c r="C1457" s="44">
        <f t="shared" si="59"/>
        <v>2007</v>
      </c>
      <c r="D1457" s="44">
        <f t="shared" si="60"/>
        <v>12</v>
      </c>
      <c r="E1457" s="23">
        <v>39442</v>
      </c>
      <c r="F1457" s="22">
        <v>42.673000000000002</v>
      </c>
      <c r="G1457" s="59"/>
    </row>
    <row r="1458" spans="3:7" x14ac:dyDescent="0.25">
      <c r="C1458" s="44">
        <f t="shared" si="59"/>
        <v>2007</v>
      </c>
      <c r="D1458" s="44">
        <f t="shared" si="60"/>
        <v>12</v>
      </c>
      <c r="E1458" s="23">
        <v>39443</v>
      </c>
      <c r="F1458" s="22">
        <v>42.804000000000002</v>
      </c>
      <c r="G1458" s="59"/>
    </row>
    <row r="1459" spans="3:7" x14ac:dyDescent="0.25">
      <c r="C1459" s="44">
        <f t="shared" si="59"/>
        <v>2007</v>
      </c>
      <c r="D1459" s="44">
        <f t="shared" si="60"/>
        <v>12</v>
      </c>
      <c r="E1459" s="23">
        <v>39444</v>
      </c>
      <c r="F1459" s="22">
        <v>42.667000000000002</v>
      </c>
      <c r="G1459" s="59"/>
    </row>
    <row r="1460" spans="3:7" x14ac:dyDescent="0.25">
      <c r="C1460" s="44">
        <f t="shared" si="59"/>
        <v>2007</v>
      </c>
      <c r="D1460" s="44">
        <f t="shared" si="60"/>
        <v>12</v>
      </c>
      <c r="E1460" s="23">
        <v>39447</v>
      </c>
      <c r="F1460" s="22">
        <v>42.667000000000002</v>
      </c>
      <c r="G1460" s="59"/>
    </row>
    <row r="1461" spans="3:7" x14ac:dyDescent="0.25">
      <c r="C1461" s="44">
        <f t="shared" si="59"/>
        <v>2008</v>
      </c>
      <c r="D1461" s="44">
        <f t="shared" si="60"/>
        <v>1</v>
      </c>
      <c r="E1461" s="23">
        <v>39448</v>
      </c>
      <c r="F1461" s="22">
        <v>41.997999999999998</v>
      </c>
      <c r="G1461" s="59"/>
    </row>
    <row r="1462" spans="3:7" x14ac:dyDescent="0.25">
      <c r="C1462" s="44">
        <f t="shared" si="59"/>
        <v>2008</v>
      </c>
      <c r="D1462" s="44">
        <f t="shared" si="60"/>
        <v>1</v>
      </c>
      <c r="E1462" s="23">
        <v>39449</v>
      </c>
      <c r="F1462" s="22">
        <v>42.445999999999998</v>
      </c>
      <c r="G1462" s="59"/>
    </row>
    <row r="1463" spans="3:7" x14ac:dyDescent="0.25">
      <c r="C1463" s="44">
        <f t="shared" si="59"/>
        <v>2008</v>
      </c>
      <c r="D1463" s="44">
        <f t="shared" si="60"/>
        <v>1</v>
      </c>
      <c r="E1463" s="23">
        <v>39450</v>
      </c>
      <c r="F1463" s="22">
        <v>45.232999999999997</v>
      </c>
      <c r="G1463" s="59"/>
    </row>
    <row r="1464" spans="3:7" x14ac:dyDescent="0.25">
      <c r="C1464" s="44">
        <f t="shared" si="59"/>
        <v>2008</v>
      </c>
      <c r="D1464" s="44">
        <f t="shared" si="60"/>
        <v>1</v>
      </c>
      <c r="E1464" s="23">
        <v>39451</v>
      </c>
      <c r="F1464" s="22">
        <v>47.749000000000002</v>
      </c>
      <c r="G1464" s="59"/>
    </row>
    <row r="1465" spans="3:7" x14ac:dyDescent="0.25">
      <c r="C1465" s="44">
        <f t="shared" si="59"/>
        <v>2008</v>
      </c>
      <c r="D1465" s="44">
        <f t="shared" si="60"/>
        <v>1</v>
      </c>
      <c r="E1465" s="23">
        <v>39454</v>
      </c>
      <c r="F1465" s="22">
        <v>51.412999999999997</v>
      </c>
      <c r="G1465" s="59"/>
    </row>
    <row r="1466" spans="3:7" x14ac:dyDescent="0.25">
      <c r="C1466" s="44">
        <f t="shared" si="59"/>
        <v>2008</v>
      </c>
      <c r="D1466" s="44">
        <f t="shared" si="60"/>
        <v>1</v>
      </c>
      <c r="E1466" s="23">
        <v>39455</v>
      </c>
      <c r="F1466" s="22">
        <v>54.661999999999999</v>
      </c>
      <c r="G1466" s="59"/>
    </row>
    <row r="1467" spans="3:7" x14ac:dyDescent="0.25">
      <c r="C1467" s="44">
        <f t="shared" si="59"/>
        <v>2008</v>
      </c>
      <c r="D1467" s="44">
        <f t="shared" si="60"/>
        <v>1</v>
      </c>
      <c r="E1467" s="23">
        <v>39456</v>
      </c>
      <c r="F1467" s="22">
        <v>59.838000000000001</v>
      </c>
      <c r="G1467" s="59"/>
    </row>
    <row r="1468" spans="3:7" x14ac:dyDescent="0.25">
      <c r="C1468" s="44">
        <f t="shared" si="59"/>
        <v>2008</v>
      </c>
      <c r="D1468" s="44">
        <f t="shared" si="60"/>
        <v>1</v>
      </c>
      <c r="E1468" s="23">
        <v>39457</v>
      </c>
      <c r="F1468" s="22">
        <v>64.894000000000005</v>
      </c>
      <c r="G1468" s="59"/>
    </row>
    <row r="1469" spans="3:7" x14ac:dyDescent="0.25">
      <c r="C1469" s="44">
        <f t="shared" si="59"/>
        <v>2008</v>
      </c>
      <c r="D1469" s="44">
        <f t="shared" si="60"/>
        <v>1</v>
      </c>
      <c r="E1469" s="23">
        <v>39458</v>
      </c>
      <c r="F1469" s="22">
        <v>64.53</v>
      </c>
      <c r="G1469" s="59"/>
    </row>
    <row r="1470" spans="3:7" x14ac:dyDescent="0.25">
      <c r="C1470" s="44">
        <f t="shared" si="59"/>
        <v>2008</v>
      </c>
      <c r="D1470" s="44">
        <f t="shared" si="60"/>
        <v>1</v>
      </c>
      <c r="E1470" s="23">
        <v>39461</v>
      </c>
      <c r="F1470" s="22">
        <v>69.096999999999994</v>
      </c>
      <c r="G1470" s="59"/>
    </row>
    <row r="1471" spans="3:7" x14ac:dyDescent="0.25">
      <c r="C1471" s="44">
        <f t="shared" si="59"/>
        <v>2008</v>
      </c>
      <c r="D1471" s="44">
        <f t="shared" si="60"/>
        <v>1</v>
      </c>
      <c r="E1471" s="23">
        <v>39462</v>
      </c>
      <c r="F1471" s="22">
        <v>63.738</v>
      </c>
      <c r="G1471" s="59"/>
    </row>
    <row r="1472" spans="3:7" x14ac:dyDescent="0.25">
      <c r="C1472" s="44">
        <f t="shared" si="59"/>
        <v>2008</v>
      </c>
      <c r="D1472" s="44">
        <f t="shared" si="60"/>
        <v>1</v>
      </c>
      <c r="E1472" s="23">
        <v>39463</v>
      </c>
      <c r="F1472" s="22">
        <v>65.228999999999999</v>
      </c>
      <c r="G1472" s="59"/>
    </row>
    <row r="1473" spans="3:7" x14ac:dyDescent="0.25">
      <c r="C1473" s="44">
        <f t="shared" si="59"/>
        <v>2008</v>
      </c>
      <c r="D1473" s="44">
        <f t="shared" si="60"/>
        <v>1</v>
      </c>
      <c r="E1473" s="23">
        <v>39464</v>
      </c>
      <c r="F1473" s="22">
        <v>68.441000000000003</v>
      </c>
      <c r="G1473" s="59"/>
    </row>
    <row r="1474" spans="3:7" x14ac:dyDescent="0.25">
      <c r="C1474" s="44">
        <f t="shared" si="59"/>
        <v>2008</v>
      </c>
      <c r="D1474" s="44">
        <f t="shared" si="60"/>
        <v>1</v>
      </c>
      <c r="E1474" s="23">
        <v>39465</v>
      </c>
      <c r="F1474" s="22">
        <v>71.341999999999999</v>
      </c>
      <c r="G1474" s="59"/>
    </row>
    <row r="1475" spans="3:7" x14ac:dyDescent="0.25">
      <c r="C1475" s="44">
        <f t="shared" si="59"/>
        <v>2008</v>
      </c>
      <c r="D1475" s="44">
        <f t="shared" si="60"/>
        <v>1</v>
      </c>
      <c r="E1475" s="23">
        <v>39468</v>
      </c>
      <c r="F1475" s="22">
        <v>79.432000000000002</v>
      </c>
      <c r="G1475" s="59"/>
    </row>
    <row r="1476" spans="3:7" x14ac:dyDescent="0.25">
      <c r="C1476" s="44">
        <f t="shared" si="59"/>
        <v>2008</v>
      </c>
      <c r="D1476" s="44">
        <f t="shared" si="60"/>
        <v>1</v>
      </c>
      <c r="E1476" s="23">
        <v>39469</v>
      </c>
      <c r="F1476" s="22">
        <v>84.932000000000002</v>
      </c>
      <c r="G1476" s="59"/>
    </row>
    <row r="1477" spans="3:7" x14ac:dyDescent="0.25">
      <c r="C1477" s="44">
        <f t="shared" si="59"/>
        <v>2008</v>
      </c>
      <c r="D1477" s="44">
        <f t="shared" si="60"/>
        <v>1</v>
      </c>
      <c r="E1477" s="23">
        <v>39470</v>
      </c>
      <c r="F1477" s="22">
        <v>83.239000000000004</v>
      </c>
      <c r="G1477" s="59"/>
    </row>
    <row r="1478" spans="3:7" x14ac:dyDescent="0.25">
      <c r="C1478" s="44">
        <f t="shared" si="59"/>
        <v>2008</v>
      </c>
      <c r="D1478" s="44">
        <f t="shared" si="60"/>
        <v>1</v>
      </c>
      <c r="E1478" s="23">
        <v>39471</v>
      </c>
      <c r="F1478" s="22">
        <v>74.412999999999997</v>
      </c>
      <c r="G1478" s="59"/>
    </row>
    <row r="1479" spans="3:7" x14ac:dyDescent="0.25">
      <c r="C1479" s="44">
        <f t="shared" ref="C1479:C1542" si="61">YEAR(E1479)</f>
        <v>2008</v>
      </c>
      <c r="D1479" s="44">
        <f t="shared" ref="D1479:D1542" si="62">MONTH(E1479)</f>
        <v>1</v>
      </c>
      <c r="E1479" s="23">
        <v>39472</v>
      </c>
      <c r="F1479" s="22">
        <v>63.898000000000003</v>
      </c>
      <c r="G1479" s="59"/>
    </row>
    <row r="1480" spans="3:7" x14ac:dyDescent="0.25">
      <c r="C1480" s="44">
        <f t="shared" si="61"/>
        <v>2008</v>
      </c>
      <c r="D1480" s="44">
        <f t="shared" si="62"/>
        <v>1</v>
      </c>
      <c r="E1480" s="23">
        <v>39475</v>
      </c>
      <c r="F1480" s="22">
        <v>65.596000000000004</v>
      </c>
      <c r="G1480" s="59"/>
    </row>
    <row r="1481" spans="3:7" x14ac:dyDescent="0.25">
      <c r="C1481" s="44">
        <f t="shared" si="61"/>
        <v>2008</v>
      </c>
      <c r="D1481" s="44">
        <f t="shared" si="62"/>
        <v>1</v>
      </c>
      <c r="E1481" s="23">
        <v>39476</v>
      </c>
      <c r="F1481" s="22">
        <v>60.332999999999998</v>
      </c>
      <c r="G1481" s="59"/>
    </row>
    <row r="1482" spans="3:7" x14ac:dyDescent="0.25">
      <c r="C1482" s="44">
        <f t="shared" si="61"/>
        <v>2008</v>
      </c>
      <c r="D1482" s="44">
        <f t="shared" si="62"/>
        <v>1</v>
      </c>
      <c r="E1482" s="23">
        <v>39477</v>
      </c>
      <c r="F1482" s="22">
        <v>61.667000000000002</v>
      </c>
      <c r="G1482" s="59"/>
    </row>
    <row r="1483" spans="3:7" x14ac:dyDescent="0.25">
      <c r="C1483" s="44">
        <f t="shared" si="61"/>
        <v>2008</v>
      </c>
      <c r="D1483" s="44">
        <f t="shared" si="62"/>
        <v>1</v>
      </c>
      <c r="E1483" s="23">
        <v>39478</v>
      </c>
      <c r="F1483" s="22">
        <v>66.602000000000004</v>
      </c>
      <c r="G1483" s="59"/>
    </row>
    <row r="1484" spans="3:7" x14ac:dyDescent="0.25">
      <c r="C1484" s="44">
        <f t="shared" si="61"/>
        <v>2008</v>
      </c>
      <c r="D1484" s="44">
        <f t="shared" si="62"/>
        <v>2</v>
      </c>
      <c r="E1484" s="23">
        <v>39479</v>
      </c>
      <c r="F1484" s="22">
        <v>65.567999999999998</v>
      </c>
      <c r="G1484" s="59"/>
    </row>
    <row r="1485" spans="3:7" x14ac:dyDescent="0.25">
      <c r="C1485" s="44">
        <f t="shared" si="61"/>
        <v>2008</v>
      </c>
      <c r="D1485" s="44">
        <f t="shared" si="62"/>
        <v>2</v>
      </c>
      <c r="E1485" s="23">
        <v>39482</v>
      </c>
      <c r="F1485" s="22">
        <v>67.563000000000002</v>
      </c>
      <c r="G1485" s="59"/>
    </row>
    <row r="1486" spans="3:7" x14ac:dyDescent="0.25">
      <c r="C1486" s="44">
        <f t="shared" si="61"/>
        <v>2008</v>
      </c>
      <c r="D1486" s="44">
        <f t="shared" si="62"/>
        <v>2</v>
      </c>
      <c r="E1486" s="23">
        <v>39483</v>
      </c>
      <c r="F1486" s="22">
        <v>72.997</v>
      </c>
      <c r="G1486" s="59"/>
    </row>
    <row r="1487" spans="3:7" x14ac:dyDescent="0.25">
      <c r="C1487" s="44">
        <f t="shared" si="61"/>
        <v>2008</v>
      </c>
      <c r="D1487" s="44">
        <f t="shared" si="62"/>
        <v>2</v>
      </c>
      <c r="E1487" s="23">
        <v>39484</v>
      </c>
      <c r="F1487" s="22">
        <v>77.652000000000001</v>
      </c>
      <c r="G1487" s="59"/>
    </row>
    <row r="1488" spans="3:7" x14ac:dyDescent="0.25">
      <c r="C1488" s="44">
        <f t="shared" si="61"/>
        <v>2008</v>
      </c>
      <c r="D1488" s="44">
        <f t="shared" si="62"/>
        <v>2</v>
      </c>
      <c r="E1488" s="23">
        <v>39485</v>
      </c>
      <c r="F1488" s="22">
        <v>79.7</v>
      </c>
      <c r="G1488" s="59"/>
    </row>
    <row r="1489" spans="3:7" x14ac:dyDescent="0.25">
      <c r="C1489" s="44">
        <f t="shared" si="61"/>
        <v>2008</v>
      </c>
      <c r="D1489" s="44">
        <f t="shared" si="62"/>
        <v>2</v>
      </c>
      <c r="E1489" s="23">
        <v>39486</v>
      </c>
      <c r="F1489" s="22">
        <v>85.662000000000006</v>
      </c>
      <c r="G1489" s="59"/>
    </row>
    <row r="1490" spans="3:7" x14ac:dyDescent="0.25">
      <c r="C1490" s="44">
        <f t="shared" si="61"/>
        <v>2008</v>
      </c>
      <c r="D1490" s="44">
        <f t="shared" si="62"/>
        <v>2</v>
      </c>
      <c r="E1490" s="23">
        <v>39489</v>
      </c>
      <c r="F1490" s="22">
        <v>87.668000000000006</v>
      </c>
      <c r="G1490" s="59"/>
    </row>
    <row r="1491" spans="3:7" x14ac:dyDescent="0.25">
      <c r="C1491" s="44">
        <f t="shared" si="61"/>
        <v>2008</v>
      </c>
      <c r="D1491" s="44">
        <f t="shared" si="62"/>
        <v>2</v>
      </c>
      <c r="E1491" s="23">
        <v>39490</v>
      </c>
      <c r="F1491" s="22">
        <v>89.822999999999993</v>
      </c>
      <c r="G1491" s="59"/>
    </row>
    <row r="1492" spans="3:7" x14ac:dyDescent="0.25">
      <c r="C1492" s="44">
        <f t="shared" si="61"/>
        <v>2008</v>
      </c>
      <c r="D1492" s="44">
        <f t="shared" si="62"/>
        <v>2</v>
      </c>
      <c r="E1492" s="23">
        <v>39491</v>
      </c>
      <c r="F1492" s="22">
        <v>85.347999999999999</v>
      </c>
      <c r="G1492" s="59"/>
    </row>
    <row r="1493" spans="3:7" x14ac:dyDescent="0.25">
      <c r="C1493" s="44">
        <f t="shared" si="61"/>
        <v>2008</v>
      </c>
      <c r="D1493" s="44">
        <f t="shared" si="62"/>
        <v>2</v>
      </c>
      <c r="E1493" s="23">
        <v>39492</v>
      </c>
      <c r="F1493" s="22">
        <v>83.436999999999998</v>
      </c>
      <c r="G1493" s="59"/>
    </row>
    <row r="1494" spans="3:7" x14ac:dyDescent="0.25">
      <c r="C1494" s="44">
        <f t="shared" si="61"/>
        <v>2008</v>
      </c>
      <c r="D1494" s="44">
        <f t="shared" si="62"/>
        <v>2</v>
      </c>
      <c r="E1494" s="23">
        <v>39493</v>
      </c>
      <c r="F1494" s="22">
        <v>87.147000000000006</v>
      </c>
      <c r="G1494" s="59"/>
    </row>
    <row r="1495" spans="3:7" x14ac:dyDescent="0.25">
      <c r="C1495" s="44">
        <f t="shared" si="61"/>
        <v>2008</v>
      </c>
      <c r="D1495" s="44">
        <f t="shared" si="62"/>
        <v>2</v>
      </c>
      <c r="E1495" s="23">
        <v>39496</v>
      </c>
      <c r="F1495" s="22">
        <v>88.685000000000002</v>
      </c>
      <c r="G1495" s="59"/>
    </row>
    <row r="1496" spans="3:7" x14ac:dyDescent="0.25">
      <c r="C1496" s="44">
        <f t="shared" si="61"/>
        <v>2008</v>
      </c>
      <c r="D1496" s="44">
        <f t="shared" si="62"/>
        <v>2</v>
      </c>
      <c r="E1496" s="23">
        <v>39497</v>
      </c>
      <c r="F1496" s="22">
        <v>90.921999999999997</v>
      </c>
      <c r="G1496" s="59"/>
    </row>
    <row r="1497" spans="3:7" x14ac:dyDescent="0.25">
      <c r="C1497" s="44">
        <f t="shared" si="61"/>
        <v>2008</v>
      </c>
      <c r="D1497" s="44">
        <f t="shared" si="62"/>
        <v>2</v>
      </c>
      <c r="E1497" s="23">
        <v>39498</v>
      </c>
      <c r="F1497" s="22">
        <v>99.995000000000005</v>
      </c>
      <c r="G1497" s="59"/>
    </row>
    <row r="1498" spans="3:7" x14ac:dyDescent="0.25">
      <c r="C1498" s="44">
        <f t="shared" si="61"/>
        <v>2008</v>
      </c>
      <c r="D1498" s="44">
        <f t="shared" si="62"/>
        <v>2</v>
      </c>
      <c r="E1498" s="23">
        <v>39499</v>
      </c>
      <c r="F1498" s="22">
        <v>93.334999999999994</v>
      </c>
      <c r="G1498" s="59"/>
    </row>
    <row r="1499" spans="3:7" x14ac:dyDescent="0.25">
      <c r="C1499" s="44">
        <f t="shared" si="61"/>
        <v>2008</v>
      </c>
      <c r="D1499" s="44">
        <f t="shared" si="62"/>
        <v>2</v>
      </c>
      <c r="E1499" s="23">
        <v>39500</v>
      </c>
      <c r="F1499" s="22">
        <v>92.774000000000001</v>
      </c>
      <c r="G1499" s="59"/>
    </row>
    <row r="1500" spans="3:7" x14ac:dyDescent="0.25">
      <c r="C1500" s="44">
        <f t="shared" si="61"/>
        <v>2008</v>
      </c>
      <c r="D1500" s="44">
        <f t="shared" si="62"/>
        <v>2</v>
      </c>
      <c r="E1500" s="23">
        <v>39503</v>
      </c>
      <c r="F1500" s="22">
        <v>82.322999999999993</v>
      </c>
      <c r="G1500" s="59"/>
    </row>
    <row r="1501" spans="3:7" x14ac:dyDescent="0.25">
      <c r="C1501" s="44">
        <f t="shared" si="61"/>
        <v>2008</v>
      </c>
      <c r="D1501" s="44">
        <f t="shared" si="62"/>
        <v>2</v>
      </c>
      <c r="E1501" s="23">
        <v>39504</v>
      </c>
      <c r="F1501" s="22">
        <v>80.426000000000002</v>
      </c>
      <c r="G1501" s="59"/>
    </row>
    <row r="1502" spans="3:7" x14ac:dyDescent="0.25">
      <c r="C1502" s="44">
        <f t="shared" si="61"/>
        <v>2008</v>
      </c>
      <c r="D1502" s="44">
        <f t="shared" si="62"/>
        <v>2</v>
      </c>
      <c r="E1502" s="23">
        <v>39505</v>
      </c>
      <c r="F1502" s="22">
        <v>84.662000000000006</v>
      </c>
      <c r="G1502" s="59"/>
    </row>
    <row r="1503" spans="3:7" x14ac:dyDescent="0.25">
      <c r="C1503" s="44">
        <f t="shared" si="61"/>
        <v>2008</v>
      </c>
      <c r="D1503" s="44">
        <f t="shared" si="62"/>
        <v>2</v>
      </c>
      <c r="E1503" s="23">
        <v>39506</v>
      </c>
      <c r="F1503" s="22">
        <v>85.903000000000006</v>
      </c>
      <c r="G1503" s="59"/>
    </row>
    <row r="1504" spans="3:7" x14ac:dyDescent="0.25">
      <c r="C1504" s="44">
        <f t="shared" si="61"/>
        <v>2008</v>
      </c>
      <c r="D1504" s="44">
        <f t="shared" si="62"/>
        <v>2</v>
      </c>
      <c r="E1504" s="23">
        <v>39507</v>
      </c>
      <c r="F1504" s="22">
        <v>95.837999999999994</v>
      </c>
      <c r="G1504" s="59"/>
    </row>
    <row r="1505" spans="3:7" x14ac:dyDescent="0.25">
      <c r="C1505" s="44">
        <f t="shared" si="61"/>
        <v>2008</v>
      </c>
      <c r="D1505" s="44">
        <f t="shared" si="62"/>
        <v>3</v>
      </c>
      <c r="E1505" s="23">
        <v>39510</v>
      </c>
      <c r="F1505" s="22">
        <v>97.257000000000005</v>
      </c>
      <c r="G1505" s="59"/>
    </row>
    <row r="1506" spans="3:7" x14ac:dyDescent="0.25">
      <c r="C1506" s="44">
        <f t="shared" si="61"/>
        <v>2008</v>
      </c>
      <c r="D1506" s="44">
        <f t="shared" si="62"/>
        <v>3</v>
      </c>
      <c r="E1506" s="23">
        <v>39511</v>
      </c>
      <c r="F1506" s="22">
        <v>96.673000000000002</v>
      </c>
      <c r="G1506" s="59"/>
    </row>
    <row r="1507" spans="3:7" x14ac:dyDescent="0.25">
      <c r="C1507" s="44">
        <f t="shared" si="61"/>
        <v>2008</v>
      </c>
      <c r="D1507" s="44">
        <f t="shared" si="62"/>
        <v>3</v>
      </c>
      <c r="E1507" s="23">
        <v>39512</v>
      </c>
      <c r="F1507" s="22">
        <v>97.563000000000002</v>
      </c>
      <c r="G1507" s="59"/>
    </row>
    <row r="1508" spans="3:7" x14ac:dyDescent="0.25">
      <c r="C1508" s="44">
        <f t="shared" si="61"/>
        <v>2008</v>
      </c>
      <c r="D1508" s="44">
        <f t="shared" si="62"/>
        <v>3</v>
      </c>
      <c r="E1508" s="23">
        <v>39513</v>
      </c>
      <c r="F1508" s="22">
        <v>106.95099999999999</v>
      </c>
      <c r="G1508" s="59"/>
    </row>
    <row r="1509" spans="3:7" x14ac:dyDescent="0.25">
      <c r="C1509" s="44">
        <f t="shared" si="61"/>
        <v>2008</v>
      </c>
      <c r="D1509" s="44">
        <f t="shared" si="62"/>
        <v>3</v>
      </c>
      <c r="E1509" s="23">
        <v>39514</v>
      </c>
      <c r="F1509" s="22">
        <v>121.267</v>
      </c>
      <c r="G1509" s="59"/>
    </row>
    <row r="1510" spans="3:7" x14ac:dyDescent="0.25">
      <c r="C1510" s="44">
        <f t="shared" si="61"/>
        <v>2008</v>
      </c>
      <c r="D1510" s="44">
        <f t="shared" si="62"/>
        <v>3</v>
      </c>
      <c r="E1510" s="23">
        <v>39517</v>
      </c>
      <c r="F1510" s="22">
        <v>131.62200000000001</v>
      </c>
      <c r="G1510" s="59"/>
    </row>
    <row r="1511" spans="3:7" x14ac:dyDescent="0.25">
      <c r="C1511" s="44">
        <f t="shared" si="61"/>
        <v>2008</v>
      </c>
      <c r="D1511" s="44">
        <f t="shared" si="62"/>
        <v>3</v>
      </c>
      <c r="E1511" s="23">
        <v>39518</v>
      </c>
      <c r="F1511" s="22">
        <v>137.988</v>
      </c>
      <c r="G1511" s="59"/>
    </row>
    <row r="1512" spans="3:7" x14ac:dyDescent="0.25">
      <c r="C1512" s="44">
        <f t="shared" si="61"/>
        <v>2008</v>
      </c>
      <c r="D1512" s="44">
        <f t="shared" si="62"/>
        <v>3</v>
      </c>
      <c r="E1512" s="23">
        <v>39519</v>
      </c>
      <c r="F1512" s="22">
        <v>131.84200000000001</v>
      </c>
      <c r="G1512" s="59"/>
    </row>
    <row r="1513" spans="3:7" x14ac:dyDescent="0.25">
      <c r="C1513" s="44">
        <f t="shared" si="61"/>
        <v>2008</v>
      </c>
      <c r="D1513" s="44">
        <f t="shared" si="62"/>
        <v>3</v>
      </c>
      <c r="E1513" s="23">
        <v>39520</v>
      </c>
      <c r="F1513" s="22">
        <v>137.441</v>
      </c>
      <c r="G1513" s="59"/>
    </row>
    <row r="1514" spans="3:7" x14ac:dyDescent="0.25">
      <c r="C1514" s="44">
        <f t="shared" si="61"/>
        <v>2008</v>
      </c>
      <c r="D1514" s="44">
        <f t="shared" si="62"/>
        <v>3</v>
      </c>
      <c r="E1514" s="23">
        <v>39521</v>
      </c>
      <c r="F1514" s="22">
        <v>150.77099999999999</v>
      </c>
      <c r="G1514" s="59"/>
    </row>
    <row r="1515" spans="3:7" x14ac:dyDescent="0.25">
      <c r="C1515" s="44">
        <f t="shared" si="61"/>
        <v>2008</v>
      </c>
      <c r="D1515" s="44">
        <f t="shared" si="62"/>
        <v>3</v>
      </c>
      <c r="E1515" s="23">
        <v>39524</v>
      </c>
      <c r="F1515" s="22">
        <v>158.07400000000001</v>
      </c>
      <c r="G1515" s="59"/>
    </row>
    <row r="1516" spans="3:7" x14ac:dyDescent="0.25">
      <c r="C1516" s="44">
        <f t="shared" si="61"/>
        <v>2008</v>
      </c>
      <c r="D1516" s="44">
        <f t="shared" si="62"/>
        <v>3</v>
      </c>
      <c r="E1516" s="23">
        <v>39525</v>
      </c>
      <c r="F1516" s="22">
        <v>136.423</v>
      </c>
      <c r="G1516" s="59"/>
    </row>
    <row r="1517" spans="3:7" x14ac:dyDescent="0.25">
      <c r="C1517" s="44">
        <f t="shared" si="61"/>
        <v>2008</v>
      </c>
      <c r="D1517" s="44">
        <f t="shared" si="62"/>
        <v>3</v>
      </c>
      <c r="E1517" s="23">
        <v>39526</v>
      </c>
      <c r="F1517" s="22">
        <v>110.879</v>
      </c>
      <c r="G1517" s="59"/>
    </row>
    <row r="1518" spans="3:7" x14ac:dyDescent="0.25">
      <c r="C1518" s="44">
        <f t="shared" si="61"/>
        <v>2008</v>
      </c>
      <c r="D1518" s="44">
        <f t="shared" si="62"/>
        <v>3</v>
      </c>
      <c r="E1518" s="23">
        <v>39527</v>
      </c>
      <c r="F1518" s="22">
        <v>122.01</v>
      </c>
      <c r="G1518" s="59"/>
    </row>
    <row r="1519" spans="3:7" x14ac:dyDescent="0.25">
      <c r="C1519" s="44">
        <f t="shared" si="61"/>
        <v>2008</v>
      </c>
      <c r="D1519" s="44">
        <f t="shared" si="62"/>
        <v>3</v>
      </c>
      <c r="E1519" s="23">
        <v>39528</v>
      </c>
      <c r="F1519" s="22">
        <v>123.88500000000001</v>
      </c>
      <c r="G1519" s="59"/>
    </row>
    <row r="1520" spans="3:7" x14ac:dyDescent="0.25">
      <c r="C1520" s="44">
        <f t="shared" si="61"/>
        <v>2008</v>
      </c>
      <c r="D1520" s="44">
        <f t="shared" si="62"/>
        <v>3</v>
      </c>
      <c r="E1520" s="23">
        <v>39531</v>
      </c>
      <c r="F1520" s="22">
        <v>109.929</v>
      </c>
      <c r="G1520" s="59"/>
    </row>
    <row r="1521" spans="3:7" x14ac:dyDescent="0.25">
      <c r="C1521" s="44">
        <f t="shared" si="61"/>
        <v>2008</v>
      </c>
      <c r="D1521" s="44">
        <f t="shared" si="62"/>
        <v>3</v>
      </c>
      <c r="E1521" s="23">
        <v>39532</v>
      </c>
      <c r="F1521" s="22">
        <v>93.956999999999994</v>
      </c>
      <c r="G1521" s="59"/>
    </row>
    <row r="1522" spans="3:7" x14ac:dyDescent="0.25">
      <c r="C1522" s="44">
        <f t="shared" si="61"/>
        <v>2008</v>
      </c>
      <c r="D1522" s="44">
        <f t="shared" si="62"/>
        <v>3</v>
      </c>
      <c r="E1522" s="23">
        <v>39533</v>
      </c>
      <c r="F1522" s="22">
        <v>97.822000000000003</v>
      </c>
      <c r="G1522" s="59"/>
    </row>
    <row r="1523" spans="3:7" x14ac:dyDescent="0.25">
      <c r="C1523" s="44">
        <f t="shared" si="61"/>
        <v>2008</v>
      </c>
      <c r="D1523" s="44">
        <f t="shared" si="62"/>
        <v>3</v>
      </c>
      <c r="E1523" s="23">
        <v>39534</v>
      </c>
      <c r="F1523" s="22">
        <v>93.061000000000007</v>
      </c>
      <c r="G1523" s="59"/>
    </row>
    <row r="1524" spans="3:7" x14ac:dyDescent="0.25">
      <c r="C1524" s="44">
        <f t="shared" si="61"/>
        <v>2008</v>
      </c>
      <c r="D1524" s="44">
        <f t="shared" si="62"/>
        <v>3</v>
      </c>
      <c r="E1524" s="23">
        <v>39535</v>
      </c>
      <c r="F1524" s="22">
        <v>93.099000000000004</v>
      </c>
      <c r="G1524" s="59"/>
    </row>
    <row r="1525" spans="3:7" x14ac:dyDescent="0.25">
      <c r="C1525" s="44">
        <f t="shared" si="61"/>
        <v>2008</v>
      </c>
      <c r="D1525" s="44">
        <f t="shared" si="62"/>
        <v>3</v>
      </c>
      <c r="E1525" s="23">
        <v>39538</v>
      </c>
      <c r="F1525" s="22">
        <v>100.92400000000001</v>
      </c>
      <c r="G1525" s="59"/>
    </row>
    <row r="1526" spans="3:7" x14ac:dyDescent="0.25">
      <c r="C1526" s="44">
        <f t="shared" si="61"/>
        <v>2008</v>
      </c>
      <c r="D1526" s="44">
        <f t="shared" si="62"/>
        <v>4</v>
      </c>
      <c r="E1526" s="23">
        <v>39539</v>
      </c>
      <c r="F1526" s="22">
        <v>91.65</v>
      </c>
      <c r="G1526" s="59"/>
    </row>
    <row r="1527" spans="3:7" x14ac:dyDescent="0.25">
      <c r="C1527" s="44">
        <f t="shared" si="61"/>
        <v>2008</v>
      </c>
      <c r="D1527" s="44">
        <f t="shared" si="62"/>
        <v>4</v>
      </c>
      <c r="E1527" s="23">
        <v>39540</v>
      </c>
      <c r="F1527" s="22">
        <v>83.66</v>
      </c>
      <c r="G1527" s="59"/>
    </row>
    <row r="1528" spans="3:7" x14ac:dyDescent="0.25">
      <c r="C1528" s="44">
        <f t="shared" si="61"/>
        <v>2008</v>
      </c>
      <c r="D1528" s="44">
        <f t="shared" si="62"/>
        <v>4</v>
      </c>
      <c r="E1528" s="23">
        <v>39541</v>
      </c>
      <c r="F1528" s="22">
        <v>80.739000000000004</v>
      </c>
      <c r="G1528" s="59"/>
    </row>
    <row r="1529" spans="3:7" x14ac:dyDescent="0.25">
      <c r="C1529" s="44">
        <f t="shared" si="61"/>
        <v>2008</v>
      </c>
      <c r="D1529" s="44">
        <f t="shared" si="62"/>
        <v>4</v>
      </c>
      <c r="E1529" s="23">
        <v>39542</v>
      </c>
      <c r="F1529" s="22">
        <v>71.650000000000006</v>
      </c>
      <c r="G1529" s="59"/>
    </row>
    <row r="1530" spans="3:7" x14ac:dyDescent="0.25">
      <c r="C1530" s="44">
        <f t="shared" si="61"/>
        <v>2008</v>
      </c>
      <c r="D1530" s="44">
        <f t="shared" si="62"/>
        <v>4</v>
      </c>
      <c r="E1530" s="23">
        <v>39545</v>
      </c>
      <c r="F1530" s="22">
        <v>67.373000000000005</v>
      </c>
      <c r="G1530" s="59"/>
    </row>
    <row r="1531" spans="3:7" x14ac:dyDescent="0.25">
      <c r="C1531" s="44">
        <f t="shared" si="61"/>
        <v>2008</v>
      </c>
      <c r="D1531" s="44">
        <f t="shared" si="62"/>
        <v>4</v>
      </c>
      <c r="E1531" s="23">
        <v>39546</v>
      </c>
      <c r="F1531" s="22">
        <v>74.644999999999996</v>
      </c>
      <c r="G1531" s="59"/>
    </row>
    <row r="1532" spans="3:7" x14ac:dyDescent="0.25">
      <c r="C1532" s="44">
        <f t="shared" si="61"/>
        <v>2008</v>
      </c>
      <c r="D1532" s="44">
        <f t="shared" si="62"/>
        <v>4</v>
      </c>
      <c r="E1532" s="23">
        <v>39547</v>
      </c>
      <c r="F1532" s="22">
        <v>84.759</v>
      </c>
      <c r="G1532" s="59"/>
    </row>
    <row r="1533" spans="3:7" x14ac:dyDescent="0.25">
      <c r="C1533" s="44">
        <f t="shared" si="61"/>
        <v>2008</v>
      </c>
      <c r="D1533" s="44">
        <f t="shared" si="62"/>
        <v>4</v>
      </c>
      <c r="E1533" s="23">
        <v>39548</v>
      </c>
      <c r="F1533" s="22">
        <v>91.745999999999995</v>
      </c>
      <c r="G1533" s="59"/>
    </row>
    <row r="1534" spans="3:7" x14ac:dyDescent="0.25">
      <c r="C1534" s="44">
        <f t="shared" si="61"/>
        <v>2008</v>
      </c>
      <c r="D1534" s="44">
        <f t="shared" si="62"/>
        <v>4</v>
      </c>
      <c r="E1534" s="23">
        <v>39549</v>
      </c>
      <c r="F1534" s="22">
        <v>88.995000000000005</v>
      </c>
      <c r="G1534" s="59"/>
    </row>
    <row r="1535" spans="3:7" x14ac:dyDescent="0.25">
      <c r="C1535" s="44">
        <f t="shared" si="61"/>
        <v>2008</v>
      </c>
      <c r="D1535" s="44">
        <f t="shared" si="62"/>
        <v>4</v>
      </c>
      <c r="E1535" s="23">
        <v>39552</v>
      </c>
      <c r="F1535" s="22">
        <v>93.302000000000007</v>
      </c>
      <c r="G1535" s="59"/>
    </row>
    <row r="1536" spans="3:7" x14ac:dyDescent="0.25">
      <c r="C1536" s="44">
        <f t="shared" si="61"/>
        <v>2008</v>
      </c>
      <c r="D1536" s="44">
        <f t="shared" si="62"/>
        <v>4</v>
      </c>
      <c r="E1536" s="23">
        <v>39553</v>
      </c>
      <c r="F1536" s="22">
        <v>88.236000000000004</v>
      </c>
      <c r="G1536" s="59"/>
    </row>
    <row r="1537" spans="3:7" x14ac:dyDescent="0.25">
      <c r="C1537" s="44">
        <f t="shared" si="61"/>
        <v>2008</v>
      </c>
      <c r="D1537" s="44">
        <f t="shared" si="62"/>
        <v>4</v>
      </c>
      <c r="E1537" s="23">
        <v>39554</v>
      </c>
      <c r="F1537" s="22">
        <v>78.66</v>
      </c>
      <c r="G1537" s="59"/>
    </row>
    <row r="1538" spans="3:7" x14ac:dyDescent="0.25">
      <c r="C1538" s="44">
        <f t="shared" si="61"/>
        <v>2008</v>
      </c>
      <c r="D1538" s="44">
        <f t="shared" si="62"/>
        <v>4</v>
      </c>
      <c r="E1538" s="23">
        <v>39555</v>
      </c>
      <c r="F1538" s="22">
        <v>71.739000000000004</v>
      </c>
      <c r="G1538" s="59"/>
    </row>
    <row r="1539" spans="3:7" x14ac:dyDescent="0.25">
      <c r="C1539" s="44">
        <f t="shared" si="61"/>
        <v>2008</v>
      </c>
      <c r="D1539" s="44">
        <f t="shared" si="62"/>
        <v>4</v>
      </c>
      <c r="E1539" s="23">
        <v>39556</v>
      </c>
      <c r="F1539" s="22">
        <v>60.825000000000003</v>
      </c>
      <c r="G1539" s="59"/>
    </row>
    <row r="1540" spans="3:7" x14ac:dyDescent="0.25">
      <c r="C1540" s="44">
        <f t="shared" si="61"/>
        <v>2008</v>
      </c>
      <c r="D1540" s="44">
        <f t="shared" si="62"/>
        <v>4</v>
      </c>
      <c r="E1540" s="23">
        <v>39559</v>
      </c>
      <c r="F1540" s="22">
        <v>62.796999999999997</v>
      </c>
      <c r="G1540" s="59"/>
    </row>
    <row r="1541" spans="3:7" x14ac:dyDescent="0.25">
      <c r="C1541" s="44">
        <f t="shared" si="61"/>
        <v>2008</v>
      </c>
      <c r="D1541" s="44">
        <f t="shared" si="62"/>
        <v>4</v>
      </c>
      <c r="E1541" s="23">
        <v>39560</v>
      </c>
      <c r="F1541" s="22">
        <v>60.735999999999997</v>
      </c>
      <c r="G1541" s="59"/>
    </row>
    <row r="1542" spans="3:7" x14ac:dyDescent="0.25">
      <c r="C1542" s="44">
        <f t="shared" si="61"/>
        <v>2008</v>
      </c>
      <c r="D1542" s="44">
        <f t="shared" si="62"/>
        <v>4</v>
      </c>
      <c r="E1542" s="23">
        <v>39561</v>
      </c>
      <c r="F1542" s="22">
        <v>59.966999999999999</v>
      </c>
      <c r="G1542" s="59"/>
    </row>
    <row r="1543" spans="3:7" x14ac:dyDescent="0.25">
      <c r="C1543" s="44">
        <f t="shared" ref="C1543:C1606" si="63">YEAR(E1543)</f>
        <v>2008</v>
      </c>
      <c r="D1543" s="44">
        <f t="shared" ref="D1543:D1606" si="64">MONTH(E1543)</f>
        <v>4</v>
      </c>
      <c r="E1543" s="23">
        <v>39562</v>
      </c>
      <c r="F1543" s="22">
        <v>60.835000000000001</v>
      </c>
      <c r="G1543" s="59"/>
    </row>
    <row r="1544" spans="3:7" x14ac:dyDescent="0.25">
      <c r="C1544" s="44">
        <f t="shared" si="63"/>
        <v>2008</v>
      </c>
      <c r="D1544" s="44">
        <f t="shared" si="64"/>
        <v>4</v>
      </c>
      <c r="E1544" s="23">
        <v>39563</v>
      </c>
      <c r="F1544" s="22">
        <v>58.164999999999999</v>
      </c>
      <c r="G1544" s="59"/>
    </row>
    <row r="1545" spans="3:7" x14ac:dyDescent="0.25">
      <c r="C1545" s="44">
        <f t="shared" si="63"/>
        <v>2008</v>
      </c>
      <c r="D1545" s="44">
        <f t="shared" si="64"/>
        <v>4</v>
      </c>
      <c r="E1545" s="23">
        <v>39566</v>
      </c>
      <c r="F1545" s="22">
        <v>54.253999999999998</v>
      </c>
      <c r="G1545" s="59"/>
    </row>
    <row r="1546" spans="3:7" x14ac:dyDescent="0.25">
      <c r="C1546" s="44">
        <f t="shared" si="63"/>
        <v>2008</v>
      </c>
      <c r="D1546" s="44">
        <f t="shared" si="64"/>
        <v>4</v>
      </c>
      <c r="E1546" s="23">
        <v>39567</v>
      </c>
      <c r="F1546" s="22">
        <v>57.673000000000002</v>
      </c>
      <c r="G1546" s="59"/>
    </row>
    <row r="1547" spans="3:7" x14ac:dyDescent="0.25">
      <c r="C1547" s="44">
        <f t="shared" si="63"/>
        <v>2008</v>
      </c>
      <c r="D1547" s="44">
        <f t="shared" si="64"/>
        <v>4</v>
      </c>
      <c r="E1547" s="23">
        <v>39568</v>
      </c>
      <c r="F1547" s="22">
        <v>58.655000000000001</v>
      </c>
      <c r="G1547" s="59"/>
    </row>
    <row r="1548" spans="3:7" x14ac:dyDescent="0.25">
      <c r="C1548" s="44">
        <f t="shared" si="63"/>
        <v>2008</v>
      </c>
      <c r="D1548" s="44">
        <f t="shared" si="64"/>
        <v>5</v>
      </c>
      <c r="E1548" s="23">
        <v>39569</v>
      </c>
      <c r="F1548" s="22">
        <v>57.923999999999999</v>
      </c>
      <c r="G1548" s="59"/>
    </row>
    <row r="1549" spans="3:7" x14ac:dyDescent="0.25">
      <c r="C1549" s="44">
        <f t="shared" si="63"/>
        <v>2008</v>
      </c>
      <c r="D1549" s="44">
        <f t="shared" si="64"/>
        <v>5</v>
      </c>
      <c r="E1549" s="23">
        <v>39570</v>
      </c>
      <c r="F1549" s="22">
        <v>51.896000000000001</v>
      </c>
      <c r="G1549" s="59"/>
    </row>
    <row r="1550" spans="3:7" x14ac:dyDescent="0.25">
      <c r="C1550" s="44">
        <f t="shared" si="63"/>
        <v>2008</v>
      </c>
      <c r="D1550" s="44">
        <f t="shared" si="64"/>
        <v>5</v>
      </c>
      <c r="E1550" s="23">
        <v>39573</v>
      </c>
      <c r="F1550" s="22">
        <v>52.325000000000003</v>
      </c>
      <c r="G1550" s="59"/>
    </row>
    <row r="1551" spans="3:7" x14ac:dyDescent="0.25">
      <c r="C1551" s="44">
        <f t="shared" si="63"/>
        <v>2008</v>
      </c>
      <c r="D1551" s="44">
        <f t="shared" si="64"/>
        <v>5</v>
      </c>
      <c r="E1551" s="23">
        <v>39574</v>
      </c>
      <c r="F1551" s="22">
        <v>54.948999999999998</v>
      </c>
      <c r="G1551" s="59"/>
    </row>
    <row r="1552" spans="3:7" x14ac:dyDescent="0.25">
      <c r="C1552" s="44">
        <f t="shared" si="63"/>
        <v>2008</v>
      </c>
      <c r="D1552" s="44">
        <f t="shared" si="64"/>
        <v>5</v>
      </c>
      <c r="E1552" s="23">
        <v>39575</v>
      </c>
      <c r="F1552" s="22">
        <v>55.268999999999998</v>
      </c>
      <c r="G1552" s="59"/>
    </row>
    <row r="1553" spans="3:7" x14ac:dyDescent="0.25">
      <c r="C1553" s="44">
        <f t="shared" si="63"/>
        <v>2008</v>
      </c>
      <c r="D1553" s="44">
        <f t="shared" si="64"/>
        <v>5</v>
      </c>
      <c r="E1553" s="23">
        <v>39576</v>
      </c>
      <c r="F1553" s="22">
        <v>56.896000000000001</v>
      </c>
      <c r="G1553" s="59"/>
    </row>
    <row r="1554" spans="3:7" x14ac:dyDescent="0.25">
      <c r="C1554" s="44">
        <f t="shared" si="63"/>
        <v>2008</v>
      </c>
      <c r="D1554" s="44">
        <f t="shared" si="64"/>
        <v>5</v>
      </c>
      <c r="E1554" s="23">
        <v>39577</v>
      </c>
      <c r="F1554" s="22">
        <v>59.923999999999999</v>
      </c>
      <c r="G1554" s="59"/>
    </row>
    <row r="1555" spans="3:7" x14ac:dyDescent="0.25">
      <c r="C1555" s="44">
        <f t="shared" si="63"/>
        <v>2008</v>
      </c>
      <c r="D1555" s="44">
        <f t="shared" si="64"/>
        <v>5</v>
      </c>
      <c r="E1555" s="23">
        <v>39580</v>
      </c>
      <c r="F1555" s="22">
        <v>59.494999999999997</v>
      </c>
      <c r="G1555" s="59"/>
    </row>
    <row r="1556" spans="3:7" x14ac:dyDescent="0.25">
      <c r="C1556" s="44">
        <f t="shared" si="63"/>
        <v>2008</v>
      </c>
      <c r="D1556" s="44">
        <f t="shared" si="64"/>
        <v>5</v>
      </c>
      <c r="E1556" s="23">
        <v>39581</v>
      </c>
      <c r="F1556" s="22">
        <v>59.429000000000002</v>
      </c>
      <c r="G1556" s="59"/>
    </row>
    <row r="1557" spans="3:7" x14ac:dyDescent="0.25">
      <c r="C1557" s="44">
        <f t="shared" si="63"/>
        <v>2008</v>
      </c>
      <c r="D1557" s="44">
        <f t="shared" si="64"/>
        <v>5</v>
      </c>
      <c r="E1557" s="23">
        <v>39582</v>
      </c>
      <c r="F1557" s="22">
        <v>60.066000000000003</v>
      </c>
      <c r="G1557" s="59"/>
    </row>
    <row r="1558" spans="3:7" x14ac:dyDescent="0.25">
      <c r="C1558" s="44">
        <f t="shared" si="63"/>
        <v>2008</v>
      </c>
      <c r="D1558" s="44">
        <f t="shared" si="64"/>
        <v>5</v>
      </c>
      <c r="E1558" s="23">
        <v>39583</v>
      </c>
      <c r="F1558" s="22">
        <v>57.667000000000002</v>
      </c>
      <c r="G1558" s="59"/>
    </row>
    <row r="1559" spans="3:7" x14ac:dyDescent="0.25">
      <c r="C1559" s="44">
        <f t="shared" si="63"/>
        <v>2008</v>
      </c>
      <c r="D1559" s="44">
        <f t="shared" si="64"/>
        <v>5</v>
      </c>
      <c r="E1559" s="23">
        <v>39584</v>
      </c>
      <c r="F1559" s="22">
        <v>54.494999999999997</v>
      </c>
      <c r="G1559" s="59"/>
    </row>
    <row r="1560" spans="3:7" x14ac:dyDescent="0.25">
      <c r="C1560" s="44">
        <f t="shared" si="63"/>
        <v>2008</v>
      </c>
      <c r="D1560" s="44">
        <f t="shared" si="64"/>
        <v>5</v>
      </c>
      <c r="E1560" s="23">
        <v>39587</v>
      </c>
      <c r="F1560" s="22">
        <v>54.5</v>
      </c>
      <c r="G1560" s="59"/>
    </row>
    <row r="1561" spans="3:7" x14ac:dyDescent="0.25">
      <c r="C1561" s="44">
        <f t="shared" si="63"/>
        <v>2008</v>
      </c>
      <c r="D1561" s="44">
        <f t="shared" si="64"/>
        <v>5</v>
      </c>
      <c r="E1561" s="23">
        <v>39588</v>
      </c>
      <c r="F1561" s="22">
        <v>56.566000000000003</v>
      </c>
      <c r="G1561" s="59"/>
    </row>
    <row r="1562" spans="3:7" x14ac:dyDescent="0.25">
      <c r="C1562" s="44">
        <f t="shared" si="63"/>
        <v>2008</v>
      </c>
      <c r="D1562" s="44">
        <f t="shared" si="64"/>
        <v>5</v>
      </c>
      <c r="E1562" s="23">
        <v>39589</v>
      </c>
      <c r="F1562" s="22">
        <v>58.505000000000003</v>
      </c>
      <c r="G1562" s="59"/>
    </row>
    <row r="1563" spans="3:7" x14ac:dyDescent="0.25">
      <c r="C1563" s="44">
        <f t="shared" si="63"/>
        <v>2008</v>
      </c>
      <c r="D1563" s="44">
        <f t="shared" si="64"/>
        <v>5</v>
      </c>
      <c r="E1563" s="23">
        <v>39590</v>
      </c>
      <c r="F1563" s="22">
        <v>63.472000000000001</v>
      </c>
      <c r="G1563" s="59"/>
    </row>
    <row r="1564" spans="3:7" x14ac:dyDescent="0.25">
      <c r="C1564" s="44">
        <f t="shared" si="63"/>
        <v>2008</v>
      </c>
      <c r="D1564" s="44">
        <f t="shared" si="64"/>
        <v>5</v>
      </c>
      <c r="E1564" s="23">
        <v>39591</v>
      </c>
      <c r="F1564" s="22">
        <v>68.504999999999995</v>
      </c>
      <c r="G1564" s="59"/>
    </row>
    <row r="1565" spans="3:7" x14ac:dyDescent="0.25">
      <c r="C1565" s="44">
        <f t="shared" si="63"/>
        <v>2008</v>
      </c>
      <c r="D1565" s="44">
        <f t="shared" si="64"/>
        <v>5</v>
      </c>
      <c r="E1565" s="23">
        <v>39594</v>
      </c>
      <c r="F1565" s="22">
        <v>69</v>
      </c>
      <c r="G1565" s="59"/>
    </row>
    <row r="1566" spans="3:7" x14ac:dyDescent="0.25">
      <c r="C1566" s="44">
        <f t="shared" si="63"/>
        <v>2008</v>
      </c>
      <c r="D1566" s="44">
        <f t="shared" si="64"/>
        <v>5</v>
      </c>
      <c r="E1566" s="23">
        <v>39595</v>
      </c>
      <c r="F1566" s="22">
        <v>71.334999999999994</v>
      </c>
      <c r="G1566" s="59"/>
    </row>
    <row r="1567" spans="3:7" x14ac:dyDescent="0.25">
      <c r="C1567" s="44">
        <f t="shared" si="63"/>
        <v>2008</v>
      </c>
      <c r="D1567" s="44">
        <f t="shared" si="64"/>
        <v>5</v>
      </c>
      <c r="E1567" s="23">
        <v>39596</v>
      </c>
      <c r="F1567" s="22">
        <v>65.099000000000004</v>
      </c>
      <c r="G1567" s="59"/>
    </row>
    <row r="1568" spans="3:7" x14ac:dyDescent="0.25">
      <c r="C1568" s="44">
        <f t="shared" si="63"/>
        <v>2008</v>
      </c>
      <c r="D1568" s="44">
        <f t="shared" si="64"/>
        <v>5</v>
      </c>
      <c r="E1568" s="23">
        <v>39597</v>
      </c>
      <c r="F1568" s="22">
        <v>60.993000000000002</v>
      </c>
      <c r="G1568" s="59"/>
    </row>
    <row r="1569" spans="3:7" x14ac:dyDescent="0.25">
      <c r="C1569" s="44">
        <f t="shared" si="63"/>
        <v>2008</v>
      </c>
      <c r="D1569" s="44">
        <f t="shared" si="64"/>
        <v>5</v>
      </c>
      <c r="E1569" s="23">
        <v>39598</v>
      </c>
      <c r="F1569" s="22">
        <v>61.16</v>
      </c>
      <c r="G1569" s="59"/>
    </row>
    <row r="1570" spans="3:7" x14ac:dyDescent="0.25">
      <c r="C1570" s="44">
        <f t="shared" si="63"/>
        <v>2008</v>
      </c>
      <c r="D1570" s="44">
        <f t="shared" si="64"/>
        <v>6</v>
      </c>
      <c r="E1570" s="23">
        <v>39601</v>
      </c>
      <c r="F1570" s="22">
        <v>62.966999999999999</v>
      </c>
      <c r="G1570" s="59"/>
    </row>
    <row r="1571" spans="3:7" x14ac:dyDescent="0.25">
      <c r="C1571" s="44">
        <f t="shared" si="63"/>
        <v>2008</v>
      </c>
      <c r="D1571" s="44">
        <f t="shared" si="64"/>
        <v>6</v>
      </c>
      <c r="E1571" s="23">
        <v>39602</v>
      </c>
      <c r="F1571" s="22">
        <v>66.066000000000003</v>
      </c>
      <c r="G1571" s="59"/>
    </row>
    <row r="1572" spans="3:7" x14ac:dyDescent="0.25">
      <c r="C1572" s="44">
        <f t="shared" si="63"/>
        <v>2008</v>
      </c>
      <c r="D1572" s="44">
        <f t="shared" si="64"/>
        <v>6</v>
      </c>
      <c r="E1572" s="23">
        <v>39603</v>
      </c>
      <c r="F1572" s="22">
        <v>69.033000000000001</v>
      </c>
      <c r="G1572" s="59"/>
    </row>
    <row r="1573" spans="3:7" x14ac:dyDescent="0.25">
      <c r="C1573" s="44">
        <f t="shared" si="63"/>
        <v>2008</v>
      </c>
      <c r="D1573" s="44">
        <f t="shared" si="64"/>
        <v>6</v>
      </c>
      <c r="E1573" s="23">
        <v>39604</v>
      </c>
      <c r="F1573" s="22">
        <v>66.599000000000004</v>
      </c>
      <c r="G1573" s="59"/>
    </row>
    <row r="1574" spans="3:7" x14ac:dyDescent="0.25">
      <c r="C1574" s="44">
        <f t="shared" si="63"/>
        <v>2008</v>
      </c>
      <c r="D1574" s="44">
        <f t="shared" si="64"/>
        <v>6</v>
      </c>
      <c r="E1574" s="23">
        <v>39605</v>
      </c>
      <c r="F1574" s="22">
        <v>69.269000000000005</v>
      </c>
      <c r="G1574" s="59"/>
    </row>
    <row r="1575" spans="3:7" x14ac:dyDescent="0.25">
      <c r="C1575" s="44">
        <f t="shared" si="63"/>
        <v>2008</v>
      </c>
      <c r="D1575" s="44">
        <f t="shared" si="64"/>
        <v>6</v>
      </c>
      <c r="E1575" s="23">
        <v>39608</v>
      </c>
      <c r="F1575" s="22">
        <v>72.5</v>
      </c>
      <c r="G1575" s="59"/>
    </row>
    <row r="1576" spans="3:7" x14ac:dyDescent="0.25">
      <c r="C1576" s="44">
        <f t="shared" si="63"/>
        <v>2008</v>
      </c>
      <c r="D1576" s="44">
        <f t="shared" si="64"/>
        <v>6</v>
      </c>
      <c r="E1576" s="23">
        <v>39609</v>
      </c>
      <c r="F1576" s="22">
        <v>74.108999999999995</v>
      </c>
      <c r="G1576" s="59"/>
    </row>
    <row r="1577" spans="3:7" x14ac:dyDescent="0.25">
      <c r="C1577" s="44">
        <f t="shared" si="63"/>
        <v>2008</v>
      </c>
      <c r="D1577" s="44">
        <f t="shared" si="64"/>
        <v>6</v>
      </c>
      <c r="E1577" s="23">
        <v>39610</v>
      </c>
      <c r="F1577" s="22">
        <v>73.344999999999999</v>
      </c>
      <c r="G1577" s="59"/>
    </row>
    <row r="1578" spans="3:7" x14ac:dyDescent="0.25">
      <c r="C1578" s="44">
        <f t="shared" si="63"/>
        <v>2008</v>
      </c>
      <c r="D1578" s="44">
        <f t="shared" si="64"/>
        <v>6</v>
      </c>
      <c r="E1578" s="23">
        <v>39611</v>
      </c>
      <c r="F1578" s="22">
        <v>69.721000000000004</v>
      </c>
      <c r="G1578" s="59"/>
    </row>
    <row r="1579" spans="3:7" x14ac:dyDescent="0.25">
      <c r="C1579" s="44">
        <f t="shared" si="63"/>
        <v>2008</v>
      </c>
      <c r="D1579" s="44">
        <f t="shared" si="64"/>
        <v>6</v>
      </c>
      <c r="E1579" s="23">
        <v>39612</v>
      </c>
      <c r="F1579" s="22">
        <v>69.028000000000006</v>
      </c>
      <c r="G1579" s="59"/>
    </row>
    <row r="1580" spans="3:7" x14ac:dyDescent="0.25">
      <c r="C1580" s="44">
        <f t="shared" si="63"/>
        <v>2008</v>
      </c>
      <c r="D1580" s="44">
        <f t="shared" si="64"/>
        <v>6</v>
      </c>
      <c r="E1580" s="23">
        <v>39615</v>
      </c>
      <c r="F1580" s="22">
        <v>66.134</v>
      </c>
      <c r="G1580" s="59"/>
    </row>
    <row r="1581" spans="3:7" x14ac:dyDescent="0.25">
      <c r="C1581" s="44">
        <f t="shared" si="63"/>
        <v>2008</v>
      </c>
      <c r="D1581" s="44">
        <f t="shared" si="64"/>
        <v>6</v>
      </c>
      <c r="E1581" s="23">
        <v>39616</v>
      </c>
      <c r="F1581" s="22">
        <v>65</v>
      </c>
      <c r="G1581" s="59"/>
    </row>
    <row r="1582" spans="3:7" x14ac:dyDescent="0.25">
      <c r="C1582" s="44">
        <f t="shared" si="63"/>
        <v>2008</v>
      </c>
      <c r="D1582" s="44">
        <f t="shared" si="64"/>
        <v>6</v>
      </c>
      <c r="E1582" s="23">
        <v>39617</v>
      </c>
      <c r="F1582" s="22">
        <v>66.83</v>
      </c>
      <c r="G1582" s="59"/>
    </row>
    <row r="1583" spans="3:7" x14ac:dyDescent="0.25">
      <c r="C1583" s="44">
        <f t="shared" si="63"/>
        <v>2008</v>
      </c>
      <c r="D1583" s="44">
        <f t="shared" si="64"/>
        <v>6</v>
      </c>
      <c r="E1583" s="23">
        <v>39618</v>
      </c>
      <c r="F1583" s="22">
        <v>70.5</v>
      </c>
      <c r="G1583" s="59"/>
    </row>
    <row r="1584" spans="3:7" x14ac:dyDescent="0.25">
      <c r="C1584" s="44">
        <f t="shared" si="63"/>
        <v>2008</v>
      </c>
      <c r="D1584" s="44">
        <f t="shared" si="64"/>
        <v>6</v>
      </c>
      <c r="E1584" s="23">
        <v>39619</v>
      </c>
      <c r="F1584" s="22">
        <v>75.933999999999997</v>
      </c>
      <c r="G1584" s="59"/>
    </row>
    <row r="1585" spans="3:7" x14ac:dyDescent="0.25">
      <c r="C1585" s="44">
        <f t="shared" si="63"/>
        <v>2008</v>
      </c>
      <c r="D1585" s="44">
        <f t="shared" si="64"/>
        <v>6</v>
      </c>
      <c r="E1585" s="23">
        <v>39622</v>
      </c>
      <c r="F1585" s="22">
        <v>75.995000000000005</v>
      </c>
      <c r="G1585" s="59"/>
    </row>
    <row r="1586" spans="3:7" x14ac:dyDescent="0.25">
      <c r="C1586" s="44">
        <f t="shared" si="63"/>
        <v>2008</v>
      </c>
      <c r="D1586" s="44">
        <f t="shared" si="64"/>
        <v>6</v>
      </c>
      <c r="E1586" s="23">
        <v>39623</v>
      </c>
      <c r="F1586" s="22">
        <v>83.33</v>
      </c>
      <c r="G1586" s="59"/>
    </row>
    <row r="1587" spans="3:7" x14ac:dyDescent="0.25">
      <c r="C1587" s="44">
        <f t="shared" si="63"/>
        <v>2008</v>
      </c>
      <c r="D1587" s="44">
        <f t="shared" si="64"/>
        <v>6</v>
      </c>
      <c r="E1587" s="23">
        <v>39624</v>
      </c>
      <c r="F1587" s="22">
        <v>81.933999999999997</v>
      </c>
      <c r="G1587" s="59"/>
    </row>
    <row r="1588" spans="3:7" x14ac:dyDescent="0.25">
      <c r="C1588" s="44">
        <f t="shared" si="63"/>
        <v>2008</v>
      </c>
      <c r="D1588" s="44">
        <f t="shared" si="64"/>
        <v>6</v>
      </c>
      <c r="E1588" s="23">
        <v>39625</v>
      </c>
      <c r="F1588" s="22">
        <v>87.230999999999995</v>
      </c>
      <c r="G1588" s="59"/>
    </row>
    <row r="1589" spans="3:7" x14ac:dyDescent="0.25">
      <c r="C1589" s="44">
        <f t="shared" si="63"/>
        <v>2008</v>
      </c>
      <c r="D1589" s="44">
        <f t="shared" si="64"/>
        <v>6</v>
      </c>
      <c r="E1589" s="23">
        <v>39626</v>
      </c>
      <c r="F1589" s="22">
        <v>89.763999999999996</v>
      </c>
      <c r="G1589" s="59"/>
    </row>
    <row r="1590" spans="3:7" x14ac:dyDescent="0.25">
      <c r="C1590" s="44">
        <f t="shared" si="63"/>
        <v>2008</v>
      </c>
      <c r="D1590" s="44">
        <f t="shared" si="64"/>
        <v>6</v>
      </c>
      <c r="E1590" s="23">
        <v>39629</v>
      </c>
      <c r="F1590" s="22">
        <v>88.17</v>
      </c>
      <c r="G1590" s="59"/>
    </row>
    <row r="1591" spans="3:7" x14ac:dyDescent="0.25">
      <c r="C1591" s="44">
        <f t="shared" si="63"/>
        <v>2008</v>
      </c>
      <c r="D1591" s="44">
        <f t="shared" si="64"/>
        <v>7</v>
      </c>
      <c r="E1591" s="23">
        <v>39630</v>
      </c>
      <c r="F1591" s="22">
        <v>88.933999999999997</v>
      </c>
      <c r="G1591" s="59"/>
    </row>
    <row r="1592" spans="3:7" x14ac:dyDescent="0.25">
      <c r="C1592" s="44">
        <f t="shared" si="63"/>
        <v>2008</v>
      </c>
      <c r="D1592" s="44">
        <f t="shared" si="64"/>
        <v>7</v>
      </c>
      <c r="E1592" s="23">
        <v>39631</v>
      </c>
      <c r="F1592" s="22">
        <v>89.197999999999993</v>
      </c>
      <c r="G1592" s="59"/>
    </row>
    <row r="1593" spans="3:7" x14ac:dyDescent="0.25">
      <c r="C1593" s="44">
        <f t="shared" si="63"/>
        <v>2008</v>
      </c>
      <c r="D1593" s="44">
        <f t="shared" si="64"/>
        <v>7</v>
      </c>
      <c r="E1593" s="23">
        <v>39632</v>
      </c>
      <c r="F1593" s="22">
        <v>90.259</v>
      </c>
      <c r="G1593" s="59"/>
    </row>
    <row r="1594" spans="3:7" x14ac:dyDescent="0.25">
      <c r="C1594" s="44">
        <f t="shared" si="63"/>
        <v>2008</v>
      </c>
      <c r="D1594" s="44">
        <f t="shared" si="64"/>
        <v>7</v>
      </c>
      <c r="E1594" s="23">
        <v>39633</v>
      </c>
      <c r="F1594" s="22">
        <v>88.965000000000003</v>
      </c>
      <c r="G1594" s="59"/>
    </row>
    <row r="1595" spans="3:7" x14ac:dyDescent="0.25">
      <c r="C1595" s="44">
        <f t="shared" si="63"/>
        <v>2008</v>
      </c>
      <c r="D1595" s="44">
        <f t="shared" si="64"/>
        <v>7</v>
      </c>
      <c r="E1595" s="23">
        <v>39636</v>
      </c>
      <c r="F1595" s="22">
        <v>89.228999999999999</v>
      </c>
      <c r="G1595" s="59"/>
    </row>
    <row r="1596" spans="3:7" x14ac:dyDescent="0.25">
      <c r="C1596" s="44">
        <f t="shared" si="63"/>
        <v>2008</v>
      </c>
      <c r="D1596" s="44">
        <f t="shared" si="64"/>
        <v>7</v>
      </c>
      <c r="E1596" s="23">
        <v>39637</v>
      </c>
      <c r="F1596" s="22">
        <v>91.066000000000003</v>
      </c>
      <c r="G1596" s="59"/>
    </row>
    <row r="1597" spans="3:7" x14ac:dyDescent="0.25">
      <c r="C1597" s="44">
        <f t="shared" si="63"/>
        <v>2008</v>
      </c>
      <c r="D1597" s="44">
        <f t="shared" si="64"/>
        <v>7</v>
      </c>
      <c r="E1597" s="23">
        <v>39638</v>
      </c>
      <c r="F1597" s="22">
        <v>82.165000000000006</v>
      </c>
      <c r="G1597" s="59"/>
    </row>
    <row r="1598" spans="3:7" x14ac:dyDescent="0.25">
      <c r="C1598" s="44">
        <f t="shared" si="63"/>
        <v>2008</v>
      </c>
      <c r="D1598" s="44">
        <f t="shared" si="64"/>
        <v>7</v>
      </c>
      <c r="E1598" s="23">
        <v>39639</v>
      </c>
      <c r="F1598" s="22">
        <v>82.603999999999999</v>
      </c>
      <c r="G1598" s="59"/>
    </row>
    <row r="1599" spans="3:7" x14ac:dyDescent="0.25">
      <c r="C1599" s="44">
        <f t="shared" si="63"/>
        <v>2008</v>
      </c>
      <c r="D1599" s="44">
        <f t="shared" si="64"/>
        <v>7</v>
      </c>
      <c r="E1599" s="23">
        <v>39640</v>
      </c>
      <c r="F1599" s="22">
        <v>82.17</v>
      </c>
      <c r="G1599" s="59"/>
    </row>
    <row r="1600" spans="3:7" x14ac:dyDescent="0.25">
      <c r="C1600" s="44">
        <f t="shared" si="63"/>
        <v>2008</v>
      </c>
      <c r="D1600" s="44">
        <f t="shared" si="64"/>
        <v>7</v>
      </c>
      <c r="E1600" s="23">
        <v>39643</v>
      </c>
      <c r="F1600" s="22">
        <v>74.570999999999998</v>
      </c>
      <c r="G1600" s="59"/>
    </row>
    <row r="1601" spans="3:7" x14ac:dyDescent="0.25">
      <c r="C1601" s="44">
        <f t="shared" si="63"/>
        <v>2008</v>
      </c>
      <c r="D1601" s="44">
        <f t="shared" si="64"/>
        <v>7</v>
      </c>
      <c r="E1601" s="23">
        <v>39644</v>
      </c>
      <c r="F1601" s="22">
        <v>80.763999999999996</v>
      </c>
      <c r="G1601" s="59"/>
    </row>
    <row r="1602" spans="3:7" x14ac:dyDescent="0.25">
      <c r="C1602" s="44">
        <f t="shared" si="63"/>
        <v>2008</v>
      </c>
      <c r="D1602" s="44">
        <f t="shared" si="64"/>
        <v>7</v>
      </c>
      <c r="E1602" s="23">
        <v>39645</v>
      </c>
      <c r="F1602" s="22">
        <v>79.84</v>
      </c>
      <c r="G1602" s="59"/>
    </row>
    <row r="1603" spans="3:7" x14ac:dyDescent="0.25">
      <c r="C1603" s="44">
        <f t="shared" si="63"/>
        <v>2008</v>
      </c>
      <c r="D1603" s="44">
        <f t="shared" si="64"/>
        <v>7</v>
      </c>
      <c r="E1603" s="23">
        <v>39646</v>
      </c>
      <c r="F1603" s="22">
        <v>73.263999999999996</v>
      </c>
      <c r="G1603" s="59"/>
    </row>
    <row r="1604" spans="3:7" x14ac:dyDescent="0.25">
      <c r="C1604" s="44">
        <f t="shared" si="63"/>
        <v>2008</v>
      </c>
      <c r="D1604" s="44">
        <f t="shared" si="64"/>
        <v>7</v>
      </c>
      <c r="E1604" s="23">
        <v>39647</v>
      </c>
      <c r="F1604" s="22">
        <v>70.844999999999999</v>
      </c>
      <c r="G1604" s="59"/>
    </row>
    <row r="1605" spans="3:7" x14ac:dyDescent="0.25">
      <c r="C1605" s="44">
        <f t="shared" si="63"/>
        <v>2008</v>
      </c>
      <c r="D1605" s="44">
        <f t="shared" si="64"/>
        <v>7</v>
      </c>
      <c r="E1605" s="23">
        <v>39650</v>
      </c>
      <c r="F1605" s="22">
        <v>64.400999999999996</v>
      </c>
      <c r="G1605" s="59"/>
    </row>
    <row r="1606" spans="3:7" x14ac:dyDescent="0.25">
      <c r="C1606" s="44">
        <f t="shared" si="63"/>
        <v>2008</v>
      </c>
      <c r="D1606" s="44">
        <f t="shared" si="64"/>
        <v>7</v>
      </c>
      <c r="E1606" s="23">
        <v>39651</v>
      </c>
      <c r="F1606" s="22">
        <v>65.533000000000001</v>
      </c>
      <c r="G1606" s="59"/>
    </row>
    <row r="1607" spans="3:7" x14ac:dyDescent="0.25">
      <c r="C1607" s="44">
        <f t="shared" ref="C1607:C1670" si="65">YEAR(E1607)</f>
        <v>2008</v>
      </c>
      <c r="D1607" s="44">
        <f t="shared" ref="D1607:D1670" si="66">MONTH(E1607)</f>
        <v>7</v>
      </c>
      <c r="E1607" s="23">
        <v>39652</v>
      </c>
      <c r="F1607" s="22">
        <v>60.17</v>
      </c>
      <c r="G1607" s="59"/>
    </row>
    <row r="1608" spans="3:7" x14ac:dyDescent="0.25">
      <c r="C1608" s="44">
        <f t="shared" si="65"/>
        <v>2008</v>
      </c>
      <c r="D1608" s="44">
        <f t="shared" si="66"/>
        <v>7</v>
      </c>
      <c r="E1608" s="23">
        <v>39653</v>
      </c>
      <c r="F1608" s="22">
        <v>61.405999999999999</v>
      </c>
      <c r="G1608" s="59"/>
    </row>
    <row r="1609" spans="3:7" x14ac:dyDescent="0.25">
      <c r="C1609" s="44">
        <f t="shared" si="65"/>
        <v>2008</v>
      </c>
      <c r="D1609" s="44">
        <f t="shared" si="66"/>
        <v>7</v>
      </c>
      <c r="E1609" s="23">
        <v>39654</v>
      </c>
      <c r="F1609" s="22">
        <v>62.164999999999999</v>
      </c>
      <c r="G1609" s="59"/>
    </row>
    <row r="1610" spans="3:7" x14ac:dyDescent="0.25">
      <c r="C1610" s="44">
        <f t="shared" si="65"/>
        <v>2008</v>
      </c>
      <c r="D1610" s="44">
        <f t="shared" si="66"/>
        <v>7</v>
      </c>
      <c r="E1610" s="23">
        <v>39657</v>
      </c>
      <c r="F1610" s="22">
        <v>61.835000000000001</v>
      </c>
      <c r="G1610" s="59"/>
    </row>
    <row r="1611" spans="3:7" x14ac:dyDescent="0.25">
      <c r="C1611" s="44">
        <f t="shared" si="65"/>
        <v>2008</v>
      </c>
      <c r="D1611" s="44">
        <f t="shared" si="66"/>
        <v>7</v>
      </c>
      <c r="E1611" s="23">
        <v>39658</v>
      </c>
      <c r="F1611" s="22">
        <v>62.835000000000001</v>
      </c>
      <c r="G1611" s="59"/>
    </row>
    <row r="1612" spans="3:7" x14ac:dyDescent="0.25">
      <c r="C1612" s="44">
        <f t="shared" si="65"/>
        <v>2008</v>
      </c>
      <c r="D1612" s="44">
        <f t="shared" si="66"/>
        <v>7</v>
      </c>
      <c r="E1612" s="23">
        <v>39659</v>
      </c>
      <c r="F1612" s="22">
        <v>61.603999999999999</v>
      </c>
      <c r="G1612" s="59"/>
    </row>
    <row r="1613" spans="3:7" x14ac:dyDescent="0.25">
      <c r="C1613" s="44">
        <f t="shared" si="65"/>
        <v>2008</v>
      </c>
      <c r="D1613" s="44">
        <f t="shared" si="66"/>
        <v>7</v>
      </c>
      <c r="E1613" s="23">
        <v>39660</v>
      </c>
      <c r="F1613" s="22">
        <v>62.098999999999997</v>
      </c>
      <c r="G1613" s="59"/>
    </row>
    <row r="1614" spans="3:7" x14ac:dyDescent="0.25">
      <c r="C1614" s="44">
        <f t="shared" si="65"/>
        <v>2008</v>
      </c>
      <c r="D1614" s="44">
        <f t="shared" si="66"/>
        <v>8</v>
      </c>
      <c r="E1614" s="23">
        <v>39661</v>
      </c>
      <c r="F1614" s="22">
        <v>64.766000000000005</v>
      </c>
      <c r="G1614" s="59"/>
    </row>
    <row r="1615" spans="3:7" x14ac:dyDescent="0.25">
      <c r="C1615" s="44">
        <f t="shared" si="65"/>
        <v>2008</v>
      </c>
      <c r="D1615" s="44">
        <f t="shared" si="66"/>
        <v>8</v>
      </c>
      <c r="E1615" s="23">
        <v>39664</v>
      </c>
      <c r="F1615" s="22">
        <v>65.834999999999994</v>
      </c>
      <c r="G1615" s="59"/>
    </row>
    <row r="1616" spans="3:7" x14ac:dyDescent="0.25">
      <c r="C1616" s="44">
        <f t="shared" si="65"/>
        <v>2008</v>
      </c>
      <c r="D1616" s="44">
        <f t="shared" si="66"/>
        <v>8</v>
      </c>
      <c r="E1616" s="23">
        <v>39665</v>
      </c>
      <c r="F1616" s="22">
        <v>62.826999999999998</v>
      </c>
      <c r="G1616" s="59"/>
    </row>
    <row r="1617" spans="3:7" x14ac:dyDescent="0.25">
      <c r="C1617" s="44">
        <f t="shared" si="65"/>
        <v>2008</v>
      </c>
      <c r="D1617" s="44">
        <f t="shared" si="66"/>
        <v>8</v>
      </c>
      <c r="E1617" s="23">
        <v>39666</v>
      </c>
      <c r="F1617" s="22">
        <v>62.505000000000003</v>
      </c>
      <c r="G1617" s="59"/>
    </row>
    <row r="1618" spans="3:7" x14ac:dyDescent="0.25">
      <c r="C1618" s="44">
        <f t="shared" si="65"/>
        <v>2008</v>
      </c>
      <c r="D1618" s="44">
        <f t="shared" si="66"/>
        <v>8</v>
      </c>
      <c r="E1618" s="23">
        <v>39667</v>
      </c>
      <c r="F1618" s="22">
        <v>62.835000000000001</v>
      </c>
      <c r="G1618" s="59"/>
    </row>
    <row r="1619" spans="3:7" x14ac:dyDescent="0.25">
      <c r="C1619" s="44">
        <f t="shared" si="65"/>
        <v>2008</v>
      </c>
      <c r="D1619" s="44">
        <f t="shared" si="66"/>
        <v>8</v>
      </c>
      <c r="E1619" s="23">
        <v>39668</v>
      </c>
      <c r="F1619" s="22">
        <v>62.933999999999997</v>
      </c>
      <c r="G1619" s="59"/>
    </row>
    <row r="1620" spans="3:7" x14ac:dyDescent="0.25">
      <c r="C1620" s="44">
        <f t="shared" si="65"/>
        <v>2008</v>
      </c>
      <c r="D1620" s="44">
        <f t="shared" si="66"/>
        <v>8</v>
      </c>
      <c r="E1620" s="23">
        <v>39671</v>
      </c>
      <c r="F1620" s="22">
        <v>60.533000000000001</v>
      </c>
      <c r="G1620" s="59"/>
    </row>
    <row r="1621" spans="3:7" x14ac:dyDescent="0.25">
      <c r="C1621" s="44">
        <f t="shared" si="65"/>
        <v>2008</v>
      </c>
      <c r="D1621" s="44">
        <f t="shared" si="66"/>
        <v>8</v>
      </c>
      <c r="E1621" s="23">
        <v>39672</v>
      </c>
      <c r="F1621" s="22">
        <v>59.405999999999999</v>
      </c>
      <c r="G1621" s="59"/>
    </row>
    <row r="1622" spans="3:7" x14ac:dyDescent="0.25">
      <c r="C1622" s="44">
        <f t="shared" si="65"/>
        <v>2008</v>
      </c>
      <c r="D1622" s="44">
        <f t="shared" si="66"/>
        <v>8</v>
      </c>
      <c r="E1622" s="23">
        <v>39673</v>
      </c>
      <c r="F1622" s="22">
        <v>61.17</v>
      </c>
      <c r="G1622" s="59"/>
    </row>
    <row r="1623" spans="3:7" x14ac:dyDescent="0.25">
      <c r="C1623" s="44">
        <f t="shared" si="65"/>
        <v>2008</v>
      </c>
      <c r="D1623" s="44">
        <f t="shared" si="66"/>
        <v>8</v>
      </c>
      <c r="E1623" s="23">
        <v>39674</v>
      </c>
      <c r="F1623" s="22">
        <v>63.429000000000002</v>
      </c>
      <c r="G1623" s="59"/>
    </row>
    <row r="1624" spans="3:7" x14ac:dyDescent="0.25">
      <c r="C1624" s="44">
        <f t="shared" si="65"/>
        <v>2008</v>
      </c>
      <c r="D1624" s="44">
        <f t="shared" si="66"/>
        <v>8</v>
      </c>
      <c r="E1624" s="23">
        <v>39675</v>
      </c>
      <c r="F1624" s="22">
        <v>62.933999999999997</v>
      </c>
      <c r="G1624" s="59"/>
    </row>
    <row r="1625" spans="3:7" x14ac:dyDescent="0.25">
      <c r="C1625" s="44">
        <f t="shared" si="65"/>
        <v>2008</v>
      </c>
      <c r="D1625" s="44">
        <f t="shared" si="66"/>
        <v>8</v>
      </c>
      <c r="E1625" s="23">
        <v>39678</v>
      </c>
      <c r="F1625" s="22">
        <v>63.235999999999997</v>
      </c>
      <c r="G1625" s="59"/>
    </row>
    <row r="1626" spans="3:7" x14ac:dyDescent="0.25">
      <c r="C1626" s="44">
        <f t="shared" si="65"/>
        <v>2008</v>
      </c>
      <c r="D1626" s="44">
        <f t="shared" si="66"/>
        <v>8</v>
      </c>
      <c r="E1626" s="23">
        <v>39679</v>
      </c>
      <c r="F1626" s="22">
        <v>64.331999999999994</v>
      </c>
      <c r="G1626" s="59"/>
    </row>
    <row r="1627" spans="3:7" x14ac:dyDescent="0.25">
      <c r="C1627" s="44">
        <f t="shared" si="65"/>
        <v>2008</v>
      </c>
      <c r="D1627" s="44">
        <f t="shared" si="66"/>
        <v>8</v>
      </c>
      <c r="E1627" s="23">
        <v>39680</v>
      </c>
      <c r="F1627" s="22">
        <v>65.533000000000001</v>
      </c>
      <c r="G1627" s="59"/>
    </row>
    <row r="1628" spans="3:7" x14ac:dyDescent="0.25">
      <c r="C1628" s="44">
        <f t="shared" si="65"/>
        <v>2008</v>
      </c>
      <c r="D1628" s="44">
        <f t="shared" si="66"/>
        <v>8</v>
      </c>
      <c r="E1628" s="23">
        <v>39681</v>
      </c>
      <c r="F1628" s="22">
        <v>70.662000000000006</v>
      </c>
      <c r="G1628" s="59"/>
    </row>
    <row r="1629" spans="3:7" x14ac:dyDescent="0.25">
      <c r="C1629" s="44">
        <f t="shared" si="65"/>
        <v>2008</v>
      </c>
      <c r="D1629" s="44">
        <f t="shared" si="66"/>
        <v>8</v>
      </c>
      <c r="E1629" s="23">
        <v>39682</v>
      </c>
      <c r="F1629" s="22">
        <v>73.314999999999998</v>
      </c>
      <c r="G1629" s="59"/>
    </row>
    <row r="1630" spans="3:7" x14ac:dyDescent="0.25">
      <c r="C1630" s="44">
        <f t="shared" si="65"/>
        <v>2008</v>
      </c>
      <c r="D1630" s="44">
        <f t="shared" si="66"/>
        <v>8</v>
      </c>
      <c r="E1630" s="23">
        <v>39685</v>
      </c>
      <c r="F1630" s="22">
        <v>73.314999999999998</v>
      </c>
      <c r="G1630" s="59"/>
    </row>
    <row r="1631" spans="3:7" x14ac:dyDescent="0.25">
      <c r="C1631" s="44">
        <f t="shared" si="65"/>
        <v>2008</v>
      </c>
      <c r="D1631" s="44">
        <f t="shared" si="66"/>
        <v>8</v>
      </c>
      <c r="E1631" s="23">
        <v>39686</v>
      </c>
      <c r="F1631" s="22">
        <v>80.834999999999994</v>
      </c>
      <c r="G1631" s="59"/>
    </row>
    <row r="1632" spans="3:7" x14ac:dyDescent="0.25">
      <c r="C1632" s="44">
        <f t="shared" si="65"/>
        <v>2008</v>
      </c>
      <c r="D1632" s="44">
        <f t="shared" si="66"/>
        <v>8</v>
      </c>
      <c r="E1632" s="23">
        <v>39687</v>
      </c>
      <c r="F1632" s="22">
        <v>89.736000000000004</v>
      </c>
      <c r="G1632" s="59"/>
    </row>
    <row r="1633" spans="3:7" x14ac:dyDescent="0.25">
      <c r="C1633" s="44">
        <f t="shared" si="65"/>
        <v>2008</v>
      </c>
      <c r="D1633" s="44">
        <f t="shared" si="66"/>
        <v>8</v>
      </c>
      <c r="E1633" s="23">
        <v>39688</v>
      </c>
      <c r="F1633" s="22">
        <v>89.754000000000005</v>
      </c>
      <c r="G1633" s="59"/>
    </row>
    <row r="1634" spans="3:7" x14ac:dyDescent="0.25">
      <c r="C1634" s="44">
        <f t="shared" si="65"/>
        <v>2008</v>
      </c>
      <c r="D1634" s="44">
        <f t="shared" si="66"/>
        <v>8</v>
      </c>
      <c r="E1634" s="23">
        <v>39689</v>
      </c>
      <c r="F1634" s="22">
        <v>85.070999999999998</v>
      </c>
      <c r="G1634" s="59"/>
    </row>
    <row r="1635" spans="3:7" x14ac:dyDescent="0.25">
      <c r="C1635" s="44">
        <f t="shared" si="65"/>
        <v>2008</v>
      </c>
      <c r="D1635" s="44">
        <f t="shared" si="66"/>
        <v>9</v>
      </c>
      <c r="E1635" s="23">
        <v>39692</v>
      </c>
      <c r="F1635" s="22">
        <v>86.066000000000003</v>
      </c>
      <c r="G1635" s="59"/>
    </row>
    <row r="1636" spans="3:7" x14ac:dyDescent="0.25">
      <c r="C1636" s="44">
        <f t="shared" si="65"/>
        <v>2008</v>
      </c>
      <c r="D1636" s="44">
        <f t="shared" si="66"/>
        <v>9</v>
      </c>
      <c r="E1636" s="23">
        <v>39693</v>
      </c>
      <c r="F1636" s="22">
        <v>81.396000000000001</v>
      </c>
      <c r="G1636" s="59"/>
    </row>
    <row r="1637" spans="3:7" x14ac:dyDescent="0.25">
      <c r="C1637" s="44">
        <f t="shared" si="65"/>
        <v>2008</v>
      </c>
      <c r="D1637" s="44">
        <f t="shared" si="66"/>
        <v>9</v>
      </c>
      <c r="E1637" s="23">
        <v>39694</v>
      </c>
      <c r="F1637" s="22">
        <v>84.334999999999994</v>
      </c>
      <c r="G1637" s="59"/>
    </row>
    <row r="1638" spans="3:7" x14ac:dyDescent="0.25">
      <c r="C1638" s="44">
        <f t="shared" si="65"/>
        <v>2008</v>
      </c>
      <c r="D1638" s="44">
        <f t="shared" si="66"/>
        <v>9</v>
      </c>
      <c r="E1638" s="23">
        <v>39695</v>
      </c>
      <c r="F1638" s="22">
        <v>87.67</v>
      </c>
      <c r="G1638" s="59"/>
    </row>
    <row r="1639" spans="3:7" x14ac:dyDescent="0.25">
      <c r="C1639" s="44">
        <f t="shared" si="65"/>
        <v>2008</v>
      </c>
      <c r="D1639" s="44">
        <f t="shared" si="66"/>
        <v>9</v>
      </c>
      <c r="E1639" s="23">
        <v>39696</v>
      </c>
      <c r="F1639" s="22">
        <v>92.165000000000006</v>
      </c>
      <c r="G1639" s="59"/>
    </row>
    <row r="1640" spans="3:7" x14ac:dyDescent="0.25">
      <c r="C1640" s="44">
        <f t="shared" si="65"/>
        <v>2008</v>
      </c>
      <c r="D1640" s="44">
        <f t="shared" si="66"/>
        <v>9</v>
      </c>
      <c r="E1640" s="23">
        <v>39699</v>
      </c>
      <c r="F1640" s="22">
        <v>82.730999999999995</v>
      </c>
      <c r="G1640" s="59"/>
    </row>
    <row r="1641" spans="3:7" x14ac:dyDescent="0.25">
      <c r="C1641" s="44">
        <f t="shared" si="65"/>
        <v>2008</v>
      </c>
      <c r="D1641" s="44">
        <f t="shared" si="66"/>
        <v>9</v>
      </c>
      <c r="E1641" s="23">
        <v>39700</v>
      </c>
      <c r="F1641" s="22">
        <v>88.741</v>
      </c>
      <c r="G1641" s="59"/>
    </row>
    <row r="1642" spans="3:7" x14ac:dyDescent="0.25">
      <c r="C1642" s="44">
        <f t="shared" si="65"/>
        <v>2008</v>
      </c>
      <c r="D1642" s="44">
        <f t="shared" si="66"/>
        <v>9</v>
      </c>
      <c r="E1642" s="23">
        <v>39701</v>
      </c>
      <c r="F1642" s="22">
        <v>84.897999999999996</v>
      </c>
      <c r="G1642" s="59"/>
    </row>
    <row r="1643" spans="3:7" x14ac:dyDescent="0.25">
      <c r="C1643" s="44">
        <f t="shared" si="65"/>
        <v>2008</v>
      </c>
      <c r="D1643" s="44">
        <f t="shared" si="66"/>
        <v>9</v>
      </c>
      <c r="E1643" s="23">
        <v>39702</v>
      </c>
      <c r="F1643" s="22">
        <v>89.558999999999997</v>
      </c>
      <c r="G1643" s="59"/>
    </row>
    <row r="1644" spans="3:7" x14ac:dyDescent="0.25">
      <c r="C1644" s="44">
        <f t="shared" si="65"/>
        <v>2008</v>
      </c>
      <c r="D1644" s="44">
        <f t="shared" si="66"/>
        <v>9</v>
      </c>
      <c r="E1644" s="23">
        <v>39703</v>
      </c>
      <c r="F1644" s="22">
        <v>89.16</v>
      </c>
      <c r="G1644" s="59"/>
    </row>
    <row r="1645" spans="3:7" x14ac:dyDescent="0.25">
      <c r="C1645" s="44">
        <f t="shared" si="65"/>
        <v>2008</v>
      </c>
      <c r="D1645" s="44">
        <f t="shared" si="66"/>
        <v>9</v>
      </c>
      <c r="E1645" s="23">
        <v>39706</v>
      </c>
      <c r="F1645" s="22">
        <v>110.277</v>
      </c>
      <c r="G1645" s="59"/>
    </row>
    <row r="1646" spans="3:7" x14ac:dyDescent="0.25">
      <c r="C1646" s="44">
        <f t="shared" si="65"/>
        <v>2008</v>
      </c>
      <c r="D1646" s="44">
        <f t="shared" si="66"/>
        <v>9</v>
      </c>
      <c r="E1646" s="23">
        <v>39707</v>
      </c>
      <c r="F1646" s="22">
        <v>124.69499999999999</v>
      </c>
      <c r="G1646" s="59"/>
    </row>
    <row r="1647" spans="3:7" x14ac:dyDescent="0.25">
      <c r="C1647" s="44">
        <f t="shared" si="65"/>
        <v>2008</v>
      </c>
      <c r="D1647" s="44">
        <f t="shared" si="66"/>
        <v>9</v>
      </c>
      <c r="E1647" s="23">
        <v>39708</v>
      </c>
      <c r="F1647" s="22">
        <v>139.97499999999999</v>
      </c>
      <c r="G1647" s="59"/>
    </row>
    <row r="1648" spans="3:7" x14ac:dyDescent="0.25">
      <c r="C1648" s="44">
        <f t="shared" si="65"/>
        <v>2008</v>
      </c>
      <c r="D1648" s="44">
        <f t="shared" si="66"/>
        <v>9</v>
      </c>
      <c r="E1648" s="23">
        <v>39709</v>
      </c>
      <c r="F1648" s="22">
        <v>131.36500000000001</v>
      </c>
      <c r="G1648" s="59"/>
    </row>
    <row r="1649" spans="3:7" x14ac:dyDescent="0.25">
      <c r="C1649" s="44">
        <f t="shared" si="65"/>
        <v>2008</v>
      </c>
      <c r="D1649" s="44">
        <f t="shared" si="66"/>
        <v>9</v>
      </c>
      <c r="E1649" s="23">
        <v>39710</v>
      </c>
      <c r="F1649" s="22">
        <v>112.705</v>
      </c>
      <c r="G1649" s="59"/>
    </row>
    <row r="1650" spans="3:7" x14ac:dyDescent="0.25">
      <c r="C1650" s="44">
        <f t="shared" si="65"/>
        <v>2008</v>
      </c>
      <c r="D1650" s="44">
        <f t="shared" si="66"/>
        <v>9</v>
      </c>
      <c r="E1650" s="23">
        <v>39713</v>
      </c>
      <c r="F1650" s="22">
        <v>96.185000000000002</v>
      </c>
      <c r="G1650" s="59"/>
    </row>
    <row r="1651" spans="3:7" x14ac:dyDescent="0.25">
      <c r="C1651" s="44">
        <f t="shared" si="65"/>
        <v>2008</v>
      </c>
      <c r="D1651" s="44">
        <f t="shared" si="66"/>
        <v>9</v>
      </c>
      <c r="E1651" s="23">
        <v>39714</v>
      </c>
      <c r="F1651" s="22">
        <v>94.644000000000005</v>
      </c>
      <c r="G1651" s="59"/>
    </row>
    <row r="1652" spans="3:7" x14ac:dyDescent="0.25">
      <c r="C1652" s="44">
        <f t="shared" si="65"/>
        <v>2008</v>
      </c>
      <c r="D1652" s="44">
        <f t="shared" si="66"/>
        <v>9</v>
      </c>
      <c r="E1652" s="23">
        <v>39715</v>
      </c>
      <c r="F1652" s="22">
        <v>86.911000000000001</v>
      </c>
      <c r="G1652" s="59"/>
    </row>
    <row r="1653" spans="3:7" x14ac:dyDescent="0.25">
      <c r="C1653" s="44">
        <f t="shared" si="65"/>
        <v>2008</v>
      </c>
      <c r="D1653" s="44">
        <f t="shared" si="66"/>
        <v>9</v>
      </c>
      <c r="E1653" s="23">
        <v>39716</v>
      </c>
      <c r="F1653" s="22">
        <v>89.221000000000004</v>
      </c>
      <c r="G1653" s="59"/>
    </row>
    <row r="1654" spans="3:7" x14ac:dyDescent="0.25">
      <c r="C1654" s="44">
        <f t="shared" si="65"/>
        <v>2008</v>
      </c>
      <c r="D1654" s="44">
        <f t="shared" si="66"/>
        <v>9</v>
      </c>
      <c r="E1654" s="23">
        <v>39717</v>
      </c>
      <c r="F1654" s="22">
        <v>96.674999999999997</v>
      </c>
      <c r="G1654" s="59"/>
    </row>
    <row r="1655" spans="3:7" x14ac:dyDescent="0.25">
      <c r="C1655" s="44">
        <f t="shared" si="65"/>
        <v>2008</v>
      </c>
      <c r="D1655" s="44">
        <f t="shared" si="66"/>
        <v>9</v>
      </c>
      <c r="E1655" s="23">
        <v>39720</v>
      </c>
      <c r="F1655" s="22">
        <v>117.09399999999999</v>
      </c>
      <c r="G1655" s="59"/>
    </row>
    <row r="1656" spans="3:7" x14ac:dyDescent="0.25">
      <c r="C1656" s="44">
        <f t="shared" si="65"/>
        <v>2008</v>
      </c>
      <c r="D1656" s="44">
        <f t="shared" si="66"/>
        <v>9</v>
      </c>
      <c r="E1656" s="23">
        <v>39721</v>
      </c>
      <c r="F1656" s="22">
        <v>103.3</v>
      </c>
      <c r="G1656" s="59"/>
    </row>
    <row r="1657" spans="3:7" x14ac:dyDescent="0.25">
      <c r="C1657" s="44">
        <f t="shared" si="65"/>
        <v>2008</v>
      </c>
      <c r="D1657" s="44">
        <f t="shared" si="66"/>
        <v>10</v>
      </c>
      <c r="E1657" s="23">
        <v>39722</v>
      </c>
      <c r="F1657" s="22">
        <v>96.67</v>
      </c>
      <c r="G1657" s="59"/>
    </row>
    <row r="1658" spans="3:7" x14ac:dyDescent="0.25">
      <c r="C1658" s="44">
        <f t="shared" si="65"/>
        <v>2008</v>
      </c>
      <c r="D1658" s="44">
        <f t="shared" si="66"/>
        <v>10</v>
      </c>
      <c r="E1658" s="23">
        <v>39723</v>
      </c>
      <c r="F1658" s="22">
        <v>92.789000000000001</v>
      </c>
      <c r="G1658" s="59"/>
    </row>
    <row r="1659" spans="3:7" x14ac:dyDescent="0.25">
      <c r="C1659" s="44">
        <f t="shared" si="65"/>
        <v>2008</v>
      </c>
      <c r="D1659" s="44">
        <f t="shared" si="66"/>
        <v>10</v>
      </c>
      <c r="E1659" s="23">
        <v>39724</v>
      </c>
      <c r="F1659" s="22">
        <v>90.67</v>
      </c>
      <c r="G1659" s="59"/>
    </row>
    <row r="1660" spans="3:7" x14ac:dyDescent="0.25">
      <c r="C1660" s="44">
        <f t="shared" si="65"/>
        <v>2008</v>
      </c>
      <c r="D1660" s="44">
        <f t="shared" si="66"/>
        <v>10</v>
      </c>
      <c r="E1660" s="23">
        <v>39727</v>
      </c>
      <c r="F1660" s="22">
        <v>88.66</v>
      </c>
      <c r="G1660" s="59"/>
    </row>
    <row r="1661" spans="3:7" x14ac:dyDescent="0.25">
      <c r="C1661" s="44">
        <f t="shared" si="65"/>
        <v>2008</v>
      </c>
      <c r="D1661" s="44">
        <f t="shared" si="66"/>
        <v>10</v>
      </c>
      <c r="E1661" s="23">
        <v>39728</v>
      </c>
      <c r="F1661" s="22">
        <v>83.515000000000001</v>
      </c>
      <c r="G1661" s="59"/>
    </row>
    <row r="1662" spans="3:7" x14ac:dyDescent="0.25">
      <c r="C1662" s="44">
        <f t="shared" si="65"/>
        <v>2008</v>
      </c>
      <c r="D1662" s="44">
        <f t="shared" si="66"/>
        <v>10</v>
      </c>
      <c r="E1662" s="23">
        <v>39729</v>
      </c>
      <c r="F1662" s="22">
        <v>74.665000000000006</v>
      </c>
      <c r="G1662" s="59"/>
    </row>
    <row r="1663" spans="3:7" x14ac:dyDescent="0.25">
      <c r="C1663" s="44">
        <f t="shared" si="65"/>
        <v>2008</v>
      </c>
      <c r="D1663" s="44">
        <f t="shared" si="66"/>
        <v>10</v>
      </c>
      <c r="E1663" s="23">
        <v>39730</v>
      </c>
      <c r="F1663" s="22">
        <v>71.438999999999993</v>
      </c>
      <c r="G1663" s="59"/>
    </row>
    <row r="1664" spans="3:7" x14ac:dyDescent="0.25">
      <c r="C1664" s="44">
        <f t="shared" si="65"/>
        <v>2008</v>
      </c>
      <c r="D1664" s="44">
        <f t="shared" si="66"/>
        <v>10</v>
      </c>
      <c r="E1664" s="23">
        <v>39731</v>
      </c>
      <c r="F1664" s="22">
        <v>77.055999999999997</v>
      </c>
      <c r="G1664" s="59"/>
    </row>
    <row r="1665" spans="3:7" x14ac:dyDescent="0.25">
      <c r="C1665" s="44">
        <f t="shared" si="65"/>
        <v>2008</v>
      </c>
      <c r="D1665" s="44">
        <f t="shared" si="66"/>
        <v>10</v>
      </c>
      <c r="E1665" s="23">
        <v>39734</v>
      </c>
      <c r="F1665" s="22">
        <v>63.325000000000003</v>
      </c>
      <c r="G1665" s="59"/>
    </row>
    <row r="1666" spans="3:7" x14ac:dyDescent="0.25">
      <c r="C1666" s="44">
        <f t="shared" si="65"/>
        <v>2008</v>
      </c>
      <c r="D1666" s="44">
        <f t="shared" si="66"/>
        <v>10</v>
      </c>
      <c r="E1666" s="23">
        <v>39735</v>
      </c>
      <c r="F1666" s="22">
        <v>53.576000000000001</v>
      </c>
      <c r="G1666" s="59"/>
    </row>
    <row r="1667" spans="3:7" x14ac:dyDescent="0.25">
      <c r="C1667" s="44">
        <f t="shared" si="65"/>
        <v>2008</v>
      </c>
      <c r="D1667" s="44">
        <f t="shared" si="66"/>
        <v>10</v>
      </c>
      <c r="E1667" s="23">
        <v>39736</v>
      </c>
      <c r="F1667" s="22">
        <v>66.075999999999993</v>
      </c>
      <c r="G1667" s="59"/>
    </row>
    <row r="1668" spans="3:7" x14ac:dyDescent="0.25">
      <c r="C1668" s="44">
        <f t="shared" si="65"/>
        <v>2008</v>
      </c>
      <c r="D1668" s="44">
        <f t="shared" si="66"/>
        <v>10</v>
      </c>
      <c r="E1668" s="23">
        <v>39737</v>
      </c>
      <c r="F1668" s="22">
        <v>65.230999999999995</v>
      </c>
      <c r="G1668" s="59"/>
    </row>
    <row r="1669" spans="3:7" x14ac:dyDescent="0.25">
      <c r="C1669" s="44">
        <f t="shared" si="65"/>
        <v>2008</v>
      </c>
      <c r="D1669" s="44">
        <f t="shared" si="66"/>
        <v>10</v>
      </c>
      <c r="E1669" s="23">
        <v>39738</v>
      </c>
      <c r="F1669" s="22">
        <v>74.736000000000004</v>
      </c>
      <c r="G1669" s="59"/>
    </row>
    <row r="1670" spans="3:7" x14ac:dyDescent="0.25">
      <c r="C1670" s="44">
        <f t="shared" si="65"/>
        <v>2008</v>
      </c>
      <c r="D1670" s="44">
        <f t="shared" si="66"/>
        <v>10</v>
      </c>
      <c r="E1670" s="23">
        <v>39741</v>
      </c>
      <c r="F1670" s="22">
        <v>76.674999999999997</v>
      </c>
      <c r="G1670" s="59"/>
    </row>
    <row r="1671" spans="3:7" x14ac:dyDescent="0.25">
      <c r="C1671" s="44">
        <f t="shared" ref="C1671:C1734" si="67">YEAR(E1671)</f>
        <v>2008</v>
      </c>
      <c r="D1671" s="44">
        <f t="shared" ref="D1671:D1734" si="68">MONTH(E1671)</f>
        <v>10</v>
      </c>
      <c r="E1671" s="23">
        <v>39742</v>
      </c>
      <c r="F1671" s="22">
        <v>70.525000000000006</v>
      </c>
      <c r="G1671" s="59"/>
    </row>
    <row r="1672" spans="3:7" x14ac:dyDescent="0.25">
      <c r="C1672" s="44">
        <f t="shared" si="67"/>
        <v>2008</v>
      </c>
      <c r="D1672" s="44">
        <f t="shared" si="68"/>
        <v>10</v>
      </c>
      <c r="E1672" s="23">
        <v>39743</v>
      </c>
      <c r="F1672" s="22">
        <v>78.381</v>
      </c>
      <c r="G1672" s="59"/>
    </row>
    <row r="1673" spans="3:7" x14ac:dyDescent="0.25">
      <c r="C1673" s="44">
        <f t="shared" si="67"/>
        <v>2008</v>
      </c>
      <c r="D1673" s="44">
        <f t="shared" si="68"/>
        <v>10</v>
      </c>
      <c r="E1673" s="23">
        <v>39744</v>
      </c>
      <c r="F1673" s="22">
        <v>88.399000000000001</v>
      </c>
      <c r="G1673" s="59"/>
    </row>
    <row r="1674" spans="3:7" x14ac:dyDescent="0.25">
      <c r="C1674" s="44">
        <f t="shared" si="67"/>
        <v>2008</v>
      </c>
      <c r="D1674" s="44">
        <f t="shared" si="68"/>
        <v>10</v>
      </c>
      <c r="E1674" s="23">
        <v>39745</v>
      </c>
      <c r="F1674" s="22">
        <v>105.33</v>
      </c>
      <c r="G1674" s="59"/>
    </row>
    <row r="1675" spans="3:7" x14ac:dyDescent="0.25">
      <c r="C1675" s="44">
        <f t="shared" si="67"/>
        <v>2008</v>
      </c>
      <c r="D1675" s="44">
        <f t="shared" si="68"/>
        <v>10</v>
      </c>
      <c r="E1675" s="23">
        <v>39748</v>
      </c>
      <c r="F1675" s="22">
        <v>104.09099999999999</v>
      </c>
      <c r="G1675" s="59"/>
    </row>
    <row r="1676" spans="3:7" x14ac:dyDescent="0.25">
      <c r="C1676" s="44">
        <f t="shared" si="67"/>
        <v>2008</v>
      </c>
      <c r="D1676" s="44">
        <f t="shared" si="68"/>
        <v>10</v>
      </c>
      <c r="E1676" s="23">
        <v>39749</v>
      </c>
      <c r="F1676" s="22">
        <v>84.566000000000003</v>
      </c>
      <c r="G1676" s="59"/>
    </row>
    <row r="1677" spans="3:7" x14ac:dyDescent="0.25">
      <c r="C1677" s="44">
        <f t="shared" si="67"/>
        <v>2008</v>
      </c>
      <c r="D1677" s="44">
        <f t="shared" si="68"/>
        <v>10</v>
      </c>
      <c r="E1677" s="23">
        <v>39750</v>
      </c>
      <c r="F1677" s="22">
        <v>80.025000000000006</v>
      </c>
      <c r="G1677" s="59"/>
    </row>
    <row r="1678" spans="3:7" x14ac:dyDescent="0.25">
      <c r="C1678" s="44">
        <f t="shared" si="67"/>
        <v>2008</v>
      </c>
      <c r="D1678" s="44">
        <f t="shared" si="68"/>
        <v>10</v>
      </c>
      <c r="E1678" s="23">
        <v>39751</v>
      </c>
      <c r="F1678" s="22">
        <v>75.510000000000005</v>
      </c>
      <c r="G1678" s="59"/>
    </row>
    <row r="1679" spans="3:7" x14ac:dyDescent="0.25">
      <c r="C1679" s="44">
        <f t="shared" si="67"/>
        <v>2008</v>
      </c>
      <c r="D1679" s="44">
        <f t="shared" si="68"/>
        <v>10</v>
      </c>
      <c r="E1679" s="23">
        <v>39752</v>
      </c>
      <c r="F1679" s="22">
        <v>69.418999999999997</v>
      </c>
      <c r="G1679" s="59"/>
    </row>
    <row r="1680" spans="3:7" x14ac:dyDescent="0.25">
      <c r="C1680" s="44">
        <f t="shared" si="67"/>
        <v>2008</v>
      </c>
      <c r="D1680" s="44">
        <f t="shared" si="68"/>
        <v>11</v>
      </c>
      <c r="E1680" s="23">
        <v>39755</v>
      </c>
      <c r="F1680" s="22">
        <v>66.33</v>
      </c>
      <c r="G1680" s="59"/>
    </row>
    <row r="1681" spans="3:7" x14ac:dyDescent="0.25">
      <c r="C1681" s="44">
        <f t="shared" si="67"/>
        <v>2008</v>
      </c>
      <c r="D1681" s="44">
        <f t="shared" si="68"/>
        <v>11</v>
      </c>
      <c r="E1681" s="23">
        <v>39756</v>
      </c>
      <c r="F1681" s="22">
        <v>63.695</v>
      </c>
      <c r="G1681" s="59"/>
    </row>
    <row r="1682" spans="3:7" x14ac:dyDescent="0.25">
      <c r="C1682" s="44">
        <f t="shared" si="67"/>
        <v>2008</v>
      </c>
      <c r="D1682" s="44">
        <f t="shared" si="68"/>
        <v>11</v>
      </c>
      <c r="E1682" s="23">
        <v>39757</v>
      </c>
      <c r="F1682" s="22">
        <v>63.826999999999998</v>
      </c>
      <c r="G1682" s="59"/>
    </row>
    <row r="1683" spans="3:7" x14ac:dyDescent="0.25">
      <c r="C1683" s="44">
        <f t="shared" si="67"/>
        <v>2008</v>
      </c>
      <c r="D1683" s="44">
        <f t="shared" si="68"/>
        <v>11</v>
      </c>
      <c r="E1683" s="23">
        <v>39758</v>
      </c>
      <c r="F1683" s="22">
        <v>69.33</v>
      </c>
      <c r="G1683" s="59"/>
    </row>
    <row r="1684" spans="3:7" x14ac:dyDescent="0.25">
      <c r="C1684" s="44">
        <f t="shared" si="67"/>
        <v>2008</v>
      </c>
      <c r="D1684" s="44">
        <f t="shared" si="68"/>
        <v>11</v>
      </c>
      <c r="E1684" s="23">
        <v>39759</v>
      </c>
      <c r="F1684" s="22">
        <v>71.33</v>
      </c>
      <c r="G1684" s="59"/>
    </row>
    <row r="1685" spans="3:7" x14ac:dyDescent="0.25">
      <c r="C1685" s="44">
        <f t="shared" si="67"/>
        <v>2008</v>
      </c>
      <c r="D1685" s="44">
        <f t="shared" si="68"/>
        <v>11</v>
      </c>
      <c r="E1685" s="23">
        <v>39762</v>
      </c>
      <c r="F1685" s="22">
        <v>68.004999999999995</v>
      </c>
      <c r="G1685" s="59"/>
    </row>
    <row r="1686" spans="3:7" x14ac:dyDescent="0.25">
      <c r="C1686" s="44">
        <f t="shared" si="67"/>
        <v>2008</v>
      </c>
      <c r="D1686" s="44">
        <f t="shared" si="68"/>
        <v>11</v>
      </c>
      <c r="E1686" s="23">
        <v>39763</v>
      </c>
      <c r="F1686" s="22">
        <v>68.466999999999999</v>
      </c>
      <c r="G1686" s="59"/>
    </row>
    <row r="1687" spans="3:7" x14ac:dyDescent="0.25">
      <c r="C1687" s="44">
        <f t="shared" si="67"/>
        <v>2008</v>
      </c>
      <c r="D1687" s="44">
        <f t="shared" si="68"/>
        <v>11</v>
      </c>
      <c r="E1687" s="23">
        <v>39764</v>
      </c>
      <c r="F1687" s="22">
        <v>76.736000000000004</v>
      </c>
      <c r="G1687" s="59"/>
    </row>
    <row r="1688" spans="3:7" x14ac:dyDescent="0.25">
      <c r="C1688" s="44">
        <f t="shared" si="67"/>
        <v>2008</v>
      </c>
      <c r="D1688" s="44">
        <f t="shared" si="68"/>
        <v>11</v>
      </c>
      <c r="E1688" s="23">
        <v>39765</v>
      </c>
      <c r="F1688" s="22">
        <v>75.900999999999996</v>
      </c>
      <c r="G1688" s="59"/>
    </row>
    <row r="1689" spans="3:7" x14ac:dyDescent="0.25">
      <c r="C1689" s="44">
        <f t="shared" si="67"/>
        <v>2008</v>
      </c>
      <c r="D1689" s="44">
        <f t="shared" si="68"/>
        <v>11</v>
      </c>
      <c r="E1689" s="23">
        <v>39766</v>
      </c>
      <c r="F1689" s="22">
        <v>73.825000000000003</v>
      </c>
      <c r="G1689" s="59"/>
    </row>
    <row r="1690" spans="3:7" x14ac:dyDescent="0.25">
      <c r="C1690" s="44">
        <f t="shared" si="67"/>
        <v>2008</v>
      </c>
      <c r="D1690" s="44">
        <f t="shared" si="68"/>
        <v>11</v>
      </c>
      <c r="E1690" s="23">
        <v>39769</v>
      </c>
      <c r="F1690" s="22">
        <v>75.929000000000002</v>
      </c>
      <c r="G1690" s="59"/>
    </row>
    <row r="1691" spans="3:7" x14ac:dyDescent="0.25">
      <c r="C1691" s="44">
        <f t="shared" si="67"/>
        <v>2008</v>
      </c>
      <c r="D1691" s="44">
        <f t="shared" si="68"/>
        <v>11</v>
      </c>
      <c r="E1691" s="23">
        <v>39770</v>
      </c>
      <c r="F1691" s="22">
        <v>77.655000000000001</v>
      </c>
      <c r="G1691" s="59"/>
    </row>
    <row r="1692" spans="3:7" x14ac:dyDescent="0.25">
      <c r="C1692" s="44">
        <f t="shared" si="67"/>
        <v>2008</v>
      </c>
      <c r="D1692" s="44">
        <f t="shared" si="68"/>
        <v>11</v>
      </c>
      <c r="E1692" s="23">
        <v>39771</v>
      </c>
      <c r="F1692" s="22">
        <v>87.429000000000002</v>
      </c>
      <c r="G1692" s="59"/>
    </row>
    <row r="1693" spans="3:7" x14ac:dyDescent="0.25">
      <c r="C1693" s="44">
        <f t="shared" si="67"/>
        <v>2008</v>
      </c>
      <c r="D1693" s="44">
        <f t="shared" si="68"/>
        <v>11</v>
      </c>
      <c r="E1693" s="23">
        <v>39772</v>
      </c>
      <c r="F1693" s="22">
        <v>91.588999999999999</v>
      </c>
      <c r="G1693" s="59"/>
    </row>
    <row r="1694" spans="3:7" x14ac:dyDescent="0.25">
      <c r="C1694" s="44">
        <f t="shared" si="67"/>
        <v>2008</v>
      </c>
      <c r="D1694" s="44">
        <f t="shared" si="68"/>
        <v>11</v>
      </c>
      <c r="E1694" s="23">
        <v>39773</v>
      </c>
      <c r="F1694" s="22">
        <v>84.751000000000005</v>
      </c>
      <c r="G1694" s="59"/>
    </row>
    <row r="1695" spans="3:7" x14ac:dyDescent="0.25">
      <c r="C1695" s="44">
        <f t="shared" si="67"/>
        <v>2008</v>
      </c>
      <c r="D1695" s="44">
        <f t="shared" si="68"/>
        <v>11</v>
      </c>
      <c r="E1695" s="23">
        <v>39776</v>
      </c>
      <c r="F1695" s="22">
        <v>78.010000000000005</v>
      </c>
      <c r="G1695" s="59"/>
    </row>
    <row r="1696" spans="3:7" x14ac:dyDescent="0.25">
      <c r="C1696" s="44">
        <f t="shared" si="67"/>
        <v>2008</v>
      </c>
      <c r="D1696" s="44">
        <f t="shared" si="68"/>
        <v>11</v>
      </c>
      <c r="E1696" s="23">
        <v>39777</v>
      </c>
      <c r="F1696" s="22">
        <v>76.570999999999998</v>
      </c>
      <c r="G1696" s="59"/>
    </row>
    <row r="1697" spans="3:7" x14ac:dyDescent="0.25">
      <c r="C1697" s="44">
        <f t="shared" si="67"/>
        <v>2008</v>
      </c>
      <c r="D1697" s="44">
        <f t="shared" si="68"/>
        <v>11</v>
      </c>
      <c r="E1697" s="23">
        <v>39778</v>
      </c>
      <c r="F1697" s="22">
        <v>74.995000000000005</v>
      </c>
      <c r="G1697" s="59"/>
    </row>
    <row r="1698" spans="3:7" x14ac:dyDescent="0.25">
      <c r="C1698" s="44">
        <f t="shared" si="67"/>
        <v>2008</v>
      </c>
      <c r="D1698" s="44">
        <f t="shared" si="68"/>
        <v>11</v>
      </c>
      <c r="E1698" s="23">
        <v>39779</v>
      </c>
      <c r="F1698" s="22">
        <v>76.83</v>
      </c>
      <c r="G1698" s="59"/>
    </row>
    <row r="1699" spans="3:7" x14ac:dyDescent="0.25">
      <c r="C1699" s="44">
        <f t="shared" si="67"/>
        <v>2008</v>
      </c>
      <c r="D1699" s="44">
        <f t="shared" si="68"/>
        <v>11</v>
      </c>
      <c r="E1699" s="23">
        <v>39780</v>
      </c>
      <c r="F1699" s="22">
        <v>78.588999999999999</v>
      </c>
      <c r="G1699" s="59"/>
    </row>
    <row r="1700" spans="3:7" x14ac:dyDescent="0.25">
      <c r="C1700" s="44">
        <f t="shared" si="67"/>
        <v>2008</v>
      </c>
      <c r="D1700" s="44">
        <f t="shared" si="68"/>
        <v>12</v>
      </c>
      <c r="E1700" s="23">
        <v>39783</v>
      </c>
      <c r="F1700" s="22">
        <v>89.896000000000001</v>
      </c>
      <c r="G1700" s="59"/>
    </row>
    <row r="1701" spans="3:7" x14ac:dyDescent="0.25">
      <c r="C1701" s="44">
        <f t="shared" si="67"/>
        <v>2008</v>
      </c>
      <c r="D1701" s="44">
        <f t="shared" si="68"/>
        <v>12</v>
      </c>
      <c r="E1701" s="23">
        <v>39784</v>
      </c>
      <c r="F1701" s="22">
        <v>93.995000000000005</v>
      </c>
      <c r="G1701" s="59"/>
    </row>
    <row r="1702" spans="3:7" x14ac:dyDescent="0.25">
      <c r="C1702" s="44">
        <f t="shared" si="67"/>
        <v>2008</v>
      </c>
      <c r="D1702" s="44">
        <f t="shared" si="68"/>
        <v>12</v>
      </c>
      <c r="E1702" s="23">
        <v>39785</v>
      </c>
      <c r="F1702" s="22">
        <v>109.901</v>
      </c>
      <c r="G1702" s="59"/>
    </row>
    <row r="1703" spans="3:7" x14ac:dyDescent="0.25">
      <c r="C1703" s="44">
        <f t="shared" si="67"/>
        <v>2008</v>
      </c>
      <c r="D1703" s="44">
        <f t="shared" si="68"/>
        <v>12</v>
      </c>
      <c r="E1703" s="23">
        <v>39786</v>
      </c>
      <c r="F1703" s="22">
        <v>127.462</v>
      </c>
      <c r="G1703" s="59"/>
    </row>
    <row r="1704" spans="3:7" x14ac:dyDescent="0.25">
      <c r="C1704" s="44">
        <f t="shared" si="67"/>
        <v>2008</v>
      </c>
      <c r="D1704" s="44">
        <f t="shared" si="68"/>
        <v>12</v>
      </c>
      <c r="E1704" s="23">
        <v>39787</v>
      </c>
      <c r="F1704" s="22">
        <v>131.386</v>
      </c>
      <c r="G1704" s="59"/>
    </row>
    <row r="1705" spans="3:7" x14ac:dyDescent="0.25">
      <c r="C1705" s="44">
        <f t="shared" si="67"/>
        <v>2008</v>
      </c>
      <c r="D1705" s="44">
        <f t="shared" si="68"/>
        <v>12</v>
      </c>
      <c r="E1705" s="23">
        <v>39790</v>
      </c>
      <c r="F1705" s="22">
        <v>121.73399999999999</v>
      </c>
      <c r="G1705" s="59"/>
    </row>
    <row r="1706" spans="3:7" x14ac:dyDescent="0.25">
      <c r="C1706" s="44">
        <f t="shared" si="67"/>
        <v>2008</v>
      </c>
      <c r="D1706" s="44">
        <f t="shared" si="68"/>
        <v>12</v>
      </c>
      <c r="E1706" s="23">
        <v>39791</v>
      </c>
      <c r="F1706" s="22">
        <v>111.505</v>
      </c>
      <c r="G1706" s="59"/>
    </row>
    <row r="1707" spans="3:7" x14ac:dyDescent="0.25">
      <c r="C1707" s="44">
        <f t="shared" si="67"/>
        <v>2008</v>
      </c>
      <c r="D1707" s="44">
        <f t="shared" si="68"/>
        <v>12</v>
      </c>
      <c r="E1707" s="23">
        <v>39792</v>
      </c>
      <c r="F1707" s="22">
        <v>118.66</v>
      </c>
      <c r="G1707" s="59"/>
    </row>
    <row r="1708" spans="3:7" x14ac:dyDescent="0.25">
      <c r="C1708" s="44">
        <f t="shared" si="67"/>
        <v>2008</v>
      </c>
      <c r="D1708" s="44">
        <f t="shared" si="68"/>
        <v>12</v>
      </c>
      <c r="E1708" s="23">
        <v>39793</v>
      </c>
      <c r="F1708" s="22">
        <v>119.401</v>
      </c>
      <c r="G1708" s="59"/>
    </row>
    <row r="1709" spans="3:7" x14ac:dyDescent="0.25">
      <c r="C1709" s="44">
        <f t="shared" si="67"/>
        <v>2008</v>
      </c>
      <c r="D1709" s="44">
        <f t="shared" si="68"/>
        <v>12</v>
      </c>
      <c r="E1709" s="23">
        <v>39794</v>
      </c>
      <c r="F1709" s="22">
        <v>119.571</v>
      </c>
      <c r="G1709" s="59"/>
    </row>
    <row r="1710" spans="3:7" x14ac:dyDescent="0.25">
      <c r="C1710" s="44">
        <f t="shared" si="67"/>
        <v>2008</v>
      </c>
      <c r="D1710" s="44">
        <f t="shared" si="68"/>
        <v>12</v>
      </c>
      <c r="E1710" s="23">
        <v>39797</v>
      </c>
      <c r="F1710" s="22">
        <v>120.13200000000001</v>
      </c>
      <c r="G1710" s="59"/>
    </row>
    <row r="1711" spans="3:7" x14ac:dyDescent="0.25">
      <c r="C1711" s="44">
        <f t="shared" si="67"/>
        <v>2008</v>
      </c>
      <c r="D1711" s="44">
        <f t="shared" si="68"/>
        <v>12</v>
      </c>
      <c r="E1711" s="23">
        <v>39798</v>
      </c>
      <c r="F1711" s="22">
        <v>119.67</v>
      </c>
      <c r="G1711" s="59"/>
    </row>
    <row r="1712" spans="3:7" x14ac:dyDescent="0.25">
      <c r="C1712" s="44">
        <f t="shared" si="67"/>
        <v>2008</v>
      </c>
      <c r="D1712" s="44">
        <f t="shared" si="68"/>
        <v>12</v>
      </c>
      <c r="E1712" s="23">
        <v>39799</v>
      </c>
      <c r="F1712" s="22">
        <v>117.523</v>
      </c>
      <c r="G1712" s="59"/>
    </row>
    <row r="1713" spans="3:7" x14ac:dyDescent="0.25">
      <c r="C1713" s="44">
        <f t="shared" si="67"/>
        <v>2008</v>
      </c>
      <c r="D1713" s="44">
        <f t="shared" si="68"/>
        <v>12</v>
      </c>
      <c r="E1713" s="23">
        <v>39800</v>
      </c>
      <c r="F1713" s="22">
        <v>113.21599999999999</v>
      </c>
      <c r="G1713" s="59"/>
    </row>
    <row r="1714" spans="3:7" x14ac:dyDescent="0.25">
      <c r="C1714" s="44">
        <f t="shared" si="67"/>
        <v>2008</v>
      </c>
      <c r="D1714" s="44">
        <f t="shared" si="68"/>
        <v>12</v>
      </c>
      <c r="E1714" s="23">
        <v>39801</v>
      </c>
      <c r="F1714" s="22">
        <v>113.19799999999999</v>
      </c>
      <c r="G1714" s="59"/>
    </row>
    <row r="1715" spans="3:7" x14ac:dyDescent="0.25">
      <c r="C1715" s="44">
        <f t="shared" si="67"/>
        <v>2008</v>
      </c>
      <c r="D1715" s="44">
        <f t="shared" si="68"/>
        <v>12</v>
      </c>
      <c r="E1715" s="23">
        <v>39804</v>
      </c>
      <c r="F1715" s="22">
        <v>110.33</v>
      </c>
      <c r="G1715" s="59"/>
    </row>
    <row r="1716" spans="3:7" x14ac:dyDescent="0.25">
      <c r="C1716" s="44">
        <f t="shared" si="67"/>
        <v>2008</v>
      </c>
      <c r="D1716" s="44">
        <f t="shared" si="68"/>
        <v>12</v>
      </c>
      <c r="E1716" s="23">
        <v>39805</v>
      </c>
      <c r="F1716" s="22">
        <v>111.66500000000001</v>
      </c>
      <c r="G1716" s="59"/>
    </row>
    <row r="1717" spans="3:7" x14ac:dyDescent="0.25">
      <c r="C1717" s="44">
        <f t="shared" si="67"/>
        <v>2008</v>
      </c>
      <c r="D1717" s="44">
        <f t="shared" si="68"/>
        <v>12</v>
      </c>
      <c r="E1717" s="23">
        <v>39806</v>
      </c>
      <c r="F1717" s="22">
        <v>111.66500000000001</v>
      </c>
      <c r="G1717" s="59"/>
    </row>
    <row r="1718" spans="3:7" x14ac:dyDescent="0.25">
      <c r="C1718" s="44">
        <f t="shared" si="67"/>
        <v>2008</v>
      </c>
      <c r="D1718" s="44">
        <f t="shared" si="68"/>
        <v>12</v>
      </c>
      <c r="E1718" s="23">
        <v>39807</v>
      </c>
      <c r="F1718" s="22">
        <v>111.572</v>
      </c>
      <c r="G1718" s="59"/>
    </row>
    <row r="1719" spans="3:7" x14ac:dyDescent="0.25">
      <c r="C1719" s="44">
        <f t="shared" si="67"/>
        <v>2008</v>
      </c>
      <c r="D1719" s="44">
        <f t="shared" si="68"/>
        <v>12</v>
      </c>
      <c r="E1719" s="23">
        <v>39808</v>
      </c>
      <c r="F1719" s="22">
        <v>116.342</v>
      </c>
      <c r="G1719" s="59"/>
    </row>
    <row r="1720" spans="3:7" x14ac:dyDescent="0.25">
      <c r="C1720" s="44">
        <f t="shared" si="67"/>
        <v>2008</v>
      </c>
      <c r="D1720" s="44">
        <f t="shared" si="68"/>
        <v>12</v>
      </c>
      <c r="E1720" s="23">
        <v>39811</v>
      </c>
      <c r="F1720" s="22">
        <v>111.66500000000001</v>
      </c>
      <c r="G1720" s="59"/>
    </row>
    <row r="1721" spans="3:7" x14ac:dyDescent="0.25">
      <c r="C1721" s="44">
        <f t="shared" si="67"/>
        <v>2008</v>
      </c>
      <c r="D1721" s="44">
        <f t="shared" si="68"/>
        <v>12</v>
      </c>
      <c r="E1721" s="23">
        <v>39812</v>
      </c>
      <c r="F1721" s="22">
        <v>110.995</v>
      </c>
      <c r="G1721" s="59"/>
    </row>
    <row r="1722" spans="3:7" x14ac:dyDescent="0.25">
      <c r="C1722" s="44">
        <f t="shared" si="67"/>
        <v>2008</v>
      </c>
      <c r="D1722" s="44">
        <f t="shared" si="68"/>
        <v>12</v>
      </c>
      <c r="E1722" s="23">
        <v>39813</v>
      </c>
      <c r="F1722" s="22">
        <v>107.002</v>
      </c>
      <c r="G1722" s="59"/>
    </row>
    <row r="1723" spans="3:7" x14ac:dyDescent="0.25">
      <c r="C1723" s="44">
        <f t="shared" si="67"/>
        <v>2009</v>
      </c>
      <c r="D1723" s="44">
        <f t="shared" si="68"/>
        <v>1</v>
      </c>
      <c r="E1723" s="23">
        <v>39814</v>
      </c>
      <c r="F1723" s="22">
        <v>109.122</v>
      </c>
      <c r="G1723" s="59"/>
    </row>
    <row r="1724" spans="3:7" x14ac:dyDescent="0.25">
      <c r="C1724" s="44">
        <f t="shared" si="67"/>
        <v>2009</v>
      </c>
      <c r="D1724" s="44">
        <f t="shared" si="68"/>
        <v>1</v>
      </c>
      <c r="E1724" s="23">
        <v>39815</v>
      </c>
      <c r="F1724" s="22">
        <v>107.655</v>
      </c>
      <c r="G1724" s="59"/>
    </row>
    <row r="1725" spans="3:7" x14ac:dyDescent="0.25">
      <c r="C1725" s="44">
        <f t="shared" si="67"/>
        <v>2009</v>
      </c>
      <c r="D1725" s="44">
        <f t="shared" si="68"/>
        <v>1</v>
      </c>
      <c r="E1725" s="23">
        <v>39818</v>
      </c>
      <c r="F1725" s="22">
        <v>100.33499999999999</v>
      </c>
      <c r="G1725" s="59"/>
    </row>
    <row r="1726" spans="3:7" x14ac:dyDescent="0.25">
      <c r="C1726" s="44">
        <f t="shared" si="67"/>
        <v>2009</v>
      </c>
      <c r="D1726" s="44">
        <f t="shared" si="68"/>
        <v>1</v>
      </c>
      <c r="E1726" s="23">
        <v>39819</v>
      </c>
      <c r="F1726" s="22">
        <v>85.725999999999999</v>
      </c>
      <c r="G1726" s="59"/>
    </row>
    <row r="1727" spans="3:7" x14ac:dyDescent="0.25">
      <c r="C1727" s="44">
        <f t="shared" si="67"/>
        <v>2009</v>
      </c>
      <c r="D1727" s="44">
        <f t="shared" si="68"/>
        <v>1</v>
      </c>
      <c r="E1727" s="23">
        <v>39820</v>
      </c>
      <c r="F1727" s="22">
        <v>72.396000000000001</v>
      </c>
      <c r="G1727" s="59"/>
    </row>
    <row r="1728" spans="3:7" x14ac:dyDescent="0.25">
      <c r="C1728" s="44">
        <f t="shared" si="67"/>
        <v>2009</v>
      </c>
      <c r="D1728" s="44">
        <f t="shared" si="68"/>
        <v>1</v>
      </c>
      <c r="E1728" s="23">
        <v>39821</v>
      </c>
      <c r="F1728" s="22">
        <v>79.174999999999997</v>
      </c>
      <c r="G1728" s="59"/>
    </row>
    <row r="1729" spans="3:7" x14ac:dyDescent="0.25">
      <c r="C1729" s="44">
        <f t="shared" si="67"/>
        <v>2009</v>
      </c>
      <c r="D1729" s="44">
        <f t="shared" si="68"/>
        <v>1</v>
      </c>
      <c r="E1729" s="23">
        <v>39822</v>
      </c>
      <c r="F1729" s="22">
        <v>85.132000000000005</v>
      </c>
      <c r="G1729" s="59"/>
    </row>
    <row r="1730" spans="3:7" x14ac:dyDescent="0.25">
      <c r="C1730" s="44">
        <f t="shared" si="67"/>
        <v>2009</v>
      </c>
      <c r="D1730" s="44">
        <f t="shared" si="68"/>
        <v>1</v>
      </c>
      <c r="E1730" s="23">
        <v>39825</v>
      </c>
      <c r="F1730" s="22">
        <v>89.82</v>
      </c>
      <c r="G1730" s="59"/>
    </row>
    <row r="1731" spans="3:7" x14ac:dyDescent="0.25">
      <c r="C1731" s="44">
        <f t="shared" si="67"/>
        <v>2009</v>
      </c>
      <c r="D1731" s="44">
        <f t="shared" si="68"/>
        <v>1</v>
      </c>
      <c r="E1731" s="23">
        <v>39826</v>
      </c>
      <c r="F1731" s="22">
        <v>104.69799999999999</v>
      </c>
      <c r="G1731" s="59"/>
    </row>
    <row r="1732" spans="3:7" x14ac:dyDescent="0.25">
      <c r="C1732" s="44">
        <f t="shared" si="67"/>
        <v>2009</v>
      </c>
      <c r="D1732" s="44">
        <f t="shared" si="68"/>
        <v>1</v>
      </c>
      <c r="E1732" s="23">
        <v>39827</v>
      </c>
      <c r="F1732" s="22">
        <v>110.066</v>
      </c>
      <c r="G1732" s="59"/>
    </row>
    <row r="1733" spans="3:7" x14ac:dyDescent="0.25">
      <c r="C1733" s="44">
        <f t="shared" si="67"/>
        <v>2009</v>
      </c>
      <c r="D1733" s="44">
        <f t="shared" si="68"/>
        <v>1</v>
      </c>
      <c r="E1733" s="23">
        <v>39828</v>
      </c>
      <c r="F1733" s="22">
        <v>116.13200000000001</v>
      </c>
      <c r="G1733" s="59"/>
    </row>
    <row r="1734" spans="3:7" x14ac:dyDescent="0.25">
      <c r="C1734" s="44">
        <f t="shared" si="67"/>
        <v>2009</v>
      </c>
      <c r="D1734" s="44">
        <f t="shared" si="68"/>
        <v>1</v>
      </c>
      <c r="E1734" s="23">
        <v>39829</v>
      </c>
      <c r="F1734" s="22">
        <v>110.033</v>
      </c>
      <c r="G1734" s="59"/>
    </row>
    <row r="1735" spans="3:7" x14ac:dyDescent="0.25">
      <c r="C1735" s="44">
        <f t="shared" ref="C1735:C1798" si="69">YEAR(E1735)</f>
        <v>2009</v>
      </c>
      <c r="D1735" s="44">
        <f t="shared" ref="D1735:D1798" si="70">MONTH(E1735)</f>
        <v>1</v>
      </c>
      <c r="E1735" s="23">
        <v>39832</v>
      </c>
      <c r="F1735" s="22">
        <v>111.65</v>
      </c>
      <c r="G1735" s="59"/>
    </row>
    <row r="1736" spans="3:7" x14ac:dyDescent="0.25">
      <c r="C1736" s="44">
        <f t="shared" si="69"/>
        <v>2009</v>
      </c>
      <c r="D1736" s="44">
        <f t="shared" si="70"/>
        <v>1</v>
      </c>
      <c r="E1736" s="23">
        <v>39833</v>
      </c>
      <c r="F1736" s="22">
        <v>136.67500000000001</v>
      </c>
      <c r="G1736" s="59"/>
    </row>
    <row r="1737" spans="3:7" x14ac:dyDescent="0.25">
      <c r="C1737" s="44">
        <f t="shared" si="69"/>
        <v>2009</v>
      </c>
      <c r="D1737" s="44">
        <f t="shared" si="70"/>
        <v>1</v>
      </c>
      <c r="E1737" s="23">
        <v>39834</v>
      </c>
      <c r="F1737" s="22">
        <v>142.23599999999999</v>
      </c>
      <c r="G1737" s="59"/>
    </row>
    <row r="1738" spans="3:7" x14ac:dyDescent="0.25">
      <c r="C1738" s="44">
        <f t="shared" si="69"/>
        <v>2009</v>
      </c>
      <c r="D1738" s="44">
        <f t="shared" si="70"/>
        <v>1</v>
      </c>
      <c r="E1738" s="23">
        <v>39835</v>
      </c>
      <c r="F1738" s="22">
        <v>140.09899999999999</v>
      </c>
      <c r="G1738" s="59"/>
    </row>
    <row r="1739" spans="3:7" x14ac:dyDescent="0.25">
      <c r="C1739" s="44">
        <f t="shared" si="69"/>
        <v>2009</v>
      </c>
      <c r="D1739" s="44">
        <f t="shared" si="70"/>
        <v>1</v>
      </c>
      <c r="E1739" s="23">
        <v>39836</v>
      </c>
      <c r="F1739" s="22">
        <v>146.54300000000001</v>
      </c>
      <c r="G1739" s="59"/>
    </row>
    <row r="1740" spans="3:7" x14ac:dyDescent="0.25">
      <c r="C1740" s="44">
        <f t="shared" si="69"/>
        <v>2009</v>
      </c>
      <c r="D1740" s="44">
        <f t="shared" si="70"/>
        <v>1</v>
      </c>
      <c r="E1740" s="23">
        <v>39839</v>
      </c>
      <c r="F1740" s="22">
        <v>138.142</v>
      </c>
      <c r="G1740" s="59"/>
    </row>
    <row r="1741" spans="3:7" x14ac:dyDescent="0.25">
      <c r="C1741" s="44">
        <f t="shared" si="69"/>
        <v>2009</v>
      </c>
      <c r="D1741" s="44">
        <f t="shared" si="70"/>
        <v>1</v>
      </c>
      <c r="E1741" s="23">
        <v>39840</v>
      </c>
      <c r="F1741" s="22">
        <v>122.345</v>
      </c>
      <c r="G1741" s="59"/>
    </row>
    <row r="1742" spans="3:7" x14ac:dyDescent="0.25">
      <c r="C1742" s="44">
        <f t="shared" si="69"/>
        <v>2009</v>
      </c>
      <c r="D1742" s="44">
        <f t="shared" si="70"/>
        <v>1</v>
      </c>
      <c r="E1742" s="23">
        <v>39841</v>
      </c>
      <c r="F1742" s="22">
        <v>117.193</v>
      </c>
      <c r="G1742" s="59"/>
    </row>
    <row r="1743" spans="3:7" x14ac:dyDescent="0.25">
      <c r="C1743" s="44">
        <f t="shared" si="69"/>
        <v>2009</v>
      </c>
      <c r="D1743" s="44">
        <f t="shared" si="70"/>
        <v>1</v>
      </c>
      <c r="E1743" s="23">
        <v>39842</v>
      </c>
      <c r="F1743" s="22">
        <v>117.934</v>
      </c>
      <c r="G1743" s="59"/>
    </row>
    <row r="1744" spans="3:7" x14ac:dyDescent="0.25">
      <c r="C1744" s="44">
        <f t="shared" si="69"/>
        <v>2009</v>
      </c>
      <c r="D1744" s="44">
        <f t="shared" si="70"/>
        <v>1</v>
      </c>
      <c r="E1744" s="23">
        <v>39843</v>
      </c>
      <c r="F1744" s="22">
        <v>118.033</v>
      </c>
      <c r="G1744" s="59"/>
    </row>
    <row r="1745" spans="3:7" x14ac:dyDescent="0.25">
      <c r="C1745" s="44">
        <f t="shared" si="69"/>
        <v>2009</v>
      </c>
      <c r="D1745" s="44">
        <f t="shared" si="70"/>
        <v>2</v>
      </c>
      <c r="E1745" s="23">
        <v>39846</v>
      </c>
      <c r="F1745" s="22">
        <v>118.23099999999999</v>
      </c>
      <c r="G1745" s="59"/>
    </row>
    <row r="1746" spans="3:7" x14ac:dyDescent="0.25">
      <c r="C1746" s="44">
        <f t="shared" si="69"/>
        <v>2009</v>
      </c>
      <c r="D1746" s="44">
        <f t="shared" si="70"/>
        <v>2</v>
      </c>
      <c r="E1746" s="23">
        <v>39847</v>
      </c>
      <c r="F1746" s="22">
        <v>117.307</v>
      </c>
      <c r="G1746" s="59"/>
    </row>
    <row r="1747" spans="3:7" x14ac:dyDescent="0.25">
      <c r="C1747" s="44">
        <f t="shared" si="69"/>
        <v>2009</v>
      </c>
      <c r="D1747" s="44">
        <f t="shared" si="70"/>
        <v>2</v>
      </c>
      <c r="E1747" s="23">
        <v>39848</v>
      </c>
      <c r="F1747" s="22">
        <v>116.378</v>
      </c>
      <c r="G1747" s="59"/>
    </row>
    <row r="1748" spans="3:7" x14ac:dyDescent="0.25">
      <c r="C1748" s="44">
        <f t="shared" si="69"/>
        <v>2009</v>
      </c>
      <c r="D1748" s="44">
        <f t="shared" si="70"/>
        <v>2</v>
      </c>
      <c r="E1748" s="23">
        <v>39849</v>
      </c>
      <c r="F1748" s="22">
        <v>111.693</v>
      </c>
      <c r="G1748" s="59"/>
    </row>
    <row r="1749" spans="3:7" x14ac:dyDescent="0.25">
      <c r="C1749" s="44">
        <f t="shared" si="69"/>
        <v>2009</v>
      </c>
      <c r="D1749" s="44">
        <f t="shared" si="70"/>
        <v>2</v>
      </c>
      <c r="E1749" s="23">
        <v>39850</v>
      </c>
      <c r="F1749" s="22">
        <v>113.878</v>
      </c>
      <c r="G1749" s="59"/>
    </row>
    <row r="1750" spans="3:7" x14ac:dyDescent="0.25">
      <c r="C1750" s="44">
        <f t="shared" si="69"/>
        <v>2009</v>
      </c>
      <c r="D1750" s="44">
        <f t="shared" si="70"/>
        <v>2</v>
      </c>
      <c r="E1750" s="23">
        <v>39853</v>
      </c>
      <c r="F1750" s="22">
        <v>113.015</v>
      </c>
      <c r="G1750" s="59"/>
    </row>
    <row r="1751" spans="3:7" x14ac:dyDescent="0.25">
      <c r="C1751" s="44">
        <f t="shared" si="69"/>
        <v>2009</v>
      </c>
      <c r="D1751" s="44">
        <f t="shared" si="70"/>
        <v>2</v>
      </c>
      <c r="E1751" s="23">
        <v>39854</v>
      </c>
      <c r="F1751" s="22">
        <v>116.566</v>
      </c>
      <c r="G1751" s="59"/>
    </row>
    <row r="1752" spans="3:7" x14ac:dyDescent="0.25">
      <c r="C1752" s="44">
        <f t="shared" si="69"/>
        <v>2009</v>
      </c>
      <c r="D1752" s="44">
        <f t="shared" si="70"/>
        <v>2</v>
      </c>
      <c r="E1752" s="23">
        <v>39855</v>
      </c>
      <c r="F1752" s="22">
        <v>119.759</v>
      </c>
      <c r="G1752" s="59"/>
    </row>
    <row r="1753" spans="3:7" x14ac:dyDescent="0.25">
      <c r="C1753" s="44">
        <f t="shared" si="69"/>
        <v>2009</v>
      </c>
      <c r="D1753" s="44">
        <f t="shared" si="70"/>
        <v>2</v>
      </c>
      <c r="E1753" s="23">
        <v>39856</v>
      </c>
      <c r="F1753" s="22">
        <v>124.967</v>
      </c>
      <c r="G1753" s="59"/>
    </row>
    <row r="1754" spans="3:7" x14ac:dyDescent="0.25">
      <c r="C1754" s="44">
        <f t="shared" si="69"/>
        <v>2009</v>
      </c>
      <c r="D1754" s="44">
        <f t="shared" si="70"/>
        <v>2</v>
      </c>
      <c r="E1754" s="23">
        <v>39857</v>
      </c>
      <c r="F1754" s="22">
        <v>130</v>
      </c>
      <c r="G1754" s="59"/>
    </row>
    <row r="1755" spans="3:7" x14ac:dyDescent="0.25">
      <c r="C1755" s="44">
        <f t="shared" si="69"/>
        <v>2009</v>
      </c>
      <c r="D1755" s="44">
        <f t="shared" si="70"/>
        <v>2</v>
      </c>
      <c r="E1755" s="23">
        <v>39860</v>
      </c>
      <c r="F1755" s="22">
        <v>132.74100000000001</v>
      </c>
      <c r="G1755" s="59"/>
    </row>
    <row r="1756" spans="3:7" x14ac:dyDescent="0.25">
      <c r="C1756" s="44">
        <f t="shared" si="69"/>
        <v>2009</v>
      </c>
      <c r="D1756" s="44">
        <f t="shared" si="70"/>
        <v>2</v>
      </c>
      <c r="E1756" s="23">
        <v>39861</v>
      </c>
      <c r="F1756" s="22">
        <v>146.65</v>
      </c>
      <c r="G1756" s="59"/>
    </row>
    <row r="1757" spans="3:7" x14ac:dyDescent="0.25">
      <c r="C1757" s="44">
        <f t="shared" si="69"/>
        <v>2009</v>
      </c>
      <c r="D1757" s="44">
        <f t="shared" si="70"/>
        <v>2</v>
      </c>
      <c r="E1757" s="23">
        <v>39862</v>
      </c>
      <c r="F1757" s="22">
        <v>147.66499999999999</v>
      </c>
      <c r="G1757" s="59"/>
    </row>
    <row r="1758" spans="3:7" x14ac:dyDescent="0.25">
      <c r="C1758" s="44">
        <f t="shared" si="69"/>
        <v>2009</v>
      </c>
      <c r="D1758" s="44">
        <f t="shared" si="70"/>
        <v>2</v>
      </c>
      <c r="E1758" s="23">
        <v>39863</v>
      </c>
      <c r="F1758" s="22">
        <v>143.779</v>
      </c>
      <c r="G1758" s="59"/>
    </row>
    <row r="1759" spans="3:7" x14ac:dyDescent="0.25">
      <c r="C1759" s="44">
        <f t="shared" si="69"/>
        <v>2009</v>
      </c>
      <c r="D1759" s="44">
        <f t="shared" si="70"/>
        <v>2</v>
      </c>
      <c r="E1759" s="23">
        <v>39864</v>
      </c>
      <c r="F1759" s="22">
        <v>150.95699999999999</v>
      </c>
      <c r="G1759" s="59"/>
    </row>
    <row r="1760" spans="3:7" x14ac:dyDescent="0.25">
      <c r="C1760" s="44">
        <f t="shared" si="69"/>
        <v>2009</v>
      </c>
      <c r="D1760" s="44">
        <f t="shared" si="70"/>
        <v>2</v>
      </c>
      <c r="E1760" s="23">
        <v>39867</v>
      </c>
      <c r="F1760" s="22">
        <v>151.65</v>
      </c>
      <c r="G1760" s="59"/>
    </row>
    <row r="1761" spans="3:7" x14ac:dyDescent="0.25">
      <c r="C1761" s="44">
        <f t="shared" si="69"/>
        <v>2009</v>
      </c>
      <c r="D1761" s="44">
        <f t="shared" si="70"/>
        <v>2</v>
      </c>
      <c r="E1761" s="23">
        <v>39868</v>
      </c>
      <c r="F1761" s="22">
        <v>156.39099999999999</v>
      </c>
      <c r="G1761" s="59"/>
    </row>
    <row r="1762" spans="3:7" x14ac:dyDescent="0.25">
      <c r="C1762" s="44">
        <f t="shared" si="69"/>
        <v>2009</v>
      </c>
      <c r="D1762" s="44">
        <f t="shared" si="70"/>
        <v>2</v>
      </c>
      <c r="E1762" s="23">
        <v>39869</v>
      </c>
      <c r="F1762" s="22">
        <v>138.249</v>
      </c>
      <c r="G1762" s="59"/>
    </row>
    <row r="1763" spans="3:7" x14ac:dyDescent="0.25">
      <c r="C1763" s="44">
        <f t="shared" si="69"/>
        <v>2009</v>
      </c>
      <c r="D1763" s="44">
        <f t="shared" si="70"/>
        <v>2</v>
      </c>
      <c r="E1763" s="23">
        <v>39870</v>
      </c>
      <c r="F1763" s="22">
        <v>133.995</v>
      </c>
      <c r="G1763" s="59"/>
    </row>
    <row r="1764" spans="3:7" x14ac:dyDescent="0.25">
      <c r="C1764" s="44">
        <f t="shared" si="69"/>
        <v>2009</v>
      </c>
      <c r="D1764" s="44">
        <f t="shared" si="70"/>
        <v>2</v>
      </c>
      <c r="E1764" s="23">
        <v>39871</v>
      </c>
      <c r="F1764" s="22">
        <v>134.779</v>
      </c>
      <c r="G1764" s="59"/>
    </row>
    <row r="1765" spans="3:7" x14ac:dyDescent="0.25">
      <c r="C1765" s="44">
        <f t="shared" si="69"/>
        <v>2009</v>
      </c>
      <c r="D1765" s="44">
        <f t="shared" si="70"/>
        <v>3</v>
      </c>
      <c r="E1765" s="23">
        <v>39874</v>
      </c>
      <c r="F1765" s="22">
        <v>142.43700000000001</v>
      </c>
      <c r="G1765" s="59"/>
    </row>
    <row r="1766" spans="3:7" x14ac:dyDescent="0.25">
      <c r="C1766" s="44">
        <f t="shared" si="69"/>
        <v>2009</v>
      </c>
      <c r="D1766" s="44">
        <f t="shared" si="70"/>
        <v>3</v>
      </c>
      <c r="E1766" s="23">
        <v>39875</v>
      </c>
      <c r="F1766" s="22">
        <v>146.03100000000001</v>
      </c>
      <c r="G1766" s="59"/>
    </row>
    <row r="1767" spans="3:7" x14ac:dyDescent="0.25">
      <c r="C1767" s="44">
        <f t="shared" si="69"/>
        <v>2009</v>
      </c>
      <c r="D1767" s="44">
        <f t="shared" si="70"/>
        <v>3</v>
      </c>
      <c r="E1767" s="23">
        <v>39876</v>
      </c>
      <c r="F1767" s="22">
        <v>143.67500000000001</v>
      </c>
      <c r="G1767" s="59"/>
    </row>
    <row r="1768" spans="3:7" x14ac:dyDescent="0.25">
      <c r="C1768" s="44">
        <f t="shared" si="69"/>
        <v>2009</v>
      </c>
      <c r="D1768" s="44">
        <f t="shared" si="70"/>
        <v>3</v>
      </c>
      <c r="E1768" s="23">
        <v>39877</v>
      </c>
      <c r="F1768" s="22">
        <v>142.245</v>
      </c>
      <c r="G1768" s="59"/>
    </row>
    <row r="1769" spans="3:7" x14ac:dyDescent="0.25">
      <c r="C1769" s="44">
        <f t="shared" si="69"/>
        <v>2009</v>
      </c>
      <c r="D1769" s="44">
        <f t="shared" si="70"/>
        <v>3</v>
      </c>
      <c r="E1769" s="23">
        <v>39878</v>
      </c>
      <c r="F1769" s="22">
        <v>167.20400000000001</v>
      </c>
      <c r="G1769" s="59"/>
    </row>
    <row r="1770" spans="3:7" x14ac:dyDescent="0.25">
      <c r="C1770" s="44">
        <f t="shared" si="69"/>
        <v>2009</v>
      </c>
      <c r="D1770" s="44">
        <f t="shared" si="70"/>
        <v>3</v>
      </c>
      <c r="E1770" s="23">
        <v>39881</v>
      </c>
      <c r="F1770" s="22">
        <v>168.995</v>
      </c>
      <c r="G1770" s="59"/>
    </row>
    <row r="1771" spans="3:7" x14ac:dyDescent="0.25">
      <c r="C1771" s="44">
        <f t="shared" si="69"/>
        <v>2009</v>
      </c>
      <c r="D1771" s="44">
        <f t="shared" si="70"/>
        <v>3</v>
      </c>
      <c r="E1771" s="23">
        <v>39882</v>
      </c>
      <c r="F1771" s="22">
        <v>161.70599999999999</v>
      </c>
      <c r="G1771" s="59"/>
    </row>
    <row r="1772" spans="3:7" x14ac:dyDescent="0.25">
      <c r="C1772" s="44">
        <f t="shared" si="69"/>
        <v>2009</v>
      </c>
      <c r="D1772" s="44">
        <f t="shared" si="70"/>
        <v>3</v>
      </c>
      <c r="E1772" s="23">
        <v>39883</v>
      </c>
      <c r="F1772" s="22">
        <v>154.33000000000001</v>
      </c>
      <c r="G1772" s="59"/>
    </row>
    <row r="1773" spans="3:7" x14ac:dyDescent="0.25">
      <c r="C1773" s="44">
        <f t="shared" si="69"/>
        <v>2009</v>
      </c>
      <c r="D1773" s="44">
        <f t="shared" si="70"/>
        <v>3</v>
      </c>
      <c r="E1773" s="23">
        <v>39884</v>
      </c>
      <c r="F1773" s="22">
        <v>157.55799999999999</v>
      </c>
      <c r="G1773" s="59"/>
    </row>
    <row r="1774" spans="3:7" x14ac:dyDescent="0.25">
      <c r="C1774" s="44">
        <f t="shared" si="69"/>
        <v>2009</v>
      </c>
      <c r="D1774" s="44">
        <f t="shared" si="70"/>
        <v>3</v>
      </c>
      <c r="E1774" s="23">
        <v>39885</v>
      </c>
      <c r="F1774" s="22">
        <v>158.94999999999999</v>
      </c>
      <c r="G1774" s="59"/>
    </row>
    <row r="1775" spans="3:7" x14ac:dyDescent="0.25">
      <c r="C1775" s="44">
        <f t="shared" si="69"/>
        <v>2009</v>
      </c>
      <c r="D1775" s="44">
        <f t="shared" si="70"/>
        <v>3</v>
      </c>
      <c r="E1775" s="23">
        <v>39888</v>
      </c>
      <c r="F1775" s="22">
        <v>145.66999999999999</v>
      </c>
      <c r="G1775" s="59"/>
    </row>
    <row r="1776" spans="3:7" x14ac:dyDescent="0.25">
      <c r="C1776" s="44">
        <f t="shared" si="69"/>
        <v>2009</v>
      </c>
      <c r="D1776" s="44">
        <f t="shared" si="70"/>
        <v>3</v>
      </c>
      <c r="E1776" s="23">
        <v>39889</v>
      </c>
      <c r="F1776" s="22">
        <v>144.322</v>
      </c>
      <c r="G1776" s="59"/>
    </row>
    <row r="1777" spans="3:7" x14ac:dyDescent="0.25">
      <c r="C1777" s="44">
        <f t="shared" si="69"/>
        <v>2009</v>
      </c>
      <c r="D1777" s="44">
        <f t="shared" si="70"/>
        <v>3</v>
      </c>
      <c r="E1777" s="23">
        <v>39890</v>
      </c>
      <c r="F1777" s="22">
        <v>144.48400000000001</v>
      </c>
      <c r="G1777" s="59"/>
    </row>
    <row r="1778" spans="3:7" x14ac:dyDescent="0.25">
      <c r="C1778" s="44">
        <f t="shared" si="69"/>
        <v>2009</v>
      </c>
      <c r="D1778" s="44">
        <f t="shared" si="70"/>
        <v>3</v>
      </c>
      <c r="E1778" s="23">
        <v>39891</v>
      </c>
      <c r="F1778" s="22">
        <v>123.04300000000001</v>
      </c>
      <c r="G1778" s="59"/>
    </row>
    <row r="1779" spans="3:7" x14ac:dyDescent="0.25">
      <c r="C1779" s="44">
        <f t="shared" si="69"/>
        <v>2009</v>
      </c>
      <c r="D1779" s="44">
        <f t="shared" si="70"/>
        <v>3</v>
      </c>
      <c r="E1779" s="23">
        <v>39892</v>
      </c>
      <c r="F1779" s="22">
        <v>121.985</v>
      </c>
      <c r="G1779" s="59"/>
    </row>
    <row r="1780" spans="3:7" x14ac:dyDescent="0.25">
      <c r="C1780" s="44">
        <f t="shared" si="69"/>
        <v>2009</v>
      </c>
      <c r="D1780" s="44">
        <f t="shared" si="70"/>
        <v>3</v>
      </c>
      <c r="E1780" s="23">
        <v>39895</v>
      </c>
      <c r="F1780" s="22">
        <v>113.505</v>
      </c>
      <c r="G1780" s="59"/>
    </row>
    <row r="1781" spans="3:7" x14ac:dyDescent="0.25">
      <c r="C1781" s="44">
        <f t="shared" si="69"/>
        <v>2009</v>
      </c>
      <c r="D1781" s="44">
        <f t="shared" si="70"/>
        <v>3</v>
      </c>
      <c r="E1781" s="23">
        <v>39896</v>
      </c>
      <c r="F1781" s="22">
        <v>124.66</v>
      </c>
      <c r="G1781" s="59"/>
    </row>
    <row r="1782" spans="3:7" x14ac:dyDescent="0.25">
      <c r="C1782" s="44">
        <f t="shared" si="69"/>
        <v>2009</v>
      </c>
      <c r="D1782" s="44">
        <f t="shared" si="70"/>
        <v>3</v>
      </c>
      <c r="E1782" s="23">
        <v>39897</v>
      </c>
      <c r="F1782" s="22">
        <v>130.899</v>
      </c>
      <c r="G1782" s="59"/>
    </row>
    <row r="1783" spans="3:7" x14ac:dyDescent="0.25">
      <c r="C1783" s="44">
        <f t="shared" si="69"/>
        <v>2009</v>
      </c>
      <c r="D1783" s="44">
        <f t="shared" si="70"/>
        <v>3</v>
      </c>
      <c r="E1783" s="23">
        <v>39898</v>
      </c>
      <c r="F1783" s="22">
        <v>129.10499999999999</v>
      </c>
      <c r="G1783" s="59"/>
    </row>
    <row r="1784" spans="3:7" x14ac:dyDescent="0.25">
      <c r="C1784" s="44">
        <f t="shared" si="69"/>
        <v>2009</v>
      </c>
      <c r="D1784" s="44">
        <f t="shared" si="70"/>
        <v>3</v>
      </c>
      <c r="E1784" s="23">
        <v>39899</v>
      </c>
      <c r="F1784" s="22">
        <v>130.93199999999999</v>
      </c>
      <c r="G1784" s="59"/>
    </row>
    <row r="1785" spans="3:7" x14ac:dyDescent="0.25">
      <c r="C1785" s="44">
        <f t="shared" si="69"/>
        <v>2009</v>
      </c>
      <c r="D1785" s="44">
        <f t="shared" si="70"/>
        <v>3</v>
      </c>
      <c r="E1785" s="23">
        <v>39902</v>
      </c>
      <c r="F1785" s="22">
        <v>134.113</v>
      </c>
      <c r="G1785" s="59"/>
    </row>
    <row r="1786" spans="3:7" x14ac:dyDescent="0.25">
      <c r="C1786" s="44">
        <f t="shared" si="69"/>
        <v>2009</v>
      </c>
      <c r="D1786" s="44">
        <f t="shared" si="70"/>
        <v>3</v>
      </c>
      <c r="E1786" s="23">
        <v>39903</v>
      </c>
      <c r="F1786" s="22">
        <v>138.148</v>
      </c>
      <c r="G1786" s="59"/>
    </row>
    <row r="1787" spans="3:7" x14ac:dyDescent="0.25">
      <c r="C1787" s="44">
        <f t="shared" si="69"/>
        <v>2009</v>
      </c>
      <c r="D1787" s="44">
        <f t="shared" si="70"/>
        <v>4</v>
      </c>
      <c r="E1787" s="23">
        <v>39904</v>
      </c>
      <c r="F1787" s="22">
        <v>142.29499999999999</v>
      </c>
      <c r="G1787" s="59"/>
    </row>
    <row r="1788" spans="3:7" x14ac:dyDescent="0.25">
      <c r="C1788" s="44">
        <f t="shared" si="69"/>
        <v>2009</v>
      </c>
      <c r="D1788" s="44">
        <f t="shared" si="70"/>
        <v>4</v>
      </c>
      <c r="E1788" s="23">
        <v>39905</v>
      </c>
      <c r="F1788" s="22">
        <v>138.38900000000001</v>
      </c>
      <c r="G1788" s="59"/>
    </row>
    <row r="1789" spans="3:7" x14ac:dyDescent="0.25">
      <c r="C1789" s="44">
        <f t="shared" si="69"/>
        <v>2009</v>
      </c>
      <c r="D1789" s="44">
        <f t="shared" si="70"/>
        <v>4</v>
      </c>
      <c r="E1789" s="23">
        <v>39906</v>
      </c>
      <c r="F1789" s="22">
        <v>133.22300000000001</v>
      </c>
      <c r="G1789" s="59"/>
    </row>
    <row r="1790" spans="3:7" x14ac:dyDescent="0.25">
      <c r="C1790" s="44">
        <f t="shared" si="69"/>
        <v>2009</v>
      </c>
      <c r="D1790" s="44">
        <f t="shared" si="70"/>
        <v>4</v>
      </c>
      <c r="E1790" s="23">
        <v>39909</v>
      </c>
      <c r="F1790" s="22">
        <v>125.67</v>
      </c>
      <c r="G1790" s="59"/>
    </row>
    <row r="1791" spans="3:7" x14ac:dyDescent="0.25">
      <c r="C1791" s="44">
        <f t="shared" si="69"/>
        <v>2009</v>
      </c>
      <c r="D1791" s="44">
        <f t="shared" si="70"/>
        <v>4</v>
      </c>
      <c r="E1791" s="23">
        <v>39910</v>
      </c>
      <c r="F1791" s="22">
        <v>125.22799999999999</v>
      </c>
      <c r="G1791" s="59"/>
    </row>
    <row r="1792" spans="3:7" x14ac:dyDescent="0.25">
      <c r="C1792" s="44">
        <f t="shared" si="69"/>
        <v>2009</v>
      </c>
      <c r="D1792" s="44">
        <f t="shared" si="70"/>
        <v>4</v>
      </c>
      <c r="E1792" s="23">
        <v>39911</v>
      </c>
      <c r="F1792" s="22">
        <v>122.72799999999999</v>
      </c>
      <c r="G1792" s="59"/>
    </row>
    <row r="1793" spans="3:7" x14ac:dyDescent="0.25">
      <c r="C1793" s="44">
        <f t="shared" si="69"/>
        <v>2009</v>
      </c>
      <c r="D1793" s="44">
        <f t="shared" si="70"/>
        <v>4</v>
      </c>
      <c r="E1793" s="23">
        <v>39912</v>
      </c>
      <c r="F1793" s="22">
        <v>115.81</v>
      </c>
      <c r="G1793" s="59"/>
    </row>
    <row r="1794" spans="3:7" x14ac:dyDescent="0.25">
      <c r="C1794" s="44">
        <f t="shared" si="69"/>
        <v>2009</v>
      </c>
      <c r="D1794" s="44">
        <f t="shared" si="70"/>
        <v>4</v>
      </c>
      <c r="E1794" s="23">
        <v>39913</v>
      </c>
      <c r="F1794" s="22">
        <v>118.723</v>
      </c>
      <c r="G1794" s="59"/>
    </row>
    <row r="1795" spans="3:7" x14ac:dyDescent="0.25">
      <c r="C1795" s="44">
        <f t="shared" si="69"/>
        <v>2009</v>
      </c>
      <c r="D1795" s="44">
        <f t="shared" si="70"/>
        <v>4</v>
      </c>
      <c r="E1795" s="23">
        <v>39916</v>
      </c>
      <c r="F1795" s="22">
        <v>117.97199999999999</v>
      </c>
      <c r="G1795" s="59"/>
    </row>
    <row r="1796" spans="3:7" x14ac:dyDescent="0.25">
      <c r="C1796" s="44">
        <f t="shared" si="69"/>
        <v>2009</v>
      </c>
      <c r="D1796" s="44">
        <f t="shared" si="70"/>
        <v>4</v>
      </c>
      <c r="E1796" s="23">
        <v>39917</v>
      </c>
      <c r="F1796" s="22">
        <v>105.67</v>
      </c>
      <c r="G1796" s="59"/>
    </row>
    <row r="1797" spans="3:7" x14ac:dyDescent="0.25">
      <c r="C1797" s="44">
        <f t="shared" si="69"/>
        <v>2009</v>
      </c>
      <c r="D1797" s="44">
        <f t="shared" si="70"/>
        <v>4</v>
      </c>
      <c r="E1797" s="23">
        <v>39918</v>
      </c>
      <c r="F1797" s="22">
        <v>103.995</v>
      </c>
      <c r="G1797" s="59"/>
    </row>
    <row r="1798" spans="3:7" x14ac:dyDescent="0.25">
      <c r="C1798" s="44">
        <f t="shared" si="69"/>
        <v>2009</v>
      </c>
      <c r="D1798" s="44">
        <f t="shared" si="70"/>
        <v>4</v>
      </c>
      <c r="E1798" s="23">
        <v>39919</v>
      </c>
      <c r="F1798" s="22">
        <v>95.334999999999994</v>
      </c>
      <c r="G1798" s="59"/>
    </row>
    <row r="1799" spans="3:7" x14ac:dyDescent="0.25">
      <c r="C1799" s="44">
        <f t="shared" ref="C1799:C1862" si="71">YEAR(E1799)</f>
        <v>2009</v>
      </c>
      <c r="D1799" s="44">
        <f t="shared" ref="D1799:D1862" si="72">MONTH(E1799)</f>
        <v>4</v>
      </c>
      <c r="E1799" s="23">
        <v>39920</v>
      </c>
      <c r="F1799" s="22">
        <v>96.65</v>
      </c>
      <c r="G1799" s="59"/>
    </row>
    <row r="1800" spans="3:7" x14ac:dyDescent="0.25">
      <c r="C1800" s="44">
        <f t="shared" si="71"/>
        <v>2009</v>
      </c>
      <c r="D1800" s="44">
        <f t="shared" si="72"/>
        <v>4</v>
      </c>
      <c r="E1800" s="23">
        <v>39923</v>
      </c>
      <c r="F1800" s="22">
        <v>100.521</v>
      </c>
      <c r="G1800" s="59"/>
    </row>
    <row r="1801" spans="3:7" x14ac:dyDescent="0.25">
      <c r="C1801" s="44">
        <f t="shared" si="71"/>
        <v>2009</v>
      </c>
      <c r="D1801" s="44">
        <f t="shared" si="72"/>
        <v>4</v>
      </c>
      <c r="E1801" s="23">
        <v>39924</v>
      </c>
      <c r="F1801" s="22">
        <v>105.43899999999999</v>
      </c>
      <c r="G1801" s="59"/>
    </row>
    <row r="1802" spans="3:7" x14ac:dyDescent="0.25">
      <c r="C1802" s="44">
        <f t="shared" si="71"/>
        <v>2009</v>
      </c>
      <c r="D1802" s="44">
        <f t="shared" si="72"/>
        <v>4</v>
      </c>
      <c r="E1802" s="23">
        <v>39925</v>
      </c>
      <c r="F1802" s="22">
        <v>104.33499999999999</v>
      </c>
      <c r="G1802" s="59"/>
    </row>
    <row r="1803" spans="3:7" x14ac:dyDescent="0.25">
      <c r="C1803" s="44">
        <f t="shared" si="71"/>
        <v>2009</v>
      </c>
      <c r="D1803" s="44">
        <f t="shared" si="72"/>
        <v>4</v>
      </c>
      <c r="E1803" s="23">
        <v>39926</v>
      </c>
      <c r="F1803" s="22">
        <v>104.71899999999999</v>
      </c>
      <c r="G1803" s="59"/>
    </row>
    <row r="1804" spans="3:7" x14ac:dyDescent="0.25">
      <c r="C1804" s="44">
        <f t="shared" si="71"/>
        <v>2009</v>
      </c>
      <c r="D1804" s="44">
        <f t="shared" si="72"/>
        <v>4</v>
      </c>
      <c r="E1804" s="23">
        <v>39927</v>
      </c>
      <c r="F1804" s="22">
        <v>104.28400000000001</v>
      </c>
      <c r="G1804" s="59"/>
    </row>
    <row r="1805" spans="3:7" x14ac:dyDescent="0.25">
      <c r="C1805" s="44">
        <f t="shared" si="71"/>
        <v>2009</v>
      </c>
      <c r="D1805" s="44">
        <f t="shared" si="72"/>
        <v>4</v>
      </c>
      <c r="E1805" s="23">
        <v>39930</v>
      </c>
      <c r="F1805" s="22">
        <v>104.33499999999999</v>
      </c>
      <c r="G1805" s="59"/>
    </row>
    <row r="1806" spans="3:7" x14ac:dyDescent="0.25">
      <c r="C1806" s="44">
        <f t="shared" si="71"/>
        <v>2009</v>
      </c>
      <c r="D1806" s="44">
        <f t="shared" si="72"/>
        <v>4</v>
      </c>
      <c r="E1806" s="23">
        <v>39931</v>
      </c>
      <c r="F1806" s="22">
        <v>106.411</v>
      </c>
      <c r="G1806" s="59"/>
    </row>
    <row r="1807" spans="3:7" x14ac:dyDescent="0.25">
      <c r="C1807" s="44">
        <f t="shared" si="71"/>
        <v>2009</v>
      </c>
      <c r="D1807" s="44">
        <f t="shared" si="72"/>
        <v>4</v>
      </c>
      <c r="E1807" s="23">
        <v>39932</v>
      </c>
      <c r="F1807" s="22">
        <v>103.901</v>
      </c>
      <c r="G1807" s="59"/>
    </row>
    <row r="1808" spans="3:7" x14ac:dyDescent="0.25">
      <c r="C1808" s="44">
        <f t="shared" si="71"/>
        <v>2009</v>
      </c>
      <c r="D1808" s="44">
        <f t="shared" si="72"/>
        <v>4</v>
      </c>
      <c r="E1808" s="23">
        <v>39933</v>
      </c>
      <c r="F1808" s="22">
        <v>95.195999999999998</v>
      </c>
      <c r="G1808" s="59"/>
    </row>
    <row r="1809" spans="3:7" x14ac:dyDescent="0.25">
      <c r="C1809" s="44">
        <f t="shared" si="71"/>
        <v>2009</v>
      </c>
      <c r="D1809" s="44">
        <f t="shared" si="72"/>
        <v>5</v>
      </c>
      <c r="E1809" s="23">
        <v>39934</v>
      </c>
      <c r="F1809" s="22">
        <v>95.388999999999996</v>
      </c>
      <c r="G1809" s="59"/>
    </row>
    <row r="1810" spans="3:7" x14ac:dyDescent="0.25">
      <c r="C1810" s="44">
        <f t="shared" si="71"/>
        <v>2009</v>
      </c>
      <c r="D1810" s="44">
        <f t="shared" si="72"/>
        <v>5</v>
      </c>
      <c r="E1810" s="23">
        <v>39937</v>
      </c>
      <c r="F1810" s="22">
        <v>94.477000000000004</v>
      </c>
      <c r="G1810" s="59"/>
    </row>
    <row r="1811" spans="3:7" x14ac:dyDescent="0.25">
      <c r="C1811" s="44">
        <f t="shared" si="71"/>
        <v>2009</v>
      </c>
      <c r="D1811" s="44">
        <f t="shared" si="72"/>
        <v>5</v>
      </c>
      <c r="E1811" s="23">
        <v>39938</v>
      </c>
      <c r="F1811" s="22">
        <v>92.504999999999995</v>
      </c>
      <c r="G1811" s="59"/>
    </row>
    <row r="1812" spans="3:7" x14ac:dyDescent="0.25">
      <c r="C1812" s="44">
        <f t="shared" si="71"/>
        <v>2009</v>
      </c>
      <c r="D1812" s="44">
        <f t="shared" si="72"/>
        <v>5</v>
      </c>
      <c r="E1812" s="23">
        <v>39939</v>
      </c>
      <c r="F1812" s="22">
        <v>90.938999999999993</v>
      </c>
      <c r="G1812" s="59"/>
    </row>
    <row r="1813" spans="3:7" x14ac:dyDescent="0.25">
      <c r="C1813" s="44">
        <f t="shared" si="71"/>
        <v>2009</v>
      </c>
      <c r="D1813" s="44">
        <f t="shared" si="72"/>
        <v>5</v>
      </c>
      <c r="E1813" s="23">
        <v>39940</v>
      </c>
      <c r="F1813" s="22">
        <v>78.733999999999995</v>
      </c>
      <c r="G1813" s="59"/>
    </row>
    <row r="1814" spans="3:7" x14ac:dyDescent="0.25">
      <c r="C1814" s="44">
        <f t="shared" si="71"/>
        <v>2009</v>
      </c>
      <c r="D1814" s="44">
        <f t="shared" si="72"/>
        <v>5</v>
      </c>
      <c r="E1814" s="23">
        <v>39941</v>
      </c>
      <c r="F1814" s="22">
        <v>75.730999999999995</v>
      </c>
      <c r="G1814" s="59"/>
    </row>
    <row r="1815" spans="3:7" x14ac:dyDescent="0.25">
      <c r="C1815" s="44">
        <f t="shared" si="71"/>
        <v>2009</v>
      </c>
      <c r="D1815" s="44">
        <f t="shared" si="72"/>
        <v>5</v>
      </c>
      <c r="E1815" s="23">
        <v>39944</v>
      </c>
      <c r="F1815" s="22">
        <v>77.888999999999996</v>
      </c>
      <c r="G1815" s="59"/>
    </row>
    <row r="1816" spans="3:7" x14ac:dyDescent="0.25">
      <c r="C1816" s="44">
        <f t="shared" si="71"/>
        <v>2009</v>
      </c>
      <c r="D1816" s="44">
        <f t="shared" si="72"/>
        <v>5</v>
      </c>
      <c r="E1816" s="23">
        <v>39945</v>
      </c>
      <c r="F1816" s="22">
        <v>77.963999999999999</v>
      </c>
      <c r="G1816" s="59"/>
    </row>
    <row r="1817" spans="3:7" x14ac:dyDescent="0.25">
      <c r="C1817" s="44">
        <f t="shared" si="71"/>
        <v>2009</v>
      </c>
      <c r="D1817" s="44">
        <f t="shared" si="72"/>
        <v>5</v>
      </c>
      <c r="E1817" s="23">
        <v>39946</v>
      </c>
      <c r="F1817" s="22">
        <v>85.847999999999999</v>
      </c>
      <c r="G1817" s="59"/>
    </row>
    <row r="1818" spans="3:7" x14ac:dyDescent="0.25">
      <c r="C1818" s="44">
        <f t="shared" si="71"/>
        <v>2009</v>
      </c>
      <c r="D1818" s="44">
        <f t="shared" si="72"/>
        <v>5</v>
      </c>
      <c r="E1818" s="23">
        <v>39947</v>
      </c>
      <c r="F1818" s="22">
        <v>85.334999999999994</v>
      </c>
      <c r="G1818" s="59"/>
    </row>
    <row r="1819" spans="3:7" x14ac:dyDescent="0.25">
      <c r="C1819" s="44">
        <f t="shared" si="71"/>
        <v>2009</v>
      </c>
      <c r="D1819" s="44">
        <f t="shared" si="72"/>
        <v>5</v>
      </c>
      <c r="E1819" s="23">
        <v>39948</v>
      </c>
      <c r="F1819" s="22">
        <v>82.33</v>
      </c>
      <c r="G1819" s="59"/>
    </row>
    <row r="1820" spans="3:7" x14ac:dyDescent="0.25">
      <c r="C1820" s="44">
        <f t="shared" si="71"/>
        <v>2009</v>
      </c>
      <c r="D1820" s="44">
        <f t="shared" si="72"/>
        <v>5</v>
      </c>
      <c r="E1820" s="23">
        <v>39951</v>
      </c>
      <c r="F1820" s="22">
        <v>81.623999999999995</v>
      </c>
      <c r="G1820" s="59"/>
    </row>
    <row r="1821" spans="3:7" x14ac:dyDescent="0.25">
      <c r="C1821" s="44">
        <f t="shared" si="71"/>
        <v>2009</v>
      </c>
      <c r="D1821" s="44">
        <f t="shared" si="72"/>
        <v>5</v>
      </c>
      <c r="E1821" s="23">
        <v>39952</v>
      </c>
      <c r="F1821" s="22">
        <v>72.570999999999998</v>
      </c>
      <c r="G1821" s="59"/>
    </row>
    <row r="1822" spans="3:7" x14ac:dyDescent="0.25">
      <c r="C1822" s="44">
        <f t="shared" si="71"/>
        <v>2009</v>
      </c>
      <c r="D1822" s="44">
        <f t="shared" si="72"/>
        <v>5</v>
      </c>
      <c r="E1822" s="23">
        <v>39953</v>
      </c>
      <c r="F1822" s="22">
        <v>69.944000000000003</v>
      </c>
      <c r="G1822" s="59"/>
    </row>
    <row r="1823" spans="3:7" x14ac:dyDescent="0.25">
      <c r="C1823" s="44">
        <f t="shared" si="71"/>
        <v>2009</v>
      </c>
      <c r="D1823" s="44">
        <f t="shared" si="72"/>
        <v>5</v>
      </c>
      <c r="E1823" s="23">
        <v>39954</v>
      </c>
      <c r="F1823" s="22">
        <v>73.325000000000003</v>
      </c>
      <c r="G1823" s="59"/>
    </row>
    <row r="1824" spans="3:7" x14ac:dyDescent="0.25">
      <c r="C1824" s="44">
        <f t="shared" si="71"/>
        <v>2009</v>
      </c>
      <c r="D1824" s="44">
        <f t="shared" si="72"/>
        <v>5</v>
      </c>
      <c r="E1824" s="23">
        <v>39955</v>
      </c>
      <c r="F1824" s="22">
        <v>74.228999999999999</v>
      </c>
      <c r="G1824" s="59"/>
    </row>
    <row r="1825" spans="3:7" x14ac:dyDescent="0.25">
      <c r="C1825" s="44">
        <f t="shared" si="71"/>
        <v>2009</v>
      </c>
      <c r="D1825" s="44">
        <f t="shared" si="72"/>
        <v>5</v>
      </c>
      <c r="E1825" s="23">
        <v>39958</v>
      </c>
      <c r="F1825" s="22">
        <v>75.197999999999993</v>
      </c>
      <c r="G1825" s="59"/>
    </row>
    <row r="1826" spans="3:7" x14ac:dyDescent="0.25">
      <c r="C1826" s="44">
        <f t="shared" si="71"/>
        <v>2009</v>
      </c>
      <c r="D1826" s="44">
        <f t="shared" si="72"/>
        <v>5</v>
      </c>
      <c r="E1826" s="23">
        <v>39959</v>
      </c>
      <c r="F1826" s="22">
        <v>78.629000000000005</v>
      </c>
      <c r="G1826" s="59"/>
    </row>
    <row r="1827" spans="3:7" x14ac:dyDescent="0.25">
      <c r="C1827" s="44">
        <f t="shared" si="71"/>
        <v>2009</v>
      </c>
      <c r="D1827" s="44">
        <f t="shared" si="72"/>
        <v>5</v>
      </c>
      <c r="E1827" s="23">
        <v>39960</v>
      </c>
      <c r="F1827" s="22">
        <v>79.834999999999994</v>
      </c>
      <c r="G1827" s="59"/>
    </row>
    <row r="1828" spans="3:7" x14ac:dyDescent="0.25">
      <c r="C1828" s="44">
        <f t="shared" si="71"/>
        <v>2009</v>
      </c>
      <c r="D1828" s="44">
        <f t="shared" si="72"/>
        <v>5</v>
      </c>
      <c r="E1828" s="23">
        <v>39961</v>
      </c>
      <c r="F1828" s="22">
        <v>86.495000000000005</v>
      </c>
      <c r="G1828" s="59"/>
    </row>
    <row r="1829" spans="3:7" x14ac:dyDescent="0.25">
      <c r="C1829" s="44">
        <f t="shared" si="71"/>
        <v>2009</v>
      </c>
      <c r="D1829" s="44">
        <f t="shared" si="72"/>
        <v>5</v>
      </c>
      <c r="E1829" s="23">
        <v>39962</v>
      </c>
      <c r="F1829" s="22">
        <v>86</v>
      </c>
      <c r="G1829" s="59"/>
    </row>
    <row r="1830" spans="3:7" x14ac:dyDescent="0.25">
      <c r="C1830" s="44">
        <f t="shared" si="71"/>
        <v>2009</v>
      </c>
      <c r="D1830" s="44">
        <f t="shared" si="72"/>
        <v>6</v>
      </c>
      <c r="E1830" s="23">
        <v>39965</v>
      </c>
      <c r="F1830" s="22">
        <v>81.355000000000004</v>
      </c>
      <c r="G1830" s="59"/>
    </row>
    <row r="1831" spans="3:7" x14ac:dyDescent="0.25">
      <c r="C1831" s="44">
        <f t="shared" si="71"/>
        <v>2009</v>
      </c>
      <c r="D1831" s="44">
        <f t="shared" si="72"/>
        <v>6</v>
      </c>
      <c r="E1831" s="23">
        <v>39966</v>
      </c>
      <c r="F1831" s="22">
        <v>76.274000000000001</v>
      </c>
      <c r="G1831" s="59"/>
    </row>
    <row r="1832" spans="3:7" x14ac:dyDescent="0.25">
      <c r="C1832" s="44">
        <f t="shared" si="71"/>
        <v>2009</v>
      </c>
      <c r="D1832" s="44">
        <f t="shared" si="72"/>
        <v>6</v>
      </c>
      <c r="E1832" s="23">
        <v>39967</v>
      </c>
      <c r="F1832" s="22">
        <v>76.215999999999994</v>
      </c>
      <c r="G1832" s="59"/>
    </row>
    <row r="1833" spans="3:7" x14ac:dyDescent="0.25">
      <c r="C1833" s="44">
        <f t="shared" si="71"/>
        <v>2009</v>
      </c>
      <c r="D1833" s="44">
        <f t="shared" si="72"/>
        <v>6</v>
      </c>
      <c r="E1833" s="23">
        <v>39968</v>
      </c>
      <c r="F1833" s="22">
        <v>77.915999999999997</v>
      </c>
      <c r="G1833" s="59"/>
    </row>
    <row r="1834" spans="3:7" x14ac:dyDescent="0.25">
      <c r="C1834" s="44">
        <f t="shared" si="71"/>
        <v>2009</v>
      </c>
      <c r="D1834" s="44">
        <f t="shared" si="72"/>
        <v>6</v>
      </c>
      <c r="E1834" s="23">
        <v>39969</v>
      </c>
      <c r="F1834" s="22">
        <v>79.451999999999998</v>
      </c>
      <c r="G1834" s="59"/>
    </row>
    <row r="1835" spans="3:7" x14ac:dyDescent="0.25">
      <c r="C1835" s="44">
        <f t="shared" si="71"/>
        <v>2009</v>
      </c>
      <c r="D1835" s="44">
        <f t="shared" si="72"/>
        <v>6</v>
      </c>
      <c r="E1835" s="23">
        <v>39972</v>
      </c>
      <c r="F1835" s="22">
        <v>81.010000000000005</v>
      </c>
      <c r="G1835" s="59"/>
    </row>
    <row r="1836" spans="3:7" x14ac:dyDescent="0.25">
      <c r="C1836" s="44">
        <f t="shared" si="71"/>
        <v>2009</v>
      </c>
      <c r="D1836" s="44">
        <f t="shared" si="72"/>
        <v>6</v>
      </c>
      <c r="E1836" s="23">
        <v>39973</v>
      </c>
      <c r="F1836" s="22">
        <v>81.257000000000005</v>
      </c>
      <c r="G1836" s="59"/>
    </row>
    <row r="1837" spans="3:7" x14ac:dyDescent="0.25">
      <c r="C1837" s="44">
        <f t="shared" si="71"/>
        <v>2009</v>
      </c>
      <c r="D1837" s="44">
        <f t="shared" si="72"/>
        <v>6</v>
      </c>
      <c r="E1837" s="23">
        <v>39974</v>
      </c>
      <c r="F1837" s="22">
        <v>77.5</v>
      </c>
      <c r="G1837" s="59"/>
    </row>
    <row r="1838" spans="3:7" x14ac:dyDescent="0.25">
      <c r="C1838" s="44">
        <f t="shared" si="71"/>
        <v>2009</v>
      </c>
      <c r="D1838" s="44">
        <f t="shared" si="72"/>
        <v>6</v>
      </c>
      <c r="E1838" s="23">
        <v>39975</v>
      </c>
      <c r="F1838" s="22">
        <v>80.790000000000006</v>
      </c>
      <c r="G1838" s="59"/>
    </row>
    <row r="1839" spans="3:7" x14ac:dyDescent="0.25">
      <c r="C1839" s="44">
        <f t="shared" si="71"/>
        <v>2009</v>
      </c>
      <c r="D1839" s="44">
        <f t="shared" si="72"/>
        <v>6</v>
      </c>
      <c r="E1839" s="23">
        <v>39976</v>
      </c>
      <c r="F1839" s="22">
        <v>82.671000000000006</v>
      </c>
      <c r="G1839" s="59"/>
    </row>
    <row r="1840" spans="3:7" x14ac:dyDescent="0.25">
      <c r="C1840" s="44">
        <f t="shared" si="71"/>
        <v>2009</v>
      </c>
      <c r="D1840" s="44">
        <f t="shared" si="72"/>
        <v>6</v>
      </c>
      <c r="E1840" s="23">
        <v>39979</v>
      </c>
      <c r="F1840" s="22">
        <v>85.769000000000005</v>
      </c>
      <c r="G1840" s="59"/>
    </row>
    <row r="1841" spans="3:7" x14ac:dyDescent="0.25">
      <c r="C1841" s="44">
        <f t="shared" si="71"/>
        <v>2009</v>
      </c>
      <c r="D1841" s="44">
        <f t="shared" si="72"/>
        <v>6</v>
      </c>
      <c r="E1841" s="23">
        <v>39980</v>
      </c>
      <c r="F1841" s="22">
        <v>87.305000000000007</v>
      </c>
      <c r="G1841" s="59"/>
    </row>
    <row r="1842" spans="3:7" x14ac:dyDescent="0.25">
      <c r="C1842" s="44">
        <f t="shared" si="71"/>
        <v>2009</v>
      </c>
      <c r="D1842" s="44">
        <f t="shared" si="72"/>
        <v>6</v>
      </c>
      <c r="E1842" s="23">
        <v>39981</v>
      </c>
      <c r="F1842" s="22">
        <v>90.596000000000004</v>
      </c>
      <c r="G1842" s="59"/>
    </row>
    <row r="1843" spans="3:7" x14ac:dyDescent="0.25">
      <c r="C1843" s="44">
        <f t="shared" si="71"/>
        <v>2009</v>
      </c>
      <c r="D1843" s="44">
        <f t="shared" si="72"/>
        <v>6</v>
      </c>
      <c r="E1843" s="23">
        <v>39982</v>
      </c>
      <c r="F1843" s="22">
        <v>91.054000000000002</v>
      </c>
      <c r="G1843" s="59"/>
    </row>
    <row r="1844" spans="3:7" x14ac:dyDescent="0.25">
      <c r="C1844" s="44">
        <f t="shared" si="71"/>
        <v>2009</v>
      </c>
      <c r="D1844" s="44">
        <f t="shared" si="72"/>
        <v>6</v>
      </c>
      <c r="E1844" s="23">
        <v>39983</v>
      </c>
      <c r="F1844" s="22">
        <v>90.391000000000005</v>
      </c>
      <c r="G1844" s="59"/>
    </row>
    <row r="1845" spans="3:7" x14ac:dyDescent="0.25">
      <c r="C1845" s="44">
        <f t="shared" si="71"/>
        <v>2009</v>
      </c>
      <c r="D1845" s="44">
        <f t="shared" si="72"/>
        <v>6</v>
      </c>
      <c r="E1845" s="23">
        <v>39986</v>
      </c>
      <c r="F1845" s="22">
        <v>93.162000000000006</v>
      </c>
      <c r="G1845" s="59"/>
    </row>
    <row r="1846" spans="3:7" x14ac:dyDescent="0.25">
      <c r="C1846" s="44">
        <f t="shared" si="71"/>
        <v>2009</v>
      </c>
      <c r="D1846" s="44">
        <f t="shared" si="72"/>
        <v>6</v>
      </c>
      <c r="E1846" s="23">
        <v>39987</v>
      </c>
      <c r="F1846" s="22">
        <v>93.478999999999999</v>
      </c>
      <c r="G1846" s="59"/>
    </row>
    <row r="1847" spans="3:7" x14ac:dyDescent="0.25">
      <c r="C1847" s="44">
        <f t="shared" si="71"/>
        <v>2009</v>
      </c>
      <c r="D1847" s="44">
        <f t="shared" si="72"/>
        <v>6</v>
      </c>
      <c r="E1847" s="23">
        <v>39988</v>
      </c>
      <c r="F1847" s="22">
        <v>93.558000000000007</v>
      </c>
      <c r="G1847" s="59"/>
    </row>
    <row r="1848" spans="3:7" x14ac:dyDescent="0.25">
      <c r="C1848" s="44">
        <f t="shared" si="71"/>
        <v>2009</v>
      </c>
      <c r="D1848" s="44">
        <f t="shared" si="72"/>
        <v>6</v>
      </c>
      <c r="E1848" s="23">
        <v>39989</v>
      </c>
      <c r="F1848" s="22">
        <v>92.391999999999996</v>
      </c>
      <c r="G1848" s="59"/>
    </row>
    <row r="1849" spans="3:7" x14ac:dyDescent="0.25">
      <c r="C1849" s="44">
        <f t="shared" si="71"/>
        <v>2009</v>
      </c>
      <c r="D1849" s="44">
        <f t="shared" si="72"/>
        <v>6</v>
      </c>
      <c r="E1849" s="23">
        <v>39990</v>
      </c>
      <c r="F1849" s="22">
        <v>91.501999999999995</v>
      </c>
      <c r="G1849" s="59"/>
    </row>
    <row r="1850" spans="3:7" x14ac:dyDescent="0.25">
      <c r="C1850" s="44">
        <f t="shared" si="71"/>
        <v>2009</v>
      </c>
      <c r="D1850" s="44">
        <f t="shared" si="72"/>
        <v>6</v>
      </c>
      <c r="E1850" s="23">
        <v>39993</v>
      </c>
      <c r="F1850" s="22">
        <v>90.119</v>
      </c>
      <c r="G1850" s="59"/>
    </row>
    <row r="1851" spans="3:7" x14ac:dyDescent="0.25">
      <c r="C1851" s="44">
        <f t="shared" si="71"/>
        <v>2009</v>
      </c>
      <c r="D1851" s="44">
        <f t="shared" si="72"/>
        <v>6</v>
      </c>
      <c r="E1851" s="23">
        <v>39994</v>
      </c>
      <c r="F1851" s="22">
        <v>83.363</v>
      </c>
      <c r="G1851" s="59"/>
    </row>
    <row r="1852" spans="3:7" x14ac:dyDescent="0.25">
      <c r="C1852" s="44">
        <f t="shared" si="71"/>
        <v>2009</v>
      </c>
      <c r="D1852" s="44">
        <f t="shared" si="72"/>
        <v>7</v>
      </c>
      <c r="E1852" s="23">
        <v>39995</v>
      </c>
      <c r="F1852" s="22">
        <v>80.481999999999999</v>
      </c>
      <c r="G1852" s="59"/>
    </row>
    <row r="1853" spans="3:7" x14ac:dyDescent="0.25">
      <c r="C1853" s="44">
        <f t="shared" si="71"/>
        <v>2009</v>
      </c>
      <c r="D1853" s="44">
        <f t="shared" si="72"/>
        <v>7</v>
      </c>
      <c r="E1853" s="23">
        <v>39996</v>
      </c>
      <c r="F1853" s="22">
        <v>81.5</v>
      </c>
      <c r="G1853" s="59"/>
    </row>
    <row r="1854" spans="3:7" x14ac:dyDescent="0.25">
      <c r="C1854" s="44">
        <f t="shared" si="71"/>
        <v>2009</v>
      </c>
      <c r="D1854" s="44">
        <f t="shared" si="72"/>
        <v>7</v>
      </c>
      <c r="E1854" s="23">
        <v>39997</v>
      </c>
      <c r="F1854" s="22">
        <v>81.733999999999995</v>
      </c>
      <c r="G1854" s="59"/>
    </row>
    <row r="1855" spans="3:7" x14ac:dyDescent="0.25">
      <c r="C1855" s="44">
        <f t="shared" si="71"/>
        <v>2009</v>
      </c>
      <c r="D1855" s="44">
        <f t="shared" si="72"/>
        <v>7</v>
      </c>
      <c r="E1855" s="23">
        <v>40000</v>
      </c>
      <c r="F1855" s="22">
        <v>83.22</v>
      </c>
      <c r="G1855" s="59"/>
    </row>
    <row r="1856" spans="3:7" x14ac:dyDescent="0.25">
      <c r="C1856" s="44">
        <f t="shared" si="71"/>
        <v>2009</v>
      </c>
      <c r="D1856" s="44">
        <f t="shared" si="72"/>
        <v>7</v>
      </c>
      <c r="E1856" s="23">
        <v>40001</v>
      </c>
      <c r="F1856" s="22">
        <v>83.432000000000002</v>
      </c>
      <c r="G1856" s="59"/>
    </row>
    <row r="1857" spans="3:7" x14ac:dyDescent="0.25">
      <c r="C1857" s="44">
        <f t="shared" si="71"/>
        <v>2009</v>
      </c>
      <c r="D1857" s="44">
        <f t="shared" si="72"/>
        <v>7</v>
      </c>
      <c r="E1857" s="23">
        <v>40002</v>
      </c>
      <c r="F1857" s="22">
        <v>83.998000000000005</v>
      </c>
      <c r="G1857" s="59"/>
    </row>
    <row r="1858" spans="3:7" x14ac:dyDescent="0.25">
      <c r="C1858" s="44">
        <f t="shared" si="71"/>
        <v>2009</v>
      </c>
      <c r="D1858" s="44">
        <f t="shared" si="72"/>
        <v>7</v>
      </c>
      <c r="E1858" s="23">
        <v>40003</v>
      </c>
      <c r="F1858" s="22">
        <v>84.707999999999998</v>
      </c>
      <c r="G1858" s="59"/>
    </row>
    <row r="1859" spans="3:7" x14ac:dyDescent="0.25">
      <c r="C1859" s="44">
        <f t="shared" si="71"/>
        <v>2009</v>
      </c>
      <c r="D1859" s="44">
        <f t="shared" si="72"/>
        <v>7</v>
      </c>
      <c r="E1859" s="23">
        <v>40004</v>
      </c>
      <c r="F1859" s="22">
        <v>84.977000000000004</v>
      </c>
      <c r="G1859" s="59"/>
    </row>
    <row r="1860" spans="3:7" x14ac:dyDescent="0.25">
      <c r="C1860" s="44">
        <f t="shared" si="71"/>
        <v>2009</v>
      </c>
      <c r="D1860" s="44">
        <f t="shared" si="72"/>
        <v>7</v>
      </c>
      <c r="E1860" s="23">
        <v>40007</v>
      </c>
      <c r="F1860" s="22">
        <v>88.596999999999994</v>
      </c>
      <c r="G1860" s="59"/>
    </row>
    <row r="1861" spans="3:7" x14ac:dyDescent="0.25">
      <c r="C1861" s="44">
        <f t="shared" si="71"/>
        <v>2009</v>
      </c>
      <c r="D1861" s="44">
        <f t="shared" si="72"/>
        <v>7</v>
      </c>
      <c r="E1861" s="23">
        <v>40008</v>
      </c>
      <c r="F1861" s="22">
        <v>86.918999999999997</v>
      </c>
      <c r="G1861" s="59"/>
    </row>
    <row r="1862" spans="3:7" x14ac:dyDescent="0.25">
      <c r="C1862" s="44">
        <f t="shared" si="71"/>
        <v>2009</v>
      </c>
      <c r="D1862" s="44">
        <f t="shared" si="72"/>
        <v>7</v>
      </c>
      <c r="E1862" s="23">
        <v>40009</v>
      </c>
      <c r="F1862" s="22">
        <v>80.403999999999996</v>
      </c>
      <c r="G1862" s="59"/>
    </row>
    <row r="1863" spans="3:7" x14ac:dyDescent="0.25">
      <c r="C1863" s="44">
        <f t="shared" ref="C1863:C1926" si="73">YEAR(E1863)</f>
        <v>2009</v>
      </c>
      <c r="D1863" s="44">
        <f t="shared" ref="D1863:D1926" si="74">MONTH(E1863)</f>
        <v>7</v>
      </c>
      <c r="E1863" s="23">
        <v>40010</v>
      </c>
      <c r="F1863" s="22">
        <v>81.566000000000003</v>
      </c>
      <c r="G1863" s="59"/>
    </row>
    <row r="1864" spans="3:7" x14ac:dyDescent="0.25">
      <c r="C1864" s="44">
        <f t="shared" si="73"/>
        <v>2009</v>
      </c>
      <c r="D1864" s="44">
        <f t="shared" si="74"/>
        <v>7</v>
      </c>
      <c r="E1864" s="23">
        <v>40011</v>
      </c>
      <c r="F1864" s="22">
        <v>78.855999999999995</v>
      </c>
      <c r="G1864" s="59"/>
    </row>
    <row r="1865" spans="3:7" x14ac:dyDescent="0.25">
      <c r="C1865" s="44">
        <f t="shared" si="73"/>
        <v>2009</v>
      </c>
      <c r="D1865" s="44">
        <f t="shared" si="74"/>
        <v>7</v>
      </c>
      <c r="E1865" s="23">
        <v>40014</v>
      </c>
      <c r="F1865" s="22">
        <v>72.111000000000004</v>
      </c>
      <c r="G1865" s="59"/>
    </row>
    <row r="1866" spans="3:7" x14ac:dyDescent="0.25">
      <c r="C1866" s="44">
        <f t="shared" si="73"/>
        <v>2009</v>
      </c>
      <c r="D1866" s="44">
        <f t="shared" si="74"/>
        <v>7</v>
      </c>
      <c r="E1866" s="23">
        <v>40015</v>
      </c>
      <c r="F1866" s="22">
        <v>66.376000000000005</v>
      </c>
      <c r="G1866" s="59"/>
    </row>
    <row r="1867" spans="3:7" x14ac:dyDescent="0.25">
      <c r="C1867" s="44">
        <f t="shared" si="73"/>
        <v>2009</v>
      </c>
      <c r="D1867" s="44">
        <f t="shared" si="74"/>
        <v>7</v>
      </c>
      <c r="E1867" s="23">
        <v>40016</v>
      </c>
      <c r="F1867" s="22">
        <v>66.834999999999994</v>
      </c>
      <c r="G1867" s="59"/>
    </row>
    <row r="1868" spans="3:7" x14ac:dyDescent="0.25">
      <c r="C1868" s="44">
        <f t="shared" si="73"/>
        <v>2009</v>
      </c>
      <c r="D1868" s="44">
        <f t="shared" si="74"/>
        <v>7</v>
      </c>
      <c r="E1868" s="23">
        <v>40017</v>
      </c>
      <c r="F1868" s="22">
        <v>63.634999999999998</v>
      </c>
      <c r="G1868" s="59"/>
    </row>
    <row r="1869" spans="3:7" x14ac:dyDescent="0.25">
      <c r="C1869" s="44">
        <f t="shared" si="73"/>
        <v>2009</v>
      </c>
      <c r="D1869" s="44">
        <f t="shared" si="74"/>
        <v>7</v>
      </c>
      <c r="E1869" s="23">
        <v>40018</v>
      </c>
      <c r="F1869" s="22">
        <v>61.929000000000002</v>
      </c>
      <c r="G1869" s="59"/>
    </row>
    <row r="1870" spans="3:7" x14ac:dyDescent="0.25">
      <c r="C1870" s="44">
        <f t="shared" si="73"/>
        <v>2009</v>
      </c>
      <c r="D1870" s="44">
        <f t="shared" si="74"/>
        <v>7</v>
      </c>
      <c r="E1870" s="23">
        <v>40021</v>
      </c>
      <c r="F1870" s="22">
        <v>56.267000000000003</v>
      </c>
      <c r="G1870" s="59"/>
    </row>
    <row r="1871" spans="3:7" x14ac:dyDescent="0.25">
      <c r="C1871" s="44">
        <f t="shared" si="73"/>
        <v>2009</v>
      </c>
      <c r="D1871" s="44">
        <f t="shared" si="74"/>
        <v>7</v>
      </c>
      <c r="E1871" s="23">
        <v>40022</v>
      </c>
      <c r="F1871" s="22">
        <v>58.908999999999999</v>
      </c>
      <c r="G1871" s="59"/>
    </row>
    <row r="1872" spans="3:7" x14ac:dyDescent="0.25">
      <c r="C1872" s="44">
        <f t="shared" si="73"/>
        <v>2009</v>
      </c>
      <c r="D1872" s="44">
        <f t="shared" si="74"/>
        <v>7</v>
      </c>
      <c r="E1872" s="23">
        <v>40023</v>
      </c>
      <c r="F1872" s="22">
        <v>60.753999999999998</v>
      </c>
      <c r="G1872" s="59"/>
    </row>
    <row r="1873" spans="3:7" x14ac:dyDescent="0.25">
      <c r="C1873" s="44">
        <f t="shared" si="73"/>
        <v>2009</v>
      </c>
      <c r="D1873" s="44">
        <f t="shared" si="74"/>
        <v>7</v>
      </c>
      <c r="E1873" s="23">
        <v>40024</v>
      </c>
      <c r="F1873" s="22">
        <v>57.658999999999999</v>
      </c>
      <c r="G1873" s="59"/>
    </row>
    <row r="1874" spans="3:7" x14ac:dyDescent="0.25">
      <c r="C1874" s="44">
        <f t="shared" si="73"/>
        <v>2009</v>
      </c>
      <c r="D1874" s="44">
        <f t="shared" si="74"/>
        <v>7</v>
      </c>
      <c r="E1874" s="23">
        <v>40025</v>
      </c>
      <c r="F1874" s="22">
        <v>57.569000000000003</v>
      </c>
      <c r="G1874" s="59"/>
    </row>
    <row r="1875" spans="3:7" x14ac:dyDescent="0.25">
      <c r="C1875" s="44">
        <f t="shared" si="73"/>
        <v>2009</v>
      </c>
      <c r="D1875" s="44">
        <f t="shared" si="74"/>
        <v>8</v>
      </c>
      <c r="E1875" s="23">
        <v>40028</v>
      </c>
      <c r="F1875" s="22">
        <v>58.332000000000001</v>
      </c>
      <c r="G1875" s="59"/>
    </row>
    <row r="1876" spans="3:7" x14ac:dyDescent="0.25">
      <c r="C1876" s="44">
        <f t="shared" si="73"/>
        <v>2009</v>
      </c>
      <c r="D1876" s="44">
        <f t="shared" si="74"/>
        <v>8</v>
      </c>
      <c r="E1876" s="23">
        <v>40029</v>
      </c>
      <c r="F1876" s="22">
        <v>57.652000000000001</v>
      </c>
      <c r="G1876" s="59"/>
    </row>
    <row r="1877" spans="3:7" x14ac:dyDescent="0.25">
      <c r="C1877" s="44">
        <f t="shared" si="73"/>
        <v>2009</v>
      </c>
      <c r="D1877" s="44">
        <f t="shared" si="74"/>
        <v>8</v>
      </c>
      <c r="E1877" s="23">
        <v>40030</v>
      </c>
      <c r="F1877" s="22">
        <v>58.716000000000001</v>
      </c>
      <c r="G1877" s="59"/>
    </row>
    <row r="1878" spans="3:7" x14ac:dyDescent="0.25">
      <c r="C1878" s="44">
        <f t="shared" si="73"/>
        <v>2009</v>
      </c>
      <c r="D1878" s="44">
        <f t="shared" si="74"/>
        <v>8</v>
      </c>
      <c r="E1878" s="23">
        <v>40031</v>
      </c>
      <c r="F1878" s="22">
        <v>58.673000000000002</v>
      </c>
      <c r="G1878" s="59"/>
    </row>
    <row r="1879" spans="3:7" x14ac:dyDescent="0.25">
      <c r="C1879" s="44">
        <f t="shared" si="73"/>
        <v>2009</v>
      </c>
      <c r="D1879" s="44">
        <f t="shared" si="74"/>
        <v>8</v>
      </c>
      <c r="E1879" s="23">
        <v>40032</v>
      </c>
      <c r="F1879" s="22">
        <v>59.908999999999999</v>
      </c>
      <c r="G1879" s="59"/>
    </row>
    <row r="1880" spans="3:7" x14ac:dyDescent="0.25">
      <c r="C1880" s="44">
        <f t="shared" si="73"/>
        <v>2009</v>
      </c>
      <c r="D1880" s="44">
        <f t="shared" si="74"/>
        <v>8</v>
      </c>
      <c r="E1880" s="23">
        <v>40035</v>
      </c>
      <c r="F1880" s="22">
        <v>58.868000000000002</v>
      </c>
      <c r="G1880" s="59"/>
    </row>
    <row r="1881" spans="3:7" x14ac:dyDescent="0.25">
      <c r="C1881" s="44">
        <f t="shared" si="73"/>
        <v>2009</v>
      </c>
      <c r="D1881" s="44">
        <f t="shared" si="74"/>
        <v>8</v>
      </c>
      <c r="E1881" s="23">
        <v>40036</v>
      </c>
      <c r="F1881" s="22">
        <v>59.843000000000004</v>
      </c>
      <c r="G1881" s="59"/>
    </row>
    <row r="1882" spans="3:7" x14ac:dyDescent="0.25">
      <c r="C1882" s="44">
        <f t="shared" si="73"/>
        <v>2009</v>
      </c>
      <c r="D1882" s="44">
        <f t="shared" si="74"/>
        <v>8</v>
      </c>
      <c r="E1882" s="23">
        <v>40037</v>
      </c>
      <c r="F1882" s="22">
        <v>60.360999999999997</v>
      </c>
      <c r="G1882" s="59"/>
    </row>
    <row r="1883" spans="3:7" x14ac:dyDescent="0.25">
      <c r="C1883" s="44">
        <f t="shared" si="73"/>
        <v>2009</v>
      </c>
      <c r="D1883" s="44">
        <f t="shared" si="74"/>
        <v>8</v>
      </c>
      <c r="E1883" s="23">
        <v>40038</v>
      </c>
      <c r="F1883" s="22">
        <v>59.872999999999998</v>
      </c>
      <c r="G1883" s="59"/>
    </row>
    <row r="1884" spans="3:7" x14ac:dyDescent="0.25">
      <c r="C1884" s="44">
        <f t="shared" si="73"/>
        <v>2009</v>
      </c>
      <c r="D1884" s="44">
        <f t="shared" si="74"/>
        <v>8</v>
      </c>
      <c r="E1884" s="23">
        <v>40039</v>
      </c>
      <c r="F1884" s="22">
        <v>60.252000000000002</v>
      </c>
      <c r="G1884" s="59"/>
    </row>
    <row r="1885" spans="3:7" x14ac:dyDescent="0.25">
      <c r="C1885" s="44">
        <f t="shared" si="73"/>
        <v>2009</v>
      </c>
      <c r="D1885" s="44">
        <f t="shared" si="74"/>
        <v>8</v>
      </c>
      <c r="E1885" s="23">
        <v>40042</v>
      </c>
      <c r="F1885" s="22">
        <v>66.266000000000005</v>
      </c>
      <c r="G1885" s="59"/>
    </row>
    <row r="1886" spans="3:7" x14ac:dyDescent="0.25">
      <c r="C1886" s="44">
        <f t="shared" si="73"/>
        <v>2009</v>
      </c>
      <c r="D1886" s="44">
        <f t="shared" si="74"/>
        <v>8</v>
      </c>
      <c r="E1886" s="23">
        <v>40043</v>
      </c>
      <c r="F1886" s="22">
        <v>66.948999999999998</v>
      </c>
      <c r="G1886" s="59"/>
    </row>
    <row r="1887" spans="3:7" x14ac:dyDescent="0.25">
      <c r="C1887" s="44">
        <f t="shared" si="73"/>
        <v>2009</v>
      </c>
      <c r="D1887" s="44">
        <f t="shared" si="74"/>
        <v>8</v>
      </c>
      <c r="E1887" s="23">
        <v>40044</v>
      </c>
      <c r="F1887" s="22">
        <v>68.247</v>
      </c>
      <c r="G1887" s="59"/>
    </row>
    <row r="1888" spans="3:7" x14ac:dyDescent="0.25">
      <c r="C1888" s="44">
        <f t="shared" si="73"/>
        <v>2009</v>
      </c>
      <c r="D1888" s="44">
        <f t="shared" si="74"/>
        <v>8</v>
      </c>
      <c r="E1888" s="23">
        <v>40045</v>
      </c>
      <c r="F1888" s="22">
        <v>66.704999999999998</v>
      </c>
      <c r="G1888" s="59"/>
    </row>
    <row r="1889" spans="3:7" x14ac:dyDescent="0.25">
      <c r="C1889" s="44">
        <f t="shared" si="73"/>
        <v>2009</v>
      </c>
      <c r="D1889" s="44">
        <f t="shared" si="74"/>
        <v>8</v>
      </c>
      <c r="E1889" s="23">
        <v>40046</v>
      </c>
      <c r="F1889" s="22">
        <v>63.298999999999999</v>
      </c>
      <c r="G1889" s="59"/>
    </row>
    <row r="1890" spans="3:7" x14ac:dyDescent="0.25">
      <c r="C1890" s="44">
        <f t="shared" si="73"/>
        <v>2009</v>
      </c>
      <c r="D1890" s="44">
        <f t="shared" si="74"/>
        <v>8</v>
      </c>
      <c r="E1890" s="23">
        <v>40049</v>
      </c>
      <c r="F1890" s="22">
        <v>62.594000000000001</v>
      </c>
      <c r="G1890" s="59"/>
    </row>
    <row r="1891" spans="3:7" x14ac:dyDescent="0.25">
      <c r="C1891" s="44">
        <f t="shared" si="73"/>
        <v>2009</v>
      </c>
      <c r="D1891" s="44">
        <f t="shared" si="74"/>
        <v>8</v>
      </c>
      <c r="E1891" s="23">
        <v>40050</v>
      </c>
      <c r="F1891" s="22">
        <v>62.213000000000001</v>
      </c>
      <c r="G1891" s="59"/>
    </row>
    <row r="1892" spans="3:7" x14ac:dyDescent="0.25">
      <c r="C1892" s="44">
        <f t="shared" si="73"/>
        <v>2009</v>
      </c>
      <c r="D1892" s="44">
        <f t="shared" si="74"/>
        <v>8</v>
      </c>
      <c r="E1892" s="23">
        <v>40051</v>
      </c>
      <c r="F1892" s="22">
        <v>60.49</v>
      </c>
      <c r="G1892" s="59"/>
    </row>
    <row r="1893" spans="3:7" x14ac:dyDescent="0.25">
      <c r="C1893" s="44">
        <f t="shared" si="73"/>
        <v>2009</v>
      </c>
      <c r="D1893" s="44">
        <f t="shared" si="74"/>
        <v>8</v>
      </c>
      <c r="E1893" s="23">
        <v>40052</v>
      </c>
      <c r="F1893" s="22">
        <v>61.213999999999999</v>
      </c>
      <c r="G1893" s="59"/>
    </row>
    <row r="1894" spans="3:7" x14ac:dyDescent="0.25">
      <c r="C1894" s="44">
        <f t="shared" si="73"/>
        <v>2009</v>
      </c>
      <c r="D1894" s="44">
        <f t="shared" si="74"/>
        <v>8</v>
      </c>
      <c r="E1894" s="23">
        <v>40053</v>
      </c>
      <c r="F1894" s="22">
        <v>60.71</v>
      </c>
      <c r="G1894" s="59"/>
    </row>
    <row r="1895" spans="3:7" x14ac:dyDescent="0.25">
      <c r="C1895" s="44">
        <f t="shared" si="73"/>
        <v>2009</v>
      </c>
      <c r="D1895" s="44">
        <f t="shared" si="74"/>
        <v>8</v>
      </c>
      <c r="E1895" s="23">
        <v>40056</v>
      </c>
      <c r="F1895" s="22">
        <v>60.8</v>
      </c>
      <c r="G1895" s="59"/>
    </row>
    <row r="1896" spans="3:7" x14ac:dyDescent="0.25">
      <c r="C1896" s="44">
        <f t="shared" si="73"/>
        <v>2009</v>
      </c>
      <c r="D1896" s="44">
        <f t="shared" si="74"/>
        <v>9</v>
      </c>
      <c r="E1896" s="23">
        <v>40057</v>
      </c>
      <c r="F1896" s="22">
        <v>62.106000000000002</v>
      </c>
      <c r="G1896" s="59"/>
    </row>
    <row r="1897" spans="3:7" x14ac:dyDescent="0.25">
      <c r="C1897" s="44">
        <f t="shared" si="73"/>
        <v>2009</v>
      </c>
      <c r="D1897" s="44">
        <f t="shared" si="74"/>
        <v>9</v>
      </c>
      <c r="E1897" s="23">
        <v>40058</v>
      </c>
      <c r="F1897" s="22">
        <v>63.006</v>
      </c>
      <c r="G1897" s="59"/>
    </row>
    <row r="1898" spans="3:7" x14ac:dyDescent="0.25">
      <c r="C1898" s="44">
        <f t="shared" si="73"/>
        <v>2009</v>
      </c>
      <c r="D1898" s="44">
        <f t="shared" si="74"/>
        <v>9</v>
      </c>
      <c r="E1898" s="23">
        <v>40059</v>
      </c>
      <c r="F1898" s="22">
        <v>63.722000000000001</v>
      </c>
      <c r="G1898" s="59"/>
    </row>
    <row r="1899" spans="3:7" x14ac:dyDescent="0.25">
      <c r="C1899" s="44">
        <f t="shared" si="73"/>
        <v>2009</v>
      </c>
      <c r="D1899" s="44">
        <f t="shared" si="74"/>
        <v>9</v>
      </c>
      <c r="E1899" s="23">
        <v>40060</v>
      </c>
      <c r="F1899" s="22">
        <v>63.841000000000001</v>
      </c>
      <c r="G1899" s="59"/>
    </row>
    <row r="1900" spans="3:7" x14ac:dyDescent="0.25">
      <c r="C1900" s="44">
        <f t="shared" si="73"/>
        <v>2009</v>
      </c>
      <c r="D1900" s="44">
        <f t="shared" si="74"/>
        <v>9</v>
      </c>
      <c r="E1900" s="23">
        <v>40063</v>
      </c>
      <c r="F1900" s="22">
        <v>62.808</v>
      </c>
      <c r="G1900" s="59"/>
    </row>
    <row r="1901" spans="3:7" x14ac:dyDescent="0.25">
      <c r="C1901" s="44">
        <f t="shared" si="73"/>
        <v>2009</v>
      </c>
      <c r="D1901" s="44">
        <f t="shared" si="74"/>
        <v>9</v>
      </c>
      <c r="E1901" s="23">
        <v>40064</v>
      </c>
      <c r="F1901" s="22">
        <v>62.529000000000003</v>
      </c>
      <c r="G1901" s="59"/>
    </row>
    <row r="1902" spans="3:7" x14ac:dyDescent="0.25">
      <c r="C1902" s="44">
        <f t="shared" si="73"/>
        <v>2009</v>
      </c>
      <c r="D1902" s="44">
        <f t="shared" si="74"/>
        <v>9</v>
      </c>
      <c r="E1902" s="23">
        <v>40065</v>
      </c>
      <c r="F1902" s="22">
        <v>61.686</v>
      </c>
      <c r="G1902" s="59"/>
    </row>
    <row r="1903" spans="3:7" x14ac:dyDescent="0.25">
      <c r="C1903" s="44">
        <f t="shared" si="73"/>
        <v>2009</v>
      </c>
      <c r="D1903" s="44">
        <f t="shared" si="74"/>
        <v>9</v>
      </c>
      <c r="E1903" s="23">
        <v>40066</v>
      </c>
      <c r="F1903" s="22">
        <v>60.228999999999999</v>
      </c>
      <c r="G1903" s="59"/>
    </row>
    <row r="1904" spans="3:7" x14ac:dyDescent="0.25">
      <c r="C1904" s="44">
        <f t="shared" si="73"/>
        <v>2009</v>
      </c>
      <c r="D1904" s="44">
        <f t="shared" si="74"/>
        <v>9</v>
      </c>
      <c r="E1904" s="23">
        <v>40067</v>
      </c>
      <c r="F1904" s="22">
        <v>59.11</v>
      </c>
      <c r="G1904" s="59"/>
    </row>
    <row r="1905" spans="3:7" x14ac:dyDescent="0.25">
      <c r="C1905" s="44">
        <f t="shared" si="73"/>
        <v>2009</v>
      </c>
      <c r="D1905" s="44">
        <f t="shared" si="74"/>
        <v>9</v>
      </c>
      <c r="E1905" s="23">
        <v>40070</v>
      </c>
      <c r="F1905" s="22">
        <v>59.392000000000003</v>
      </c>
      <c r="G1905" s="59"/>
    </row>
    <row r="1906" spans="3:7" x14ac:dyDescent="0.25">
      <c r="C1906" s="44">
        <f t="shared" si="73"/>
        <v>2009</v>
      </c>
      <c r="D1906" s="44">
        <f t="shared" si="74"/>
        <v>9</v>
      </c>
      <c r="E1906" s="23">
        <v>40071</v>
      </c>
      <c r="F1906" s="22">
        <v>58.6</v>
      </c>
      <c r="G1906" s="59"/>
    </row>
    <row r="1907" spans="3:7" x14ac:dyDescent="0.25">
      <c r="C1907" s="44">
        <f t="shared" si="73"/>
        <v>2009</v>
      </c>
      <c r="D1907" s="44">
        <f t="shared" si="74"/>
        <v>9</v>
      </c>
      <c r="E1907" s="23">
        <v>40072</v>
      </c>
      <c r="F1907" s="22">
        <v>57.021999999999998</v>
      </c>
      <c r="G1907" s="59"/>
    </row>
    <row r="1908" spans="3:7" x14ac:dyDescent="0.25">
      <c r="C1908" s="44">
        <f t="shared" si="73"/>
        <v>2009</v>
      </c>
      <c r="D1908" s="44">
        <f t="shared" si="74"/>
        <v>9</v>
      </c>
      <c r="E1908" s="23">
        <v>40073</v>
      </c>
      <c r="F1908" s="22">
        <v>56.624000000000002</v>
      </c>
      <c r="G1908" s="59"/>
    </row>
    <row r="1909" spans="3:7" x14ac:dyDescent="0.25">
      <c r="C1909" s="44">
        <f t="shared" si="73"/>
        <v>2009</v>
      </c>
      <c r="D1909" s="44">
        <f t="shared" si="74"/>
        <v>9</v>
      </c>
      <c r="E1909" s="23">
        <v>40074</v>
      </c>
      <c r="F1909" s="22">
        <v>57.652999999999999</v>
      </c>
      <c r="G1909" s="59"/>
    </row>
    <row r="1910" spans="3:7" x14ac:dyDescent="0.25">
      <c r="C1910" s="44">
        <f t="shared" si="73"/>
        <v>2009</v>
      </c>
      <c r="D1910" s="44">
        <f t="shared" si="74"/>
        <v>9</v>
      </c>
      <c r="E1910" s="23">
        <v>40077</v>
      </c>
      <c r="F1910" s="22">
        <v>58.750999999999998</v>
      </c>
      <c r="G1910" s="59"/>
    </row>
    <row r="1911" spans="3:7" x14ac:dyDescent="0.25">
      <c r="C1911" s="44">
        <f t="shared" si="73"/>
        <v>2009</v>
      </c>
      <c r="D1911" s="44">
        <f t="shared" si="74"/>
        <v>9</v>
      </c>
      <c r="E1911" s="23">
        <v>40078</v>
      </c>
      <c r="F1911" s="22">
        <v>58.466999999999999</v>
      </c>
      <c r="G1911" s="59"/>
    </row>
    <row r="1912" spans="3:7" x14ac:dyDescent="0.25">
      <c r="C1912" s="44">
        <f t="shared" si="73"/>
        <v>2009</v>
      </c>
      <c r="D1912" s="44">
        <f t="shared" si="74"/>
        <v>9</v>
      </c>
      <c r="E1912" s="23">
        <v>40079</v>
      </c>
      <c r="F1912" s="22">
        <v>57.445</v>
      </c>
      <c r="G1912" s="59"/>
    </row>
    <row r="1913" spans="3:7" x14ac:dyDescent="0.25">
      <c r="C1913" s="44">
        <f t="shared" si="73"/>
        <v>2009</v>
      </c>
      <c r="D1913" s="44">
        <f t="shared" si="74"/>
        <v>9</v>
      </c>
      <c r="E1913" s="23">
        <v>40080</v>
      </c>
      <c r="F1913" s="22">
        <v>57.280999999999999</v>
      </c>
      <c r="G1913" s="59"/>
    </row>
    <row r="1914" spans="3:7" x14ac:dyDescent="0.25">
      <c r="C1914" s="44">
        <f t="shared" si="73"/>
        <v>2009</v>
      </c>
      <c r="D1914" s="44">
        <f t="shared" si="74"/>
        <v>9</v>
      </c>
      <c r="E1914" s="23">
        <v>40081</v>
      </c>
      <c r="F1914" s="22">
        <v>58.991999999999997</v>
      </c>
      <c r="G1914" s="59"/>
    </row>
    <row r="1915" spans="3:7" x14ac:dyDescent="0.25">
      <c r="C1915" s="44">
        <f t="shared" si="73"/>
        <v>2009</v>
      </c>
      <c r="D1915" s="44">
        <f t="shared" si="74"/>
        <v>9</v>
      </c>
      <c r="E1915" s="23">
        <v>40084</v>
      </c>
      <c r="F1915" s="22">
        <v>59.195999999999998</v>
      </c>
      <c r="G1915" s="59"/>
    </row>
    <row r="1916" spans="3:7" x14ac:dyDescent="0.25">
      <c r="C1916" s="44">
        <f t="shared" si="73"/>
        <v>2009</v>
      </c>
      <c r="D1916" s="44">
        <f t="shared" si="74"/>
        <v>9</v>
      </c>
      <c r="E1916" s="23">
        <v>40085</v>
      </c>
      <c r="F1916" s="22">
        <v>58.735999999999997</v>
      </c>
      <c r="G1916" s="59"/>
    </row>
    <row r="1917" spans="3:7" x14ac:dyDescent="0.25">
      <c r="C1917" s="44">
        <f t="shared" si="73"/>
        <v>2009</v>
      </c>
      <c r="D1917" s="44">
        <f t="shared" si="74"/>
        <v>9</v>
      </c>
      <c r="E1917" s="23">
        <v>40086</v>
      </c>
      <c r="F1917" s="22">
        <v>58.899000000000001</v>
      </c>
      <c r="G1917" s="59"/>
    </row>
    <row r="1918" spans="3:7" x14ac:dyDescent="0.25">
      <c r="C1918" s="44">
        <f t="shared" si="73"/>
        <v>2009</v>
      </c>
      <c r="D1918" s="44">
        <f t="shared" si="74"/>
        <v>10</v>
      </c>
      <c r="E1918" s="23">
        <v>40087</v>
      </c>
      <c r="F1918" s="22">
        <v>61.37</v>
      </c>
      <c r="G1918" s="59"/>
    </row>
    <row r="1919" spans="3:7" x14ac:dyDescent="0.25">
      <c r="C1919" s="44">
        <f t="shared" si="73"/>
        <v>2009</v>
      </c>
      <c r="D1919" s="44">
        <f t="shared" si="74"/>
        <v>10</v>
      </c>
      <c r="E1919" s="23">
        <v>40088</v>
      </c>
      <c r="F1919" s="22">
        <v>68.343999999999994</v>
      </c>
      <c r="G1919" s="59"/>
    </row>
    <row r="1920" spans="3:7" x14ac:dyDescent="0.25">
      <c r="C1920" s="44">
        <f t="shared" si="73"/>
        <v>2009</v>
      </c>
      <c r="D1920" s="44">
        <f t="shared" si="74"/>
        <v>10</v>
      </c>
      <c r="E1920" s="23">
        <v>40091</v>
      </c>
      <c r="F1920" s="22">
        <v>64.513999999999996</v>
      </c>
      <c r="G1920" s="59"/>
    </row>
    <row r="1921" spans="3:7" x14ac:dyDescent="0.25">
      <c r="C1921" s="44">
        <f t="shared" si="73"/>
        <v>2009</v>
      </c>
      <c r="D1921" s="44">
        <f t="shared" si="74"/>
        <v>10</v>
      </c>
      <c r="E1921" s="23">
        <v>40092</v>
      </c>
      <c r="F1921" s="22">
        <v>62.584000000000003</v>
      </c>
      <c r="G1921" s="59"/>
    </row>
    <row r="1922" spans="3:7" x14ac:dyDescent="0.25">
      <c r="C1922" s="44">
        <f t="shared" si="73"/>
        <v>2009</v>
      </c>
      <c r="D1922" s="44">
        <f t="shared" si="74"/>
        <v>10</v>
      </c>
      <c r="E1922" s="23">
        <v>40093</v>
      </c>
      <c r="F1922" s="22">
        <v>63.192999999999998</v>
      </c>
      <c r="G1922" s="59"/>
    </row>
    <row r="1923" spans="3:7" x14ac:dyDescent="0.25">
      <c r="C1923" s="44">
        <f t="shared" si="73"/>
        <v>2009</v>
      </c>
      <c r="D1923" s="44">
        <f t="shared" si="74"/>
        <v>10</v>
      </c>
      <c r="E1923" s="23">
        <v>40094</v>
      </c>
      <c r="F1923" s="22">
        <v>63.137</v>
      </c>
      <c r="G1923" s="59"/>
    </row>
    <row r="1924" spans="3:7" x14ac:dyDescent="0.25">
      <c r="C1924" s="44">
        <f t="shared" si="73"/>
        <v>2009</v>
      </c>
      <c r="D1924" s="44">
        <f t="shared" si="74"/>
        <v>10</v>
      </c>
      <c r="E1924" s="23">
        <v>40095</v>
      </c>
      <c r="F1924" s="22">
        <v>63</v>
      </c>
      <c r="G1924" s="59"/>
    </row>
    <row r="1925" spans="3:7" x14ac:dyDescent="0.25">
      <c r="C1925" s="44">
        <f t="shared" si="73"/>
        <v>2009</v>
      </c>
      <c r="D1925" s="44">
        <f t="shared" si="74"/>
        <v>10</v>
      </c>
      <c r="E1925" s="23">
        <v>40098</v>
      </c>
      <c r="F1925" s="22">
        <v>62.793999999999997</v>
      </c>
      <c r="G1925" s="59"/>
    </row>
    <row r="1926" spans="3:7" x14ac:dyDescent="0.25">
      <c r="C1926" s="44">
        <f t="shared" si="73"/>
        <v>2009</v>
      </c>
      <c r="D1926" s="44">
        <f t="shared" si="74"/>
        <v>10</v>
      </c>
      <c r="E1926" s="23">
        <v>40099</v>
      </c>
      <c r="F1926" s="22">
        <v>65.632000000000005</v>
      </c>
      <c r="G1926" s="59"/>
    </row>
    <row r="1927" spans="3:7" x14ac:dyDescent="0.25">
      <c r="C1927" s="44">
        <f t="shared" ref="C1927:C1990" si="75">YEAR(E1927)</f>
        <v>2009</v>
      </c>
      <c r="D1927" s="44">
        <f t="shared" ref="D1927:D1990" si="76">MONTH(E1927)</f>
        <v>10</v>
      </c>
      <c r="E1927" s="23">
        <v>40100</v>
      </c>
      <c r="F1927" s="22">
        <v>64.33</v>
      </c>
      <c r="G1927" s="59"/>
    </row>
    <row r="1928" spans="3:7" x14ac:dyDescent="0.25">
      <c r="C1928" s="44">
        <f t="shared" si="75"/>
        <v>2009</v>
      </c>
      <c r="D1928" s="44">
        <f t="shared" si="76"/>
        <v>10</v>
      </c>
      <c r="E1928" s="23">
        <v>40101</v>
      </c>
      <c r="F1928" s="22">
        <v>66.388000000000005</v>
      </c>
      <c r="G1928" s="59"/>
    </row>
    <row r="1929" spans="3:7" x14ac:dyDescent="0.25">
      <c r="C1929" s="44">
        <f t="shared" si="75"/>
        <v>2009</v>
      </c>
      <c r="D1929" s="44">
        <f t="shared" si="76"/>
        <v>10</v>
      </c>
      <c r="E1929" s="23">
        <v>40102</v>
      </c>
      <c r="F1929" s="22">
        <v>67.599999999999994</v>
      </c>
      <c r="G1929" s="59"/>
    </row>
    <row r="1930" spans="3:7" x14ac:dyDescent="0.25">
      <c r="C1930" s="44">
        <f t="shared" si="75"/>
        <v>2009</v>
      </c>
      <c r="D1930" s="44">
        <f t="shared" si="76"/>
        <v>10</v>
      </c>
      <c r="E1930" s="23">
        <v>40105</v>
      </c>
      <c r="F1930" s="22">
        <v>69.727999999999994</v>
      </c>
      <c r="G1930" s="59"/>
    </row>
    <row r="1931" spans="3:7" x14ac:dyDescent="0.25">
      <c r="C1931" s="44">
        <f t="shared" si="75"/>
        <v>2009</v>
      </c>
      <c r="D1931" s="44">
        <f t="shared" si="76"/>
        <v>10</v>
      </c>
      <c r="E1931" s="23">
        <v>40106</v>
      </c>
      <c r="F1931" s="22">
        <v>67.789000000000001</v>
      </c>
      <c r="G1931" s="59"/>
    </row>
    <row r="1932" spans="3:7" x14ac:dyDescent="0.25">
      <c r="C1932" s="44">
        <f t="shared" si="75"/>
        <v>2009</v>
      </c>
      <c r="D1932" s="44">
        <f t="shared" si="76"/>
        <v>10</v>
      </c>
      <c r="E1932" s="23">
        <v>40107</v>
      </c>
      <c r="F1932" s="22">
        <v>66.697999999999993</v>
      </c>
      <c r="G1932" s="59"/>
    </row>
    <row r="1933" spans="3:7" x14ac:dyDescent="0.25">
      <c r="C1933" s="44">
        <f t="shared" si="75"/>
        <v>2009</v>
      </c>
      <c r="D1933" s="44">
        <f t="shared" si="76"/>
        <v>10</v>
      </c>
      <c r="E1933" s="23">
        <v>40108</v>
      </c>
      <c r="F1933" s="22">
        <v>68.067999999999998</v>
      </c>
      <c r="G1933" s="59"/>
    </row>
    <row r="1934" spans="3:7" x14ac:dyDescent="0.25">
      <c r="C1934" s="44">
        <f t="shared" si="75"/>
        <v>2009</v>
      </c>
      <c r="D1934" s="44">
        <f t="shared" si="76"/>
        <v>10</v>
      </c>
      <c r="E1934" s="23">
        <v>40109</v>
      </c>
      <c r="F1934" s="22">
        <v>68.304000000000002</v>
      </c>
      <c r="G1934" s="59"/>
    </row>
    <row r="1935" spans="3:7" x14ac:dyDescent="0.25">
      <c r="C1935" s="44">
        <f t="shared" si="75"/>
        <v>2009</v>
      </c>
      <c r="D1935" s="44">
        <f t="shared" si="76"/>
        <v>10</v>
      </c>
      <c r="E1935" s="23">
        <v>40112</v>
      </c>
      <c r="F1935" s="22">
        <v>67.555000000000007</v>
      </c>
      <c r="G1935" s="59"/>
    </row>
    <row r="1936" spans="3:7" x14ac:dyDescent="0.25">
      <c r="C1936" s="44">
        <f t="shared" si="75"/>
        <v>2009</v>
      </c>
      <c r="D1936" s="44">
        <f t="shared" si="76"/>
        <v>10</v>
      </c>
      <c r="E1936" s="23">
        <v>40113</v>
      </c>
      <c r="F1936" s="22">
        <v>70.073999999999998</v>
      </c>
      <c r="G1936" s="59"/>
    </row>
    <row r="1937" spans="3:7" x14ac:dyDescent="0.25">
      <c r="C1937" s="44">
        <f t="shared" si="75"/>
        <v>2009</v>
      </c>
      <c r="D1937" s="44">
        <f t="shared" si="76"/>
        <v>10</v>
      </c>
      <c r="E1937" s="23">
        <v>40114</v>
      </c>
      <c r="F1937" s="22">
        <v>73.387</v>
      </c>
      <c r="G1937" s="59"/>
    </row>
    <row r="1938" spans="3:7" x14ac:dyDescent="0.25">
      <c r="C1938" s="44">
        <f t="shared" si="75"/>
        <v>2009</v>
      </c>
      <c r="D1938" s="44">
        <f t="shared" si="76"/>
        <v>10</v>
      </c>
      <c r="E1938" s="23">
        <v>40115</v>
      </c>
      <c r="F1938" s="22">
        <v>74.52</v>
      </c>
      <c r="G1938" s="59"/>
    </row>
    <row r="1939" spans="3:7" x14ac:dyDescent="0.25">
      <c r="C1939" s="44">
        <f t="shared" si="75"/>
        <v>2009</v>
      </c>
      <c r="D1939" s="44">
        <f t="shared" si="76"/>
        <v>10</v>
      </c>
      <c r="E1939" s="23">
        <v>40116</v>
      </c>
      <c r="F1939" s="22">
        <v>74.165000000000006</v>
      </c>
      <c r="G1939" s="59"/>
    </row>
    <row r="1940" spans="3:7" x14ac:dyDescent="0.25">
      <c r="C1940" s="44">
        <f t="shared" si="75"/>
        <v>2009</v>
      </c>
      <c r="D1940" s="44">
        <f t="shared" si="76"/>
        <v>11</v>
      </c>
      <c r="E1940" s="23">
        <v>40119</v>
      </c>
      <c r="F1940" s="22">
        <v>76.385999999999996</v>
      </c>
      <c r="G1940" s="59"/>
    </row>
    <row r="1941" spans="3:7" x14ac:dyDescent="0.25">
      <c r="C1941" s="44">
        <f t="shared" si="75"/>
        <v>2009</v>
      </c>
      <c r="D1941" s="44">
        <f t="shared" si="76"/>
        <v>11</v>
      </c>
      <c r="E1941" s="23">
        <v>40120</v>
      </c>
      <c r="F1941" s="22">
        <v>78.063000000000002</v>
      </c>
      <c r="G1941" s="59"/>
    </row>
    <row r="1942" spans="3:7" x14ac:dyDescent="0.25">
      <c r="C1942" s="44">
        <f t="shared" si="75"/>
        <v>2009</v>
      </c>
      <c r="D1942" s="44">
        <f t="shared" si="76"/>
        <v>11</v>
      </c>
      <c r="E1942" s="23">
        <v>40121</v>
      </c>
      <c r="F1942" s="22">
        <v>77.033000000000001</v>
      </c>
      <c r="G1942" s="59"/>
    </row>
    <row r="1943" spans="3:7" x14ac:dyDescent="0.25">
      <c r="C1943" s="44">
        <f t="shared" si="75"/>
        <v>2009</v>
      </c>
      <c r="D1943" s="44">
        <f t="shared" si="76"/>
        <v>11</v>
      </c>
      <c r="E1943" s="23">
        <v>40122</v>
      </c>
      <c r="F1943" s="22">
        <v>75.081000000000003</v>
      </c>
      <c r="G1943" s="59"/>
    </row>
    <row r="1944" spans="3:7" x14ac:dyDescent="0.25">
      <c r="C1944" s="44">
        <f t="shared" si="75"/>
        <v>2009</v>
      </c>
      <c r="D1944" s="44">
        <f t="shared" si="76"/>
        <v>11</v>
      </c>
      <c r="E1944" s="23">
        <v>40123</v>
      </c>
      <c r="F1944" s="22">
        <v>74.846999999999994</v>
      </c>
      <c r="G1944" s="59"/>
    </row>
    <row r="1945" spans="3:7" x14ac:dyDescent="0.25">
      <c r="C1945" s="44">
        <f t="shared" si="75"/>
        <v>2009</v>
      </c>
      <c r="D1945" s="44">
        <f t="shared" si="76"/>
        <v>11</v>
      </c>
      <c r="E1945" s="23">
        <v>40126</v>
      </c>
      <c r="F1945" s="22">
        <v>72.878</v>
      </c>
      <c r="G1945" s="59"/>
    </row>
    <row r="1946" spans="3:7" x14ac:dyDescent="0.25">
      <c r="C1946" s="44">
        <f t="shared" si="75"/>
        <v>2009</v>
      </c>
      <c r="D1946" s="44">
        <f t="shared" si="76"/>
        <v>11</v>
      </c>
      <c r="E1946" s="23">
        <v>40127</v>
      </c>
      <c r="F1946" s="22">
        <v>72.658000000000001</v>
      </c>
      <c r="G1946" s="59"/>
    </row>
    <row r="1947" spans="3:7" x14ac:dyDescent="0.25">
      <c r="C1947" s="44">
        <f t="shared" si="75"/>
        <v>2009</v>
      </c>
      <c r="D1947" s="44">
        <f t="shared" si="76"/>
        <v>11</v>
      </c>
      <c r="E1947" s="23">
        <v>40128</v>
      </c>
      <c r="F1947" s="22">
        <v>72.268000000000001</v>
      </c>
      <c r="G1947" s="59"/>
    </row>
    <row r="1948" spans="3:7" x14ac:dyDescent="0.25">
      <c r="C1948" s="44">
        <f t="shared" si="75"/>
        <v>2009</v>
      </c>
      <c r="D1948" s="44">
        <f t="shared" si="76"/>
        <v>11</v>
      </c>
      <c r="E1948" s="23">
        <v>40129</v>
      </c>
      <c r="F1948" s="22">
        <v>73.573999999999998</v>
      </c>
      <c r="G1948" s="59"/>
    </row>
    <row r="1949" spans="3:7" x14ac:dyDescent="0.25">
      <c r="C1949" s="44">
        <f t="shared" si="75"/>
        <v>2009</v>
      </c>
      <c r="D1949" s="44">
        <f t="shared" si="76"/>
        <v>11</v>
      </c>
      <c r="E1949" s="23">
        <v>40130</v>
      </c>
      <c r="F1949" s="22">
        <v>73.257000000000005</v>
      </c>
      <c r="G1949" s="59"/>
    </row>
    <row r="1950" spans="3:7" x14ac:dyDescent="0.25">
      <c r="C1950" s="44">
        <f t="shared" si="75"/>
        <v>2009</v>
      </c>
      <c r="D1950" s="44">
        <f t="shared" si="76"/>
        <v>11</v>
      </c>
      <c r="E1950" s="23">
        <v>40133</v>
      </c>
      <c r="F1950" s="22">
        <v>73.055999999999997</v>
      </c>
      <c r="G1950" s="59"/>
    </row>
    <row r="1951" spans="3:7" x14ac:dyDescent="0.25">
      <c r="C1951" s="44">
        <f t="shared" si="75"/>
        <v>2009</v>
      </c>
      <c r="D1951" s="44">
        <f t="shared" si="76"/>
        <v>11</v>
      </c>
      <c r="E1951" s="23">
        <v>40134</v>
      </c>
      <c r="F1951" s="22">
        <v>73.563999999999993</v>
      </c>
      <c r="G1951" s="59"/>
    </row>
    <row r="1952" spans="3:7" x14ac:dyDescent="0.25">
      <c r="C1952" s="44">
        <f t="shared" si="75"/>
        <v>2009</v>
      </c>
      <c r="D1952" s="44">
        <f t="shared" si="76"/>
        <v>11</v>
      </c>
      <c r="E1952" s="23">
        <v>40135</v>
      </c>
      <c r="F1952" s="22">
        <v>77.566000000000003</v>
      </c>
      <c r="G1952" s="59"/>
    </row>
    <row r="1953" spans="3:7" x14ac:dyDescent="0.25">
      <c r="C1953" s="44">
        <f t="shared" si="75"/>
        <v>2009</v>
      </c>
      <c r="D1953" s="44">
        <f t="shared" si="76"/>
        <v>11</v>
      </c>
      <c r="E1953" s="23">
        <v>40136</v>
      </c>
      <c r="F1953" s="22">
        <v>79.072999999999993</v>
      </c>
      <c r="G1953" s="59"/>
    </row>
    <row r="1954" spans="3:7" x14ac:dyDescent="0.25">
      <c r="C1954" s="44">
        <f t="shared" si="75"/>
        <v>2009</v>
      </c>
      <c r="D1954" s="44">
        <f t="shared" si="76"/>
        <v>11</v>
      </c>
      <c r="E1954" s="23">
        <v>40137</v>
      </c>
      <c r="F1954" s="22">
        <v>79.33</v>
      </c>
      <c r="G1954" s="59"/>
    </row>
    <row r="1955" spans="3:7" x14ac:dyDescent="0.25">
      <c r="C1955" s="44">
        <f t="shared" si="75"/>
        <v>2009</v>
      </c>
      <c r="D1955" s="44">
        <f t="shared" si="76"/>
        <v>11</v>
      </c>
      <c r="E1955" s="23">
        <v>40140</v>
      </c>
      <c r="F1955" s="22">
        <v>80.554000000000002</v>
      </c>
      <c r="G1955" s="59"/>
    </row>
    <row r="1956" spans="3:7" x14ac:dyDescent="0.25">
      <c r="C1956" s="44">
        <f t="shared" si="75"/>
        <v>2009</v>
      </c>
      <c r="D1956" s="44">
        <f t="shared" si="76"/>
        <v>11</v>
      </c>
      <c r="E1956" s="23">
        <v>40141</v>
      </c>
      <c r="F1956" s="22">
        <v>82.924000000000007</v>
      </c>
      <c r="G1956" s="59"/>
    </row>
    <row r="1957" spans="3:7" x14ac:dyDescent="0.25">
      <c r="C1957" s="44">
        <f t="shared" si="75"/>
        <v>2009</v>
      </c>
      <c r="D1957" s="44">
        <f t="shared" si="76"/>
        <v>11</v>
      </c>
      <c r="E1957" s="23">
        <v>40142</v>
      </c>
      <c r="F1957" s="22">
        <v>81.082999999999998</v>
      </c>
      <c r="G1957" s="59"/>
    </row>
    <row r="1958" spans="3:7" x14ac:dyDescent="0.25">
      <c r="C1958" s="44">
        <f t="shared" si="75"/>
        <v>2009</v>
      </c>
      <c r="D1958" s="44">
        <f t="shared" si="76"/>
        <v>11</v>
      </c>
      <c r="E1958" s="23">
        <v>40143</v>
      </c>
      <c r="F1958" s="22">
        <v>82.558000000000007</v>
      </c>
      <c r="G1958" s="59"/>
    </row>
    <row r="1959" spans="3:7" x14ac:dyDescent="0.25">
      <c r="C1959" s="44">
        <f t="shared" si="75"/>
        <v>2009</v>
      </c>
      <c r="D1959" s="44">
        <f t="shared" si="76"/>
        <v>11</v>
      </c>
      <c r="E1959" s="23">
        <v>40144</v>
      </c>
      <c r="F1959" s="22">
        <v>86.998000000000005</v>
      </c>
      <c r="G1959" s="59"/>
    </row>
    <row r="1960" spans="3:7" x14ac:dyDescent="0.25">
      <c r="C1960" s="44">
        <f t="shared" si="75"/>
        <v>2009</v>
      </c>
      <c r="D1960" s="44">
        <f t="shared" si="76"/>
        <v>11</v>
      </c>
      <c r="E1960" s="23">
        <v>40147</v>
      </c>
      <c r="F1960" s="22">
        <v>84.147000000000006</v>
      </c>
      <c r="G1960" s="59"/>
    </row>
    <row r="1961" spans="3:7" x14ac:dyDescent="0.25">
      <c r="C1961" s="44">
        <f t="shared" si="75"/>
        <v>2009</v>
      </c>
      <c r="D1961" s="44">
        <f t="shared" si="76"/>
        <v>12</v>
      </c>
      <c r="E1961" s="23">
        <v>40148</v>
      </c>
      <c r="F1961" s="22">
        <v>82.569000000000003</v>
      </c>
      <c r="G1961" s="59"/>
    </row>
    <row r="1962" spans="3:7" x14ac:dyDescent="0.25">
      <c r="C1962" s="44">
        <f t="shared" si="75"/>
        <v>2009</v>
      </c>
      <c r="D1962" s="44">
        <f t="shared" si="76"/>
        <v>12</v>
      </c>
      <c r="E1962" s="23">
        <v>40149</v>
      </c>
      <c r="F1962" s="22">
        <v>79.87</v>
      </c>
      <c r="G1962" s="59"/>
    </row>
    <row r="1963" spans="3:7" x14ac:dyDescent="0.25">
      <c r="C1963" s="44">
        <f t="shared" si="75"/>
        <v>2009</v>
      </c>
      <c r="D1963" s="44">
        <f t="shared" si="76"/>
        <v>12</v>
      </c>
      <c r="E1963" s="23">
        <v>40150</v>
      </c>
      <c r="F1963" s="22">
        <v>77.855000000000004</v>
      </c>
      <c r="G1963" s="59"/>
    </row>
    <row r="1964" spans="3:7" x14ac:dyDescent="0.25">
      <c r="C1964" s="44">
        <f t="shared" si="75"/>
        <v>2009</v>
      </c>
      <c r="D1964" s="44">
        <f t="shared" si="76"/>
        <v>12</v>
      </c>
      <c r="E1964" s="23">
        <v>40151</v>
      </c>
      <c r="F1964" s="22">
        <v>77.397999999999996</v>
      </c>
      <c r="G1964" s="59"/>
    </row>
    <row r="1965" spans="3:7" x14ac:dyDescent="0.25">
      <c r="C1965" s="44">
        <f t="shared" si="75"/>
        <v>2009</v>
      </c>
      <c r="D1965" s="44">
        <f t="shared" si="76"/>
        <v>12</v>
      </c>
      <c r="E1965" s="23">
        <v>40154</v>
      </c>
      <c r="F1965" s="22">
        <v>77.043000000000006</v>
      </c>
      <c r="G1965" s="59"/>
    </row>
    <row r="1966" spans="3:7" x14ac:dyDescent="0.25">
      <c r="C1966" s="44">
        <f t="shared" si="75"/>
        <v>2009</v>
      </c>
      <c r="D1966" s="44">
        <f t="shared" si="76"/>
        <v>12</v>
      </c>
      <c r="E1966" s="23">
        <v>40155</v>
      </c>
      <c r="F1966" s="22">
        <v>77.194999999999993</v>
      </c>
      <c r="G1966" s="59"/>
    </row>
    <row r="1967" spans="3:7" x14ac:dyDescent="0.25">
      <c r="C1967" s="44">
        <f t="shared" si="75"/>
        <v>2009</v>
      </c>
      <c r="D1967" s="44">
        <f t="shared" si="76"/>
        <v>12</v>
      </c>
      <c r="E1967" s="23">
        <v>40156</v>
      </c>
      <c r="F1967" s="22">
        <v>79.819999999999993</v>
      </c>
      <c r="G1967" s="59"/>
    </row>
    <row r="1968" spans="3:7" x14ac:dyDescent="0.25">
      <c r="C1968" s="44">
        <f t="shared" si="75"/>
        <v>2009</v>
      </c>
      <c r="D1968" s="44">
        <f t="shared" si="76"/>
        <v>12</v>
      </c>
      <c r="E1968" s="23">
        <v>40157</v>
      </c>
      <c r="F1968" s="22">
        <v>82.341999999999999</v>
      </c>
      <c r="G1968" s="59"/>
    </row>
    <row r="1969" spans="3:7" x14ac:dyDescent="0.25">
      <c r="C1969" s="44">
        <f t="shared" si="75"/>
        <v>2009</v>
      </c>
      <c r="D1969" s="44">
        <f t="shared" si="76"/>
        <v>12</v>
      </c>
      <c r="E1969" s="23">
        <v>40158</v>
      </c>
      <c r="F1969" s="22">
        <v>80.733999999999995</v>
      </c>
      <c r="G1969" s="59"/>
    </row>
    <row r="1970" spans="3:7" x14ac:dyDescent="0.25">
      <c r="C1970" s="44">
        <f t="shared" si="75"/>
        <v>2009</v>
      </c>
      <c r="D1970" s="44">
        <f t="shared" si="76"/>
        <v>12</v>
      </c>
      <c r="E1970" s="23">
        <v>40161</v>
      </c>
      <c r="F1970" s="22">
        <v>77.757000000000005</v>
      </c>
      <c r="G1970" s="59"/>
    </row>
    <row r="1971" spans="3:7" x14ac:dyDescent="0.25">
      <c r="C1971" s="44">
        <f t="shared" si="75"/>
        <v>2009</v>
      </c>
      <c r="D1971" s="44">
        <f t="shared" si="76"/>
        <v>12</v>
      </c>
      <c r="E1971" s="23">
        <v>40162</v>
      </c>
      <c r="F1971" s="22">
        <v>77.311999999999998</v>
      </c>
      <c r="G1971" s="59"/>
    </row>
    <row r="1972" spans="3:7" x14ac:dyDescent="0.25">
      <c r="C1972" s="44">
        <f t="shared" si="75"/>
        <v>2009</v>
      </c>
      <c r="D1972" s="44">
        <f t="shared" si="76"/>
        <v>12</v>
      </c>
      <c r="E1972" s="23">
        <v>40163</v>
      </c>
      <c r="F1972" s="22">
        <v>77.415999999999997</v>
      </c>
      <c r="G1972" s="59"/>
    </row>
    <row r="1973" spans="3:7" x14ac:dyDescent="0.25">
      <c r="C1973" s="44">
        <f t="shared" si="75"/>
        <v>2009</v>
      </c>
      <c r="D1973" s="44">
        <f t="shared" si="76"/>
        <v>12</v>
      </c>
      <c r="E1973" s="23">
        <v>40164</v>
      </c>
      <c r="F1973" s="22">
        <v>77.585999999999999</v>
      </c>
      <c r="G1973" s="59"/>
    </row>
    <row r="1974" spans="3:7" x14ac:dyDescent="0.25">
      <c r="C1974" s="44">
        <f t="shared" si="75"/>
        <v>2009</v>
      </c>
      <c r="D1974" s="44">
        <f t="shared" si="76"/>
        <v>12</v>
      </c>
      <c r="E1974" s="23">
        <v>40165</v>
      </c>
      <c r="F1974" s="22">
        <v>77.367999999999995</v>
      </c>
      <c r="G1974" s="59"/>
    </row>
    <row r="1975" spans="3:7" x14ac:dyDescent="0.25">
      <c r="C1975" s="44">
        <f t="shared" si="75"/>
        <v>2009</v>
      </c>
      <c r="D1975" s="44">
        <f t="shared" si="76"/>
        <v>12</v>
      </c>
      <c r="E1975" s="23">
        <v>40168</v>
      </c>
      <c r="F1975" s="22">
        <v>77.534999999999997</v>
      </c>
      <c r="G1975" s="59"/>
    </row>
    <row r="1976" spans="3:7" x14ac:dyDescent="0.25">
      <c r="C1976" s="44">
        <f t="shared" si="75"/>
        <v>2009</v>
      </c>
      <c r="D1976" s="44">
        <f t="shared" si="76"/>
        <v>12</v>
      </c>
      <c r="E1976" s="23">
        <v>40169</v>
      </c>
      <c r="F1976" s="22">
        <v>77.540000000000006</v>
      </c>
      <c r="G1976" s="59"/>
    </row>
    <row r="1977" spans="3:7" x14ac:dyDescent="0.25">
      <c r="C1977" s="44">
        <f t="shared" si="75"/>
        <v>2009</v>
      </c>
      <c r="D1977" s="44">
        <f t="shared" si="76"/>
        <v>12</v>
      </c>
      <c r="E1977" s="23">
        <v>40170</v>
      </c>
      <c r="F1977" s="22">
        <v>77.209999999999994</v>
      </c>
      <c r="G1977" s="59"/>
    </row>
    <row r="1978" spans="3:7" x14ac:dyDescent="0.25">
      <c r="C1978" s="44">
        <f t="shared" si="75"/>
        <v>2009</v>
      </c>
      <c r="D1978" s="44">
        <f t="shared" si="76"/>
        <v>12</v>
      </c>
      <c r="E1978" s="23">
        <v>40171</v>
      </c>
      <c r="F1978" s="22">
        <v>77.325000000000003</v>
      </c>
      <c r="G1978" s="59"/>
    </row>
    <row r="1979" spans="3:7" x14ac:dyDescent="0.25">
      <c r="C1979" s="44">
        <f t="shared" si="75"/>
        <v>2009</v>
      </c>
      <c r="D1979" s="44">
        <f t="shared" si="76"/>
        <v>12</v>
      </c>
      <c r="E1979" s="23">
        <v>40172</v>
      </c>
      <c r="F1979" s="22">
        <v>77.965999999999994</v>
      </c>
      <c r="G1979" s="59"/>
    </row>
    <row r="1980" spans="3:7" x14ac:dyDescent="0.25">
      <c r="C1980" s="44">
        <f t="shared" si="75"/>
        <v>2009</v>
      </c>
      <c r="D1980" s="44">
        <f t="shared" si="76"/>
        <v>12</v>
      </c>
      <c r="E1980" s="23">
        <v>40175</v>
      </c>
      <c r="F1980" s="22">
        <v>77.253</v>
      </c>
      <c r="G1980" s="59"/>
    </row>
    <row r="1981" spans="3:7" x14ac:dyDescent="0.25">
      <c r="C1981" s="44">
        <f t="shared" si="75"/>
        <v>2009</v>
      </c>
      <c r="D1981" s="44">
        <f t="shared" si="76"/>
        <v>12</v>
      </c>
      <c r="E1981" s="23">
        <v>40176</v>
      </c>
      <c r="F1981" s="22">
        <v>77.037999999999997</v>
      </c>
      <c r="G1981" s="59"/>
    </row>
    <row r="1982" spans="3:7" x14ac:dyDescent="0.25">
      <c r="C1982" s="44">
        <f t="shared" si="75"/>
        <v>2009</v>
      </c>
      <c r="D1982" s="44">
        <f t="shared" si="76"/>
        <v>12</v>
      </c>
      <c r="E1982" s="23">
        <v>40177</v>
      </c>
      <c r="F1982" s="22">
        <v>76</v>
      </c>
      <c r="G1982" s="59"/>
    </row>
    <row r="1983" spans="3:7" x14ac:dyDescent="0.25">
      <c r="C1983" s="44">
        <f t="shared" si="75"/>
        <v>2009</v>
      </c>
      <c r="D1983" s="44">
        <f t="shared" si="76"/>
        <v>12</v>
      </c>
      <c r="E1983" s="23">
        <v>40178</v>
      </c>
      <c r="F1983" s="22">
        <v>75.858999999999995</v>
      </c>
      <c r="G1983" s="59"/>
    </row>
    <row r="1984" spans="3:7" x14ac:dyDescent="0.25">
      <c r="C1984" s="44">
        <f t="shared" si="75"/>
        <v>2010</v>
      </c>
      <c r="D1984" s="44">
        <f t="shared" si="76"/>
        <v>1</v>
      </c>
      <c r="E1984" s="23">
        <v>40179</v>
      </c>
      <c r="F1984" s="22">
        <v>77.832999999999998</v>
      </c>
      <c r="G1984" s="59"/>
    </row>
    <row r="1985" spans="3:7" x14ac:dyDescent="0.25">
      <c r="C1985" s="44">
        <f t="shared" si="75"/>
        <v>2010</v>
      </c>
      <c r="D1985" s="44">
        <f t="shared" si="76"/>
        <v>1</v>
      </c>
      <c r="E1985" s="23">
        <v>40182</v>
      </c>
      <c r="F1985" s="22">
        <v>75.221000000000004</v>
      </c>
      <c r="G1985" s="59"/>
    </row>
    <row r="1986" spans="3:7" x14ac:dyDescent="0.25">
      <c r="C1986" s="44">
        <f t="shared" si="75"/>
        <v>2010</v>
      </c>
      <c r="D1986" s="44">
        <f t="shared" si="76"/>
        <v>1</v>
      </c>
      <c r="E1986" s="23">
        <v>40183</v>
      </c>
      <c r="F1986" s="22">
        <v>68.730999999999995</v>
      </c>
      <c r="G1986" s="59"/>
    </row>
    <row r="1987" spans="3:7" x14ac:dyDescent="0.25">
      <c r="C1987" s="44">
        <f t="shared" si="75"/>
        <v>2010</v>
      </c>
      <c r="D1987" s="44">
        <f t="shared" si="76"/>
        <v>1</v>
      </c>
      <c r="E1987" s="23">
        <v>40184</v>
      </c>
      <c r="F1987" s="22">
        <v>67.088999999999999</v>
      </c>
      <c r="G1987" s="59"/>
    </row>
    <row r="1988" spans="3:7" x14ac:dyDescent="0.25">
      <c r="C1988" s="44">
        <f t="shared" si="75"/>
        <v>2010</v>
      </c>
      <c r="D1988" s="44">
        <f t="shared" si="76"/>
        <v>1</v>
      </c>
      <c r="E1988" s="23">
        <v>40185</v>
      </c>
      <c r="F1988" s="22">
        <v>65.903999999999996</v>
      </c>
      <c r="G1988" s="59"/>
    </row>
    <row r="1989" spans="3:7" x14ac:dyDescent="0.25">
      <c r="C1989" s="44">
        <f t="shared" si="75"/>
        <v>2010</v>
      </c>
      <c r="D1989" s="44">
        <f t="shared" si="76"/>
        <v>1</v>
      </c>
      <c r="E1989" s="23">
        <v>40186</v>
      </c>
      <c r="F1989" s="22">
        <v>64.462000000000003</v>
      </c>
      <c r="G1989" s="59"/>
    </row>
    <row r="1990" spans="3:7" x14ac:dyDescent="0.25">
      <c r="C1990" s="44">
        <f t="shared" si="75"/>
        <v>2010</v>
      </c>
      <c r="D1990" s="44">
        <f t="shared" si="76"/>
        <v>1</v>
      </c>
      <c r="E1990" s="23">
        <v>40189</v>
      </c>
      <c r="F1990" s="22">
        <v>61.616999999999997</v>
      </c>
      <c r="G1990" s="59"/>
    </row>
    <row r="1991" spans="3:7" x14ac:dyDescent="0.25">
      <c r="C1991" s="44">
        <f t="shared" ref="C1991:C2054" si="77">YEAR(E1991)</f>
        <v>2010</v>
      </c>
      <c r="D1991" s="44">
        <f t="shared" ref="D1991:D2054" si="78">MONTH(E1991)</f>
        <v>1</v>
      </c>
      <c r="E1991" s="23">
        <v>40190</v>
      </c>
      <c r="F1991" s="22">
        <v>66.567999999999998</v>
      </c>
      <c r="G1991" s="59"/>
    </row>
    <row r="1992" spans="3:7" x14ac:dyDescent="0.25">
      <c r="C1992" s="44">
        <f t="shared" si="77"/>
        <v>2010</v>
      </c>
      <c r="D1992" s="44">
        <f t="shared" si="78"/>
        <v>1</v>
      </c>
      <c r="E1992" s="23">
        <v>40191</v>
      </c>
      <c r="F1992" s="22">
        <v>68.427000000000007</v>
      </c>
      <c r="G1992" s="59"/>
    </row>
    <row r="1993" spans="3:7" x14ac:dyDescent="0.25">
      <c r="C1993" s="44">
        <f t="shared" si="77"/>
        <v>2010</v>
      </c>
      <c r="D1993" s="44">
        <f t="shared" si="78"/>
        <v>1</v>
      </c>
      <c r="E1993" s="23">
        <v>40192</v>
      </c>
      <c r="F1993" s="22">
        <v>71.159000000000006</v>
      </c>
      <c r="G1993" s="59"/>
    </row>
    <row r="1994" spans="3:7" x14ac:dyDescent="0.25">
      <c r="C1994" s="44">
        <f t="shared" si="77"/>
        <v>2010</v>
      </c>
      <c r="D1994" s="44">
        <f t="shared" si="78"/>
        <v>1</v>
      </c>
      <c r="E1994" s="23">
        <v>40193</v>
      </c>
      <c r="F1994" s="22">
        <v>73.31</v>
      </c>
      <c r="G1994" s="59"/>
    </row>
    <row r="1995" spans="3:7" x14ac:dyDescent="0.25">
      <c r="C1995" s="44">
        <f t="shared" si="77"/>
        <v>2010</v>
      </c>
      <c r="D1995" s="44">
        <f t="shared" si="78"/>
        <v>1</v>
      </c>
      <c r="E1995" s="23">
        <v>40196</v>
      </c>
      <c r="F1995" s="22">
        <v>78.445999999999998</v>
      </c>
      <c r="G1995" s="59"/>
    </row>
    <row r="1996" spans="3:7" x14ac:dyDescent="0.25">
      <c r="C1996" s="44">
        <f t="shared" si="77"/>
        <v>2010</v>
      </c>
      <c r="D1996" s="44">
        <f t="shared" si="78"/>
        <v>1</v>
      </c>
      <c r="E1996" s="23">
        <v>40197</v>
      </c>
      <c r="F1996" s="22">
        <v>79.387</v>
      </c>
      <c r="G1996" s="59"/>
    </row>
    <row r="1997" spans="3:7" x14ac:dyDescent="0.25">
      <c r="C1997" s="44">
        <f t="shared" si="77"/>
        <v>2010</v>
      </c>
      <c r="D1997" s="44">
        <f t="shared" si="78"/>
        <v>1</v>
      </c>
      <c r="E1997" s="23">
        <v>40198</v>
      </c>
      <c r="F1997" s="22">
        <v>88.631</v>
      </c>
      <c r="G1997" s="59"/>
    </row>
    <row r="1998" spans="3:7" x14ac:dyDescent="0.25">
      <c r="C1998" s="44">
        <f t="shared" si="77"/>
        <v>2010</v>
      </c>
      <c r="D1998" s="44">
        <f t="shared" si="78"/>
        <v>1</v>
      </c>
      <c r="E1998" s="23">
        <v>40199</v>
      </c>
      <c r="F1998" s="22">
        <v>93.947000000000003</v>
      </c>
      <c r="G1998" s="59"/>
    </row>
    <row r="1999" spans="3:7" x14ac:dyDescent="0.25">
      <c r="C1999" s="44">
        <f t="shared" si="77"/>
        <v>2010</v>
      </c>
      <c r="D1999" s="44">
        <f t="shared" si="78"/>
        <v>1</v>
      </c>
      <c r="E1999" s="23">
        <v>40200</v>
      </c>
      <c r="F1999" s="22">
        <v>96.948999999999998</v>
      </c>
      <c r="G1999" s="59"/>
    </row>
    <row r="2000" spans="3:7" x14ac:dyDescent="0.25">
      <c r="C2000" s="44">
        <f t="shared" si="77"/>
        <v>2010</v>
      </c>
      <c r="D2000" s="44">
        <f t="shared" si="78"/>
        <v>1</v>
      </c>
      <c r="E2000" s="23">
        <v>40203</v>
      </c>
      <c r="F2000" s="22">
        <v>91.593999999999994</v>
      </c>
      <c r="G2000" s="59"/>
    </row>
    <row r="2001" spans="3:7" x14ac:dyDescent="0.25">
      <c r="C2001" s="44">
        <f t="shared" si="77"/>
        <v>2010</v>
      </c>
      <c r="D2001" s="44">
        <f t="shared" si="78"/>
        <v>1</v>
      </c>
      <c r="E2001" s="23">
        <v>40204</v>
      </c>
      <c r="F2001" s="22">
        <v>94.212999999999994</v>
      </c>
      <c r="G2001" s="59"/>
    </row>
    <row r="2002" spans="3:7" x14ac:dyDescent="0.25">
      <c r="C2002" s="44">
        <f t="shared" si="77"/>
        <v>2010</v>
      </c>
      <c r="D2002" s="44">
        <f t="shared" si="78"/>
        <v>1</v>
      </c>
      <c r="E2002" s="23">
        <v>40205</v>
      </c>
      <c r="F2002" s="22">
        <v>96.049000000000007</v>
      </c>
      <c r="G2002" s="59"/>
    </row>
    <row r="2003" spans="3:7" x14ac:dyDescent="0.25">
      <c r="C2003" s="44">
        <f t="shared" si="77"/>
        <v>2010</v>
      </c>
      <c r="D2003" s="44">
        <f t="shared" si="78"/>
        <v>1</v>
      </c>
      <c r="E2003" s="23">
        <v>40206</v>
      </c>
      <c r="F2003" s="22">
        <v>100.92700000000001</v>
      </c>
      <c r="G2003" s="59"/>
    </row>
    <row r="2004" spans="3:7" x14ac:dyDescent="0.25">
      <c r="C2004" s="44">
        <f t="shared" si="77"/>
        <v>2010</v>
      </c>
      <c r="D2004" s="44">
        <f t="shared" si="78"/>
        <v>1</v>
      </c>
      <c r="E2004" s="23">
        <v>40207</v>
      </c>
      <c r="F2004" s="22">
        <v>105.57899999999999</v>
      </c>
      <c r="G2004" s="59"/>
    </row>
    <row r="2005" spans="3:7" x14ac:dyDescent="0.25">
      <c r="C2005" s="44">
        <f t="shared" si="77"/>
        <v>2010</v>
      </c>
      <c r="D2005" s="44">
        <f t="shared" si="78"/>
        <v>2</v>
      </c>
      <c r="E2005" s="23">
        <v>40210</v>
      </c>
      <c r="F2005" s="22">
        <v>105.416</v>
      </c>
      <c r="G2005" s="59"/>
    </row>
    <row r="2006" spans="3:7" x14ac:dyDescent="0.25">
      <c r="C2006" s="44">
        <f t="shared" si="77"/>
        <v>2010</v>
      </c>
      <c r="D2006" s="44">
        <f t="shared" si="78"/>
        <v>2</v>
      </c>
      <c r="E2006" s="23">
        <v>40211</v>
      </c>
      <c r="F2006" s="22">
        <v>104.13200000000001</v>
      </c>
      <c r="G2006" s="59"/>
    </row>
    <row r="2007" spans="3:7" x14ac:dyDescent="0.25">
      <c r="C2007" s="44">
        <f t="shared" si="77"/>
        <v>2010</v>
      </c>
      <c r="D2007" s="44">
        <f t="shared" si="78"/>
        <v>2</v>
      </c>
      <c r="E2007" s="23">
        <v>40212</v>
      </c>
      <c r="F2007" s="22">
        <v>105.52500000000001</v>
      </c>
      <c r="G2007" s="59"/>
    </row>
    <row r="2008" spans="3:7" x14ac:dyDescent="0.25">
      <c r="C2008" s="44">
        <f t="shared" si="77"/>
        <v>2010</v>
      </c>
      <c r="D2008" s="44">
        <f t="shared" si="78"/>
        <v>2</v>
      </c>
      <c r="E2008" s="23">
        <v>40213</v>
      </c>
      <c r="F2008" s="22">
        <v>123.239</v>
      </c>
      <c r="G2008" s="59"/>
    </row>
    <row r="2009" spans="3:7" x14ac:dyDescent="0.25">
      <c r="C2009" s="44">
        <f t="shared" si="77"/>
        <v>2010</v>
      </c>
      <c r="D2009" s="44">
        <f t="shared" si="78"/>
        <v>2</v>
      </c>
      <c r="E2009" s="23">
        <v>40214</v>
      </c>
      <c r="F2009" s="22">
        <v>125.015</v>
      </c>
      <c r="G2009" s="59"/>
    </row>
    <row r="2010" spans="3:7" x14ac:dyDescent="0.25">
      <c r="C2010" s="44">
        <f t="shared" si="77"/>
        <v>2010</v>
      </c>
      <c r="D2010" s="44">
        <f t="shared" si="78"/>
        <v>2</v>
      </c>
      <c r="E2010" s="23">
        <v>40217</v>
      </c>
      <c r="F2010" s="22">
        <v>132.785</v>
      </c>
      <c r="G2010" s="59"/>
    </row>
    <row r="2011" spans="3:7" x14ac:dyDescent="0.25">
      <c r="C2011" s="44">
        <f t="shared" si="77"/>
        <v>2010</v>
      </c>
      <c r="D2011" s="44">
        <f t="shared" si="78"/>
        <v>2</v>
      </c>
      <c r="E2011" s="23">
        <v>40218</v>
      </c>
      <c r="F2011" s="22">
        <v>132.905</v>
      </c>
      <c r="G2011" s="59"/>
    </row>
    <row r="2012" spans="3:7" x14ac:dyDescent="0.25">
      <c r="C2012" s="44">
        <f t="shared" si="77"/>
        <v>2010</v>
      </c>
      <c r="D2012" s="44">
        <f t="shared" si="78"/>
        <v>2</v>
      </c>
      <c r="E2012" s="23">
        <v>40219</v>
      </c>
      <c r="F2012" s="22">
        <v>116.42400000000001</v>
      </c>
      <c r="G2012" s="59"/>
    </row>
    <row r="2013" spans="3:7" x14ac:dyDescent="0.25">
      <c r="C2013" s="44">
        <f t="shared" si="77"/>
        <v>2010</v>
      </c>
      <c r="D2013" s="44">
        <f t="shared" si="78"/>
        <v>2</v>
      </c>
      <c r="E2013" s="23">
        <v>40220</v>
      </c>
      <c r="F2013" s="22">
        <v>112.61199999999999</v>
      </c>
      <c r="G2013" s="59"/>
    </row>
    <row r="2014" spans="3:7" x14ac:dyDescent="0.25">
      <c r="C2014" s="44">
        <f t="shared" si="77"/>
        <v>2010</v>
      </c>
      <c r="D2014" s="44">
        <f t="shared" si="78"/>
        <v>2</v>
      </c>
      <c r="E2014" s="23">
        <v>40221</v>
      </c>
      <c r="F2014" s="22">
        <v>120.10899999999999</v>
      </c>
      <c r="G2014" s="59"/>
    </row>
    <row r="2015" spans="3:7" x14ac:dyDescent="0.25">
      <c r="C2015" s="44">
        <f t="shared" si="77"/>
        <v>2010</v>
      </c>
      <c r="D2015" s="44">
        <f t="shared" si="78"/>
        <v>2</v>
      </c>
      <c r="E2015" s="23">
        <v>40224</v>
      </c>
      <c r="F2015" s="22">
        <v>118.66</v>
      </c>
      <c r="G2015" s="59"/>
    </row>
    <row r="2016" spans="3:7" x14ac:dyDescent="0.25">
      <c r="C2016" s="44">
        <f t="shared" si="77"/>
        <v>2010</v>
      </c>
      <c r="D2016" s="44">
        <f t="shared" si="78"/>
        <v>2</v>
      </c>
      <c r="E2016" s="23">
        <v>40225</v>
      </c>
      <c r="F2016" s="22">
        <v>120.52500000000001</v>
      </c>
      <c r="G2016" s="59"/>
    </row>
    <row r="2017" spans="3:7" x14ac:dyDescent="0.25">
      <c r="C2017" s="44">
        <f t="shared" si="77"/>
        <v>2010</v>
      </c>
      <c r="D2017" s="44">
        <f t="shared" si="78"/>
        <v>2</v>
      </c>
      <c r="E2017" s="23">
        <v>40226</v>
      </c>
      <c r="F2017" s="22">
        <v>115.53</v>
      </c>
      <c r="G2017" s="59"/>
    </row>
    <row r="2018" spans="3:7" x14ac:dyDescent="0.25">
      <c r="C2018" s="44">
        <f t="shared" si="77"/>
        <v>2010</v>
      </c>
      <c r="D2018" s="44">
        <f t="shared" si="78"/>
        <v>2</v>
      </c>
      <c r="E2018" s="23">
        <v>40227</v>
      </c>
      <c r="F2018" s="22">
        <v>115.142</v>
      </c>
      <c r="G2018" s="59"/>
    </row>
    <row r="2019" spans="3:7" x14ac:dyDescent="0.25">
      <c r="C2019" s="44">
        <f t="shared" si="77"/>
        <v>2010</v>
      </c>
      <c r="D2019" s="44">
        <f t="shared" si="78"/>
        <v>2</v>
      </c>
      <c r="E2019" s="23">
        <v>40228</v>
      </c>
      <c r="F2019" s="22">
        <v>111.044</v>
      </c>
      <c r="G2019" s="59"/>
    </row>
    <row r="2020" spans="3:7" x14ac:dyDescent="0.25">
      <c r="C2020" s="44">
        <f t="shared" si="77"/>
        <v>2010</v>
      </c>
      <c r="D2020" s="44">
        <f t="shared" si="78"/>
        <v>2</v>
      </c>
      <c r="E2020" s="23">
        <v>40231</v>
      </c>
      <c r="F2020" s="22">
        <v>109.32</v>
      </c>
      <c r="G2020" s="59"/>
    </row>
    <row r="2021" spans="3:7" x14ac:dyDescent="0.25">
      <c r="C2021" s="44">
        <f t="shared" si="77"/>
        <v>2010</v>
      </c>
      <c r="D2021" s="44">
        <f t="shared" si="78"/>
        <v>2</v>
      </c>
      <c r="E2021" s="23">
        <v>40232</v>
      </c>
      <c r="F2021" s="22">
        <v>111.274</v>
      </c>
      <c r="G2021" s="59"/>
    </row>
    <row r="2022" spans="3:7" x14ac:dyDescent="0.25">
      <c r="C2022" s="44">
        <f t="shared" si="77"/>
        <v>2010</v>
      </c>
      <c r="D2022" s="44">
        <f t="shared" si="78"/>
        <v>2</v>
      </c>
      <c r="E2022" s="23">
        <v>40233</v>
      </c>
      <c r="F2022" s="22">
        <v>114.104</v>
      </c>
      <c r="G2022" s="59"/>
    </row>
    <row r="2023" spans="3:7" x14ac:dyDescent="0.25">
      <c r="C2023" s="44">
        <f t="shared" si="77"/>
        <v>2010</v>
      </c>
      <c r="D2023" s="44">
        <f t="shared" si="78"/>
        <v>2</v>
      </c>
      <c r="E2023" s="23">
        <v>40234</v>
      </c>
      <c r="F2023" s="22">
        <v>116.274</v>
      </c>
      <c r="G2023" s="59"/>
    </row>
    <row r="2024" spans="3:7" x14ac:dyDescent="0.25">
      <c r="C2024" s="44">
        <f t="shared" si="77"/>
        <v>2010</v>
      </c>
      <c r="D2024" s="44">
        <f t="shared" si="78"/>
        <v>2</v>
      </c>
      <c r="E2024" s="23">
        <v>40235</v>
      </c>
      <c r="F2024" s="22">
        <v>111.325</v>
      </c>
      <c r="G2024" s="59"/>
    </row>
    <row r="2025" spans="3:7" x14ac:dyDescent="0.25">
      <c r="C2025" s="44">
        <f t="shared" si="77"/>
        <v>2010</v>
      </c>
      <c r="D2025" s="44">
        <f t="shared" si="78"/>
        <v>3</v>
      </c>
      <c r="E2025" s="23">
        <v>40238</v>
      </c>
      <c r="F2025" s="22">
        <v>109.55500000000001</v>
      </c>
      <c r="G2025" s="59"/>
    </row>
    <row r="2026" spans="3:7" x14ac:dyDescent="0.25">
      <c r="C2026" s="44">
        <f t="shared" si="77"/>
        <v>2010</v>
      </c>
      <c r="D2026" s="44">
        <f t="shared" si="78"/>
        <v>3</v>
      </c>
      <c r="E2026" s="23">
        <v>40239</v>
      </c>
      <c r="F2026" s="22">
        <v>100.173</v>
      </c>
      <c r="G2026" s="59"/>
    </row>
    <row r="2027" spans="3:7" x14ac:dyDescent="0.25">
      <c r="C2027" s="44">
        <f t="shared" si="77"/>
        <v>2010</v>
      </c>
      <c r="D2027" s="44">
        <f t="shared" si="78"/>
        <v>3</v>
      </c>
      <c r="E2027" s="23">
        <v>40240</v>
      </c>
      <c r="F2027" s="22">
        <v>96.855999999999995</v>
      </c>
      <c r="G2027" s="59"/>
    </row>
    <row r="2028" spans="3:7" x14ac:dyDescent="0.25">
      <c r="C2028" s="44">
        <f t="shared" si="77"/>
        <v>2010</v>
      </c>
      <c r="D2028" s="44">
        <f t="shared" si="78"/>
        <v>3</v>
      </c>
      <c r="E2028" s="23">
        <v>40241</v>
      </c>
      <c r="F2028" s="22">
        <v>96.921000000000006</v>
      </c>
      <c r="G2028" s="59"/>
    </row>
    <row r="2029" spans="3:7" x14ac:dyDescent="0.25">
      <c r="C2029" s="44">
        <f t="shared" si="77"/>
        <v>2010</v>
      </c>
      <c r="D2029" s="44">
        <f t="shared" si="78"/>
        <v>3</v>
      </c>
      <c r="E2029" s="23">
        <v>40242</v>
      </c>
      <c r="F2029" s="22">
        <v>94.578000000000003</v>
      </c>
      <c r="G2029" s="59"/>
    </row>
    <row r="2030" spans="3:7" x14ac:dyDescent="0.25">
      <c r="C2030" s="44">
        <f t="shared" si="77"/>
        <v>2010</v>
      </c>
      <c r="D2030" s="44">
        <f t="shared" si="78"/>
        <v>3</v>
      </c>
      <c r="E2030" s="23">
        <v>40245</v>
      </c>
      <c r="F2030" s="22">
        <v>92.122</v>
      </c>
      <c r="G2030" s="59"/>
    </row>
    <row r="2031" spans="3:7" x14ac:dyDescent="0.25">
      <c r="C2031" s="44">
        <f t="shared" si="77"/>
        <v>2010</v>
      </c>
      <c r="D2031" s="44">
        <f t="shared" si="78"/>
        <v>3</v>
      </c>
      <c r="E2031" s="23">
        <v>40246</v>
      </c>
      <c r="F2031" s="22">
        <v>92.445999999999998</v>
      </c>
      <c r="G2031" s="59"/>
    </row>
    <row r="2032" spans="3:7" x14ac:dyDescent="0.25">
      <c r="C2032" s="44">
        <f t="shared" si="77"/>
        <v>2010</v>
      </c>
      <c r="D2032" s="44">
        <f t="shared" si="78"/>
        <v>3</v>
      </c>
      <c r="E2032" s="23">
        <v>40247</v>
      </c>
      <c r="F2032" s="22">
        <v>89.161000000000001</v>
      </c>
      <c r="G2032" s="59"/>
    </row>
    <row r="2033" spans="3:7" x14ac:dyDescent="0.25">
      <c r="C2033" s="44">
        <f t="shared" si="77"/>
        <v>2010</v>
      </c>
      <c r="D2033" s="44">
        <f t="shared" si="78"/>
        <v>3</v>
      </c>
      <c r="E2033" s="23">
        <v>40248</v>
      </c>
      <c r="F2033" s="22">
        <v>89.697000000000003</v>
      </c>
      <c r="G2033" s="59"/>
    </row>
    <row r="2034" spans="3:7" x14ac:dyDescent="0.25">
      <c r="C2034" s="44">
        <f t="shared" si="77"/>
        <v>2010</v>
      </c>
      <c r="D2034" s="44">
        <f t="shared" si="78"/>
        <v>3</v>
      </c>
      <c r="E2034" s="23">
        <v>40249</v>
      </c>
      <c r="F2034" s="22">
        <v>90.055000000000007</v>
      </c>
      <c r="G2034" s="59"/>
    </row>
    <row r="2035" spans="3:7" x14ac:dyDescent="0.25">
      <c r="C2035" s="44">
        <f t="shared" si="77"/>
        <v>2010</v>
      </c>
      <c r="D2035" s="44">
        <f t="shared" si="78"/>
        <v>3</v>
      </c>
      <c r="E2035" s="23">
        <v>40252</v>
      </c>
      <c r="F2035" s="22">
        <v>91.393000000000001</v>
      </c>
      <c r="G2035" s="59"/>
    </row>
    <row r="2036" spans="3:7" x14ac:dyDescent="0.25">
      <c r="C2036" s="44">
        <f t="shared" si="77"/>
        <v>2010</v>
      </c>
      <c r="D2036" s="44">
        <f t="shared" si="78"/>
        <v>3</v>
      </c>
      <c r="E2036" s="23">
        <v>40253</v>
      </c>
      <c r="F2036" s="22">
        <v>85.040999999999997</v>
      </c>
      <c r="G2036" s="59"/>
    </row>
    <row r="2037" spans="3:7" x14ac:dyDescent="0.25">
      <c r="C2037" s="44">
        <f t="shared" si="77"/>
        <v>2010</v>
      </c>
      <c r="D2037" s="44">
        <f t="shared" si="78"/>
        <v>3</v>
      </c>
      <c r="E2037" s="23">
        <v>40254</v>
      </c>
      <c r="F2037" s="22">
        <v>82.516000000000005</v>
      </c>
      <c r="G2037" s="59"/>
    </row>
    <row r="2038" spans="3:7" x14ac:dyDescent="0.25">
      <c r="C2038" s="44">
        <f t="shared" si="77"/>
        <v>2010</v>
      </c>
      <c r="D2038" s="44">
        <f t="shared" si="78"/>
        <v>3</v>
      </c>
      <c r="E2038" s="23">
        <v>40255</v>
      </c>
      <c r="F2038" s="22">
        <v>86.695999999999998</v>
      </c>
      <c r="G2038" s="59"/>
    </row>
    <row r="2039" spans="3:7" x14ac:dyDescent="0.25">
      <c r="C2039" s="44">
        <f t="shared" si="77"/>
        <v>2010</v>
      </c>
      <c r="D2039" s="44">
        <f t="shared" si="78"/>
        <v>3</v>
      </c>
      <c r="E2039" s="23">
        <v>40256</v>
      </c>
      <c r="F2039" s="22">
        <v>93.337999999999994</v>
      </c>
      <c r="G2039" s="59"/>
    </row>
    <row r="2040" spans="3:7" x14ac:dyDescent="0.25">
      <c r="C2040" s="44">
        <f t="shared" si="77"/>
        <v>2010</v>
      </c>
      <c r="D2040" s="44">
        <f t="shared" si="78"/>
        <v>3</v>
      </c>
      <c r="E2040" s="23">
        <v>40259</v>
      </c>
      <c r="F2040" s="22">
        <v>95.308000000000007</v>
      </c>
      <c r="G2040" s="59"/>
    </row>
    <row r="2041" spans="3:7" x14ac:dyDescent="0.25">
      <c r="C2041" s="44">
        <f t="shared" si="77"/>
        <v>2010</v>
      </c>
      <c r="D2041" s="44">
        <f t="shared" si="78"/>
        <v>3</v>
      </c>
      <c r="E2041" s="23">
        <v>40260</v>
      </c>
      <c r="F2041" s="22">
        <v>91.388999999999996</v>
      </c>
      <c r="G2041" s="59"/>
    </row>
    <row r="2042" spans="3:7" x14ac:dyDescent="0.25">
      <c r="C2042" s="44">
        <f t="shared" si="77"/>
        <v>2010</v>
      </c>
      <c r="D2042" s="44">
        <f t="shared" si="78"/>
        <v>3</v>
      </c>
      <c r="E2042" s="23">
        <v>40261</v>
      </c>
      <c r="F2042" s="22">
        <v>90.680999999999997</v>
      </c>
      <c r="G2042" s="59"/>
    </row>
    <row r="2043" spans="3:7" x14ac:dyDescent="0.25">
      <c r="C2043" s="44">
        <f t="shared" si="77"/>
        <v>2010</v>
      </c>
      <c r="D2043" s="44">
        <f t="shared" si="78"/>
        <v>3</v>
      </c>
      <c r="E2043" s="23">
        <v>40262</v>
      </c>
      <c r="F2043" s="22">
        <v>90.596999999999994</v>
      </c>
      <c r="G2043" s="59"/>
    </row>
    <row r="2044" spans="3:7" x14ac:dyDescent="0.25">
      <c r="C2044" s="44">
        <f t="shared" si="77"/>
        <v>2010</v>
      </c>
      <c r="D2044" s="44">
        <f t="shared" si="78"/>
        <v>3</v>
      </c>
      <c r="E2044" s="23">
        <v>40263</v>
      </c>
      <c r="F2044" s="22">
        <v>88.385000000000005</v>
      </c>
      <c r="G2044" s="59"/>
    </row>
    <row r="2045" spans="3:7" x14ac:dyDescent="0.25">
      <c r="C2045" s="44">
        <f t="shared" si="77"/>
        <v>2010</v>
      </c>
      <c r="D2045" s="44">
        <f t="shared" si="78"/>
        <v>3</v>
      </c>
      <c r="E2045" s="23">
        <v>40266</v>
      </c>
      <c r="F2045" s="22">
        <v>88.402000000000001</v>
      </c>
      <c r="G2045" s="59"/>
    </row>
    <row r="2046" spans="3:7" x14ac:dyDescent="0.25">
      <c r="C2046" s="44">
        <f t="shared" si="77"/>
        <v>2010</v>
      </c>
      <c r="D2046" s="44">
        <f t="shared" si="78"/>
        <v>3</v>
      </c>
      <c r="E2046" s="23">
        <v>40267</v>
      </c>
      <c r="F2046" s="22">
        <v>84.484999999999999</v>
      </c>
      <c r="G2046" s="59"/>
    </row>
    <row r="2047" spans="3:7" x14ac:dyDescent="0.25">
      <c r="C2047" s="44">
        <f t="shared" si="77"/>
        <v>2010</v>
      </c>
      <c r="D2047" s="44">
        <f t="shared" si="78"/>
        <v>3</v>
      </c>
      <c r="E2047" s="23">
        <v>40268</v>
      </c>
      <c r="F2047" s="22">
        <v>85.066999999999993</v>
      </c>
      <c r="G2047" s="59"/>
    </row>
    <row r="2048" spans="3:7" x14ac:dyDescent="0.25">
      <c r="C2048" s="44">
        <f t="shared" si="77"/>
        <v>2010</v>
      </c>
      <c r="D2048" s="44">
        <f t="shared" si="78"/>
        <v>4</v>
      </c>
      <c r="E2048" s="23">
        <v>40269</v>
      </c>
      <c r="F2048" s="22">
        <v>86.792000000000002</v>
      </c>
      <c r="G2048" s="59"/>
    </row>
    <row r="2049" spans="3:7" x14ac:dyDescent="0.25">
      <c r="C2049" s="44">
        <f t="shared" si="77"/>
        <v>2010</v>
      </c>
      <c r="D2049" s="44">
        <f t="shared" si="78"/>
        <v>4</v>
      </c>
      <c r="E2049" s="23">
        <v>40270</v>
      </c>
      <c r="F2049" s="22">
        <v>84.757999999999996</v>
      </c>
      <c r="G2049" s="59"/>
    </row>
    <row r="2050" spans="3:7" x14ac:dyDescent="0.25">
      <c r="C2050" s="44">
        <f t="shared" si="77"/>
        <v>2010</v>
      </c>
      <c r="D2050" s="44">
        <f t="shared" si="78"/>
        <v>4</v>
      </c>
      <c r="E2050" s="23">
        <v>40273</v>
      </c>
      <c r="F2050" s="22">
        <v>86.736999999999995</v>
      </c>
      <c r="G2050" s="59"/>
    </row>
    <row r="2051" spans="3:7" x14ac:dyDescent="0.25">
      <c r="C2051" s="44">
        <f t="shared" si="77"/>
        <v>2010</v>
      </c>
      <c r="D2051" s="44">
        <f t="shared" si="78"/>
        <v>4</v>
      </c>
      <c r="E2051" s="23">
        <v>40274</v>
      </c>
      <c r="F2051" s="22">
        <v>86.364000000000004</v>
      </c>
      <c r="G2051" s="59"/>
    </row>
    <row r="2052" spans="3:7" x14ac:dyDescent="0.25">
      <c r="C2052" s="44">
        <f t="shared" si="77"/>
        <v>2010</v>
      </c>
      <c r="D2052" s="44">
        <f t="shared" si="78"/>
        <v>4</v>
      </c>
      <c r="E2052" s="23">
        <v>40275</v>
      </c>
      <c r="F2052" s="22">
        <v>88.655000000000001</v>
      </c>
      <c r="G2052" s="59"/>
    </row>
    <row r="2053" spans="3:7" x14ac:dyDescent="0.25">
      <c r="C2053" s="44">
        <f t="shared" si="77"/>
        <v>2010</v>
      </c>
      <c r="D2053" s="44">
        <f t="shared" si="78"/>
        <v>4</v>
      </c>
      <c r="E2053" s="23">
        <v>40276</v>
      </c>
      <c r="F2053" s="22">
        <v>95.325999999999993</v>
      </c>
      <c r="G2053" s="59"/>
    </row>
    <row r="2054" spans="3:7" x14ac:dyDescent="0.25">
      <c r="C2054" s="44">
        <f t="shared" si="77"/>
        <v>2010</v>
      </c>
      <c r="D2054" s="44">
        <f t="shared" si="78"/>
        <v>4</v>
      </c>
      <c r="E2054" s="23">
        <v>40277</v>
      </c>
      <c r="F2054" s="22">
        <v>88.518000000000001</v>
      </c>
      <c r="G2054" s="59"/>
    </row>
    <row r="2055" spans="3:7" x14ac:dyDescent="0.25">
      <c r="C2055" s="44">
        <f t="shared" ref="C2055:C2118" si="79">YEAR(E2055)</f>
        <v>2010</v>
      </c>
      <c r="D2055" s="44">
        <f t="shared" ref="D2055:D2118" si="80">MONTH(E2055)</f>
        <v>4</v>
      </c>
      <c r="E2055" s="23">
        <v>40280</v>
      </c>
      <c r="F2055" s="22">
        <v>85.200999999999993</v>
      </c>
      <c r="G2055" s="59"/>
    </row>
    <row r="2056" spans="3:7" x14ac:dyDescent="0.25">
      <c r="C2056" s="44">
        <f t="shared" si="79"/>
        <v>2010</v>
      </c>
      <c r="D2056" s="44">
        <f t="shared" si="80"/>
        <v>4</v>
      </c>
      <c r="E2056" s="23">
        <v>40281</v>
      </c>
      <c r="F2056" s="22">
        <v>84.320999999999998</v>
      </c>
      <c r="G2056" s="59"/>
    </row>
    <row r="2057" spans="3:7" x14ac:dyDescent="0.25">
      <c r="C2057" s="44">
        <f t="shared" si="79"/>
        <v>2010</v>
      </c>
      <c r="D2057" s="44">
        <f t="shared" si="80"/>
        <v>4</v>
      </c>
      <c r="E2057" s="23">
        <v>40282</v>
      </c>
      <c r="F2057" s="22">
        <v>87.076999999999998</v>
      </c>
      <c r="G2057" s="59"/>
    </row>
    <row r="2058" spans="3:7" x14ac:dyDescent="0.25">
      <c r="C2058" s="44">
        <f t="shared" si="79"/>
        <v>2010</v>
      </c>
      <c r="D2058" s="44">
        <f t="shared" si="80"/>
        <v>4</v>
      </c>
      <c r="E2058" s="23">
        <v>40283</v>
      </c>
      <c r="F2058" s="22">
        <v>93.031999999999996</v>
      </c>
      <c r="G2058" s="59"/>
    </row>
    <row r="2059" spans="3:7" x14ac:dyDescent="0.25">
      <c r="C2059" s="44">
        <f t="shared" si="79"/>
        <v>2010</v>
      </c>
      <c r="D2059" s="44">
        <f t="shared" si="80"/>
        <v>4</v>
      </c>
      <c r="E2059" s="23">
        <v>40284</v>
      </c>
      <c r="F2059" s="22">
        <v>95.584000000000003</v>
      </c>
      <c r="G2059" s="59"/>
    </row>
    <row r="2060" spans="3:7" x14ac:dyDescent="0.25">
      <c r="C2060" s="44">
        <f t="shared" si="79"/>
        <v>2010</v>
      </c>
      <c r="D2060" s="44">
        <f t="shared" si="80"/>
        <v>4</v>
      </c>
      <c r="E2060" s="23">
        <v>40287</v>
      </c>
      <c r="F2060" s="22">
        <v>99.552999999999997</v>
      </c>
      <c r="G2060" s="59"/>
    </row>
    <row r="2061" spans="3:7" x14ac:dyDescent="0.25">
      <c r="C2061" s="44">
        <f t="shared" si="79"/>
        <v>2010</v>
      </c>
      <c r="D2061" s="44">
        <f t="shared" si="80"/>
        <v>4</v>
      </c>
      <c r="E2061" s="23">
        <v>40288</v>
      </c>
      <c r="F2061" s="22">
        <v>96.733999999999995</v>
      </c>
      <c r="G2061" s="59"/>
    </row>
    <row r="2062" spans="3:7" x14ac:dyDescent="0.25">
      <c r="C2062" s="44">
        <f t="shared" si="79"/>
        <v>2010</v>
      </c>
      <c r="D2062" s="44">
        <f t="shared" si="80"/>
        <v>4</v>
      </c>
      <c r="E2062" s="23">
        <v>40289</v>
      </c>
      <c r="F2062" s="22">
        <v>101.25</v>
      </c>
      <c r="G2062" s="59"/>
    </row>
    <row r="2063" spans="3:7" x14ac:dyDescent="0.25">
      <c r="C2063" s="44">
        <f t="shared" si="79"/>
        <v>2010</v>
      </c>
      <c r="D2063" s="44">
        <f t="shared" si="80"/>
        <v>4</v>
      </c>
      <c r="E2063" s="23">
        <v>40290</v>
      </c>
      <c r="F2063" s="22">
        <v>108.634</v>
      </c>
      <c r="G2063" s="59"/>
    </row>
    <row r="2064" spans="3:7" x14ac:dyDescent="0.25">
      <c r="C2064" s="44">
        <f t="shared" si="79"/>
        <v>2010</v>
      </c>
      <c r="D2064" s="44">
        <f t="shared" si="80"/>
        <v>4</v>
      </c>
      <c r="E2064" s="23">
        <v>40291</v>
      </c>
      <c r="F2064" s="22">
        <v>109.86</v>
      </c>
      <c r="G2064" s="59"/>
    </row>
    <row r="2065" spans="3:7" x14ac:dyDescent="0.25">
      <c r="C2065" s="44">
        <f t="shared" si="79"/>
        <v>2010</v>
      </c>
      <c r="D2065" s="44">
        <f t="shared" si="80"/>
        <v>4</v>
      </c>
      <c r="E2065" s="23">
        <v>40294</v>
      </c>
      <c r="F2065" s="22">
        <v>113.074</v>
      </c>
      <c r="G2065" s="59"/>
    </row>
    <row r="2066" spans="3:7" x14ac:dyDescent="0.25">
      <c r="C2066" s="44">
        <f t="shared" si="79"/>
        <v>2010</v>
      </c>
      <c r="D2066" s="44">
        <f t="shared" si="80"/>
        <v>4</v>
      </c>
      <c r="E2066" s="23">
        <v>40295</v>
      </c>
      <c r="F2066" s="22">
        <v>130.22499999999999</v>
      </c>
      <c r="G2066" s="59"/>
    </row>
    <row r="2067" spans="3:7" x14ac:dyDescent="0.25">
      <c r="C2067" s="44">
        <f t="shared" si="79"/>
        <v>2010</v>
      </c>
      <c r="D2067" s="44">
        <f t="shared" si="80"/>
        <v>4</v>
      </c>
      <c r="E2067" s="23">
        <v>40296</v>
      </c>
      <c r="F2067" s="22">
        <v>129.59399999999999</v>
      </c>
      <c r="G2067" s="59"/>
    </row>
    <row r="2068" spans="3:7" x14ac:dyDescent="0.25">
      <c r="C2068" s="44">
        <f t="shared" si="79"/>
        <v>2010</v>
      </c>
      <c r="D2068" s="44">
        <f t="shared" si="80"/>
        <v>4</v>
      </c>
      <c r="E2068" s="23">
        <v>40297</v>
      </c>
      <c r="F2068" s="22">
        <v>120.381</v>
      </c>
      <c r="G2068" s="59"/>
    </row>
    <row r="2069" spans="3:7" x14ac:dyDescent="0.25">
      <c r="C2069" s="44">
        <f t="shared" si="79"/>
        <v>2010</v>
      </c>
      <c r="D2069" s="44">
        <f t="shared" si="80"/>
        <v>4</v>
      </c>
      <c r="E2069" s="23">
        <v>40298</v>
      </c>
      <c r="F2069" s="22">
        <v>117.521</v>
      </c>
      <c r="G2069" s="59"/>
    </row>
    <row r="2070" spans="3:7" x14ac:dyDescent="0.25">
      <c r="C2070" s="44">
        <f t="shared" si="79"/>
        <v>2010</v>
      </c>
      <c r="D2070" s="44">
        <f t="shared" si="80"/>
        <v>5</v>
      </c>
      <c r="E2070" s="23">
        <v>40301</v>
      </c>
      <c r="F2070" s="22">
        <v>117.114</v>
      </c>
      <c r="G2070" s="59"/>
    </row>
    <row r="2071" spans="3:7" x14ac:dyDescent="0.25">
      <c r="C2071" s="44">
        <f t="shared" si="79"/>
        <v>2010</v>
      </c>
      <c r="D2071" s="44">
        <f t="shared" si="80"/>
        <v>5</v>
      </c>
      <c r="E2071" s="23">
        <v>40302</v>
      </c>
      <c r="F2071" s="22">
        <v>136.523</v>
      </c>
      <c r="G2071" s="59"/>
    </row>
    <row r="2072" spans="3:7" x14ac:dyDescent="0.25">
      <c r="C2072" s="44">
        <f t="shared" si="79"/>
        <v>2010</v>
      </c>
      <c r="D2072" s="44">
        <f t="shared" si="80"/>
        <v>5</v>
      </c>
      <c r="E2072" s="23">
        <v>40303</v>
      </c>
      <c r="F2072" s="22">
        <v>152.173</v>
      </c>
      <c r="G2072" s="59"/>
    </row>
    <row r="2073" spans="3:7" x14ac:dyDescent="0.25">
      <c r="C2073" s="44">
        <f t="shared" si="79"/>
        <v>2010</v>
      </c>
      <c r="D2073" s="44">
        <f t="shared" si="80"/>
        <v>5</v>
      </c>
      <c r="E2073" s="23">
        <v>40304</v>
      </c>
      <c r="F2073" s="22">
        <v>182.87899999999999</v>
      </c>
      <c r="G2073" s="59"/>
    </row>
    <row r="2074" spans="3:7" x14ac:dyDescent="0.25">
      <c r="C2074" s="44">
        <f t="shared" si="79"/>
        <v>2010</v>
      </c>
      <c r="D2074" s="44">
        <f t="shared" si="80"/>
        <v>5</v>
      </c>
      <c r="E2074" s="23">
        <v>40305</v>
      </c>
      <c r="F2074" s="22">
        <v>210.62700000000001</v>
      </c>
      <c r="G2074" s="59"/>
    </row>
    <row r="2075" spans="3:7" x14ac:dyDescent="0.25">
      <c r="C2075" s="44">
        <f t="shared" si="79"/>
        <v>2010</v>
      </c>
      <c r="D2075" s="44">
        <f t="shared" si="80"/>
        <v>5</v>
      </c>
      <c r="E2075" s="23">
        <v>40308</v>
      </c>
      <c r="F2075" s="22">
        <v>143.804</v>
      </c>
      <c r="G2075" s="59"/>
    </row>
    <row r="2076" spans="3:7" x14ac:dyDescent="0.25">
      <c r="C2076" s="44">
        <f t="shared" si="79"/>
        <v>2010</v>
      </c>
      <c r="D2076" s="44">
        <f t="shared" si="80"/>
        <v>5</v>
      </c>
      <c r="E2076" s="23">
        <v>40309</v>
      </c>
      <c r="F2076" s="22">
        <v>144.74600000000001</v>
      </c>
      <c r="G2076" s="59"/>
    </row>
    <row r="2077" spans="3:7" x14ac:dyDescent="0.25">
      <c r="C2077" s="44">
        <f t="shared" si="79"/>
        <v>2010</v>
      </c>
      <c r="D2077" s="44">
        <f t="shared" si="80"/>
        <v>5</v>
      </c>
      <c r="E2077" s="23">
        <v>40310</v>
      </c>
      <c r="F2077" s="22">
        <v>136.69499999999999</v>
      </c>
      <c r="G2077" s="59"/>
    </row>
    <row r="2078" spans="3:7" x14ac:dyDescent="0.25">
      <c r="C2078" s="44">
        <f t="shared" si="79"/>
        <v>2010</v>
      </c>
      <c r="D2078" s="44">
        <f t="shared" si="80"/>
        <v>5</v>
      </c>
      <c r="E2078" s="23">
        <v>40311</v>
      </c>
      <c r="F2078" s="22">
        <v>138.303</v>
      </c>
      <c r="G2078" s="59"/>
    </row>
    <row r="2079" spans="3:7" x14ac:dyDescent="0.25">
      <c r="C2079" s="44">
        <f t="shared" si="79"/>
        <v>2010</v>
      </c>
      <c r="D2079" s="44">
        <f t="shared" si="80"/>
        <v>5</v>
      </c>
      <c r="E2079" s="23">
        <v>40312</v>
      </c>
      <c r="F2079" s="22">
        <v>153.999</v>
      </c>
      <c r="G2079" s="59"/>
    </row>
    <row r="2080" spans="3:7" x14ac:dyDescent="0.25">
      <c r="C2080" s="44">
        <f t="shared" si="79"/>
        <v>2010</v>
      </c>
      <c r="D2080" s="44">
        <f t="shared" si="80"/>
        <v>5</v>
      </c>
      <c r="E2080" s="23">
        <v>40315</v>
      </c>
      <c r="F2080" s="22">
        <v>154.26499999999999</v>
      </c>
      <c r="G2080" s="59"/>
    </row>
    <row r="2081" spans="3:7" x14ac:dyDescent="0.25">
      <c r="C2081" s="44">
        <f t="shared" si="79"/>
        <v>2010</v>
      </c>
      <c r="D2081" s="44">
        <f t="shared" si="80"/>
        <v>5</v>
      </c>
      <c r="E2081" s="23">
        <v>40316</v>
      </c>
      <c r="F2081" s="22">
        <v>150.78299999999999</v>
      </c>
      <c r="G2081" s="59"/>
    </row>
    <row r="2082" spans="3:7" x14ac:dyDescent="0.25">
      <c r="C2082" s="44">
        <f t="shared" si="79"/>
        <v>2010</v>
      </c>
      <c r="D2082" s="44">
        <f t="shared" si="80"/>
        <v>5</v>
      </c>
      <c r="E2082" s="23">
        <v>40317</v>
      </c>
      <c r="F2082" s="22">
        <v>163.73699999999999</v>
      </c>
      <c r="G2082" s="59"/>
    </row>
    <row r="2083" spans="3:7" x14ac:dyDescent="0.25">
      <c r="C2083" s="44">
        <f t="shared" si="79"/>
        <v>2010</v>
      </c>
      <c r="D2083" s="44">
        <f t="shared" si="80"/>
        <v>5</v>
      </c>
      <c r="E2083" s="23">
        <v>40318</v>
      </c>
      <c r="F2083" s="22">
        <v>171.34700000000001</v>
      </c>
      <c r="G2083" s="59"/>
    </row>
    <row r="2084" spans="3:7" x14ac:dyDescent="0.25">
      <c r="C2084" s="44">
        <f t="shared" si="79"/>
        <v>2010</v>
      </c>
      <c r="D2084" s="44">
        <f t="shared" si="80"/>
        <v>5</v>
      </c>
      <c r="E2084" s="23">
        <v>40319</v>
      </c>
      <c r="F2084" s="22">
        <v>172.30600000000001</v>
      </c>
      <c r="G2084" s="59"/>
    </row>
    <row r="2085" spans="3:7" x14ac:dyDescent="0.25">
      <c r="C2085" s="44">
        <f t="shared" si="79"/>
        <v>2010</v>
      </c>
      <c r="D2085" s="44">
        <f t="shared" si="80"/>
        <v>5</v>
      </c>
      <c r="E2085" s="23">
        <v>40322</v>
      </c>
      <c r="F2085" s="22">
        <v>164.60900000000001</v>
      </c>
      <c r="G2085" s="59"/>
    </row>
    <row r="2086" spans="3:7" x14ac:dyDescent="0.25">
      <c r="C2086" s="44">
        <f t="shared" si="79"/>
        <v>2010</v>
      </c>
      <c r="D2086" s="44">
        <f t="shared" si="80"/>
        <v>5</v>
      </c>
      <c r="E2086" s="23">
        <v>40323</v>
      </c>
      <c r="F2086" s="22">
        <v>173.69</v>
      </c>
      <c r="G2086" s="59"/>
    </row>
    <row r="2087" spans="3:7" x14ac:dyDescent="0.25">
      <c r="C2087" s="44">
        <f t="shared" si="79"/>
        <v>2010</v>
      </c>
      <c r="D2087" s="44">
        <f t="shared" si="80"/>
        <v>5</v>
      </c>
      <c r="E2087" s="23">
        <v>40324</v>
      </c>
      <c r="F2087" s="22">
        <v>172.459</v>
      </c>
      <c r="G2087" s="59"/>
    </row>
    <row r="2088" spans="3:7" x14ac:dyDescent="0.25">
      <c r="C2088" s="44">
        <f t="shared" si="79"/>
        <v>2010</v>
      </c>
      <c r="D2088" s="44">
        <f t="shared" si="80"/>
        <v>5</v>
      </c>
      <c r="E2088" s="23">
        <v>40325</v>
      </c>
      <c r="F2088" s="22">
        <v>169.1</v>
      </c>
      <c r="G2088" s="59"/>
    </row>
    <row r="2089" spans="3:7" x14ac:dyDescent="0.25">
      <c r="C2089" s="44">
        <f t="shared" si="79"/>
        <v>2010</v>
      </c>
      <c r="D2089" s="44">
        <f t="shared" si="80"/>
        <v>5</v>
      </c>
      <c r="E2089" s="23">
        <v>40326</v>
      </c>
      <c r="F2089" s="22">
        <v>164.79900000000001</v>
      </c>
      <c r="G2089" s="59"/>
    </row>
    <row r="2090" spans="3:7" x14ac:dyDescent="0.25">
      <c r="C2090" s="44">
        <f t="shared" si="79"/>
        <v>2010</v>
      </c>
      <c r="D2090" s="44">
        <f t="shared" si="80"/>
        <v>5</v>
      </c>
      <c r="E2090" s="23">
        <v>40329</v>
      </c>
      <c r="F2090" s="22">
        <v>164.46700000000001</v>
      </c>
      <c r="G2090" s="59"/>
    </row>
    <row r="2091" spans="3:7" x14ac:dyDescent="0.25">
      <c r="C2091" s="44">
        <f t="shared" si="79"/>
        <v>2010</v>
      </c>
      <c r="D2091" s="44">
        <f t="shared" si="80"/>
        <v>6</v>
      </c>
      <c r="E2091" s="23">
        <v>40330</v>
      </c>
      <c r="F2091" s="22">
        <v>180.32599999999999</v>
      </c>
      <c r="G2091" s="59"/>
    </row>
    <row r="2092" spans="3:7" x14ac:dyDescent="0.25">
      <c r="C2092" s="44">
        <f t="shared" si="79"/>
        <v>2010</v>
      </c>
      <c r="D2092" s="44">
        <f t="shared" si="80"/>
        <v>6</v>
      </c>
      <c r="E2092" s="23">
        <v>40331</v>
      </c>
      <c r="F2092" s="22">
        <v>183.74799999999999</v>
      </c>
      <c r="G2092" s="59"/>
    </row>
    <row r="2093" spans="3:7" x14ac:dyDescent="0.25">
      <c r="C2093" s="44">
        <f t="shared" si="79"/>
        <v>2010</v>
      </c>
      <c r="D2093" s="44">
        <f t="shared" si="80"/>
        <v>6</v>
      </c>
      <c r="E2093" s="23">
        <v>40332</v>
      </c>
      <c r="F2093" s="22">
        <v>179.75299999999999</v>
      </c>
      <c r="G2093" s="59"/>
    </row>
    <row r="2094" spans="3:7" x14ac:dyDescent="0.25">
      <c r="C2094" s="44">
        <f t="shared" si="79"/>
        <v>2010</v>
      </c>
      <c r="D2094" s="44">
        <f t="shared" si="80"/>
        <v>6</v>
      </c>
      <c r="E2094" s="23">
        <v>40333</v>
      </c>
      <c r="F2094" s="22">
        <v>193.71</v>
      </c>
      <c r="G2094" s="59"/>
    </row>
    <row r="2095" spans="3:7" x14ac:dyDescent="0.25">
      <c r="C2095" s="44">
        <f t="shared" si="79"/>
        <v>2010</v>
      </c>
      <c r="D2095" s="44">
        <f t="shared" si="80"/>
        <v>6</v>
      </c>
      <c r="E2095" s="23">
        <v>40336</v>
      </c>
      <c r="F2095" s="22">
        <v>215.54300000000001</v>
      </c>
      <c r="G2095" s="59"/>
    </row>
    <row r="2096" spans="3:7" x14ac:dyDescent="0.25">
      <c r="C2096" s="44">
        <f t="shared" si="79"/>
        <v>2010</v>
      </c>
      <c r="D2096" s="44">
        <f t="shared" si="80"/>
        <v>6</v>
      </c>
      <c r="E2096" s="23">
        <v>40337</v>
      </c>
      <c r="F2096" s="22">
        <v>227.90799999999999</v>
      </c>
      <c r="G2096" s="59"/>
    </row>
    <row r="2097" spans="3:7" x14ac:dyDescent="0.25">
      <c r="C2097" s="44">
        <f t="shared" si="79"/>
        <v>2010</v>
      </c>
      <c r="D2097" s="44">
        <f t="shared" si="80"/>
        <v>6</v>
      </c>
      <c r="E2097" s="23">
        <v>40338</v>
      </c>
      <c r="F2097" s="22">
        <v>218.28399999999999</v>
      </c>
      <c r="G2097" s="59"/>
    </row>
    <row r="2098" spans="3:7" x14ac:dyDescent="0.25">
      <c r="C2098" s="44">
        <f t="shared" si="79"/>
        <v>2010</v>
      </c>
      <c r="D2098" s="44">
        <f t="shared" si="80"/>
        <v>6</v>
      </c>
      <c r="E2098" s="23">
        <v>40339</v>
      </c>
      <c r="F2098" s="22">
        <v>199.43700000000001</v>
      </c>
      <c r="G2098" s="59"/>
    </row>
    <row r="2099" spans="3:7" x14ac:dyDescent="0.25">
      <c r="C2099" s="44">
        <f t="shared" si="79"/>
        <v>2010</v>
      </c>
      <c r="D2099" s="44">
        <f t="shared" si="80"/>
        <v>6</v>
      </c>
      <c r="E2099" s="23">
        <v>40340</v>
      </c>
      <c r="F2099" s="22">
        <v>174.68</v>
      </c>
      <c r="G2099" s="59"/>
    </row>
    <row r="2100" spans="3:7" x14ac:dyDescent="0.25">
      <c r="C2100" s="44">
        <f t="shared" si="79"/>
        <v>2010</v>
      </c>
      <c r="D2100" s="44">
        <f t="shared" si="80"/>
        <v>6</v>
      </c>
      <c r="E2100" s="23">
        <v>40343</v>
      </c>
      <c r="F2100" s="22">
        <v>172.42500000000001</v>
      </c>
      <c r="G2100" s="59"/>
    </row>
    <row r="2101" spans="3:7" x14ac:dyDescent="0.25">
      <c r="C2101" s="44">
        <f t="shared" si="79"/>
        <v>2010</v>
      </c>
      <c r="D2101" s="44">
        <f t="shared" si="80"/>
        <v>6</v>
      </c>
      <c r="E2101" s="23">
        <v>40344</v>
      </c>
      <c r="F2101" s="22">
        <v>176.25200000000001</v>
      </c>
      <c r="G2101" s="59"/>
    </row>
    <row r="2102" spans="3:7" x14ac:dyDescent="0.25">
      <c r="C2102" s="44">
        <f t="shared" si="79"/>
        <v>2010</v>
      </c>
      <c r="D2102" s="44">
        <f t="shared" si="80"/>
        <v>6</v>
      </c>
      <c r="E2102" s="23">
        <v>40345</v>
      </c>
      <c r="F2102" s="22">
        <v>177.11600000000001</v>
      </c>
      <c r="G2102" s="59"/>
    </row>
    <row r="2103" spans="3:7" x14ac:dyDescent="0.25">
      <c r="C2103" s="44">
        <f t="shared" si="79"/>
        <v>2010</v>
      </c>
      <c r="D2103" s="44">
        <f t="shared" si="80"/>
        <v>6</v>
      </c>
      <c r="E2103" s="23">
        <v>40346</v>
      </c>
      <c r="F2103" s="22">
        <v>172.267</v>
      </c>
      <c r="G2103" s="59"/>
    </row>
    <row r="2104" spans="3:7" x14ac:dyDescent="0.25">
      <c r="C2104" s="44">
        <f t="shared" si="79"/>
        <v>2010</v>
      </c>
      <c r="D2104" s="44">
        <f t="shared" si="80"/>
        <v>6</v>
      </c>
      <c r="E2104" s="23">
        <v>40347</v>
      </c>
      <c r="F2104" s="22">
        <v>159.22300000000001</v>
      </c>
      <c r="G2104" s="59"/>
    </row>
    <row r="2105" spans="3:7" x14ac:dyDescent="0.25">
      <c r="C2105" s="44">
        <f t="shared" si="79"/>
        <v>2010</v>
      </c>
      <c r="D2105" s="44">
        <f t="shared" si="80"/>
        <v>6</v>
      </c>
      <c r="E2105" s="23">
        <v>40350</v>
      </c>
      <c r="F2105" s="22">
        <v>144.47800000000001</v>
      </c>
      <c r="G2105" s="59"/>
    </row>
    <row r="2106" spans="3:7" x14ac:dyDescent="0.25">
      <c r="C2106" s="44">
        <f t="shared" si="79"/>
        <v>2010</v>
      </c>
      <c r="D2106" s="44">
        <f t="shared" si="80"/>
        <v>6</v>
      </c>
      <c r="E2106" s="23">
        <v>40351</v>
      </c>
      <c r="F2106" s="22">
        <v>156.773</v>
      </c>
      <c r="G2106" s="59"/>
    </row>
    <row r="2107" spans="3:7" x14ac:dyDescent="0.25">
      <c r="C2107" s="44">
        <f t="shared" si="79"/>
        <v>2010</v>
      </c>
      <c r="D2107" s="44">
        <f t="shared" si="80"/>
        <v>6</v>
      </c>
      <c r="E2107" s="23">
        <v>40352</v>
      </c>
      <c r="F2107" s="22">
        <v>162.04400000000001</v>
      </c>
      <c r="G2107" s="59"/>
    </row>
    <row r="2108" spans="3:7" x14ac:dyDescent="0.25">
      <c r="C2108" s="44">
        <f t="shared" si="79"/>
        <v>2010</v>
      </c>
      <c r="D2108" s="44">
        <f t="shared" si="80"/>
        <v>6</v>
      </c>
      <c r="E2108" s="23">
        <v>40353</v>
      </c>
      <c r="F2108" s="22">
        <v>173.11799999999999</v>
      </c>
      <c r="G2108" s="59"/>
    </row>
    <row r="2109" spans="3:7" x14ac:dyDescent="0.25">
      <c r="C2109" s="44">
        <f t="shared" si="79"/>
        <v>2010</v>
      </c>
      <c r="D2109" s="44">
        <f t="shared" si="80"/>
        <v>6</v>
      </c>
      <c r="E2109" s="23">
        <v>40354</v>
      </c>
      <c r="F2109" s="22">
        <v>175.69</v>
      </c>
      <c r="G2109" s="59"/>
    </row>
    <row r="2110" spans="3:7" x14ac:dyDescent="0.25">
      <c r="C2110" s="44">
        <f t="shared" si="79"/>
        <v>2010</v>
      </c>
      <c r="D2110" s="44">
        <f t="shared" si="80"/>
        <v>6</v>
      </c>
      <c r="E2110" s="23">
        <v>40357</v>
      </c>
      <c r="F2110" s="22">
        <v>171.387</v>
      </c>
      <c r="G2110" s="59"/>
    </row>
    <row r="2111" spans="3:7" x14ac:dyDescent="0.25">
      <c r="C2111" s="44">
        <f t="shared" si="79"/>
        <v>2010</v>
      </c>
      <c r="D2111" s="44">
        <f t="shared" si="80"/>
        <v>6</v>
      </c>
      <c r="E2111" s="23">
        <v>40358</v>
      </c>
      <c r="F2111" s="22">
        <v>175.298</v>
      </c>
      <c r="G2111" s="59"/>
    </row>
    <row r="2112" spans="3:7" x14ac:dyDescent="0.25">
      <c r="C2112" s="44">
        <f t="shared" si="79"/>
        <v>2010</v>
      </c>
      <c r="D2112" s="44">
        <f t="shared" si="80"/>
        <v>6</v>
      </c>
      <c r="E2112" s="23">
        <v>40359</v>
      </c>
      <c r="F2112" s="22">
        <v>172.661</v>
      </c>
      <c r="G2112" s="59"/>
    </row>
    <row r="2113" spans="3:7" x14ac:dyDescent="0.25">
      <c r="C2113" s="44">
        <f t="shared" si="79"/>
        <v>2010</v>
      </c>
      <c r="D2113" s="44">
        <f t="shared" si="80"/>
        <v>7</v>
      </c>
      <c r="E2113" s="23">
        <v>40360</v>
      </c>
      <c r="F2113" s="22">
        <v>168.82499999999999</v>
      </c>
      <c r="G2113" s="59"/>
    </row>
    <row r="2114" spans="3:7" x14ac:dyDescent="0.25">
      <c r="C2114" s="44">
        <f t="shared" si="79"/>
        <v>2010</v>
      </c>
      <c r="D2114" s="44">
        <f t="shared" si="80"/>
        <v>7</v>
      </c>
      <c r="E2114" s="23">
        <v>40361</v>
      </c>
      <c r="F2114" s="22">
        <v>164.316</v>
      </c>
      <c r="G2114" s="59"/>
    </row>
    <row r="2115" spans="3:7" x14ac:dyDescent="0.25">
      <c r="C2115" s="44">
        <f t="shared" si="79"/>
        <v>2010</v>
      </c>
      <c r="D2115" s="44">
        <f t="shared" si="80"/>
        <v>7</v>
      </c>
      <c r="E2115" s="23">
        <v>40364</v>
      </c>
      <c r="F2115" s="22">
        <v>162.02099999999999</v>
      </c>
      <c r="G2115" s="59"/>
    </row>
    <row r="2116" spans="3:7" x14ac:dyDescent="0.25">
      <c r="C2116" s="44">
        <f t="shared" si="79"/>
        <v>2010</v>
      </c>
      <c r="D2116" s="44">
        <f t="shared" si="80"/>
        <v>7</v>
      </c>
      <c r="E2116" s="23">
        <v>40365</v>
      </c>
      <c r="F2116" s="22">
        <v>156.702</v>
      </c>
      <c r="G2116" s="59"/>
    </row>
    <row r="2117" spans="3:7" x14ac:dyDescent="0.25">
      <c r="C2117" s="44">
        <f t="shared" si="79"/>
        <v>2010</v>
      </c>
      <c r="D2117" s="44">
        <f t="shared" si="80"/>
        <v>7</v>
      </c>
      <c r="E2117" s="23">
        <v>40366</v>
      </c>
      <c r="F2117" s="22">
        <v>157.35900000000001</v>
      </c>
      <c r="G2117" s="59"/>
    </row>
    <row r="2118" spans="3:7" x14ac:dyDescent="0.25">
      <c r="C2118" s="44">
        <f t="shared" si="79"/>
        <v>2010</v>
      </c>
      <c r="D2118" s="44">
        <f t="shared" si="80"/>
        <v>7</v>
      </c>
      <c r="E2118" s="23">
        <v>40367</v>
      </c>
      <c r="F2118" s="22">
        <v>151.11699999999999</v>
      </c>
      <c r="G2118" s="59"/>
    </row>
    <row r="2119" spans="3:7" x14ac:dyDescent="0.25">
      <c r="C2119" s="44">
        <f t="shared" ref="C2119:C2182" si="81">YEAR(E2119)</f>
        <v>2010</v>
      </c>
      <c r="D2119" s="44">
        <f t="shared" ref="D2119:D2182" si="82">MONTH(E2119)</f>
        <v>7</v>
      </c>
      <c r="E2119" s="23">
        <v>40368</v>
      </c>
      <c r="F2119" s="22">
        <v>138.15100000000001</v>
      </c>
      <c r="G2119" s="59"/>
    </row>
    <row r="2120" spans="3:7" x14ac:dyDescent="0.25">
      <c r="C2120" s="44">
        <f t="shared" si="81"/>
        <v>2010</v>
      </c>
      <c r="D2120" s="44">
        <f t="shared" si="82"/>
        <v>7</v>
      </c>
      <c r="E2120" s="23">
        <v>40371</v>
      </c>
      <c r="F2120" s="22">
        <v>139.77799999999999</v>
      </c>
      <c r="G2120" s="59"/>
    </row>
    <row r="2121" spans="3:7" x14ac:dyDescent="0.25">
      <c r="C2121" s="44">
        <f t="shared" si="81"/>
        <v>2010</v>
      </c>
      <c r="D2121" s="44">
        <f t="shared" si="82"/>
        <v>7</v>
      </c>
      <c r="E2121" s="23">
        <v>40372</v>
      </c>
      <c r="F2121" s="22">
        <v>144.24199999999999</v>
      </c>
      <c r="G2121" s="59"/>
    </row>
    <row r="2122" spans="3:7" x14ac:dyDescent="0.25">
      <c r="C2122" s="44">
        <f t="shared" si="81"/>
        <v>2010</v>
      </c>
      <c r="D2122" s="44">
        <f t="shared" si="82"/>
        <v>7</v>
      </c>
      <c r="E2122" s="23">
        <v>40373</v>
      </c>
      <c r="F2122" s="22">
        <v>145.76599999999999</v>
      </c>
      <c r="G2122" s="59"/>
    </row>
    <row r="2123" spans="3:7" x14ac:dyDescent="0.25">
      <c r="C2123" s="44">
        <f t="shared" si="81"/>
        <v>2010</v>
      </c>
      <c r="D2123" s="44">
        <f t="shared" si="82"/>
        <v>7</v>
      </c>
      <c r="E2123" s="23">
        <v>40374</v>
      </c>
      <c r="F2123" s="22">
        <v>150.42500000000001</v>
      </c>
      <c r="G2123" s="59"/>
    </row>
    <row r="2124" spans="3:7" x14ac:dyDescent="0.25">
      <c r="C2124" s="44">
        <f t="shared" si="81"/>
        <v>2010</v>
      </c>
      <c r="D2124" s="44">
        <f t="shared" si="82"/>
        <v>7</v>
      </c>
      <c r="E2124" s="23">
        <v>40375</v>
      </c>
      <c r="F2124" s="22">
        <v>156.166</v>
      </c>
      <c r="G2124" s="59"/>
    </row>
    <row r="2125" spans="3:7" x14ac:dyDescent="0.25">
      <c r="C2125" s="44">
        <f t="shared" si="81"/>
        <v>2010</v>
      </c>
      <c r="D2125" s="44">
        <f t="shared" si="82"/>
        <v>7</v>
      </c>
      <c r="E2125" s="23">
        <v>40378</v>
      </c>
      <c r="F2125" s="22">
        <v>161.74</v>
      </c>
      <c r="G2125" s="59"/>
    </row>
    <row r="2126" spans="3:7" x14ac:dyDescent="0.25">
      <c r="C2126" s="44">
        <f t="shared" si="81"/>
        <v>2010</v>
      </c>
      <c r="D2126" s="44">
        <f t="shared" si="82"/>
        <v>7</v>
      </c>
      <c r="E2126" s="23">
        <v>40379</v>
      </c>
      <c r="F2126" s="22">
        <v>162.756</v>
      </c>
      <c r="G2126" s="59"/>
    </row>
    <row r="2127" spans="3:7" x14ac:dyDescent="0.25">
      <c r="C2127" s="44">
        <f t="shared" si="81"/>
        <v>2010</v>
      </c>
      <c r="D2127" s="44">
        <f t="shared" si="82"/>
        <v>7</v>
      </c>
      <c r="E2127" s="23">
        <v>40380</v>
      </c>
      <c r="F2127" s="22">
        <v>157.654</v>
      </c>
      <c r="G2127" s="59"/>
    </row>
    <row r="2128" spans="3:7" x14ac:dyDescent="0.25">
      <c r="C2128" s="44">
        <f t="shared" si="81"/>
        <v>2010</v>
      </c>
      <c r="D2128" s="44">
        <f t="shared" si="82"/>
        <v>7</v>
      </c>
      <c r="E2128" s="23">
        <v>40381</v>
      </c>
      <c r="F2128" s="22">
        <v>157.327</v>
      </c>
      <c r="G2128" s="59"/>
    </row>
    <row r="2129" spans="3:7" x14ac:dyDescent="0.25">
      <c r="C2129" s="44">
        <f t="shared" si="81"/>
        <v>2010</v>
      </c>
      <c r="D2129" s="44">
        <f t="shared" si="82"/>
        <v>7</v>
      </c>
      <c r="E2129" s="23">
        <v>40382</v>
      </c>
      <c r="F2129" s="22">
        <v>152.84399999999999</v>
      </c>
      <c r="G2129" s="59"/>
    </row>
    <row r="2130" spans="3:7" x14ac:dyDescent="0.25">
      <c r="C2130" s="44">
        <f t="shared" si="81"/>
        <v>2010</v>
      </c>
      <c r="D2130" s="44">
        <f t="shared" si="82"/>
        <v>7</v>
      </c>
      <c r="E2130" s="23">
        <v>40385</v>
      </c>
      <c r="F2130" s="22">
        <v>150.22399999999999</v>
      </c>
      <c r="G2130" s="59"/>
    </row>
    <row r="2131" spans="3:7" x14ac:dyDescent="0.25">
      <c r="C2131" s="44">
        <f t="shared" si="81"/>
        <v>2010</v>
      </c>
      <c r="D2131" s="44">
        <f t="shared" si="82"/>
        <v>7</v>
      </c>
      <c r="E2131" s="23">
        <v>40386</v>
      </c>
      <c r="F2131" s="22">
        <v>147.57300000000001</v>
      </c>
      <c r="G2131" s="59"/>
    </row>
    <row r="2132" spans="3:7" x14ac:dyDescent="0.25">
      <c r="C2132" s="44">
        <f t="shared" si="81"/>
        <v>2010</v>
      </c>
      <c r="D2132" s="44">
        <f t="shared" si="82"/>
        <v>7</v>
      </c>
      <c r="E2132" s="23">
        <v>40387</v>
      </c>
      <c r="F2132" s="22">
        <v>166.988</v>
      </c>
      <c r="G2132" s="59"/>
    </row>
    <row r="2133" spans="3:7" x14ac:dyDescent="0.25">
      <c r="C2133" s="44">
        <f t="shared" si="81"/>
        <v>2010</v>
      </c>
      <c r="D2133" s="44">
        <f t="shared" si="82"/>
        <v>7</v>
      </c>
      <c r="E2133" s="23">
        <v>40388</v>
      </c>
      <c r="F2133" s="22">
        <v>166.71</v>
      </c>
      <c r="G2133" s="59"/>
    </row>
    <row r="2134" spans="3:7" x14ac:dyDescent="0.25">
      <c r="C2134" s="44">
        <f t="shared" si="81"/>
        <v>2010</v>
      </c>
      <c r="D2134" s="44">
        <f t="shared" si="82"/>
        <v>7</v>
      </c>
      <c r="E2134" s="23">
        <v>40389</v>
      </c>
      <c r="F2134" s="22">
        <v>168.35</v>
      </c>
      <c r="G2134" s="59"/>
    </row>
    <row r="2135" spans="3:7" x14ac:dyDescent="0.25">
      <c r="C2135" s="44">
        <f t="shared" si="81"/>
        <v>2010</v>
      </c>
      <c r="D2135" s="44">
        <f t="shared" si="82"/>
        <v>8</v>
      </c>
      <c r="E2135" s="23">
        <v>40392</v>
      </c>
      <c r="F2135" s="22">
        <v>160.76300000000001</v>
      </c>
      <c r="G2135" s="59"/>
    </row>
    <row r="2136" spans="3:7" x14ac:dyDescent="0.25">
      <c r="C2136" s="44">
        <f t="shared" si="81"/>
        <v>2010</v>
      </c>
      <c r="D2136" s="44">
        <f t="shared" si="82"/>
        <v>8</v>
      </c>
      <c r="E2136" s="23">
        <v>40393</v>
      </c>
      <c r="F2136" s="22">
        <v>158.524</v>
      </c>
      <c r="G2136" s="59"/>
    </row>
    <row r="2137" spans="3:7" x14ac:dyDescent="0.25">
      <c r="C2137" s="44">
        <f t="shared" si="81"/>
        <v>2010</v>
      </c>
      <c r="D2137" s="44">
        <f t="shared" si="82"/>
        <v>8</v>
      </c>
      <c r="E2137" s="23">
        <v>40394</v>
      </c>
      <c r="F2137" s="22">
        <v>161.375</v>
      </c>
      <c r="G2137" s="59"/>
    </row>
    <row r="2138" spans="3:7" x14ac:dyDescent="0.25">
      <c r="C2138" s="44">
        <f t="shared" si="81"/>
        <v>2010</v>
      </c>
      <c r="D2138" s="44">
        <f t="shared" si="82"/>
        <v>8</v>
      </c>
      <c r="E2138" s="23">
        <v>40395</v>
      </c>
      <c r="F2138" s="22">
        <v>165.672</v>
      </c>
      <c r="G2138" s="59"/>
    </row>
    <row r="2139" spans="3:7" x14ac:dyDescent="0.25">
      <c r="C2139" s="44">
        <f t="shared" si="81"/>
        <v>2010</v>
      </c>
      <c r="D2139" s="44">
        <f t="shared" si="82"/>
        <v>8</v>
      </c>
      <c r="E2139" s="23">
        <v>40396</v>
      </c>
      <c r="F2139" s="22">
        <v>169.637</v>
      </c>
      <c r="G2139" s="59"/>
    </row>
    <row r="2140" spans="3:7" x14ac:dyDescent="0.25">
      <c r="C2140" s="44">
        <f t="shared" si="81"/>
        <v>2010</v>
      </c>
      <c r="D2140" s="44">
        <f t="shared" si="82"/>
        <v>8</v>
      </c>
      <c r="E2140" s="23">
        <v>40399</v>
      </c>
      <c r="F2140" s="22">
        <v>171.97399999999999</v>
      </c>
      <c r="G2140" s="59"/>
    </row>
    <row r="2141" spans="3:7" x14ac:dyDescent="0.25">
      <c r="C2141" s="44">
        <f t="shared" si="81"/>
        <v>2010</v>
      </c>
      <c r="D2141" s="44">
        <f t="shared" si="82"/>
        <v>8</v>
      </c>
      <c r="E2141" s="23">
        <v>40400</v>
      </c>
      <c r="F2141" s="22">
        <v>178.09100000000001</v>
      </c>
      <c r="G2141" s="59"/>
    </row>
    <row r="2142" spans="3:7" x14ac:dyDescent="0.25">
      <c r="C2142" s="44">
        <f t="shared" si="81"/>
        <v>2010</v>
      </c>
      <c r="D2142" s="44">
        <f t="shared" si="82"/>
        <v>8</v>
      </c>
      <c r="E2142" s="23">
        <v>40401</v>
      </c>
      <c r="F2142" s="22">
        <v>192.98699999999999</v>
      </c>
      <c r="G2142" s="59"/>
    </row>
    <row r="2143" spans="3:7" x14ac:dyDescent="0.25">
      <c r="C2143" s="44">
        <f t="shared" si="81"/>
        <v>2010</v>
      </c>
      <c r="D2143" s="44">
        <f t="shared" si="82"/>
        <v>8</v>
      </c>
      <c r="E2143" s="23">
        <v>40402</v>
      </c>
      <c r="F2143" s="22">
        <v>192.81700000000001</v>
      </c>
      <c r="G2143" s="59"/>
    </row>
    <row r="2144" spans="3:7" x14ac:dyDescent="0.25">
      <c r="C2144" s="44">
        <f t="shared" si="81"/>
        <v>2010</v>
      </c>
      <c r="D2144" s="44">
        <f t="shared" si="82"/>
        <v>8</v>
      </c>
      <c r="E2144" s="23">
        <v>40403</v>
      </c>
      <c r="F2144" s="22">
        <v>191.947</v>
      </c>
      <c r="G2144" s="59"/>
    </row>
    <row r="2145" spans="3:7" x14ac:dyDescent="0.25">
      <c r="C2145" s="44">
        <f t="shared" si="81"/>
        <v>2010</v>
      </c>
      <c r="D2145" s="44">
        <f t="shared" si="82"/>
        <v>8</v>
      </c>
      <c r="E2145" s="23">
        <v>40406</v>
      </c>
      <c r="F2145" s="22">
        <v>192.79499999999999</v>
      </c>
      <c r="G2145" s="59"/>
    </row>
    <row r="2146" spans="3:7" x14ac:dyDescent="0.25">
      <c r="C2146" s="44">
        <f t="shared" si="81"/>
        <v>2010</v>
      </c>
      <c r="D2146" s="44">
        <f t="shared" si="82"/>
        <v>8</v>
      </c>
      <c r="E2146" s="23">
        <v>40407</v>
      </c>
      <c r="F2146" s="22">
        <v>187.58199999999999</v>
      </c>
      <c r="G2146" s="59"/>
    </row>
    <row r="2147" spans="3:7" x14ac:dyDescent="0.25">
      <c r="C2147" s="44">
        <f t="shared" si="81"/>
        <v>2010</v>
      </c>
      <c r="D2147" s="44">
        <f t="shared" si="82"/>
        <v>8</v>
      </c>
      <c r="E2147" s="23">
        <v>40408</v>
      </c>
      <c r="F2147" s="22">
        <v>185.054</v>
      </c>
      <c r="G2147" s="59"/>
    </row>
    <row r="2148" spans="3:7" x14ac:dyDescent="0.25">
      <c r="C2148" s="44">
        <f t="shared" si="81"/>
        <v>2010</v>
      </c>
      <c r="D2148" s="44">
        <f t="shared" si="82"/>
        <v>8</v>
      </c>
      <c r="E2148" s="23">
        <v>40409</v>
      </c>
      <c r="F2148" s="22">
        <v>182.523</v>
      </c>
      <c r="G2148" s="59"/>
    </row>
    <row r="2149" spans="3:7" x14ac:dyDescent="0.25">
      <c r="C2149" s="44">
        <f t="shared" si="81"/>
        <v>2010</v>
      </c>
      <c r="D2149" s="44">
        <f t="shared" si="82"/>
        <v>8</v>
      </c>
      <c r="E2149" s="23">
        <v>40410</v>
      </c>
      <c r="F2149" s="22">
        <v>192.00200000000001</v>
      </c>
      <c r="G2149" s="59"/>
    </row>
    <row r="2150" spans="3:7" x14ac:dyDescent="0.25">
      <c r="C2150" s="44">
        <f t="shared" si="81"/>
        <v>2010</v>
      </c>
      <c r="D2150" s="44">
        <f t="shared" si="82"/>
        <v>8</v>
      </c>
      <c r="E2150" s="23">
        <v>40413</v>
      </c>
      <c r="F2150" s="22">
        <v>187.536</v>
      </c>
      <c r="G2150" s="59"/>
    </row>
    <row r="2151" spans="3:7" x14ac:dyDescent="0.25">
      <c r="C2151" s="44">
        <f t="shared" si="81"/>
        <v>2010</v>
      </c>
      <c r="D2151" s="44">
        <f t="shared" si="82"/>
        <v>8</v>
      </c>
      <c r="E2151" s="23">
        <v>40414</v>
      </c>
      <c r="F2151" s="22">
        <v>201.76900000000001</v>
      </c>
      <c r="G2151" s="59"/>
    </row>
    <row r="2152" spans="3:7" x14ac:dyDescent="0.25">
      <c r="C2152" s="44">
        <f t="shared" si="81"/>
        <v>2010</v>
      </c>
      <c r="D2152" s="44">
        <f t="shared" si="82"/>
        <v>8</v>
      </c>
      <c r="E2152" s="23">
        <v>40415</v>
      </c>
      <c r="F2152" s="22">
        <v>210.01</v>
      </c>
      <c r="G2152" s="59"/>
    </row>
    <row r="2153" spans="3:7" x14ac:dyDescent="0.25">
      <c r="C2153" s="44">
        <f t="shared" si="81"/>
        <v>2010</v>
      </c>
      <c r="D2153" s="44">
        <f t="shared" si="82"/>
        <v>8</v>
      </c>
      <c r="E2153" s="23">
        <v>40416</v>
      </c>
      <c r="F2153" s="22">
        <v>217.01599999999999</v>
      </c>
      <c r="G2153" s="59"/>
    </row>
    <row r="2154" spans="3:7" x14ac:dyDescent="0.25">
      <c r="C2154" s="44">
        <f t="shared" si="81"/>
        <v>2010</v>
      </c>
      <c r="D2154" s="44">
        <f t="shared" si="82"/>
        <v>8</v>
      </c>
      <c r="E2154" s="23">
        <v>40417</v>
      </c>
      <c r="F2154" s="22">
        <v>218.99700000000001</v>
      </c>
      <c r="G2154" s="59"/>
    </row>
    <row r="2155" spans="3:7" x14ac:dyDescent="0.25">
      <c r="C2155" s="44">
        <f t="shared" si="81"/>
        <v>2010</v>
      </c>
      <c r="D2155" s="44">
        <f t="shared" si="82"/>
        <v>8</v>
      </c>
      <c r="E2155" s="23">
        <v>40420</v>
      </c>
      <c r="F2155" s="22">
        <v>219.19300000000001</v>
      </c>
      <c r="G2155" s="59"/>
    </row>
    <row r="2156" spans="3:7" x14ac:dyDescent="0.25">
      <c r="C2156" s="44">
        <f t="shared" si="81"/>
        <v>2010</v>
      </c>
      <c r="D2156" s="44">
        <f t="shared" si="82"/>
        <v>8</v>
      </c>
      <c r="E2156" s="23">
        <v>40421</v>
      </c>
      <c r="F2156" s="22">
        <v>220.238</v>
      </c>
      <c r="G2156" s="59"/>
    </row>
    <row r="2157" spans="3:7" x14ac:dyDescent="0.25">
      <c r="C2157" s="44">
        <f t="shared" si="81"/>
        <v>2010</v>
      </c>
      <c r="D2157" s="44">
        <f t="shared" si="82"/>
        <v>9</v>
      </c>
      <c r="E2157" s="23">
        <v>40422</v>
      </c>
      <c r="F2157" s="22">
        <v>204.57599999999999</v>
      </c>
      <c r="G2157" s="59"/>
    </row>
    <row r="2158" spans="3:7" x14ac:dyDescent="0.25">
      <c r="C2158" s="44">
        <f t="shared" si="81"/>
        <v>2010</v>
      </c>
      <c r="D2158" s="44">
        <f t="shared" si="82"/>
        <v>9</v>
      </c>
      <c r="E2158" s="23">
        <v>40423</v>
      </c>
      <c r="F2158" s="22">
        <v>200.16300000000001</v>
      </c>
      <c r="G2158" s="59"/>
    </row>
    <row r="2159" spans="3:7" x14ac:dyDescent="0.25">
      <c r="C2159" s="44">
        <f t="shared" si="81"/>
        <v>2010</v>
      </c>
      <c r="D2159" s="44">
        <f t="shared" si="82"/>
        <v>9</v>
      </c>
      <c r="E2159" s="23">
        <v>40424</v>
      </c>
      <c r="F2159" s="22">
        <v>190.982</v>
      </c>
      <c r="G2159" s="59"/>
    </row>
    <row r="2160" spans="3:7" x14ac:dyDescent="0.25">
      <c r="C2160" s="44">
        <f t="shared" si="81"/>
        <v>2010</v>
      </c>
      <c r="D2160" s="44">
        <f t="shared" si="82"/>
        <v>9</v>
      </c>
      <c r="E2160" s="23">
        <v>40427</v>
      </c>
      <c r="F2160" s="22">
        <v>190.13900000000001</v>
      </c>
      <c r="G2160" s="59"/>
    </row>
    <row r="2161" spans="3:7" x14ac:dyDescent="0.25">
      <c r="C2161" s="44">
        <f t="shared" si="81"/>
        <v>2010</v>
      </c>
      <c r="D2161" s="44">
        <f t="shared" si="82"/>
        <v>9</v>
      </c>
      <c r="E2161" s="23">
        <v>40428</v>
      </c>
      <c r="F2161" s="22">
        <v>205.40100000000001</v>
      </c>
      <c r="G2161" s="59"/>
    </row>
    <row r="2162" spans="3:7" x14ac:dyDescent="0.25">
      <c r="C2162" s="44">
        <f t="shared" si="81"/>
        <v>2010</v>
      </c>
      <c r="D2162" s="44">
        <f t="shared" si="82"/>
        <v>9</v>
      </c>
      <c r="E2162" s="23">
        <v>40429</v>
      </c>
      <c r="F2162" s="22">
        <v>210.739</v>
      </c>
      <c r="G2162" s="59"/>
    </row>
    <row r="2163" spans="3:7" x14ac:dyDescent="0.25">
      <c r="C2163" s="44">
        <f t="shared" si="81"/>
        <v>2010</v>
      </c>
      <c r="D2163" s="44">
        <f t="shared" si="82"/>
        <v>9</v>
      </c>
      <c r="E2163" s="23">
        <v>40430</v>
      </c>
      <c r="F2163" s="22">
        <v>205.36799999999999</v>
      </c>
      <c r="G2163" s="59"/>
    </row>
    <row r="2164" spans="3:7" x14ac:dyDescent="0.25">
      <c r="C2164" s="44">
        <f t="shared" si="81"/>
        <v>2010</v>
      </c>
      <c r="D2164" s="44">
        <f t="shared" si="82"/>
        <v>9</v>
      </c>
      <c r="E2164" s="23">
        <v>40431</v>
      </c>
      <c r="F2164" s="22">
        <v>202.63</v>
      </c>
      <c r="G2164" s="59"/>
    </row>
    <row r="2165" spans="3:7" x14ac:dyDescent="0.25">
      <c r="C2165" s="44">
        <f t="shared" si="81"/>
        <v>2010</v>
      </c>
      <c r="D2165" s="44">
        <f t="shared" si="82"/>
        <v>9</v>
      </c>
      <c r="E2165" s="23">
        <v>40434</v>
      </c>
      <c r="F2165" s="22">
        <v>191.286</v>
      </c>
      <c r="G2165" s="59"/>
    </row>
    <row r="2166" spans="3:7" x14ac:dyDescent="0.25">
      <c r="C2166" s="44">
        <f t="shared" si="81"/>
        <v>2010</v>
      </c>
      <c r="D2166" s="44">
        <f t="shared" si="82"/>
        <v>9</v>
      </c>
      <c r="E2166" s="23">
        <v>40435</v>
      </c>
      <c r="F2166" s="22">
        <v>197.83199999999999</v>
      </c>
      <c r="G2166" s="59"/>
    </row>
    <row r="2167" spans="3:7" x14ac:dyDescent="0.25">
      <c r="C2167" s="44">
        <f t="shared" si="81"/>
        <v>2010</v>
      </c>
      <c r="D2167" s="44">
        <f t="shared" si="82"/>
        <v>9</v>
      </c>
      <c r="E2167" s="23">
        <v>40436</v>
      </c>
      <c r="F2167" s="22">
        <v>199.703</v>
      </c>
      <c r="G2167" s="59"/>
    </row>
    <row r="2168" spans="3:7" x14ac:dyDescent="0.25">
      <c r="C2168" s="44">
        <f t="shared" si="81"/>
        <v>2010</v>
      </c>
      <c r="D2168" s="44">
        <f t="shared" si="82"/>
        <v>9</v>
      </c>
      <c r="E2168" s="23">
        <v>40437</v>
      </c>
      <c r="F2168" s="22">
        <v>196.417</v>
      </c>
      <c r="G2168" s="59"/>
    </row>
    <row r="2169" spans="3:7" x14ac:dyDescent="0.25">
      <c r="C2169" s="44">
        <f t="shared" si="81"/>
        <v>2010</v>
      </c>
      <c r="D2169" s="44">
        <f t="shared" si="82"/>
        <v>9</v>
      </c>
      <c r="E2169" s="23">
        <v>40438</v>
      </c>
      <c r="F2169" s="22">
        <v>195.92400000000001</v>
      </c>
      <c r="G2169" s="59"/>
    </row>
    <row r="2170" spans="3:7" x14ac:dyDescent="0.25">
      <c r="C2170" s="44">
        <f t="shared" si="81"/>
        <v>2010</v>
      </c>
      <c r="D2170" s="44">
        <f t="shared" si="82"/>
        <v>9</v>
      </c>
      <c r="E2170" s="23">
        <v>40441</v>
      </c>
      <c r="F2170" s="22">
        <v>200.44200000000001</v>
      </c>
      <c r="G2170" s="59"/>
    </row>
    <row r="2171" spans="3:7" x14ac:dyDescent="0.25">
      <c r="C2171" s="44">
        <f t="shared" si="81"/>
        <v>2010</v>
      </c>
      <c r="D2171" s="44">
        <f t="shared" si="82"/>
        <v>9</v>
      </c>
      <c r="E2171" s="23">
        <v>40442</v>
      </c>
      <c r="F2171" s="22">
        <v>202.63499999999999</v>
      </c>
      <c r="G2171" s="59"/>
    </row>
    <row r="2172" spans="3:7" x14ac:dyDescent="0.25">
      <c r="C2172" s="44">
        <f t="shared" si="81"/>
        <v>2010</v>
      </c>
      <c r="D2172" s="44">
        <f t="shared" si="82"/>
        <v>9</v>
      </c>
      <c r="E2172" s="23">
        <v>40443</v>
      </c>
      <c r="F2172" s="22">
        <v>213.816</v>
      </c>
      <c r="G2172" s="59"/>
    </row>
    <row r="2173" spans="3:7" x14ac:dyDescent="0.25">
      <c r="C2173" s="44">
        <f t="shared" si="81"/>
        <v>2010</v>
      </c>
      <c r="D2173" s="44">
        <f t="shared" si="82"/>
        <v>9</v>
      </c>
      <c r="E2173" s="23">
        <v>40444</v>
      </c>
      <c r="F2173" s="22">
        <v>219.80799999999999</v>
      </c>
      <c r="G2173" s="59"/>
    </row>
    <row r="2174" spans="3:7" x14ac:dyDescent="0.25">
      <c r="C2174" s="44">
        <f t="shared" si="81"/>
        <v>2010</v>
      </c>
      <c r="D2174" s="44">
        <f t="shared" si="82"/>
        <v>9</v>
      </c>
      <c r="E2174" s="23">
        <v>40445</v>
      </c>
      <c r="F2174" s="22">
        <v>218.95</v>
      </c>
      <c r="G2174" s="59"/>
    </row>
    <row r="2175" spans="3:7" x14ac:dyDescent="0.25">
      <c r="C2175" s="44">
        <f t="shared" si="81"/>
        <v>2010</v>
      </c>
      <c r="D2175" s="44">
        <f t="shared" si="82"/>
        <v>9</v>
      </c>
      <c r="E2175" s="23">
        <v>40448</v>
      </c>
      <c r="F2175" s="22">
        <v>216.928</v>
      </c>
      <c r="G2175" s="59"/>
    </row>
    <row r="2176" spans="3:7" x14ac:dyDescent="0.25">
      <c r="C2176" s="44">
        <f t="shared" si="81"/>
        <v>2010</v>
      </c>
      <c r="D2176" s="44">
        <f t="shared" si="82"/>
        <v>9</v>
      </c>
      <c r="E2176" s="23">
        <v>40449</v>
      </c>
      <c r="F2176" s="22">
        <v>222.02500000000001</v>
      </c>
      <c r="G2176" s="59"/>
    </row>
    <row r="2177" spans="3:7" x14ac:dyDescent="0.25">
      <c r="C2177" s="44">
        <f t="shared" si="81"/>
        <v>2010</v>
      </c>
      <c r="D2177" s="44">
        <f t="shared" si="82"/>
        <v>9</v>
      </c>
      <c r="E2177" s="23">
        <v>40450</v>
      </c>
      <c r="F2177" s="22">
        <v>219.566</v>
      </c>
      <c r="G2177" s="59"/>
    </row>
    <row r="2178" spans="3:7" x14ac:dyDescent="0.25">
      <c r="C2178" s="44">
        <f t="shared" si="81"/>
        <v>2010</v>
      </c>
      <c r="D2178" s="44">
        <f t="shared" si="82"/>
        <v>9</v>
      </c>
      <c r="E2178" s="23">
        <v>40451</v>
      </c>
      <c r="F2178" s="22">
        <v>212.16300000000001</v>
      </c>
      <c r="G2178" s="59"/>
    </row>
    <row r="2179" spans="3:7" x14ac:dyDescent="0.25">
      <c r="C2179" s="44">
        <f t="shared" si="81"/>
        <v>2010</v>
      </c>
      <c r="D2179" s="44">
        <f t="shared" si="82"/>
        <v>10</v>
      </c>
      <c r="E2179" s="23">
        <v>40452</v>
      </c>
      <c r="F2179" s="22">
        <v>205.53800000000001</v>
      </c>
      <c r="G2179" s="59"/>
    </row>
    <row r="2180" spans="3:7" x14ac:dyDescent="0.25">
      <c r="C2180" s="44">
        <f t="shared" si="81"/>
        <v>2010</v>
      </c>
      <c r="D2180" s="44">
        <f t="shared" si="82"/>
        <v>10</v>
      </c>
      <c r="E2180" s="23">
        <v>40455</v>
      </c>
      <c r="F2180" s="22">
        <v>202.72300000000001</v>
      </c>
      <c r="G2180" s="59"/>
    </row>
    <row r="2181" spans="3:7" x14ac:dyDescent="0.25">
      <c r="C2181" s="44">
        <f t="shared" si="81"/>
        <v>2010</v>
      </c>
      <c r="D2181" s="44">
        <f t="shared" si="82"/>
        <v>10</v>
      </c>
      <c r="E2181" s="23">
        <v>40456</v>
      </c>
      <c r="F2181" s="22">
        <v>203.37100000000001</v>
      </c>
      <c r="G2181" s="59"/>
    </row>
    <row r="2182" spans="3:7" x14ac:dyDescent="0.25">
      <c r="C2182" s="44">
        <f t="shared" si="81"/>
        <v>2010</v>
      </c>
      <c r="D2182" s="44">
        <f t="shared" si="82"/>
        <v>10</v>
      </c>
      <c r="E2182" s="23">
        <v>40457</v>
      </c>
      <c r="F2182" s="22">
        <v>198.262</v>
      </c>
      <c r="G2182" s="59"/>
    </row>
    <row r="2183" spans="3:7" x14ac:dyDescent="0.25">
      <c r="C2183" s="44">
        <f t="shared" ref="C2183:C2246" si="83">YEAR(E2183)</f>
        <v>2010</v>
      </c>
      <c r="D2183" s="44">
        <f t="shared" ref="D2183:D2246" si="84">MONTH(E2183)</f>
        <v>10</v>
      </c>
      <c r="E2183" s="23">
        <v>40458</v>
      </c>
      <c r="F2183" s="22">
        <v>197.381</v>
      </c>
      <c r="G2183" s="59"/>
    </row>
    <row r="2184" spans="3:7" x14ac:dyDescent="0.25">
      <c r="C2184" s="44">
        <f t="shared" si="83"/>
        <v>2010</v>
      </c>
      <c r="D2184" s="44">
        <f t="shared" si="84"/>
        <v>10</v>
      </c>
      <c r="E2184" s="23">
        <v>40459</v>
      </c>
      <c r="F2184" s="22">
        <v>190.79400000000001</v>
      </c>
      <c r="G2184" s="59"/>
    </row>
    <row r="2185" spans="3:7" x14ac:dyDescent="0.25">
      <c r="C2185" s="44">
        <f t="shared" si="83"/>
        <v>2010</v>
      </c>
      <c r="D2185" s="44">
        <f t="shared" si="84"/>
        <v>10</v>
      </c>
      <c r="E2185" s="23">
        <v>40462</v>
      </c>
      <c r="F2185" s="22">
        <v>181.99</v>
      </c>
      <c r="G2185" s="59"/>
    </row>
    <row r="2186" spans="3:7" x14ac:dyDescent="0.25">
      <c r="C2186" s="44">
        <f t="shared" si="83"/>
        <v>2010</v>
      </c>
      <c r="D2186" s="44">
        <f t="shared" si="84"/>
        <v>10</v>
      </c>
      <c r="E2186" s="23">
        <v>40463</v>
      </c>
      <c r="F2186" s="22">
        <v>182.05099999999999</v>
      </c>
      <c r="G2186" s="59"/>
    </row>
    <row r="2187" spans="3:7" x14ac:dyDescent="0.25">
      <c r="C2187" s="44">
        <f t="shared" si="83"/>
        <v>2010</v>
      </c>
      <c r="D2187" s="44">
        <f t="shared" si="84"/>
        <v>10</v>
      </c>
      <c r="E2187" s="23">
        <v>40464</v>
      </c>
      <c r="F2187" s="22">
        <v>174.04</v>
      </c>
      <c r="G2187" s="59"/>
    </row>
    <row r="2188" spans="3:7" x14ac:dyDescent="0.25">
      <c r="C2188" s="44">
        <f t="shared" si="83"/>
        <v>2010</v>
      </c>
      <c r="D2188" s="44">
        <f t="shared" si="84"/>
        <v>10</v>
      </c>
      <c r="E2188" s="23">
        <v>40465</v>
      </c>
      <c r="F2188" s="22">
        <v>176.983</v>
      </c>
      <c r="G2188" s="59"/>
    </row>
    <row r="2189" spans="3:7" x14ac:dyDescent="0.25">
      <c r="C2189" s="44">
        <f t="shared" si="83"/>
        <v>2010</v>
      </c>
      <c r="D2189" s="44">
        <f t="shared" si="84"/>
        <v>10</v>
      </c>
      <c r="E2189" s="23">
        <v>40466</v>
      </c>
      <c r="F2189" s="22">
        <v>180.16200000000001</v>
      </c>
      <c r="G2189" s="59"/>
    </row>
    <row r="2190" spans="3:7" x14ac:dyDescent="0.25">
      <c r="C2190" s="44">
        <f t="shared" si="83"/>
        <v>2010</v>
      </c>
      <c r="D2190" s="44">
        <f t="shared" si="84"/>
        <v>10</v>
      </c>
      <c r="E2190" s="23">
        <v>40469</v>
      </c>
      <c r="F2190" s="22">
        <v>181.666</v>
      </c>
      <c r="G2190" s="59"/>
    </row>
    <row r="2191" spans="3:7" x14ac:dyDescent="0.25">
      <c r="C2191" s="44">
        <f t="shared" si="83"/>
        <v>2010</v>
      </c>
      <c r="D2191" s="44">
        <f t="shared" si="84"/>
        <v>10</v>
      </c>
      <c r="E2191" s="23">
        <v>40470</v>
      </c>
      <c r="F2191" s="22">
        <v>177.72900000000001</v>
      </c>
      <c r="G2191" s="59"/>
    </row>
    <row r="2192" spans="3:7" x14ac:dyDescent="0.25">
      <c r="C2192" s="44">
        <f t="shared" si="83"/>
        <v>2010</v>
      </c>
      <c r="D2192" s="44">
        <f t="shared" si="84"/>
        <v>10</v>
      </c>
      <c r="E2192" s="23">
        <v>40471</v>
      </c>
      <c r="F2192" s="22">
        <v>182.25800000000001</v>
      </c>
      <c r="G2192" s="59"/>
    </row>
    <row r="2193" spans="3:7" x14ac:dyDescent="0.25">
      <c r="C2193" s="44">
        <f t="shared" si="83"/>
        <v>2010</v>
      </c>
      <c r="D2193" s="44">
        <f t="shared" si="84"/>
        <v>10</v>
      </c>
      <c r="E2193" s="23">
        <v>40472</v>
      </c>
      <c r="F2193" s="22">
        <v>181.53</v>
      </c>
      <c r="G2193" s="59"/>
    </row>
    <row r="2194" spans="3:7" x14ac:dyDescent="0.25">
      <c r="C2194" s="44">
        <f t="shared" si="83"/>
        <v>2010</v>
      </c>
      <c r="D2194" s="44">
        <f t="shared" si="84"/>
        <v>10</v>
      </c>
      <c r="E2194" s="23">
        <v>40473</v>
      </c>
      <c r="F2194" s="22">
        <v>179.255</v>
      </c>
      <c r="G2194" s="59"/>
    </row>
    <row r="2195" spans="3:7" x14ac:dyDescent="0.25">
      <c r="C2195" s="44">
        <f t="shared" si="83"/>
        <v>2010</v>
      </c>
      <c r="D2195" s="44">
        <f t="shared" si="84"/>
        <v>10</v>
      </c>
      <c r="E2195" s="23">
        <v>40476</v>
      </c>
      <c r="F2195" s="22">
        <v>177.29</v>
      </c>
      <c r="G2195" s="59"/>
    </row>
    <row r="2196" spans="3:7" x14ac:dyDescent="0.25">
      <c r="C2196" s="44">
        <f t="shared" si="83"/>
        <v>2010</v>
      </c>
      <c r="D2196" s="44">
        <f t="shared" si="84"/>
        <v>10</v>
      </c>
      <c r="E2196" s="23">
        <v>40477</v>
      </c>
      <c r="F2196" s="22">
        <v>177.31800000000001</v>
      </c>
      <c r="G2196" s="59"/>
    </row>
    <row r="2197" spans="3:7" x14ac:dyDescent="0.25">
      <c r="C2197" s="44">
        <f t="shared" si="83"/>
        <v>2010</v>
      </c>
      <c r="D2197" s="44">
        <f t="shared" si="84"/>
        <v>10</v>
      </c>
      <c r="E2197" s="23">
        <v>40478</v>
      </c>
      <c r="F2197" s="22">
        <v>181.42</v>
      </c>
      <c r="G2197" s="59"/>
    </row>
    <row r="2198" spans="3:7" x14ac:dyDescent="0.25">
      <c r="C2198" s="44">
        <f t="shared" si="83"/>
        <v>2010</v>
      </c>
      <c r="D2198" s="44">
        <f t="shared" si="84"/>
        <v>10</v>
      </c>
      <c r="E2198" s="23">
        <v>40479</v>
      </c>
      <c r="F2198" s="22">
        <v>182.53100000000001</v>
      </c>
      <c r="G2198" s="59"/>
    </row>
    <row r="2199" spans="3:7" x14ac:dyDescent="0.25">
      <c r="C2199" s="44">
        <f t="shared" si="83"/>
        <v>2010</v>
      </c>
      <c r="D2199" s="44">
        <f t="shared" si="84"/>
        <v>10</v>
      </c>
      <c r="E2199" s="23">
        <v>40480</v>
      </c>
      <c r="F2199" s="22">
        <v>180.05</v>
      </c>
      <c r="G2199" s="59"/>
    </row>
    <row r="2200" spans="3:7" x14ac:dyDescent="0.25">
      <c r="C2200" s="44">
        <f t="shared" si="83"/>
        <v>2010</v>
      </c>
      <c r="D2200" s="44">
        <f t="shared" si="84"/>
        <v>11</v>
      </c>
      <c r="E2200" s="23">
        <v>40483</v>
      </c>
      <c r="F2200" s="22">
        <v>187.46600000000001</v>
      </c>
      <c r="G2200" s="59"/>
    </row>
    <row r="2201" spans="3:7" x14ac:dyDescent="0.25">
      <c r="C2201" s="44">
        <f t="shared" si="83"/>
        <v>2010</v>
      </c>
      <c r="D2201" s="44">
        <f t="shared" si="84"/>
        <v>11</v>
      </c>
      <c r="E2201" s="23">
        <v>40484</v>
      </c>
      <c r="F2201" s="22">
        <v>191.535</v>
      </c>
      <c r="G2201" s="59"/>
    </row>
    <row r="2202" spans="3:7" x14ac:dyDescent="0.25">
      <c r="C2202" s="44">
        <f t="shared" si="83"/>
        <v>2010</v>
      </c>
      <c r="D2202" s="44">
        <f t="shared" si="84"/>
        <v>11</v>
      </c>
      <c r="E2202" s="23">
        <v>40485</v>
      </c>
      <c r="F2202" s="22">
        <v>198.66499999999999</v>
      </c>
      <c r="G2202" s="59"/>
    </row>
    <row r="2203" spans="3:7" x14ac:dyDescent="0.25">
      <c r="C2203" s="44">
        <f t="shared" si="83"/>
        <v>2010</v>
      </c>
      <c r="D2203" s="44">
        <f t="shared" si="84"/>
        <v>11</v>
      </c>
      <c r="E2203" s="23">
        <v>40486</v>
      </c>
      <c r="F2203" s="22">
        <v>194.47</v>
      </c>
      <c r="G2203" s="59"/>
    </row>
    <row r="2204" spans="3:7" x14ac:dyDescent="0.25">
      <c r="C2204" s="44">
        <f t="shared" si="83"/>
        <v>2010</v>
      </c>
      <c r="D2204" s="44">
        <f t="shared" si="84"/>
        <v>11</v>
      </c>
      <c r="E2204" s="23">
        <v>40487</v>
      </c>
      <c r="F2204" s="22">
        <v>197.51900000000001</v>
      </c>
      <c r="G2204" s="59"/>
    </row>
    <row r="2205" spans="3:7" x14ac:dyDescent="0.25">
      <c r="C2205" s="44">
        <f t="shared" si="83"/>
        <v>2010</v>
      </c>
      <c r="D2205" s="44">
        <f t="shared" si="84"/>
        <v>11</v>
      </c>
      <c r="E2205" s="23">
        <v>40490</v>
      </c>
      <c r="F2205" s="22">
        <v>206.63800000000001</v>
      </c>
      <c r="G2205" s="59"/>
    </row>
    <row r="2206" spans="3:7" x14ac:dyDescent="0.25">
      <c r="C2206" s="44">
        <f t="shared" si="83"/>
        <v>2010</v>
      </c>
      <c r="D2206" s="44">
        <f t="shared" si="84"/>
        <v>11</v>
      </c>
      <c r="E2206" s="23">
        <v>40491</v>
      </c>
      <c r="F2206" s="22">
        <v>204.55600000000001</v>
      </c>
      <c r="G2206" s="59"/>
    </row>
    <row r="2207" spans="3:7" x14ac:dyDescent="0.25">
      <c r="C2207" s="44">
        <f t="shared" si="83"/>
        <v>2010</v>
      </c>
      <c r="D2207" s="44">
        <f t="shared" si="84"/>
        <v>11</v>
      </c>
      <c r="E2207" s="23">
        <v>40492</v>
      </c>
      <c r="F2207" s="22">
        <v>208.98699999999999</v>
      </c>
      <c r="G2207" s="59"/>
    </row>
    <row r="2208" spans="3:7" x14ac:dyDescent="0.25">
      <c r="C2208" s="44">
        <f t="shared" si="83"/>
        <v>2010</v>
      </c>
      <c r="D2208" s="44">
        <f t="shared" si="84"/>
        <v>11</v>
      </c>
      <c r="E2208" s="23">
        <v>40493</v>
      </c>
      <c r="F2208" s="22">
        <v>218.06399999999999</v>
      </c>
      <c r="G2208" s="59"/>
    </row>
    <row r="2209" spans="3:7" x14ac:dyDescent="0.25">
      <c r="C2209" s="44">
        <f t="shared" si="83"/>
        <v>2010</v>
      </c>
      <c r="D2209" s="44">
        <f t="shared" si="84"/>
        <v>11</v>
      </c>
      <c r="E2209" s="23">
        <v>40494</v>
      </c>
      <c r="F2209" s="22">
        <v>208.261</v>
      </c>
      <c r="G2209" s="59"/>
    </row>
    <row r="2210" spans="3:7" x14ac:dyDescent="0.25">
      <c r="C2210" s="44">
        <f t="shared" si="83"/>
        <v>2010</v>
      </c>
      <c r="D2210" s="44">
        <f t="shared" si="84"/>
        <v>11</v>
      </c>
      <c r="E2210" s="23">
        <v>40497</v>
      </c>
      <c r="F2210" s="22">
        <v>201.881</v>
      </c>
      <c r="G2210" s="59"/>
    </row>
    <row r="2211" spans="3:7" x14ac:dyDescent="0.25">
      <c r="C2211" s="44">
        <f t="shared" si="83"/>
        <v>2010</v>
      </c>
      <c r="D2211" s="44">
        <f t="shared" si="84"/>
        <v>11</v>
      </c>
      <c r="E2211" s="23">
        <v>40498</v>
      </c>
      <c r="F2211" s="22">
        <v>203.387</v>
      </c>
      <c r="G2211" s="59"/>
    </row>
    <row r="2212" spans="3:7" x14ac:dyDescent="0.25">
      <c r="C2212" s="44">
        <f t="shared" si="83"/>
        <v>2010</v>
      </c>
      <c r="D2212" s="44">
        <f t="shared" si="84"/>
        <v>11</v>
      </c>
      <c r="E2212" s="23">
        <v>40499</v>
      </c>
      <c r="F2212" s="22">
        <v>202.52</v>
      </c>
      <c r="G2212" s="59"/>
    </row>
    <row r="2213" spans="3:7" x14ac:dyDescent="0.25">
      <c r="C2213" s="44">
        <f t="shared" si="83"/>
        <v>2010</v>
      </c>
      <c r="D2213" s="44">
        <f t="shared" si="84"/>
        <v>11</v>
      </c>
      <c r="E2213" s="23">
        <v>40500</v>
      </c>
      <c r="F2213" s="22">
        <v>199.262</v>
      </c>
      <c r="G2213" s="59"/>
    </row>
    <row r="2214" spans="3:7" x14ac:dyDescent="0.25">
      <c r="C2214" s="44">
        <f t="shared" si="83"/>
        <v>2010</v>
      </c>
      <c r="D2214" s="44">
        <f t="shared" si="84"/>
        <v>11</v>
      </c>
      <c r="E2214" s="23">
        <v>40501</v>
      </c>
      <c r="F2214" s="22">
        <v>210.34200000000001</v>
      </c>
      <c r="G2214" s="59"/>
    </row>
    <row r="2215" spans="3:7" x14ac:dyDescent="0.25">
      <c r="C2215" s="44">
        <f t="shared" si="83"/>
        <v>2010</v>
      </c>
      <c r="D2215" s="44">
        <f t="shared" si="84"/>
        <v>11</v>
      </c>
      <c r="E2215" s="23">
        <v>40504</v>
      </c>
      <c r="F2215" s="22">
        <v>212.791</v>
      </c>
      <c r="G2215" s="59"/>
    </row>
    <row r="2216" spans="3:7" x14ac:dyDescent="0.25">
      <c r="C2216" s="44">
        <f t="shared" si="83"/>
        <v>2010</v>
      </c>
      <c r="D2216" s="44">
        <f t="shared" si="84"/>
        <v>11</v>
      </c>
      <c r="E2216" s="23">
        <v>40505</v>
      </c>
      <c r="F2216" s="22">
        <v>227.98</v>
      </c>
      <c r="G2216" s="59"/>
    </row>
    <row r="2217" spans="3:7" x14ac:dyDescent="0.25">
      <c r="C2217" s="44">
        <f t="shared" si="83"/>
        <v>2010</v>
      </c>
      <c r="D2217" s="44">
        <f t="shared" si="84"/>
        <v>11</v>
      </c>
      <c r="E2217" s="23">
        <v>40506</v>
      </c>
      <c r="F2217" s="22">
        <v>228.358</v>
      </c>
      <c r="G2217" s="59"/>
    </row>
    <row r="2218" spans="3:7" x14ac:dyDescent="0.25">
      <c r="C2218" s="44">
        <f t="shared" si="83"/>
        <v>2010</v>
      </c>
      <c r="D2218" s="44">
        <f t="shared" si="84"/>
        <v>11</v>
      </c>
      <c r="E2218" s="23">
        <v>40507</v>
      </c>
      <c r="F2218" s="22">
        <v>233.077</v>
      </c>
      <c r="G2218" s="59"/>
    </row>
    <row r="2219" spans="3:7" x14ac:dyDescent="0.25">
      <c r="C2219" s="44">
        <f t="shared" si="83"/>
        <v>2010</v>
      </c>
      <c r="D2219" s="44">
        <f t="shared" si="84"/>
        <v>11</v>
      </c>
      <c r="E2219" s="23">
        <v>40508</v>
      </c>
      <c r="F2219" s="22">
        <v>244.989</v>
      </c>
      <c r="G2219" s="59"/>
    </row>
    <row r="2220" spans="3:7" x14ac:dyDescent="0.25">
      <c r="C2220" s="44">
        <f t="shared" si="83"/>
        <v>2010</v>
      </c>
      <c r="D2220" s="44">
        <f t="shared" si="84"/>
        <v>11</v>
      </c>
      <c r="E2220" s="23">
        <v>40511</v>
      </c>
      <c r="F2220" s="22">
        <v>247.244</v>
      </c>
      <c r="G2220" s="59"/>
    </row>
    <row r="2221" spans="3:7" x14ac:dyDescent="0.25">
      <c r="C2221" s="44">
        <f t="shared" si="83"/>
        <v>2010</v>
      </c>
      <c r="D2221" s="44">
        <f t="shared" si="84"/>
        <v>11</v>
      </c>
      <c r="E2221" s="23">
        <v>40512</v>
      </c>
      <c r="F2221" s="22">
        <v>252.28200000000001</v>
      </c>
      <c r="G2221" s="59"/>
    </row>
    <row r="2222" spans="3:7" x14ac:dyDescent="0.25">
      <c r="C2222" s="44">
        <f t="shared" si="83"/>
        <v>2010</v>
      </c>
      <c r="D2222" s="44">
        <f t="shared" si="84"/>
        <v>12</v>
      </c>
      <c r="E2222" s="23">
        <v>40513</v>
      </c>
      <c r="F2222" s="22">
        <v>247.809</v>
      </c>
      <c r="G2222" s="59"/>
    </row>
    <row r="2223" spans="3:7" x14ac:dyDescent="0.25">
      <c r="C2223" s="44">
        <f t="shared" si="83"/>
        <v>2010</v>
      </c>
      <c r="D2223" s="44">
        <f t="shared" si="84"/>
        <v>12</v>
      </c>
      <c r="E2223" s="23">
        <v>40514</v>
      </c>
      <c r="F2223" s="22">
        <v>241.27500000000001</v>
      </c>
      <c r="G2223" s="59"/>
    </row>
    <row r="2224" spans="3:7" x14ac:dyDescent="0.25">
      <c r="C2224" s="44">
        <f t="shared" si="83"/>
        <v>2010</v>
      </c>
      <c r="D2224" s="44">
        <f t="shared" si="84"/>
        <v>12</v>
      </c>
      <c r="E2224" s="23">
        <v>40515</v>
      </c>
      <c r="F2224" s="22">
        <v>242.76</v>
      </c>
      <c r="G2224" s="59"/>
    </row>
    <row r="2225" spans="3:7" x14ac:dyDescent="0.25">
      <c r="C2225" s="44">
        <f t="shared" si="83"/>
        <v>2010</v>
      </c>
      <c r="D2225" s="44">
        <f t="shared" si="84"/>
        <v>12</v>
      </c>
      <c r="E2225" s="23">
        <v>40518</v>
      </c>
      <c r="F2225" s="22">
        <v>249.816</v>
      </c>
      <c r="G2225" s="59"/>
    </row>
    <row r="2226" spans="3:7" x14ac:dyDescent="0.25">
      <c r="C2226" s="44">
        <f t="shared" si="83"/>
        <v>2010</v>
      </c>
      <c r="D2226" s="44">
        <f t="shared" si="84"/>
        <v>12</v>
      </c>
      <c r="E2226" s="23">
        <v>40519</v>
      </c>
      <c r="F2226" s="22">
        <v>248.94800000000001</v>
      </c>
      <c r="G2226" s="59"/>
    </row>
    <row r="2227" spans="3:7" x14ac:dyDescent="0.25">
      <c r="C2227" s="44">
        <f t="shared" si="83"/>
        <v>2010</v>
      </c>
      <c r="D2227" s="44">
        <f t="shared" si="84"/>
        <v>12</v>
      </c>
      <c r="E2227" s="23">
        <v>40520</v>
      </c>
      <c r="F2227" s="22">
        <v>249.02600000000001</v>
      </c>
      <c r="G2227" s="59"/>
    </row>
    <row r="2228" spans="3:7" x14ac:dyDescent="0.25">
      <c r="C2228" s="44">
        <f t="shared" si="83"/>
        <v>2010</v>
      </c>
      <c r="D2228" s="44">
        <f t="shared" si="84"/>
        <v>12</v>
      </c>
      <c r="E2228" s="23">
        <v>40521</v>
      </c>
      <c r="F2228" s="22">
        <v>250.22499999999999</v>
      </c>
      <c r="G2228" s="59"/>
    </row>
    <row r="2229" spans="3:7" x14ac:dyDescent="0.25">
      <c r="C2229" s="44">
        <f t="shared" si="83"/>
        <v>2010</v>
      </c>
      <c r="D2229" s="44">
        <f t="shared" si="84"/>
        <v>12</v>
      </c>
      <c r="E2229" s="23">
        <v>40522</v>
      </c>
      <c r="F2229" s="22">
        <v>257.90300000000002</v>
      </c>
      <c r="G2229" s="59"/>
    </row>
    <row r="2230" spans="3:7" x14ac:dyDescent="0.25">
      <c r="C2230" s="44">
        <f t="shared" si="83"/>
        <v>2010</v>
      </c>
      <c r="D2230" s="44">
        <f t="shared" si="84"/>
        <v>12</v>
      </c>
      <c r="E2230" s="23">
        <v>40525</v>
      </c>
      <c r="F2230" s="22">
        <v>254.99</v>
      </c>
      <c r="G2230" s="59"/>
    </row>
    <row r="2231" spans="3:7" x14ac:dyDescent="0.25">
      <c r="C2231" s="44">
        <f t="shared" si="83"/>
        <v>2010</v>
      </c>
      <c r="D2231" s="44">
        <f t="shared" si="84"/>
        <v>12</v>
      </c>
      <c r="E2231" s="23">
        <v>40526</v>
      </c>
      <c r="F2231" s="22">
        <v>252.19200000000001</v>
      </c>
      <c r="G2231" s="59"/>
    </row>
    <row r="2232" spans="3:7" x14ac:dyDescent="0.25">
      <c r="C2232" s="44">
        <f t="shared" si="83"/>
        <v>2010</v>
      </c>
      <c r="D2232" s="44">
        <f t="shared" si="84"/>
        <v>12</v>
      </c>
      <c r="E2232" s="23">
        <v>40527</v>
      </c>
      <c r="F2232" s="22">
        <v>243.50299999999999</v>
      </c>
      <c r="G2232" s="59"/>
    </row>
    <row r="2233" spans="3:7" x14ac:dyDescent="0.25">
      <c r="C2233" s="44">
        <f t="shared" si="83"/>
        <v>2010</v>
      </c>
      <c r="D2233" s="44">
        <f t="shared" si="84"/>
        <v>12</v>
      </c>
      <c r="E2233" s="23">
        <v>40528</v>
      </c>
      <c r="F2233" s="22">
        <v>245.36500000000001</v>
      </c>
      <c r="G2233" s="59"/>
    </row>
    <row r="2234" spans="3:7" x14ac:dyDescent="0.25">
      <c r="C2234" s="44">
        <f t="shared" si="83"/>
        <v>2010</v>
      </c>
      <c r="D2234" s="44">
        <f t="shared" si="84"/>
        <v>12</v>
      </c>
      <c r="E2234" s="23">
        <v>40529</v>
      </c>
      <c r="F2234" s="22">
        <v>250.33099999999999</v>
      </c>
      <c r="G2234" s="59"/>
    </row>
    <row r="2235" spans="3:7" x14ac:dyDescent="0.25">
      <c r="C2235" s="44">
        <f t="shared" si="83"/>
        <v>2010</v>
      </c>
      <c r="D2235" s="44">
        <f t="shared" si="84"/>
        <v>12</v>
      </c>
      <c r="E2235" s="23">
        <v>40532</v>
      </c>
      <c r="F2235" s="22">
        <v>248.97300000000001</v>
      </c>
      <c r="G2235" s="59"/>
    </row>
    <row r="2236" spans="3:7" x14ac:dyDescent="0.25">
      <c r="C2236" s="44">
        <f t="shared" si="83"/>
        <v>2010</v>
      </c>
      <c r="D2236" s="44">
        <f t="shared" si="84"/>
        <v>12</v>
      </c>
      <c r="E2236" s="23">
        <v>40533</v>
      </c>
      <c r="F2236" s="22">
        <v>250.916</v>
      </c>
      <c r="G2236" s="59"/>
    </row>
    <row r="2237" spans="3:7" x14ac:dyDescent="0.25">
      <c r="C2237" s="44">
        <f t="shared" si="83"/>
        <v>2010</v>
      </c>
      <c r="D2237" s="44">
        <f t="shared" si="84"/>
        <v>12</v>
      </c>
      <c r="E2237" s="23">
        <v>40534</v>
      </c>
      <c r="F2237" s="22">
        <v>249.375</v>
      </c>
      <c r="G2237" s="59"/>
    </row>
    <row r="2238" spans="3:7" x14ac:dyDescent="0.25">
      <c r="C2238" s="44">
        <f t="shared" si="83"/>
        <v>2010</v>
      </c>
      <c r="D2238" s="44">
        <f t="shared" si="84"/>
        <v>12</v>
      </c>
      <c r="E2238" s="23">
        <v>40535</v>
      </c>
      <c r="F2238" s="22">
        <v>258.99400000000003</v>
      </c>
      <c r="G2238" s="59"/>
    </row>
    <row r="2239" spans="3:7" x14ac:dyDescent="0.25">
      <c r="C2239" s="44">
        <f t="shared" si="83"/>
        <v>2010</v>
      </c>
      <c r="D2239" s="44">
        <f t="shared" si="84"/>
        <v>12</v>
      </c>
      <c r="E2239" s="23">
        <v>40536</v>
      </c>
      <c r="F2239" s="22">
        <v>258.774</v>
      </c>
      <c r="G2239" s="59"/>
    </row>
    <row r="2240" spans="3:7" x14ac:dyDescent="0.25">
      <c r="C2240" s="44">
        <f t="shared" si="83"/>
        <v>2010</v>
      </c>
      <c r="D2240" s="44">
        <f t="shared" si="84"/>
        <v>12</v>
      </c>
      <c r="E2240" s="23">
        <v>40539</v>
      </c>
      <c r="F2240" s="22">
        <v>249.80199999999999</v>
      </c>
      <c r="G2240" s="59"/>
    </row>
    <row r="2241" spans="3:7" x14ac:dyDescent="0.25">
      <c r="C2241" s="44">
        <f t="shared" si="83"/>
        <v>2010</v>
      </c>
      <c r="D2241" s="44">
        <f t="shared" si="84"/>
        <v>12</v>
      </c>
      <c r="E2241" s="23">
        <v>40540</v>
      </c>
      <c r="F2241" s="22">
        <v>249.69300000000001</v>
      </c>
      <c r="G2241" s="59"/>
    </row>
    <row r="2242" spans="3:7" x14ac:dyDescent="0.25">
      <c r="C2242" s="44">
        <f t="shared" si="83"/>
        <v>2010</v>
      </c>
      <c r="D2242" s="44">
        <f t="shared" si="84"/>
        <v>12</v>
      </c>
      <c r="E2242" s="23">
        <v>40541</v>
      </c>
      <c r="F2242" s="22">
        <v>256.79500000000002</v>
      </c>
      <c r="G2242" s="59"/>
    </row>
    <row r="2243" spans="3:7" x14ac:dyDescent="0.25">
      <c r="C2243" s="44">
        <f t="shared" si="83"/>
        <v>2010</v>
      </c>
      <c r="D2243" s="44">
        <f t="shared" si="84"/>
        <v>12</v>
      </c>
      <c r="E2243" s="23">
        <v>40542</v>
      </c>
      <c r="F2243" s="22">
        <v>263.36799999999999</v>
      </c>
      <c r="G2243" s="59"/>
    </row>
    <row r="2244" spans="3:7" x14ac:dyDescent="0.25">
      <c r="C2244" s="44">
        <f t="shared" si="83"/>
        <v>2010</v>
      </c>
      <c r="D2244" s="44">
        <f t="shared" si="84"/>
        <v>12</v>
      </c>
      <c r="E2244" s="23">
        <v>40543</v>
      </c>
      <c r="F2244" s="22">
        <v>263.274</v>
      </c>
      <c r="G2244" s="59"/>
    </row>
    <row r="2245" spans="3:7" x14ac:dyDescent="0.25">
      <c r="C2245" s="44">
        <f t="shared" si="83"/>
        <v>2011</v>
      </c>
      <c r="D2245" s="44">
        <f t="shared" si="84"/>
        <v>1</v>
      </c>
      <c r="E2245" s="23">
        <v>40546</v>
      </c>
      <c r="F2245" s="22">
        <v>254.571</v>
      </c>
      <c r="G2245" s="59"/>
    </row>
    <row r="2246" spans="3:7" x14ac:dyDescent="0.25">
      <c r="C2246" s="44">
        <f t="shared" si="83"/>
        <v>2011</v>
      </c>
      <c r="D2246" s="44">
        <f t="shared" si="84"/>
        <v>1</v>
      </c>
      <c r="E2246" s="23">
        <v>40547</v>
      </c>
      <c r="F2246" s="22">
        <v>249.221</v>
      </c>
      <c r="G2246" s="59"/>
    </row>
    <row r="2247" spans="3:7" x14ac:dyDescent="0.25">
      <c r="C2247" s="44">
        <f t="shared" ref="C2247:C2310" si="85">YEAR(E2247)</f>
        <v>2011</v>
      </c>
      <c r="D2247" s="44">
        <f t="shared" ref="D2247:D2310" si="86">MONTH(E2247)</f>
        <v>1</v>
      </c>
      <c r="E2247" s="23">
        <v>40548</v>
      </c>
      <c r="F2247" s="22">
        <v>265.66699999999997</v>
      </c>
      <c r="G2247" s="59"/>
    </row>
    <row r="2248" spans="3:7" x14ac:dyDescent="0.25">
      <c r="C2248" s="44">
        <f t="shared" si="85"/>
        <v>2011</v>
      </c>
      <c r="D2248" s="44">
        <f t="shared" si="86"/>
        <v>1</v>
      </c>
      <c r="E2248" s="23">
        <v>40549</v>
      </c>
      <c r="F2248" s="22">
        <v>309.10899999999998</v>
      </c>
      <c r="G2248" s="59"/>
    </row>
    <row r="2249" spans="3:7" x14ac:dyDescent="0.25">
      <c r="C2249" s="44">
        <f t="shared" si="85"/>
        <v>2011</v>
      </c>
      <c r="D2249" s="44">
        <f t="shared" si="86"/>
        <v>1</v>
      </c>
      <c r="E2249" s="23">
        <v>40550</v>
      </c>
      <c r="F2249" s="22">
        <v>320.47000000000003</v>
      </c>
      <c r="G2249" s="59"/>
    </row>
    <row r="2250" spans="3:7" x14ac:dyDescent="0.25">
      <c r="C2250" s="44">
        <f t="shared" si="85"/>
        <v>2011</v>
      </c>
      <c r="D2250" s="44">
        <f t="shared" si="86"/>
        <v>1</v>
      </c>
      <c r="E2250" s="23">
        <v>40553</v>
      </c>
      <c r="F2250" s="22">
        <v>346.363</v>
      </c>
      <c r="G2250" s="59"/>
    </row>
    <row r="2251" spans="3:7" x14ac:dyDescent="0.25">
      <c r="C2251" s="44">
        <f t="shared" si="85"/>
        <v>2011</v>
      </c>
      <c r="D2251" s="44">
        <f t="shared" si="86"/>
        <v>1</v>
      </c>
      <c r="E2251" s="23">
        <v>40554</v>
      </c>
      <c r="F2251" s="22">
        <v>323.66399999999999</v>
      </c>
      <c r="G2251" s="59"/>
    </row>
    <row r="2252" spans="3:7" x14ac:dyDescent="0.25">
      <c r="C2252" s="44">
        <f t="shared" si="85"/>
        <v>2011</v>
      </c>
      <c r="D2252" s="44">
        <f t="shared" si="86"/>
        <v>1</v>
      </c>
      <c r="E2252" s="23">
        <v>40555</v>
      </c>
      <c r="F2252" s="22">
        <v>313.89600000000002</v>
      </c>
      <c r="G2252" s="59"/>
    </row>
    <row r="2253" spans="3:7" x14ac:dyDescent="0.25">
      <c r="C2253" s="44">
        <f t="shared" si="85"/>
        <v>2011</v>
      </c>
      <c r="D2253" s="44">
        <f t="shared" si="86"/>
        <v>1</v>
      </c>
      <c r="E2253" s="23">
        <v>40556</v>
      </c>
      <c r="F2253" s="22">
        <v>306.06599999999997</v>
      </c>
      <c r="G2253" s="59"/>
    </row>
    <row r="2254" spans="3:7" x14ac:dyDescent="0.25">
      <c r="C2254" s="44">
        <f t="shared" si="85"/>
        <v>2011</v>
      </c>
      <c r="D2254" s="44">
        <f t="shared" si="86"/>
        <v>1</v>
      </c>
      <c r="E2254" s="23">
        <v>40557</v>
      </c>
      <c r="F2254" s="22">
        <v>315.11599999999999</v>
      </c>
      <c r="G2254" s="59"/>
    </row>
    <row r="2255" spans="3:7" x14ac:dyDescent="0.25">
      <c r="C2255" s="44">
        <f t="shared" si="85"/>
        <v>2011</v>
      </c>
      <c r="D2255" s="44">
        <f t="shared" si="86"/>
        <v>1</v>
      </c>
      <c r="E2255" s="23">
        <v>40560</v>
      </c>
      <c r="F2255" s="22">
        <v>326.43700000000001</v>
      </c>
      <c r="G2255" s="59"/>
    </row>
    <row r="2256" spans="3:7" x14ac:dyDescent="0.25">
      <c r="C2256" s="44">
        <f t="shared" si="85"/>
        <v>2011</v>
      </c>
      <c r="D2256" s="44">
        <f t="shared" si="86"/>
        <v>1</v>
      </c>
      <c r="E2256" s="23">
        <v>40561</v>
      </c>
      <c r="F2256" s="22">
        <v>323.65699999999998</v>
      </c>
      <c r="G2256" s="59"/>
    </row>
    <row r="2257" spans="3:7" x14ac:dyDescent="0.25">
      <c r="C2257" s="44">
        <f t="shared" si="85"/>
        <v>2011</v>
      </c>
      <c r="D2257" s="44">
        <f t="shared" si="86"/>
        <v>1</v>
      </c>
      <c r="E2257" s="23">
        <v>40562</v>
      </c>
      <c r="F2257" s="22">
        <v>308.19900000000001</v>
      </c>
      <c r="G2257" s="59"/>
    </row>
    <row r="2258" spans="3:7" x14ac:dyDescent="0.25">
      <c r="C2258" s="44">
        <f t="shared" si="85"/>
        <v>2011</v>
      </c>
      <c r="D2258" s="44">
        <f t="shared" si="86"/>
        <v>1</v>
      </c>
      <c r="E2258" s="23">
        <v>40563</v>
      </c>
      <c r="F2258" s="22">
        <v>302.29500000000002</v>
      </c>
      <c r="G2258" s="59"/>
    </row>
    <row r="2259" spans="3:7" x14ac:dyDescent="0.25">
      <c r="C2259" s="44">
        <f t="shared" si="85"/>
        <v>2011</v>
      </c>
      <c r="D2259" s="44">
        <f t="shared" si="86"/>
        <v>1</v>
      </c>
      <c r="E2259" s="23">
        <v>40564</v>
      </c>
      <c r="F2259" s="22">
        <v>299.149</v>
      </c>
      <c r="G2259" s="59"/>
    </row>
    <row r="2260" spans="3:7" x14ac:dyDescent="0.25">
      <c r="C2260" s="44">
        <f t="shared" si="85"/>
        <v>2011</v>
      </c>
      <c r="D2260" s="44">
        <f t="shared" si="86"/>
        <v>1</v>
      </c>
      <c r="E2260" s="23">
        <v>40567</v>
      </c>
      <c r="F2260" s="22">
        <v>286.137</v>
      </c>
      <c r="G2260" s="59"/>
    </row>
    <row r="2261" spans="3:7" x14ac:dyDescent="0.25">
      <c r="C2261" s="44">
        <f t="shared" si="85"/>
        <v>2011</v>
      </c>
      <c r="D2261" s="44">
        <f t="shared" si="86"/>
        <v>1</v>
      </c>
      <c r="E2261" s="23">
        <v>40568</v>
      </c>
      <c r="F2261" s="22">
        <v>295.55099999999999</v>
      </c>
      <c r="G2261" s="59"/>
    </row>
    <row r="2262" spans="3:7" x14ac:dyDescent="0.25">
      <c r="C2262" s="44">
        <f t="shared" si="85"/>
        <v>2011</v>
      </c>
      <c r="D2262" s="44">
        <f t="shared" si="86"/>
        <v>1</v>
      </c>
      <c r="E2262" s="23">
        <v>40569</v>
      </c>
      <c r="F2262" s="22">
        <v>293.74299999999999</v>
      </c>
      <c r="G2262" s="59"/>
    </row>
    <row r="2263" spans="3:7" x14ac:dyDescent="0.25">
      <c r="C2263" s="44">
        <f t="shared" si="85"/>
        <v>2011</v>
      </c>
      <c r="D2263" s="44">
        <f t="shared" si="86"/>
        <v>1</v>
      </c>
      <c r="E2263" s="23">
        <v>40570</v>
      </c>
      <c r="F2263" s="22">
        <v>300.30500000000001</v>
      </c>
      <c r="G2263" s="59"/>
    </row>
    <row r="2264" spans="3:7" x14ac:dyDescent="0.25">
      <c r="C2264" s="44">
        <f t="shared" si="85"/>
        <v>2011</v>
      </c>
      <c r="D2264" s="44">
        <f t="shared" si="86"/>
        <v>1</v>
      </c>
      <c r="E2264" s="23">
        <v>40571</v>
      </c>
      <c r="F2264" s="22">
        <v>291.84699999999998</v>
      </c>
      <c r="G2264" s="59"/>
    </row>
    <row r="2265" spans="3:7" x14ac:dyDescent="0.25">
      <c r="C2265" s="44">
        <f t="shared" si="85"/>
        <v>2011</v>
      </c>
      <c r="D2265" s="44">
        <f t="shared" si="86"/>
        <v>1</v>
      </c>
      <c r="E2265" s="23">
        <v>40574</v>
      </c>
      <c r="F2265" s="22">
        <v>285.84800000000001</v>
      </c>
      <c r="G2265" s="59"/>
    </row>
    <row r="2266" spans="3:7" x14ac:dyDescent="0.25">
      <c r="C2266" s="44">
        <f t="shared" si="85"/>
        <v>2011</v>
      </c>
      <c r="D2266" s="44">
        <f t="shared" si="86"/>
        <v>2</v>
      </c>
      <c r="E2266" s="23">
        <v>40575</v>
      </c>
      <c r="F2266" s="22">
        <v>269.96300000000002</v>
      </c>
      <c r="G2266" s="59"/>
    </row>
    <row r="2267" spans="3:7" x14ac:dyDescent="0.25">
      <c r="C2267" s="44">
        <f t="shared" si="85"/>
        <v>2011</v>
      </c>
      <c r="D2267" s="44">
        <f t="shared" si="86"/>
        <v>2</v>
      </c>
      <c r="E2267" s="23">
        <v>40576</v>
      </c>
      <c r="F2267" s="22">
        <v>267.13799999999998</v>
      </c>
      <c r="G2267" s="59"/>
    </row>
    <row r="2268" spans="3:7" x14ac:dyDescent="0.25">
      <c r="C2268" s="44">
        <f t="shared" si="85"/>
        <v>2011</v>
      </c>
      <c r="D2268" s="44">
        <f t="shared" si="86"/>
        <v>2</v>
      </c>
      <c r="E2268" s="23">
        <v>40577</v>
      </c>
      <c r="F2268" s="22">
        <v>273.96699999999998</v>
      </c>
      <c r="G2268" s="59"/>
    </row>
    <row r="2269" spans="3:7" x14ac:dyDescent="0.25">
      <c r="C2269" s="44">
        <f t="shared" si="85"/>
        <v>2011</v>
      </c>
      <c r="D2269" s="44">
        <f t="shared" si="86"/>
        <v>2</v>
      </c>
      <c r="E2269" s="23">
        <v>40578</v>
      </c>
      <c r="F2269" s="22">
        <v>274.2</v>
      </c>
      <c r="G2269" s="59"/>
    </row>
    <row r="2270" spans="3:7" x14ac:dyDescent="0.25">
      <c r="C2270" s="44">
        <f t="shared" si="85"/>
        <v>2011</v>
      </c>
      <c r="D2270" s="44">
        <f t="shared" si="86"/>
        <v>2</v>
      </c>
      <c r="E2270" s="23">
        <v>40581</v>
      </c>
      <c r="F2270" s="22">
        <v>274.37</v>
      </c>
      <c r="G2270" s="59"/>
    </row>
    <row r="2271" spans="3:7" x14ac:dyDescent="0.25">
      <c r="C2271" s="44">
        <f t="shared" si="85"/>
        <v>2011</v>
      </c>
      <c r="D2271" s="44">
        <f t="shared" si="86"/>
        <v>2</v>
      </c>
      <c r="E2271" s="23">
        <v>40582</v>
      </c>
      <c r="F2271" s="22">
        <v>277.91800000000001</v>
      </c>
      <c r="G2271" s="59"/>
    </row>
    <row r="2272" spans="3:7" x14ac:dyDescent="0.25">
      <c r="C2272" s="44">
        <f t="shared" si="85"/>
        <v>2011</v>
      </c>
      <c r="D2272" s="44">
        <f t="shared" si="86"/>
        <v>2</v>
      </c>
      <c r="E2272" s="23">
        <v>40583</v>
      </c>
      <c r="F2272" s="22">
        <v>275.86200000000002</v>
      </c>
      <c r="G2272" s="59"/>
    </row>
    <row r="2273" spans="3:7" x14ac:dyDescent="0.25">
      <c r="C2273" s="44">
        <f t="shared" si="85"/>
        <v>2011</v>
      </c>
      <c r="D2273" s="44">
        <f t="shared" si="86"/>
        <v>2</v>
      </c>
      <c r="E2273" s="23">
        <v>40584</v>
      </c>
      <c r="F2273" s="22">
        <v>279.77999999999997</v>
      </c>
      <c r="G2273" s="59"/>
    </row>
    <row r="2274" spans="3:7" x14ac:dyDescent="0.25">
      <c r="C2274" s="44">
        <f t="shared" si="85"/>
        <v>2011</v>
      </c>
      <c r="D2274" s="44">
        <f t="shared" si="86"/>
        <v>2</v>
      </c>
      <c r="E2274" s="23">
        <v>40585</v>
      </c>
      <c r="F2274" s="22">
        <v>278.17700000000002</v>
      </c>
      <c r="G2274" s="59"/>
    </row>
    <row r="2275" spans="3:7" x14ac:dyDescent="0.25">
      <c r="C2275" s="44">
        <f t="shared" si="85"/>
        <v>2011</v>
      </c>
      <c r="D2275" s="44">
        <f t="shared" si="86"/>
        <v>2</v>
      </c>
      <c r="E2275" s="23">
        <v>40588</v>
      </c>
      <c r="F2275" s="22">
        <v>289.85700000000003</v>
      </c>
      <c r="G2275" s="59"/>
    </row>
    <row r="2276" spans="3:7" x14ac:dyDescent="0.25">
      <c r="C2276" s="44">
        <f t="shared" si="85"/>
        <v>2011</v>
      </c>
      <c r="D2276" s="44">
        <f t="shared" si="86"/>
        <v>2</v>
      </c>
      <c r="E2276" s="23">
        <v>40589</v>
      </c>
      <c r="F2276" s="22">
        <v>285.01100000000002</v>
      </c>
      <c r="G2276" s="59"/>
    </row>
    <row r="2277" spans="3:7" x14ac:dyDescent="0.25">
      <c r="C2277" s="44">
        <f t="shared" si="85"/>
        <v>2011</v>
      </c>
      <c r="D2277" s="44">
        <f t="shared" si="86"/>
        <v>2</v>
      </c>
      <c r="E2277" s="23">
        <v>40590</v>
      </c>
      <c r="F2277" s="22">
        <v>274.74599999999998</v>
      </c>
      <c r="G2277" s="59"/>
    </row>
    <row r="2278" spans="3:7" x14ac:dyDescent="0.25">
      <c r="C2278" s="44">
        <f t="shared" si="85"/>
        <v>2011</v>
      </c>
      <c r="D2278" s="44">
        <f t="shared" si="86"/>
        <v>2</v>
      </c>
      <c r="E2278" s="23">
        <v>40591</v>
      </c>
      <c r="F2278" s="22">
        <v>272.334</v>
      </c>
      <c r="G2278" s="59"/>
    </row>
    <row r="2279" spans="3:7" x14ac:dyDescent="0.25">
      <c r="C2279" s="44">
        <f t="shared" si="85"/>
        <v>2011</v>
      </c>
      <c r="D2279" s="44">
        <f t="shared" si="86"/>
        <v>2</v>
      </c>
      <c r="E2279" s="23">
        <v>40592</v>
      </c>
      <c r="F2279" s="22">
        <v>266.91300000000001</v>
      </c>
      <c r="G2279" s="59"/>
    </row>
    <row r="2280" spans="3:7" x14ac:dyDescent="0.25">
      <c r="C2280" s="44">
        <f t="shared" si="85"/>
        <v>2011</v>
      </c>
      <c r="D2280" s="44">
        <f t="shared" si="86"/>
        <v>2</v>
      </c>
      <c r="E2280" s="23">
        <v>40595</v>
      </c>
      <c r="F2280" s="22">
        <v>270.29700000000003</v>
      </c>
      <c r="G2280" s="59"/>
    </row>
    <row r="2281" spans="3:7" x14ac:dyDescent="0.25">
      <c r="C2281" s="44">
        <f t="shared" si="85"/>
        <v>2011</v>
      </c>
      <c r="D2281" s="44">
        <f t="shared" si="86"/>
        <v>2</v>
      </c>
      <c r="E2281" s="23">
        <v>40596</v>
      </c>
      <c r="F2281" s="22">
        <v>276.76600000000002</v>
      </c>
      <c r="G2281" s="59"/>
    </row>
    <row r="2282" spans="3:7" x14ac:dyDescent="0.25">
      <c r="C2282" s="44">
        <f t="shared" si="85"/>
        <v>2011</v>
      </c>
      <c r="D2282" s="44">
        <f t="shared" si="86"/>
        <v>2</v>
      </c>
      <c r="E2282" s="23">
        <v>40597</v>
      </c>
      <c r="F2282" s="22">
        <v>273.27499999999998</v>
      </c>
      <c r="G2282" s="59"/>
    </row>
    <row r="2283" spans="3:7" x14ac:dyDescent="0.25">
      <c r="C2283" s="44">
        <f t="shared" si="85"/>
        <v>2011</v>
      </c>
      <c r="D2283" s="44">
        <f t="shared" si="86"/>
        <v>2</v>
      </c>
      <c r="E2283" s="23">
        <v>40598</v>
      </c>
      <c r="F2283" s="22">
        <v>275.476</v>
      </c>
      <c r="G2283" s="59"/>
    </row>
    <row r="2284" spans="3:7" x14ac:dyDescent="0.25">
      <c r="C2284" s="44">
        <f t="shared" si="85"/>
        <v>2011</v>
      </c>
      <c r="D2284" s="44">
        <f t="shared" si="86"/>
        <v>2</v>
      </c>
      <c r="E2284" s="23">
        <v>40599</v>
      </c>
      <c r="F2284" s="22">
        <v>271.20699999999999</v>
      </c>
      <c r="G2284" s="59"/>
    </row>
    <row r="2285" spans="3:7" x14ac:dyDescent="0.25">
      <c r="C2285" s="44">
        <f t="shared" si="85"/>
        <v>2011</v>
      </c>
      <c r="D2285" s="44">
        <f t="shared" si="86"/>
        <v>2</v>
      </c>
      <c r="E2285" s="23">
        <v>40602</v>
      </c>
      <c r="F2285" s="22">
        <v>262.36599999999999</v>
      </c>
      <c r="G2285" s="59"/>
    </row>
    <row r="2286" spans="3:7" x14ac:dyDescent="0.25">
      <c r="C2286" s="44">
        <f t="shared" si="85"/>
        <v>2011</v>
      </c>
      <c r="D2286" s="44">
        <f t="shared" si="86"/>
        <v>3</v>
      </c>
      <c r="E2286" s="23">
        <v>40603</v>
      </c>
      <c r="F2286" s="22">
        <v>252.22</v>
      </c>
      <c r="G2286" s="59"/>
    </row>
    <row r="2287" spans="3:7" x14ac:dyDescent="0.25">
      <c r="C2287" s="44">
        <f t="shared" si="85"/>
        <v>2011</v>
      </c>
      <c r="D2287" s="44">
        <f t="shared" si="86"/>
        <v>3</v>
      </c>
      <c r="E2287" s="23">
        <v>40604</v>
      </c>
      <c r="F2287" s="22">
        <v>256.72000000000003</v>
      </c>
      <c r="G2287" s="59"/>
    </row>
    <row r="2288" spans="3:7" x14ac:dyDescent="0.25">
      <c r="C2288" s="44">
        <f t="shared" si="85"/>
        <v>2011</v>
      </c>
      <c r="D2288" s="44">
        <f t="shared" si="86"/>
        <v>3</v>
      </c>
      <c r="E2288" s="23">
        <v>40605</v>
      </c>
      <c r="F2288" s="22">
        <v>252.358</v>
      </c>
      <c r="G2288" s="59"/>
    </row>
    <row r="2289" spans="3:7" x14ac:dyDescent="0.25">
      <c r="C2289" s="44">
        <f t="shared" si="85"/>
        <v>2011</v>
      </c>
      <c r="D2289" s="44">
        <f t="shared" si="86"/>
        <v>3</v>
      </c>
      <c r="E2289" s="23">
        <v>40606</v>
      </c>
      <c r="F2289" s="22">
        <v>251.77099999999999</v>
      </c>
      <c r="G2289" s="59"/>
    </row>
    <row r="2290" spans="3:7" x14ac:dyDescent="0.25">
      <c r="C2290" s="44">
        <f t="shared" si="85"/>
        <v>2011</v>
      </c>
      <c r="D2290" s="44">
        <f t="shared" si="86"/>
        <v>3</v>
      </c>
      <c r="E2290" s="23">
        <v>40609</v>
      </c>
      <c r="F2290" s="22">
        <v>258.55500000000001</v>
      </c>
      <c r="G2290" s="59"/>
    </row>
    <row r="2291" spans="3:7" x14ac:dyDescent="0.25">
      <c r="C2291" s="44">
        <f t="shared" si="85"/>
        <v>2011</v>
      </c>
      <c r="D2291" s="44">
        <f t="shared" si="86"/>
        <v>3</v>
      </c>
      <c r="E2291" s="23">
        <v>40610</v>
      </c>
      <c r="F2291" s="22">
        <v>259.24700000000001</v>
      </c>
      <c r="G2291" s="59"/>
    </row>
    <row r="2292" spans="3:7" x14ac:dyDescent="0.25">
      <c r="C2292" s="44">
        <f t="shared" si="85"/>
        <v>2011</v>
      </c>
      <c r="D2292" s="44">
        <f t="shared" si="86"/>
        <v>3</v>
      </c>
      <c r="E2292" s="23">
        <v>40611</v>
      </c>
      <c r="F2292" s="22">
        <v>264.03699999999998</v>
      </c>
      <c r="G2292" s="59"/>
    </row>
    <row r="2293" spans="3:7" x14ac:dyDescent="0.25">
      <c r="C2293" s="44">
        <f t="shared" si="85"/>
        <v>2011</v>
      </c>
      <c r="D2293" s="44">
        <f t="shared" si="86"/>
        <v>3</v>
      </c>
      <c r="E2293" s="23">
        <v>40612</v>
      </c>
      <c r="F2293" s="22">
        <v>271.57400000000001</v>
      </c>
      <c r="G2293" s="59"/>
    </row>
    <row r="2294" spans="3:7" x14ac:dyDescent="0.25">
      <c r="C2294" s="44">
        <f t="shared" si="85"/>
        <v>2011</v>
      </c>
      <c r="D2294" s="44">
        <f t="shared" si="86"/>
        <v>3</v>
      </c>
      <c r="E2294" s="23">
        <v>40613</v>
      </c>
      <c r="F2294" s="22">
        <v>276.637</v>
      </c>
      <c r="G2294" s="59"/>
    </row>
    <row r="2295" spans="3:7" x14ac:dyDescent="0.25">
      <c r="C2295" s="44">
        <f t="shared" si="85"/>
        <v>2011</v>
      </c>
      <c r="D2295" s="44">
        <f t="shared" si="86"/>
        <v>3</v>
      </c>
      <c r="E2295" s="23">
        <v>40616</v>
      </c>
      <c r="F2295" s="22">
        <v>264.483</v>
      </c>
      <c r="G2295" s="59"/>
    </row>
    <row r="2296" spans="3:7" x14ac:dyDescent="0.25">
      <c r="C2296" s="44">
        <f t="shared" si="85"/>
        <v>2011</v>
      </c>
      <c r="D2296" s="44">
        <f t="shared" si="86"/>
        <v>3</v>
      </c>
      <c r="E2296" s="23">
        <v>40617</v>
      </c>
      <c r="F2296" s="22">
        <v>267.15699999999998</v>
      </c>
      <c r="G2296" s="59"/>
    </row>
    <row r="2297" spans="3:7" x14ac:dyDescent="0.25">
      <c r="C2297" s="44">
        <f t="shared" si="85"/>
        <v>2011</v>
      </c>
      <c r="D2297" s="44">
        <f t="shared" si="86"/>
        <v>3</v>
      </c>
      <c r="E2297" s="23">
        <v>40618</v>
      </c>
      <c r="F2297" s="22">
        <v>259.39800000000002</v>
      </c>
      <c r="G2297" s="59"/>
    </row>
    <row r="2298" spans="3:7" x14ac:dyDescent="0.25">
      <c r="C2298" s="44">
        <f t="shared" si="85"/>
        <v>2011</v>
      </c>
      <c r="D2298" s="44">
        <f t="shared" si="86"/>
        <v>3</v>
      </c>
      <c r="E2298" s="23">
        <v>40619</v>
      </c>
      <c r="F2298" s="22">
        <v>254.952</v>
      </c>
      <c r="G2298" s="59"/>
    </row>
    <row r="2299" spans="3:7" x14ac:dyDescent="0.25">
      <c r="C2299" s="44">
        <f t="shared" si="85"/>
        <v>2011</v>
      </c>
      <c r="D2299" s="44">
        <f t="shared" si="86"/>
        <v>3</v>
      </c>
      <c r="E2299" s="23">
        <v>40620</v>
      </c>
      <c r="F2299" s="22">
        <v>249.697</v>
      </c>
      <c r="G2299" s="59"/>
    </row>
    <row r="2300" spans="3:7" x14ac:dyDescent="0.25">
      <c r="C2300" s="44">
        <f t="shared" si="85"/>
        <v>2011</v>
      </c>
      <c r="D2300" s="44">
        <f t="shared" si="86"/>
        <v>3</v>
      </c>
      <c r="E2300" s="23">
        <v>40623</v>
      </c>
      <c r="F2300" s="22">
        <v>243.78399999999999</v>
      </c>
      <c r="G2300" s="59"/>
    </row>
    <row r="2301" spans="3:7" x14ac:dyDescent="0.25">
      <c r="C2301" s="44">
        <f t="shared" si="85"/>
        <v>2011</v>
      </c>
      <c r="D2301" s="44">
        <f t="shared" si="86"/>
        <v>3</v>
      </c>
      <c r="E2301" s="23">
        <v>40624</v>
      </c>
      <c r="F2301" s="22">
        <v>248.017</v>
      </c>
      <c r="G2301" s="59"/>
    </row>
    <row r="2302" spans="3:7" x14ac:dyDescent="0.25">
      <c r="C2302" s="44">
        <f t="shared" si="85"/>
        <v>2011</v>
      </c>
      <c r="D2302" s="44">
        <f t="shared" si="86"/>
        <v>3</v>
      </c>
      <c r="E2302" s="23">
        <v>40625</v>
      </c>
      <c r="F2302" s="22">
        <v>253.535</v>
      </c>
      <c r="G2302" s="59"/>
    </row>
    <row r="2303" spans="3:7" x14ac:dyDescent="0.25">
      <c r="C2303" s="44">
        <f t="shared" si="85"/>
        <v>2011</v>
      </c>
      <c r="D2303" s="44">
        <f t="shared" si="86"/>
        <v>3</v>
      </c>
      <c r="E2303" s="23">
        <v>40626</v>
      </c>
      <c r="F2303" s="22">
        <v>242.22800000000001</v>
      </c>
      <c r="G2303" s="59"/>
    </row>
    <row r="2304" spans="3:7" x14ac:dyDescent="0.25">
      <c r="C2304" s="44">
        <f t="shared" si="85"/>
        <v>2011</v>
      </c>
      <c r="D2304" s="44">
        <f t="shared" si="86"/>
        <v>3</v>
      </c>
      <c r="E2304" s="23">
        <v>40627</v>
      </c>
      <c r="F2304" s="22">
        <v>237.62700000000001</v>
      </c>
      <c r="G2304" s="59"/>
    </row>
    <row r="2305" spans="3:7" x14ac:dyDescent="0.25">
      <c r="C2305" s="44">
        <f t="shared" si="85"/>
        <v>2011</v>
      </c>
      <c r="D2305" s="44">
        <f t="shared" si="86"/>
        <v>3</v>
      </c>
      <c r="E2305" s="23">
        <v>40630</v>
      </c>
      <c r="F2305" s="22">
        <v>238.72800000000001</v>
      </c>
      <c r="G2305" s="59"/>
    </row>
    <row r="2306" spans="3:7" x14ac:dyDescent="0.25">
      <c r="C2306" s="44">
        <f t="shared" si="85"/>
        <v>2011</v>
      </c>
      <c r="D2306" s="44">
        <f t="shared" si="86"/>
        <v>3</v>
      </c>
      <c r="E2306" s="23">
        <v>40631</v>
      </c>
      <c r="F2306" s="22">
        <v>227.5</v>
      </c>
      <c r="G2306" s="59"/>
    </row>
    <row r="2307" spans="3:7" x14ac:dyDescent="0.25">
      <c r="C2307" s="44">
        <f t="shared" si="85"/>
        <v>2011</v>
      </c>
      <c r="D2307" s="44">
        <f t="shared" si="86"/>
        <v>3</v>
      </c>
      <c r="E2307" s="23">
        <v>40632</v>
      </c>
      <c r="F2307" s="22">
        <v>230.66900000000001</v>
      </c>
      <c r="G2307" s="59"/>
    </row>
    <row r="2308" spans="3:7" x14ac:dyDescent="0.25">
      <c r="C2308" s="44">
        <f t="shared" si="85"/>
        <v>2011</v>
      </c>
      <c r="D2308" s="44">
        <f t="shared" si="86"/>
        <v>3</v>
      </c>
      <c r="E2308" s="23">
        <v>40633</v>
      </c>
      <c r="F2308" s="22">
        <v>235.43</v>
      </c>
      <c r="G2308" s="59"/>
    </row>
    <row r="2309" spans="3:7" x14ac:dyDescent="0.25">
      <c r="C2309" s="44">
        <f t="shared" si="85"/>
        <v>2011</v>
      </c>
      <c r="D2309" s="44">
        <f t="shared" si="86"/>
        <v>4</v>
      </c>
      <c r="E2309" s="23">
        <v>40634</v>
      </c>
      <c r="F2309" s="22">
        <v>223.10499999999999</v>
      </c>
      <c r="G2309" s="59"/>
    </row>
    <row r="2310" spans="3:7" x14ac:dyDescent="0.25">
      <c r="C2310" s="44">
        <f t="shared" si="85"/>
        <v>2011</v>
      </c>
      <c r="D2310" s="44">
        <f t="shared" si="86"/>
        <v>4</v>
      </c>
      <c r="E2310" s="23">
        <v>40637</v>
      </c>
      <c r="F2310" s="22">
        <v>211.91</v>
      </c>
      <c r="G2310" s="59"/>
    </row>
    <row r="2311" spans="3:7" x14ac:dyDescent="0.25">
      <c r="C2311" s="44">
        <f t="shared" ref="C2311:C2374" si="87">YEAR(E2311)</f>
        <v>2011</v>
      </c>
      <c r="D2311" s="44">
        <f t="shared" ref="D2311:D2374" si="88">MONTH(E2311)</f>
        <v>4</v>
      </c>
      <c r="E2311" s="23">
        <v>40638</v>
      </c>
      <c r="F2311" s="22">
        <v>202.38499999999999</v>
      </c>
      <c r="G2311" s="59"/>
    </row>
    <row r="2312" spans="3:7" x14ac:dyDescent="0.25">
      <c r="C2312" s="44">
        <f t="shared" si="87"/>
        <v>2011</v>
      </c>
      <c r="D2312" s="44">
        <f t="shared" si="88"/>
        <v>4</v>
      </c>
      <c r="E2312" s="23">
        <v>40639</v>
      </c>
      <c r="F2312" s="22">
        <v>181.60400000000001</v>
      </c>
      <c r="G2312" s="59"/>
    </row>
    <row r="2313" spans="3:7" x14ac:dyDescent="0.25">
      <c r="C2313" s="44">
        <f t="shared" si="87"/>
        <v>2011</v>
      </c>
      <c r="D2313" s="44">
        <f t="shared" si="88"/>
        <v>4</v>
      </c>
      <c r="E2313" s="23">
        <v>40640</v>
      </c>
      <c r="F2313" s="22">
        <v>186.797</v>
      </c>
      <c r="G2313" s="59"/>
    </row>
    <row r="2314" spans="3:7" x14ac:dyDescent="0.25">
      <c r="C2314" s="44">
        <f t="shared" si="87"/>
        <v>2011</v>
      </c>
      <c r="D2314" s="44">
        <f t="shared" si="88"/>
        <v>4</v>
      </c>
      <c r="E2314" s="23">
        <v>40641</v>
      </c>
      <c r="F2314" s="22">
        <v>184.364</v>
      </c>
      <c r="G2314" s="59"/>
    </row>
    <row r="2315" spans="3:7" x14ac:dyDescent="0.25">
      <c r="C2315" s="44">
        <f t="shared" si="87"/>
        <v>2011</v>
      </c>
      <c r="D2315" s="44">
        <f t="shared" si="88"/>
        <v>4</v>
      </c>
      <c r="E2315" s="23">
        <v>40644</v>
      </c>
      <c r="F2315" s="22">
        <v>182.61699999999999</v>
      </c>
      <c r="G2315" s="59"/>
    </row>
    <row r="2316" spans="3:7" x14ac:dyDescent="0.25">
      <c r="C2316" s="44">
        <f t="shared" si="87"/>
        <v>2011</v>
      </c>
      <c r="D2316" s="44">
        <f t="shared" si="88"/>
        <v>4</v>
      </c>
      <c r="E2316" s="23">
        <v>40645</v>
      </c>
      <c r="F2316" s="22">
        <v>182.11099999999999</v>
      </c>
      <c r="G2316" s="59"/>
    </row>
    <row r="2317" spans="3:7" x14ac:dyDescent="0.25">
      <c r="C2317" s="44">
        <f t="shared" si="87"/>
        <v>2011</v>
      </c>
      <c r="D2317" s="44">
        <f t="shared" si="88"/>
        <v>4</v>
      </c>
      <c r="E2317" s="23">
        <v>40646</v>
      </c>
      <c r="F2317" s="22">
        <v>185.62299999999999</v>
      </c>
      <c r="G2317" s="59"/>
    </row>
    <row r="2318" spans="3:7" x14ac:dyDescent="0.25">
      <c r="C2318" s="44">
        <f t="shared" si="87"/>
        <v>2011</v>
      </c>
      <c r="D2318" s="44">
        <f t="shared" si="88"/>
        <v>4</v>
      </c>
      <c r="E2318" s="23">
        <v>40647</v>
      </c>
      <c r="F2318" s="22">
        <v>190.173</v>
      </c>
      <c r="G2318" s="59"/>
    </row>
    <row r="2319" spans="3:7" x14ac:dyDescent="0.25">
      <c r="C2319" s="44">
        <f t="shared" si="87"/>
        <v>2011</v>
      </c>
      <c r="D2319" s="44">
        <f t="shared" si="88"/>
        <v>4</v>
      </c>
      <c r="E2319" s="23">
        <v>40648</v>
      </c>
      <c r="F2319" s="22">
        <v>193.69</v>
      </c>
      <c r="G2319" s="59"/>
    </row>
    <row r="2320" spans="3:7" x14ac:dyDescent="0.25">
      <c r="C2320" s="44">
        <f t="shared" si="87"/>
        <v>2011</v>
      </c>
      <c r="D2320" s="44">
        <f t="shared" si="88"/>
        <v>4</v>
      </c>
      <c r="E2320" s="23">
        <v>40651</v>
      </c>
      <c r="F2320" s="22">
        <v>202.15600000000001</v>
      </c>
      <c r="G2320" s="59"/>
    </row>
    <row r="2321" spans="3:7" x14ac:dyDescent="0.25">
      <c r="C2321" s="44">
        <f t="shared" si="87"/>
        <v>2011</v>
      </c>
      <c r="D2321" s="44">
        <f t="shared" si="88"/>
        <v>4</v>
      </c>
      <c r="E2321" s="23">
        <v>40652</v>
      </c>
      <c r="F2321" s="22">
        <v>197.423</v>
      </c>
      <c r="G2321" s="59"/>
    </row>
    <row r="2322" spans="3:7" x14ac:dyDescent="0.25">
      <c r="C2322" s="44">
        <f t="shared" si="87"/>
        <v>2011</v>
      </c>
      <c r="D2322" s="44">
        <f t="shared" si="88"/>
        <v>4</v>
      </c>
      <c r="E2322" s="23">
        <v>40653</v>
      </c>
      <c r="F2322" s="22">
        <v>176.446</v>
      </c>
      <c r="G2322" s="59"/>
    </row>
    <row r="2323" spans="3:7" x14ac:dyDescent="0.25">
      <c r="C2323" s="44">
        <f t="shared" si="87"/>
        <v>2011</v>
      </c>
      <c r="D2323" s="44">
        <f t="shared" si="88"/>
        <v>4</v>
      </c>
      <c r="E2323" s="23">
        <v>40654</v>
      </c>
      <c r="F2323" s="22">
        <v>185.08</v>
      </c>
      <c r="G2323" s="59"/>
    </row>
    <row r="2324" spans="3:7" x14ac:dyDescent="0.25">
      <c r="C2324" s="44">
        <f t="shared" si="87"/>
        <v>2011</v>
      </c>
      <c r="D2324" s="44">
        <f t="shared" si="88"/>
        <v>4</v>
      </c>
      <c r="E2324" s="23">
        <v>40655</v>
      </c>
      <c r="F2324" s="22">
        <v>184.20699999999999</v>
      </c>
      <c r="G2324" s="59"/>
    </row>
    <row r="2325" spans="3:7" x14ac:dyDescent="0.25">
      <c r="C2325" s="44">
        <f t="shared" si="87"/>
        <v>2011</v>
      </c>
      <c r="D2325" s="44">
        <f t="shared" si="88"/>
        <v>4</v>
      </c>
      <c r="E2325" s="23">
        <v>40658</v>
      </c>
      <c r="F2325" s="22">
        <v>183.52099999999999</v>
      </c>
      <c r="G2325" s="59"/>
    </row>
    <row r="2326" spans="3:7" x14ac:dyDescent="0.25">
      <c r="C2326" s="44">
        <f t="shared" si="87"/>
        <v>2011</v>
      </c>
      <c r="D2326" s="44">
        <f t="shared" si="88"/>
        <v>4</v>
      </c>
      <c r="E2326" s="23">
        <v>40659</v>
      </c>
      <c r="F2326" s="22">
        <v>182.601</v>
      </c>
      <c r="G2326" s="59"/>
    </row>
    <row r="2327" spans="3:7" x14ac:dyDescent="0.25">
      <c r="C2327" s="44">
        <f t="shared" si="87"/>
        <v>2011</v>
      </c>
      <c r="D2327" s="44">
        <f t="shared" si="88"/>
        <v>4</v>
      </c>
      <c r="E2327" s="23">
        <v>40660</v>
      </c>
      <c r="F2327" s="22">
        <v>185.83799999999999</v>
      </c>
      <c r="G2327" s="59"/>
    </row>
    <row r="2328" spans="3:7" x14ac:dyDescent="0.25">
      <c r="C2328" s="44">
        <f t="shared" si="87"/>
        <v>2011</v>
      </c>
      <c r="D2328" s="44">
        <f t="shared" si="88"/>
        <v>4</v>
      </c>
      <c r="E2328" s="23">
        <v>40661</v>
      </c>
      <c r="F2328" s="22">
        <v>180.93299999999999</v>
      </c>
      <c r="G2328" s="59"/>
    </row>
    <row r="2329" spans="3:7" x14ac:dyDescent="0.25">
      <c r="C2329" s="44">
        <f t="shared" si="87"/>
        <v>2011</v>
      </c>
      <c r="D2329" s="44">
        <f t="shared" si="88"/>
        <v>4</v>
      </c>
      <c r="E2329" s="23">
        <v>40662</v>
      </c>
      <c r="F2329" s="22">
        <v>180.547</v>
      </c>
      <c r="G2329" s="59"/>
    </row>
    <row r="2330" spans="3:7" x14ac:dyDescent="0.25">
      <c r="C2330" s="44">
        <f t="shared" si="87"/>
        <v>2011</v>
      </c>
      <c r="D2330" s="44">
        <f t="shared" si="88"/>
        <v>5</v>
      </c>
      <c r="E2330" s="23">
        <v>40665</v>
      </c>
      <c r="F2330" s="22">
        <v>180.203</v>
      </c>
      <c r="G2330" s="59"/>
    </row>
    <row r="2331" spans="3:7" x14ac:dyDescent="0.25">
      <c r="C2331" s="44">
        <f t="shared" si="87"/>
        <v>2011</v>
      </c>
      <c r="D2331" s="44">
        <f t="shared" si="88"/>
        <v>5</v>
      </c>
      <c r="E2331" s="23">
        <v>40666</v>
      </c>
      <c r="F2331" s="22">
        <v>180.756</v>
      </c>
      <c r="G2331" s="59"/>
    </row>
    <row r="2332" spans="3:7" x14ac:dyDescent="0.25">
      <c r="C2332" s="44">
        <f t="shared" si="87"/>
        <v>2011</v>
      </c>
      <c r="D2332" s="44">
        <f t="shared" si="88"/>
        <v>5</v>
      </c>
      <c r="E2332" s="23">
        <v>40667</v>
      </c>
      <c r="F2332" s="22">
        <v>175.08099999999999</v>
      </c>
      <c r="G2332" s="59"/>
    </row>
    <row r="2333" spans="3:7" x14ac:dyDescent="0.25">
      <c r="C2333" s="44">
        <f t="shared" si="87"/>
        <v>2011</v>
      </c>
      <c r="D2333" s="44">
        <f t="shared" si="88"/>
        <v>5</v>
      </c>
      <c r="E2333" s="23">
        <v>40668</v>
      </c>
      <c r="F2333" s="22">
        <v>179.21600000000001</v>
      </c>
      <c r="G2333" s="59"/>
    </row>
    <row r="2334" spans="3:7" x14ac:dyDescent="0.25">
      <c r="C2334" s="44">
        <f t="shared" si="87"/>
        <v>2011</v>
      </c>
      <c r="D2334" s="44">
        <f t="shared" si="88"/>
        <v>5</v>
      </c>
      <c r="E2334" s="23">
        <v>40669</v>
      </c>
      <c r="F2334" s="22">
        <v>180.983</v>
      </c>
      <c r="G2334" s="59"/>
    </row>
    <row r="2335" spans="3:7" x14ac:dyDescent="0.25">
      <c r="C2335" s="44">
        <f t="shared" si="87"/>
        <v>2011</v>
      </c>
      <c r="D2335" s="44">
        <f t="shared" si="88"/>
        <v>5</v>
      </c>
      <c r="E2335" s="23">
        <v>40672</v>
      </c>
      <c r="F2335" s="22">
        <v>187.42099999999999</v>
      </c>
      <c r="G2335" s="59"/>
    </row>
    <row r="2336" spans="3:7" x14ac:dyDescent="0.25">
      <c r="C2336" s="44">
        <f t="shared" si="87"/>
        <v>2011</v>
      </c>
      <c r="D2336" s="44">
        <f t="shared" si="88"/>
        <v>5</v>
      </c>
      <c r="E2336" s="23">
        <v>40673</v>
      </c>
      <c r="F2336" s="22">
        <v>183.19200000000001</v>
      </c>
      <c r="G2336" s="59"/>
    </row>
    <row r="2337" spans="3:7" x14ac:dyDescent="0.25">
      <c r="C2337" s="44">
        <f t="shared" si="87"/>
        <v>2011</v>
      </c>
      <c r="D2337" s="44">
        <f t="shared" si="88"/>
        <v>5</v>
      </c>
      <c r="E2337" s="23">
        <v>40674</v>
      </c>
      <c r="F2337" s="22">
        <v>181.291</v>
      </c>
      <c r="G2337" s="59"/>
    </row>
    <row r="2338" spans="3:7" x14ac:dyDescent="0.25">
      <c r="C2338" s="44">
        <f t="shared" si="87"/>
        <v>2011</v>
      </c>
      <c r="D2338" s="44">
        <f t="shared" si="88"/>
        <v>5</v>
      </c>
      <c r="E2338" s="23">
        <v>40675</v>
      </c>
      <c r="F2338" s="22">
        <v>182.55099999999999</v>
      </c>
      <c r="G2338" s="59"/>
    </row>
    <row r="2339" spans="3:7" x14ac:dyDescent="0.25">
      <c r="C2339" s="44">
        <f t="shared" si="87"/>
        <v>2011</v>
      </c>
      <c r="D2339" s="44">
        <f t="shared" si="88"/>
        <v>5</v>
      </c>
      <c r="E2339" s="23">
        <v>40676</v>
      </c>
      <c r="F2339" s="22">
        <v>181.072</v>
      </c>
      <c r="G2339" s="59"/>
    </row>
    <row r="2340" spans="3:7" x14ac:dyDescent="0.25">
      <c r="C2340" s="44">
        <f t="shared" si="87"/>
        <v>2011</v>
      </c>
      <c r="D2340" s="44">
        <f t="shared" si="88"/>
        <v>5</v>
      </c>
      <c r="E2340" s="23">
        <v>40679</v>
      </c>
      <c r="F2340" s="22">
        <v>181.40299999999999</v>
      </c>
      <c r="G2340" s="59"/>
    </row>
    <row r="2341" spans="3:7" x14ac:dyDescent="0.25">
      <c r="C2341" s="44">
        <f t="shared" si="87"/>
        <v>2011</v>
      </c>
      <c r="D2341" s="44">
        <f t="shared" si="88"/>
        <v>5</v>
      </c>
      <c r="E2341" s="23">
        <v>40680</v>
      </c>
      <c r="F2341" s="22">
        <v>185.15299999999999</v>
      </c>
      <c r="G2341" s="59"/>
    </row>
    <row r="2342" spans="3:7" x14ac:dyDescent="0.25">
      <c r="C2342" s="44">
        <f t="shared" si="87"/>
        <v>2011</v>
      </c>
      <c r="D2342" s="44">
        <f t="shared" si="88"/>
        <v>5</v>
      </c>
      <c r="E2342" s="23">
        <v>40681</v>
      </c>
      <c r="F2342" s="22">
        <v>185.68</v>
      </c>
      <c r="G2342" s="59"/>
    </row>
    <row r="2343" spans="3:7" x14ac:dyDescent="0.25">
      <c r="C2343" s="44">
        <f t="shared" si="87"/>
        <v>2011</v>
      </c>
      <c r="D2343" s="44">
        <f t="shared" si="88"/>
        <v>5</v>
      </c>
      <c r="E2343" s="23">
        <v>40682</v>
      </c>
      <c r="F2343" s="22">
        <v>188.476</v>
      </c>
      <c r="G2343" s="59"/>
    </row>
    <row r="2344" spans="3:7" x14ac:dyDescent="0.25">
      <c r="C2344" s="44">
        <f t="shared" si="87"/>
        <v>2011</v>
      </c>
      <c r="D2344" s="44">
        <f t="shared" si="88"/>
        <v>5</v>
      </c>
      <c r="E2344" s="23">
        <v>40683</v>
      </c>
      <c r="F2344" s="22">
        <v>196.49799999999999</v>
      </c>
      <c r="G2344" s="59"/>
    </row>
    <row r="2345" spans="3:7" x14ac:dyDescent="0.25">
      <c r="C2345" s="44">
        <f t="shared" si="87"/>
        <v>2011</v>
      </c>
      <c r="D2345" s="44">
        <f t="shared" si="88"/>
        <v>5</v>
      </c>
      <c r="E2345" s="23">
        <v>40686</v>
      </c>
      <c r="F2345" s="22">
        <v>208.03700000000001</v>
      </c>
      <c r="G2345" s="59"/>
    </row>
    <row r="2346" spans="3:7" x14ac:dyDescent="0.25">
      <c r="C2346" s="44">
        <f t="shared" si="87"/>
        <v>2011</v>
      </c>
      <c r="D2346" s="44">
        <f t="shared" si="88"/>
        <v>5</v>
      </c>
      <c r="E2346" s="23">
        <v>40687</v>
      </c>
      <c r="F2346" s="22">
        <v>210.84200000000001</v>
      </c>
      <c r="G2346" s="59"/>
    </row>
    <row r="2347" spans="3:7" x14ac:dyDescent="0.25">
      <c r="C2347" s="44">
        <f t="shared" si="87"/>
        <v>2011</v>
      </c>
      <c r="D2347" s="44">
        <f t="shared" si="88"/>
        <v>5</v>
      </c>
      <c r="E2347" s="23">
        <v>40688</v>
      </c>
      <c r="F2347" s="22">
        <v>212.78299999999999</v>
      </c>
      <c r="G2347" s="59"/>
    </row>
    <row r="2348" spans="3:7" x14ac:dyDescent="0.25">
      <c r="C2348" s="44">
        <f t="shared" si="87"/>
        <v>2011</v>
      </c>
      <c r="D2348" s="44">
        <f t="shared" si="88"/>
        <v>5</v>
      </c>
      <c r="E2348" s="23">
        <v>40689</v>
      </c>
      <c r="F2348" s="22">
        <v>213.172</v>
      </c>
      <c r="G2348" s="59"/>
    </row>
    <row r="2349" spans="3:7" x14ac:dyDescent="0.25">
      <c r="C2349" s="44">
        <f t="shared" si="87"/>
        <v>2011</v>
      </c>
      <c r="D2349" s="44">
        <f t="shared" si="88"/>
        <v>5</v>
      </c>
      <c r="E2349" s="23">
        <v>40690</v>
      </c>
      <c r="F2349" s="22">
        <v>219.71899999999999</v>
      </c>
      <c r="G2349" s="59"/>
    </row>
    <row r="2350" spans="3:7" x14ac:dyDescent="0.25">
      <c r="C2350" s="44">
        <f t="shared" si="87"/>
        <v>2011</v>
      </c>
      <c r="D2350" s="44">
        <f t="shared" si="88"/>
        <v>5</v>
      </c>
      <c r="E2350" s="23">
        <v>40693</v>
      </c>
      <c r="F2350" s="22">
        <v>220.85400000000001</v>
      </c>
      <c r="G2350" s="59"/>
    </row>
    <row r="2351" spans="3:7" x14ac:dyDescent="0.25">
      <c r="C2351" s="44">
        <f t="shared" si="87"/>
        <v>2011</v>
      </c>
      <c r="D2351" s="44">
        <f t="shared" si="88"/>
        <v>5</v>
      </c>
      <c r="E2351" s="23">
        <v>40694</v>
      </c>
      <c r="F2351" s="22">
        <v>219.10300000000001</v>
      </c>
      <c r="G2351" s="59"/>
    </row>
    <row r="2352" spans="3:7" x14ac:dyDescent="0.25">
      <c r="C2352" s="44">
        <f t="shared" si="87"/>
        <v>2011</v>
      </c>
      <c r="D2352" s="44">
        <f t="shared" si="88"/>
        <v>6</v>
      </c>
      <c r="E2352" s="23">
        <v>40695</v>
      </c>
      <c r="F2352" s="22">
        <v>218.054</v>
      </c>
      <c r="G2352" s="59"/>
    </row>
    <row r="2353" spans="3:7" x14ac:dyDescent="0.25">
      <c r="C2353" s="44">
        <f t="shared" si="87"/>
        <v>2011</v>
      </c>
      <c r="D2353" s="44">
        <f t="shared" si="88"/>
        <v>6</v>
      </c>
      <c r="E2353" s="23">
        <v>40696</v>
      </c>
      <c r="F2353" s="22">
        <v>222.33</v>
      </c>
      <c r="G2353" s="59"/>
    </row>
    <row r="2354" spans="3:7" x14ac:dyDescent="0.25">
      <c r="C2354" s="44">
        <f t="shared" si="87"/>
        <v>2011</v>
      </c>
      <c r="D2354" s="44">
        <f t="shared" si="88"/>
        <v>6</v>
      </c>
      <c r="E2354" s="23">
        <v>40697</v>
      </c>
      <c r="F2354" s="22">
        <v>228.34100000000001</v>
      </c>
      <c r="G2354" s="59"/>
    </row>
    <row r="2355" spans="3:7" x14ac:dyDescent="0.25">
      <c r="C2355" s="44">
        <f t="shared" si="87"/>
        <v>2011</v>
      </c>
      <c r="D2355" s="44">
        <f t="shared" si="88"/>
        <v>6</v>
      </c>
      <c r="E2355" s="23">
        <v>40700</v>
      </c>
      <c r="F2355" s="22">
        <v>227.89699999999999</v>
      </c>
      <c r="G2355" s="59"/>
    </row>
    <row r="2356" spans="3:7" x14ac:dyDescent="0.25">
      <c r="C2356" s="44">
        <f t="shared" si="87"/>
        <v>2011</v>
      </c>
      <c r="D2356" s="44">
        <f t="shared" si="88"/>
        <v>6</v>
      </c>
      <c r="E2356" s="23">
        <v>40701</v>
      </c>
      <c r="F2356" s="22">
        <v>225.542</v>
      </c>
      <c r="G2356" s="59"/>
    </row>
    <row r="2357" spans="3:7" x14ac:dyDescent="0.25">
      <c r="C2357" s="44">
        <f t="shared" si="87"/>
        <v>2011</v>
      </c>
      <c r="D2357" s="44">
        <f t="shared" si="88"/>
        <v>6</v>
      </c>
      <c r="E2357" s="23">
        <v>40702</v>
      </c>
      <c r="F2357" s="22">
        <v>233.666</v>
      </c>
      <c r="G2357" s="59"/>
    </row>
    <row r="2358" spans="3:7" x14ac:dyDescent="0.25">
      <c r="C2358" s="44">
        <f t="shared" si="87"/>
        <v>2011</v>
      </c>
      <c r="D2358" s="44">
        <f t="shared" si="88"/>
        <v>6</v>
      </c>
      <c r="E2358" s="23">
        <v>40703</v>
      </c>
      <c r="F2358" s="22">
        <v>238.197</v>
      </c>
      <c r="G2358" s="59"/>
    </row>
    <row r="2359" spans="3:7" x14ac:dyDescent="0.25">
      <c r="C2359" s="44">
        <f t="shared" si="87"/>
        <v>2011</v>
      </c>
      <c r="D2359" s="44">
        <f t="shared" si="88"/>
        <v>6</v>
      </c>
      <c r="E2359" s="23">
        <v>40704</v>
      </c>
      <c r="F2359" s="22">
        <v>247.98699999999999</v>
      </c>
      <c r="G2359" s="59"/>
    </row>
    <row r="2360" spans="3:7" x14ac:dyDescent="0.25">
      <c r="C2360" s="44">
        <f t="shared" si="87"/>
        <v>2011</v>
      </c>
      <c r="D2360" s="44">
        <f t="shared" si="88"/>
        <v>6</v>
      </c>
      <c r="E2360" s="23">
        <v>40707</v>
      </c>
      <c r="F2360" s="22">
        <v>262.36799999999999</v>
      </c>
      <c r="G2360" s="59"/>
    </row>
    <row r="2361" spans="3:7" x14ac:dyDescent="0.25">
      <c r="C2361" s="44">
        <f t="shared" si="87"/>
        <v>2011</v>
      </c>
      <c r="D2361" s="44">
        <f t="shared" si="88"/>
        <v>6</v>
      </c>
      <c r="E2361" s="23">
        <v>40708</v>
      </c>
      <c r="F2361" s="22">
        <v>239.25</v>
      </c>
      <c r="G2361" s="59"/>
    </row>
    <row r="2362" spans="3:7" x14ac:dyDescent="0.25">
      <c r="C2362" s="44">
        <f t="shared" si="87"/>
        <v>2011</v>
      </c>
      <c r="D2362" s="44">
        <f t="shared" si="88"/>
        <v>6</v>
      </c>
      <c r="E2362" s="23">
        <v>40709</v>
      </c>
      <c r="F2362" s="22">
        <v>258.78300000000002</v>
      </c>
      <c r="G2362" s="59"/>
    </row>
    <row r="2363" spans="3:7" x14ac:dyDescent="0.25">
      <c r="C2363" s="44">
        <f t="shared" si="87"/>
        <v>2011</v>
      </c>
      <c r="D2363" s="44">
        <f t="shared" si="88"/>
        <v>6</v>
      </c>
      <c r="E2363" s="23">
        <v>40710</v>
      </c>
      <c r="F2363" s="22">
        <v>266.33499999999998</v>
      </c>
      <c r="G2363" s="59"/>
    </row>
    <row r="2364" spans="3:7" x14ac:dyDescent="0.25">
      <c r="C2364" s="44">
        <f t="shared" si="87"/>
        <v>2011</v>
      </c>
      <c r="D2364" s="44">
        <f t="shared" si="88"/>
        <v>6</v>
      </c>
      <c r="E2364" s="23">
        <v>40711</v>
      </c>
      <c r="F2364" s="22">
        <v>256.68200000000002</v>
      </c>
      <c r="G2364" s="59"/>
    </row>
    <row r="2365" spans="3:7" x14ac:dyDescent="0.25">
      <c r="C2365" s="44">
        <f t="shared" si="87"/>
        <v>2011</v>
      </c>
      <c r="D2365" s="44">
        <f t="shared" si="88"/>
        <v>6</v>
      </c>
      <c r="E2365" s="23">
        <v>40714</v>
      </c>
      <c r="F2365" s="22">
        <v>265.11200000000002</v>
      </c>
      <c r="G2365" s="59"/>
    </row>
    <row r="2366" spans="3:7" x14ac:dyDescent="0.25">
      <c r="C2366" s="44">
        <f t="shared" si="87"/>
        <v>2011</v>
      </c>
      <c r="D2366" s="44">
        <f t="shared" si="88"/>
        <v>6</v>
      </c>
      <c r="E2366" s="23">
        <v>40715</v>
      </c>
      <c r="F2366" s="22">
        <v>251.38499999999999</v>
      </c>
      <c r="G2366" s="59"/>
    </row>
    <row r="2367" spans="3:7" x14ac:dyDescent="0.25">
      <c r="C2367" s="44">
        <f t="shared" si="87"/>
        <v>2011</v>
      </c>
      <c r="D2367" s="44">
        <f t="shared" si="88"/>
        <v>6</v>
      </c>
      <c r="E2367" s="23">
        <v>40716</v>
      </c>
      <c r="F2367" s="22">
        <v>256.41800000000001</v>
      </c>
      <c r="G2367" s="59"/>
    </row>
    <row r="2368" spans="3:7" x14ac:dyDescent="0.25">
      <c r="C2368" s="44">
        <f t="shared" si="87"/>
        <v>2011</v>
      </c>
      <c r="D2368" s="44">
        <f t="shared" si="88"/>
        <v>6</v>
      </c>
      <c r="E2368" s="23">
        <v>40717</v>
      </c>
      <c r="F2368" s="22">
        <v>270.11599999999999</v>
      </c>
      <c r="G2368" s="59"/>
    </row>
    <row r="2369" spans="3:7" x14ac:dyDescent="0.25">
      <c r="C2369" s="44">
        <f t="shared" si="87"/>
        <v>2011</v>
      </c>
      <c r="D2369" s="44">
        <f t="shared" si="88"/>
        <v>6</v>
      </c>
      <c r="E2369" s="23">
        <v>40718</v>
      </c>
      <c r="F2369" s="22">
        <v>289.51100000000002</v>
      </c>
      <c r="G2369" s="59"/>
    </row>
    <row r="2370" spans="3:7" x14ac:dyDescent="0.25">
      <c r="C2370" s="44">
        <f t="shared" si="87"/>
        <v>2011</v>
      </c>
      <c r="D2370" s="44">
        <f t="shared" si="88"/>
        <v>6</v>
      </c>
      <c r="E2370" s="23">
        <v>40721</v>
      </c>
      <c r="F2370" s="22">
        <v>295.00799999999998</v>
      </c>
      <c r="G2370" s="59"/>
    </row>
    <row r="2371" spans="3:7" x14ac:dyDescent="0.25">
      <c r="C2371" s="44">
        <f t="shared" si="87"/>
        <v>2011</v>
      </c>
      <c r="D2371" s="44">
        <f t="shared" si="88"/>
        <v>6</v>
      </c>
      <c r="E2371" s="23">
        <v>40722</v>
      </c>
      <c r="F2371" s="22">
        <v>281.822</v>
      </c>
      <c r="G2371" s="59"/>
    </row>
    <row r="2372" spans="3:7" x14ac:dyDescent="0.25">
      <c r="C2372" s="44">
        <f t="shared" si="87"/>
        <v>2011</v>
      </c>
      <c r="D2372" s="44">
        <f t="shared" si="88"/>
        <v>6</v>
      </c>
      <c r="E2372" s="23">
        <v>40723</v>
      </c>
      <c r="F2372" s="22">
        <v>266.66699999999997</v>
      </c>
      <c r="G2372" s="59"/>
    </row>
    <row r="2373" spans="3:7" x14ac:dyDescent="0.25">
      <c r="C2373" s="44">
        <f t="shared" si="87"/>
        <v>2011</v>
      </c>
      <c r="D2373" s="44">
        <f t="shared" si="88"/>
        <v>6</v>
      </c>
      <c r="E2373" s="23">
        <v>40724</v>
      </c>
      <c r="F2373" s="22">
        <v>251.10599999999999</v>
      </c>
      <c r="G2373" s="59"/>
    </row>
    <row r="2374" spans="3:7" x14ac:dyDescent="0.25">
      <c r="C2374" s="44">
        <f t="shared" si="87"/>
        <v>2011</v>
      </c>
      <c r="D2374" s="44">
        <f t="shared" si="88"/>
        <v>7</v>
      </c>
      <c r="E2374" s="23">
        <v>40725</v>
      </c>
      <c r="F2374" s="22">
        <v>253.16800000000001</v>
      </c>
      <c r="G2374" s="59"/>
    </row>
    <row r="2375" spans="3:7" x14ac:dyDescent="0.25">
      <c r="C2375" s="44">
        <f t="shared" ref="C2375:C2438" si="89">YEAR(E2375)</f>
        <v>2011</v>
      </c>
      <c r="D2375" s="44">
        <f t="shared" ref="D2375:D2438" si="90">MONTH(E2375)</f>
        <v>7</v>
      </c>
      <c r="E2375" s="23">
        <v>40728</v>
      </c>
      <c r="F2375" s="22">
        <v>258.11</v>
      </c>
      <c r="G2375" s="59"/>
    </row>
    <row r="2376" spans="3:7" x14ac:dyDescent="0.25">
      <c r="C2376" s="44">
        <f t="shared" si="89"/>
        <v>2011</v>
      </c>
      <c r="D2376" s="44">
        <f t="shared" si="90"/>
        <v>7</v>
      </c>
      <c r="E2376" s="23">
        <v>40729</v>
      </c>
      <c r="F2376" s="22">
        <v>266.07799999999997</v>
      </c>
      <c r="G2376" s="59"/>
    </row>
    <row r="2377" spans="3:7" x14ac:dyDescent="0.25">
      <c r="C2377" s="44">
        <f t="shared" si="89"/>
        <v>2011</v>
      </c>
      <c r="D2377" s="44">
        <f t="shared" si="90"/>
        <v>7</v>
      </c>
      <c r="E2377" s="23">
        <v>40730</v>
      </c>
      <c r="F2377" s="22">
        <v>284.76100000000002</v>
      </c>
      <c r="G2377" s="59"/>
    </row>
    <row r="2378" spans="3:7" x14ac:dyDescent="0.25">
      <c r="C2378" s="44">
        <f t="shared" si="89"/>
        <v>2011</v>
      </c>
      <c r="D2378" s="44">
        <f t="shared" si="90"/>
        <v>7</v>
      </c>
      <c r="E2378" s="23">
        <v>40731</v>
      </c>
      <c r="F2378" s="22">
        <v>278.62700000000001</v>
      </c>
      <c r="G2378" s="59"/>
    </row>
    <row r="2379" spans="3:7" x14ac:dyDescent="0.25">
      <c r="C2379" s="44">
        <f t="shared" si="89"/>
        <v>2011</v>
      </c>
      <c r="D2379" s="44">
        <f t="shared" si="90"/>
        <v>7</v>
      </c>
      <c r="E2379" s="23">
        <v>40732</v>
      </c>
      <c r="F2379" s="22">
        <v>300.33600000000001</v>
      </c>
      <c r="G2379" s="59"/>
    </row>
    <row r="2380" spans="3:7" x14ac:dyDescent="0.25">
      <c r="C2380" s="44">
        <f t="shared" si="89"/>
        <v>2011</v>
      </c>
      <c r="D2380" s="44">
        <f t="shared" si="90"/>
        <v>7</v>
      </c>
      <c r="E2380" s="23">
        <v>40735</v>
      </c>
      <c r="F2380" s="22">
        <v>356.05700000000002</v>
      </c>
      <c r="G2380" s="59"/>
    </row>
    <row r="2381" spans="3:7" x14ac:dyDescent="0.25">
      <c r="C2381" s="44">
        <f t="shared" si="89"/>
        <v>2011</v>
      </c>
      <c r="D2381" s="44">
        <f t="shared" si="90"/>
        <v>7</v>
      </c>
      <c r="E2381" s="23">
        <v>40736</v>
      </c>
      <c r="F2381" s="22">
        <v>340.44200000000001</v>
      </c>
      <c r="G2381" s="59"/>
    </row>
    <row r="2382" spans="3:7" x14ac:dyDescent="0.25">
      <c r="C2382" s="44">
        <f t="shared" si="89"/>
        <v>2011</v>
      </c>
      <c r="D2382" s="44">
        <f t="shared" si="90"/>
        <v>7</v>
      </c>
      <c r="E2382" s="23">
        <v>40737</v>
      </c>
      <c r="F2382" s="22">
        <v>335.31900000000002</v>
      </c>
      <c r="G2382" s="59"/>
    </row>
    <row r="2383" spans="3:7" x14ac:dyDescent="0.25">
      <c r="C2383" s="44">
        <f t="shared" si="89"/>
        <v>2011</v>
      </c>
      <c r="D2383" s="44">
        <f t="shared" si="90"/>
        <v>7</v>
      </c>
      <c r="E2383" s="23">
        <v>40738</v>
      </c>
      <c r="F2383" s="22">
        <v>333.5</v>
      </c>
      <c r="G2383" s="59"/>
    </row>
    <row r="2384" spans="3:7" x14ac:dyDescent="0.25">
      <c r="C2384" s="44">
        <f t="shared" si="89"/>
        <v>2011</v>
      </c>
      <c r="D2384" s="44">
        <f t="shared" si="90"/>
        <v>7</v>
      </c>
      <c r="E2384" s="23">
        <v>40739</v>
      </c>
      <c r="F2384" s="22">
        <v>359.47800000000001</v>
      </c>
      <c r="G2384" s="59"/>
    </row>
    <row r="2385" spans="3:7" x14ac:dyDescent="0.25">
      <c r="C2385" s="44">
        <f t="shared" si="89"/>
        <v>2011</v>
      </c>
      <c r="D2385" s="44">
        <f t="shared" si="90"/>
        <v>7</v>
      </c>
      <c r="E2385" s="23">
        <v>40742</v>
      </c>
      <c r="F2385" s="22">
        <v>367.62</v>
      </c>
      <c r="G2385" s="59"/>
    </row>
    <row r="2386" spans="3:7" x14ac:dyDescent="0.25">
      <c r="C2386" s="44">
        <f t="shared" si="89"/>
        <v>2011</v>
      </c>
      <c r="D2386" s="44">
        <f t="shared" si="90"/>
        <v>7</v>
      </c>
      <c r="E2386" s="23">
        <v>40743</v>
      </c>
      <c r="F2386" s="22">
        <v>356.36900000000003</v>
      </c>
      <c r="G2386" s="59"/>
    </row>
    <row r="2387" spans="3:7" x14ac:dyDescent="0.25">
      <c r="C2387" s="44">
        <f t="shared" si="89"/>
        <v>2011</v>
      </c>
      <c r="D2387" s="44">
        <f t="shared" si="90"/>
        <v>7</v>
      </c>
      <c r="E2387" s="23">
        <v>40744</v>
      </c>
      <c r="F2387" s="22">
        <v>325.34399999999999</v>
      </c>
      <c r="G2387" s="59"/>
    </row>
    <row r="2388" spans="3:7" x14ac:dyDescent="0.25">
      <c r="C2388" s="44">
        <f t="shared" si="89"/>
        <v>2011</v>
      </c>
      <c r="D2388" s="44">
        <f t="shared" si="90"/>
        <v>7</v>
      </c>
      <c r="E2388" s="23">
        <v>40745</v>
      </c>
      <c r="F2388" s="22">
        <v>306.27300000000002</v>
      </c>
      <c r="G2388" s="59"/>
    </row>
    <row r="2389" spans="3:7" x14ac:dyDescent="0.25">
      <c r="C2389" s="44">
        <f t="shared" si="89"/>
        <v>2011</v>
      </c>
      <c r="D2389" s="44">
        <f t="shared" si="90"/>
        <v>7</v>
      </c>
      <c r="E2389" s="23">
        <v>40746</v>
      </c>
      <c r="F2389" s="22">
        <v>299.97399999999999</v>
      </c>
      <c r="G2389" s="59"/>
    </row>
    <row r="2390" spans="3:7" x14ac:dyDescent="0.25">
      <c r="C2390" s="44">
        <f t="shared" si="89"/>
        <v>2011</v>
      </c>
      <c r="D2390" s="44">
        <f t="shared" si="90"/>
        <v>7</v>
      </c>
      <c r="E2390" s="23">
        <v>40749</v>
      </c>
      <c r="F2390" s="22">
        <v>306.55900000000003</v>
      </c>
      <c r="G2390" s="59"/>
    </row>
    <row r="2391" spans="3:7" x14ac:dyDescent="0.25">
      <c r="C2391" s="44">
        <f t="shared" si="89"/>
        <v>2011</v>
      </c>
      <c r="D2391" s="44">
        <f t="shared" si="90"/>
        <v>7</v>
      </c>
      <c r="E2391" s="23">
        <v>40750</v>
      </c>
      <c r="F2391" s="22">
        <v>299.39999999999998</v>
      </c>
      <c r="G2391" s="59"/>
    </row>
    <row r="2392" spans="3:7" x14ac:dyDescent="0.25">
      <c r="C2392" s="44">
        <f t="shared" si="89"/>
        <v>2011</v>
      </c>
      <c r="D2392" s="44">
        <f t="shared" si="90"/>
        <v>7</v>
      </c>
      <c r="E2392" s="23">
        <v>40751</v>
      </c>
      <c r="F2392" s="22">
        <v>307.40600000000001</v>
      </c>
      <c r="G2392" s="59"/>
    </row>
    <row r="2393" spans="3:7" x14ac:dyDescent="0.25">
      <c r="C2393" s="44">
        <f t="shared" si="89"/>
        <v>2011</v>
      </c>
      <c r="D2393" s="44">
        <f t="shared" si="90"/>
        <v>7</v>
      </c>
      <c r="E2393" s="23">
        <v>40752</v>
      </c>
      <c r="F2393" s="22">
        <v>309.32100000000003</v>
      </c>
      <c r="G2393" s="59"/>
    </row>
    <row r="2394" spans="3:7" x14ac:dyDescent="0.25">
      <c r="C2394" s="44">
        <f t="shared" si="89"/>
        <v>2011</v>
      </c>
      <c r="D2394" s="44">
        <f t="shared" si="90"/>
        <v>7</v>
      </c>
      <c r="E2394" s="23">
        <v>40753</v>
      </c>
      <c r="F2394" s="22">
        <v>309.45699999999999</v>
      </c>
      <c r="G2394" s="59"/>
    </row>
    <row r="2395" spans="3:7" x14ac:dyDescent="0.25">
      <c r="C2395" s="44">
        <f t="shared" si="89"/>
        <v>2011</v>
      </c>
      <c r="D2395" s="44">
        <f t="shared" si="90"/>
        <v>8</v>
      </c>
      <c r="E2395" s="23">
        <v>40756</v>
      </c>
      <c r="F2395" s="22">
        <v>339.005</v>
      </c>
      <c r="G2395" s="59"/>
    </row>
    <row r="2396" spans="3:7" x14ac:dyDescent="0.25">
      <c r="C2396" s="44">
        <f t="shared" si="89"/>
        <v>2011</v>
      </c>
      <c r="D2396" s="44">
        <f t="shared" si="90"/>
        <v>8</v>
      </c>
      <c r="E2396" s="23">
        <v>40757</v>
      </c>
      <c r="F2396" s="22">
        <v>354.85899999999998</v>
      </c>
      <c r="G2396" s="59"/>
    </row>
    <row r="2397" spans="3:7" x14ac:dyDescent="0.25">
      <c r="C2397" s="44">
        <f t="shared" si="89"/>
        <v>2011</v>
      </c>
      <c r="D2397" s="44">
        <f t="shared" si="90"/>
        <v>8</v>
      </c>
      <c r="E2397" s="23">
        <v>40758</v>
      </c>
      <c r="F2397" s="22">
        <v>368.80500000000001</v>
      </c>
      <c r="G2397" s="59"/>
    </row>
    <row r="2398" spans="3:7" x14ac:dyDescent="0.25">
      <c r="C2398" s="44">
        <f t="shared" si="89"/>
        <v>2011</v>
      </c>
      <c r="D2398" s="44">
        <f t="shared" si="90"/>
        <v>8</v>
      </c>
      <c r="E2398" s="23">
        <v>40759</v>
      </c>
      <c r="F2398" s="22">
        <v>390.738</v>
      </c>
      <c r="G2398" s="59"/>
    </row>
    <row r="2399" spans="3:7" x14ac:dyDescent="0.25">
      <c r="C2399" s="44">
        <f t="shared" si="89"/>
        <v>2011</v>
      </c>
      <c r="D2399" s="44">
        <f t="shared" si="90"/>
        <v>8</v>
      </c>
      <c r="E2399" s="23">
        <v>40760</v>
      </c>
      <c r="F2399" s="22">
        <v>403.31099999999998</v>
      </c>
      <c r="G2399" s="59"/>
    </row>
    <row r="2400" spans="3:7" x14ac:dyDescent="0.25">
      <c r="C2400" s="44">
        <f t="shared" si="89"/>
        <v>2011</v>
      </c>
      <c r="D2400" s="44">
        <f t="shared" si="90"/>
        <v>8</v>
      </c>
      <c r="E2400" s="23">
        <v>40763</v>
      </c>
      <c r="F2400" s="22">
        <v>402.28199999999998</v>
      </c>
      <c r="G2400" s="59"/>
    </row>
    <row r="2401" spans="3:7" x14ac:dyDescent="0.25">
      <c r="C2401" s="44">
        <f t="shared" si="89"/>
        <v>2011</v>
      </c>
      <c r="D2401" s="44">
        <f t="shared" si="90"/>
        <v>8</v>
      </c>
      <c r="E2401" s="23">
        <v>40764</v>
      </c>
      <c r="F2401" s="22">
        <v>418.70499999999998</v>
      </c>
      <c r="G2401" s="59"/>
    </row>
    <row r="2402" spans="3:7" x14ac:dyDescent="0.25">
      <c r="C2402" s="44">
        <f t="shared" si="89"/>
        <v>2011</v>
      </c>
      <c r="D2402" s="44">
        <f t="shared" si="90"/>
        <v>8</v>
      </c>
      <c r="E2402" s="23">
        <v>40765</v>
      </c>
      <c r="F2402" s="22">
        <v>427.49</v>
      </c>
      <c r="G2402" s="59"/>
    </row>
    <row r="2403" spans="3:7" x14ac:dyDescent="0.25">
      <c r="C2403" s="44">
        <f t="shared" si="89"/>
        <v>2011</v>
      </c>
      <c r="D2403" s="44">
        <f t="shared" si="90"/>
        <v>8</v>
      </c>
      <c r="E2403" s="23">
        <v>40766</v>
      </c>
      <c r="F2403" s="22">
        <v>431.11399999999998</v>
      </c>
      <c r="G2403" s="59"/>
    </row>
    <row r="2404" spans="3:7" x14ac:dyDescent="0.25">
      <c r="C2404" s="44">
        <f t="shared" si="89"/>
        <v>2011</v>
      </c>
      <c r="D2404" s="44">
        <f t="shared" si="90"/>
        <v>8</v>
      </c>
      <c r="E2404" s="23">
        <v>40767</v>
      </c>
      <c r="F2404" s="22">
        <v>415.00299999999999</v>
      </c>
      <c r="G2404" s="59"/>
    </row>
    <row r="2405" spans="3:7" x14ac:dyDescent="0.25">
      <c r="C2405" s="44">
        <f t="shared" si="89"/>
        <v>2011</v>
      </c>
      <c r="D2405" s="44">
        <f t="shared" si="90"/>
        <v>8</v>
      </c>
      <c r="E2405" s="23">
        <v>40770</v>
      </c>
      <c r="F2405" s="22">
        <v>377.85599999999999</v>
      </c>
      <c r="G2405" s="59"/>
    </row>
    <row r="2406" spans="3:7" x14ac:dyDescent="0.25">
      <c r="C2406" s="44">
        <f t="shared" si="89"/>
        <v>2011</v>
      </c>
      <c r="D2406" s="44">
        <f t="shared" si="90"/>
        <v>8</v>
      </c>
      <c r="E2406" s="23">
        <v>40771</v>
      </c>
      <c r="F2406" s="22">
        <v>379.93599999999998</v>
      </c>
      <c r="G2406" s="59"/>
    </row>
    <row r="2407" spans="3:7" x14ac:dyDescent="0.25">
      <c r="C2407" s="44">
        <f t="shared" si="89"/>
        <v>2011</v>
      </c>
      <c r="D2407" s="44">
        <f t="shared" si="90"/>
        <v>8</v>
      </c>
      <c r="E2407" s="23">
        <v>40772</v>
      </c>
      <c r="F2407" s="22">
        <v>354.10500000000002</v>
      </c>
      <c r="G2407" s="59"/>
    </row>
    <row r="2408" spans="3:7" x14ac:dyDescent="0.25">
      <c r="C2408" s="44">
        <f t="shared" si="89"/>
        <v>2011</v>
      </c>
      <c r="D2408" s="44">
        <f t="shared" si="90"/>
        <v>8</v>
      </c>
      <c r="E2408" s="23">
        <v>40773</v>
      </c>
      <c r="F2408" s="22">
        <v>378.72899999999998</v>
      </c>
      <c r="G2408" s="59"/>
    </row>
    <row r="2409" spans="3:7" x14ac:dyDescent="0.25">
      <c r="C2409" s="44">
        <f t="shared" si="89"/>
        <v>2011</v>
      </c>
      <c r="D2409" s="44">
        <f t="shared" si="90"/>
        <v>8</v>
      </c>
      <c r="E2409" s="23">
        <v>40774</v>
      </c>
      <c r="F2409" s="22">
        <v>396.22399999999999</v>
      </c>
      <c r="G2409" s="59"/>
    </row>
    <row r="2410" spans="3:7" x14ac:dyDescent="0.25">
      <c r="C2410" s="44">
        <f t="shared" si="89"/>
        <v>2011</v>
      </c>
      <c r="D2410" s="44">
        <f t="shared" si="90"/>
        <v>8</v>
      </c>
      <c r="E2410" s="23">
        <v>40777</v>
      </c>
      <c r="F2410" s="22">
        <v>415.99099999999999</v>
      </c>
      <c r="G2410" s="59"/>
    </row>
    <row r="2411" spans="3:7" x14ac:dyDescent="0.25">
      <c r="C2411" s="44">
        <f t="shared" si="89"/>
        <v>2011</v>
      </c>
      <c r="D2411" s="44">
        <f t="shared" si="90"/>
        <v>8</v>
      </c>
      <c r="E2411" s="23">
        <v>40778</v>
      </c>
      <c r="F2411" s="22">
        <v>432.14499999999998</v>
      </c>
      <c r="G2411" s="59"/>
    </row>
    <row r="2412" spans="3:7" x14ac:dyDescent="0.25">
      <c r="C2412" s="44">
        <f t="shared" si="89"/>
        <v>2011</v>
      </c>
      <c r="D2412" s="44">
        <f t="shared" si="90"/>
        <v>8</v>
      </c>
      <c r="E2412" s="23">
        <v>40779</v>
      </c>
      <c r="F2412" s="22">
        <v>421.22199999999998</v>
      </c>
      <c r="G2412" s="59"/>
    </row>
    <row r="2413" spans="3:7" x14ac:dyDescent="0.25">
      <c r="C2413" s="44">
        <f t="shared" si="89"/>
        <v>2011</v>
      </c>
      <c r="D2413" s="44">
        <f t="shared" si="90"/>
        <v>8</v>
      </c>
      <c r="E2413" s="23">
        <v>40780</v>
      </c>
      <c r="F2413" s="22">
        <v>409.40199999999999</v>
      </c>
      <c r="G2413" s="59"/>
    </row>
    <row r="2414" spans="3:7" x14ac:dyDescent="0.25">
      <c r="C2414" s="44">
        <f t="shared" si="89"/>
        <v>2011</v>
      </c>
      <c r="D2414" s="44">
        <f t="shared" si="90"/>
        <v>8</v>
      </c>
      <c r="E2414" s="23">
        <v>40781</v>
      </c>
      <c r="F2414" s="22">
        <v>418.28500000000003</v>
      </c>
      <c r="G2414" s="59"/>
    </row>
    <row r="2415" spans="3:7" x14ac:dyDescent="0.25">
      <c r="C2415" s="44">
        <f t="shared" si="89"/>
        <v>2011</v>
      </c>
      <c r="D2415" s="44">
        <f t="shared" si="90"/>
        <v>8</v>
      </c>
      <c r="E2415" s="23">
        <v>40784</v>
      </c>
      <c r="F2415" s="22">
        <v>418.721</v>
      </c>
      <c r="G2415" s="59"/>
    </row>
    <row r="2416" spans="3:7" x14ac:dyDescent="0.25">
      <c r="C2416" s="44">
        <f t="shared" si="89"/>
        <v>2011</v>
      </c>
      <c r="D2416" s="44">
        <f t="shared" si="90"/>
        <v>8</v>
      </c>
      <c r="E2416" s="23">
        <v>40785</v>
      </c>
      <c r="F2416" s="22">
        <v>418.71699999999998</v>
      </c>
      <c r="G2416" s="59"/>
    </row>
    <row r="2417" spans="3:7" x14ac:dyDescent="0.25">
      <c r="C2417" s="44">
        <f t="shared" si="89"/>
        <v>2011</v>
      </c>
      <c r="D2417" s="44">
        <f t="shared" si="90"/>
        <v>8</v>
      </c>
      <c r="E2417" s="23">
        <v>40786</v>
      </c>
      <c r="F2417" s="22">
        <v>381.73</v>
      </c>
      <c r="G2417" s="59"/>
    </row>
    <row r="2418" spans="3:7" x14ac:dyDescent="0.25">
      <c r="C2418" s="44">
        <f t="shared" si="89"/>
        <v>2011</v>
      </c>
      <c r="D2418" s="44">
        <f t="shared" si="90"/>
        <v>9</v>
      </c>
      <c r="E2418" s="23">
        <v>40787</v>
      </c>
      <c r="F2418" s="22">
        <v>382.38299999999998</v>
      </c>
      <c r="G2418" s="59"/>
    </row>
    <row r="2419" spans="3:7" x14ac:dyDescent="0.25">
      <c r="C2419" s="44">
        <f t="shared" si="89"/>
        <v>2011</v>
      </c>
      <c r="D2419" s="44">
        <f t="shared" si="90"/>
        <v>9</v>
      </c>
      <c r="E2419" s="23">
        <v>40788</v>
      </c>
      <c r="F2419" s="22">
        <v>410.64499999999998</v>
      </c>
      <c r="G2419" s="59"/>
    </row>
    <row r="2420" spans="3:7" x14ac:dyDescent="0.25">
      <c r="C2420" s="44">
        <f t="shared" si="89"/>
        <v>2011</v>
      </c>
      <c r="D2420" s="44">
        <f t="shared" si="90"/>
        <v>9</v>
      </c>
      <c r="E2420" s="23">
        <v>40791</v>
      </c>
      <c r="F2420" s="22">
        <v>461.01400000000001</v>
      </c>
      <c r="G2420" s="59"/>
    </row>
    <row r="2421" spans="3:7" x14ac:dyDescent="0.25">
      <c r="C2421" s="44">
        <f t="shared" si="89"/>
        <v>2011</v>
      </c>
      <c r="D2421" s="44">
        <f t="shared" si="90"/>
        <v>9</v>
      </c>
      <c r="E2421" s="23">
        <v>40792</v>
      </c>
      <c r="F2421" s="22">
        <v>469.08499999999998</v>
      </c>
      <c r="G2421" s="59"/>
    </row>
    <row r="2422" spans="3:7" x14ac:dyDescent="0.25">
      <c r="C2422" s="44">
        <f t="shared" si="89"/>
        <v>2011</v>
      </c>
      <c r="D2422" s="44">
        <f t="shared" si="90"/>
        <v>9</v>
      </c>
      <c r="E2422" s="23">
        <v>40793</v>
      </c>
      <c r="F2422" s="22">
        <v>463.00099999999998</v>
      </c>
      <c r="G2422" s="59"/>
    </row>
    <row r="2423" spans="3:7" x14ac:dyDescent="0.25">
      <c r="C2423" s="44">
        <f t="shared" si="89"/>
        <v>2011</v>
      </c>
      <c r="D2423" s="44">
        <f t="shared" si="90"/>
        <v>9</v>
      </c>
      <c r="E2423" s="23">
        <v>40794</v>
      </c>
      <c r="F2423" s="22">
        <v>465.12900000000002</v>
      </c>
      <c r="G2423" s="59"/>
    </row>
    <row r="2424" spans="3:7" x14ac:dyDescent="0.25">
      <c r="C2424" s="44">
        <f t="shared" si="89"/>
        <v>2011</v>
      </c>
      <c r="D2424" s="44">
        <f t="shared" si="90"/>
        <v>9</v>
      </c>
      <c r="E2424" s="23">
        <v>40795</v>
      </c>
      <c r="F2424" s="22">
        <v>495.149</v>
      </c>
      <c r="G2424" s="59"/>
    </row>
    <row r="2425" spans="3:7" x14ac:dyDescent="0.25">
      <c r="C2425" s="44">
        <f t="shared" si="89"/>
        <v>2011</v>
      </c>
      <c r="D2425" s="44">
        <f t="shared" si="90"/>
        <v>9</v>
      </c>
      <c r="E2425" s="23">
        <v>40798</v>
      </c>
      <c r="F2425" s="22">
        <v>551.43799999999999</v>
      </c>
      <c r="G2425" s="59"/>
    </row>
    <row r="2426" spans="3:7" x14ac:dyDescent="0.25">
      <c r="C2426" s="44">
        <f t="shared" si="89"/>
        <v>2011</v>
      </c>
      <c r="D2426" s="44">
        <f t="shared" si="90"/>
        <v>9</v>
      </c>
      <c r="E2426" s="23">
        <v>40799</v>
      </c>
      <c r="F2426" s="22">
        <v>540.30399999999997</v>
      </c>
      <c r="G2426" s="59"/>
    </row>
    <row r="2427" spans="3:7" x14ac:dyDescent="0.25">
      <c r="C2427" s="44">
        <f t="shared" si="89"/>
        <v>2011</v>
      </c>
      <c r="D2427" s="44">
        <f t="shared" si="90"/>
        <v>9</v>
      </c>
      <c r="E2427" s="23">
        <v>40800</v>
      </c>
      <c r="F2427" s="22">
        <v>521.71900000000005</v>
      </c>
      <c r="G2427" s="59"/>
    </row>
    <row r="2428" spans="3:7" x14ac:dyDescent="0.25">
      <c r="C2428" s="44">
        <f t="shared" si="89"/>
        <v>2011</v>
      </c>
      <c r="D2428" s="44">
        <f t="shared" si="90"/>
        <v>9</v>
      </c>
      <c r="E2428" s="23">
        <v>40801</v>
      </c>
      <c r="F2428" s="22">
        <v>487.39600000000002</v>
      </c>
      <c r="G2428" s="59"/>
    </row>
    <row r="2429" spans="3:7" x14ac:dyDescent="0.25">
      <c r="C2429" s="44">
        <f t="shared" si="89"/>
        <v>2011</v>
      </c>
      <c r="D2429" s="44">
        <f t="shared" si="90"/>
        <v>9</v>
      </c>
      <c r="E2429" s="23">
        <v>40802</v>
      </c>
      <c r="F2429" s="22">
        <v>485.38200000000001</v>
      </c>
      <c r="G2429" s="59"/>
    </row>
    <row r="2430" spans="3:7" x14ac:dyDescent="0.25">
      <c r="C2430" s="44">
        <f t="shared" si="89"/>
        <v>2011</v>
      </c>
      <c r="D2430" s="44">
        <f t="shared" si="90"/>
        <v>9</v>
      </c>
      <c r="E2430" s="23">
        <v>40805</v>
      </c>
      <c r="F2430" s="22">
        <v>545.74</v>
      </c>
      <c r="G2430" s="59"/>
    </row>
    <row r="2431" spans="3:7" x14ac:dyDescent="0.25">
      <c r="C2431" s="44">
        <f t="shared" si="89"/>
        <v>2011</v>
      </c>
      <c r="D2431" s="44">
        <f t="shared" si="90"/>
        <v>9</v>
      </c>
      <c r="E2431" s="23">
        <v>40806</v>
      </c>
      <c r="F2431" s="22">
        <v>569.56799999999998</v>
      </c>
      <c r="G2431" s="59"/>
    </row>
    <row r="2432" spans="3:7" x14ac:dyDescent="0.25">
      <c r="C2432" s="44">
        <f t="shared" si="89"/>
        <v>2011</v>
      </c>
      <c r="D2432" s="44">
        <f t="shared" si="90"/>
        <v>9</v>
      </c>
      <c r="E2432" s="23">
        <v>40807</v>
      </c>
      <c r="F2432" s="22">
        <v>558.14599999999996</v>
      </c>
      <c r="G2432" s="59"/>
    </row>
    <row r="2433" spans="3:7" x14ac:dyDescent="0.25">
      <c r="C2433" s="44">
        <f t="shared" si="89"/>
        <v>2011</v>
      </c>
      <c r="D2433" s="44">
        <f t="shared" si="90"/>
        <v>9</v>
      </c>
      <c r="E2433" s="23">
        <v>40808</v>
      </c>
      <c r="F2433" s="22">
        <v>581.00300000000004</v>
      </c>
      <c r="G2433" s="59"/>
    </row>
    <row r="2434" spans="3:7" x14ac:dyDescent="0.25">
      <c r="C2434" s="44">
        <f t="shared" si="89"/>
        <v>2011</v>
      </c>
      <c r="D2434" s="44">
        <f t="shared" si="90"/>
        <v>9</v>
      </c>
      <c r="E2434" s="23">
        <v>40809</v>
      </c>
      <c r="F2434" s="22">
        <v>592.43899999999996</v>
      </c>
      <c r="G2434" s="59"/>
    </row>
    <row r="2435" spans="3:7" x14ac:dyDescent="0.25">
      <c r="C2435" s="44">
        <f t="shared" si="89"/>
        <v>2011</v>
      </c>
      <c r="D2435" s="44">
        <f t="shared" si="90"/>
        <v>9</v>
      </c>
      <c r="E2435" s="23">
        <v>40812</v>
      </c>
      <c r="F2435" s="22">
        <v>566.91899999999998</v>
      </c>
      <c r="G2435" s="59"/>
    </row>
    <row r="2436" spans="3:7" x14ac:dyDescent="0.25">
      <c r="C2436" s="44">
        <f t="shared" si="89"/>
        <v>2011</v>
      </c>
      <c r="D2436" s="44">
        <f t="shared" si="90"/>
        <v>9</v>
      </c>
      <c r="E2436" s="23">
        <v>40813</v>
      </c>
      <c r="F2436" s="22">
        <v>532.83799999999997</v>
      </c>
      <c r="G2436" s="59"/>
    </row>
    <row r="2437" spans="3:7" x14ac:dyDescent="0.25">
      <c r="C2437" s="44">
        <f t="shared" si="89"/>
        <v>2011</v>
      </c>
      <c r="D2437" s="44">
        <f t="shared" si="90"/>
        <v>9</v>
      </c>
      <c r="E2437" s="23">
        <v>40814</v>
      </c>
      <c r="F2437" s="22">
        <v>529.72500000000002</v>
      </c>
      <c r="G2437" s="59"/>
    </row>
    <row r="2438" spans="3:7" x14ac:dyDescent="0.25">
      <c r="C2438" s="44">
        <f t="shared" si="89"/>
        <v>2011</v>
      </c>
      <c r="D2438" s="44">
        <f t="shared" si="90"/>
        <v>9</v>
      </c>
      <c r="E2438" s="23">
        <v>40815</v>
      </c>
      <c r="F2438" s="22">
        <v>522.39200000000005</v>
      </c>
      <c r="G2438" s="59"/>
    </row>
    <row r="2439" spans="3:7" x14ac:dyDescent="0.25">
      <c r="C2439" s="44">
        <f t="shared" ref="C2439:C2502" si="91">YEAR(E2439)</f>
        <v>2011</v>
      </c>
      <c r="D2439" s="44">
        <f t="shared" ref="D2439:D2502" si="92">MONTH(E2439)</f>
        <v>9</v>
      </c>
      <c r="E2439" s="23">
        <v>40816</v>
      </c>
      <c r="F2439" s="22">
        <v>527.65899999999999</v>
      </c>
      <c r="G2439" s="59"/>
    </row>
    <row r="2440" spans="3:7" x14ac:dyDescent="0.25">
      <c r="C2440" s="44">
        <f t="shared" si="91"/>
        <v>2011</v>
      </c>
      <c r="D2440" s="44">
        <f t="shared" si="92"/>
        <v>10</v>
      </c>
      <c r="E2440" s="23">
        <v>40819</v>
      </c>
      <c r="F2440" s="22">
        <v>540.05100000000004</v>
      </c>
      <c r="G2440" s="59"/>
    </row>
    <row r="2441" spans="3:7" x14ac:dyDescent="0.25">
      <c r="C2441" s="44">
        <f t="shared" si="91"/>
        <v>2011</v>
      </c>
      <c r="D2441" s="44">
        <f t="shared" si="92"/>
        <v>10</v>
      </c>
      <c r="E2441" s="23">
        <v>40820</v>
      </c>
      <c r="F2441" s="22">
        <v>560.18600000000004</v>
      </c>
      <c r="G2441" s="59"/>
    </row>
    <row r="2442" spans="3:7" x14ac:dyDescent="0.25">
      <c r="C2442" s="44">
        <f t="shared" si="91"/>
        <v>2011</v>
      </c>
      <c r="D2442" s="44">
        <f t="shared" si="92"/>
        <v>10</v>
      </c>
      <c r="E2442" s="23">
        <v>40821</v>
      </c>
      <c r="F2442" s="22">
        <v>531.38699999999994</v>
      </c>
      <c r="G2442" s="59"/>
    </row>
    <row r="2443" spans="3:7" x14ac:dyDescent="0.25">
      <c r="C2443" s="44">
        <f t="shared" si="91"/>
        <v>2011</v>
      </c>
      <c r="D2443" s="44">
        <f t="shared" si="92"/>
        <v>10</v>
      </c>
      <c r="E2443" s="23">
        <v>40822</v>
      </c>
      <c r="F2443" s="22">
        <v>502.87700000000001</v>
      </c>
      <c r="G2443" s="59"/>
    </row>
    <row r="2444" spans="3:7" x14ac:dyDescent="0.25">
      <c r="C2444" s="44">
        <f t="shared" si="91"/>
        <v>2011</v>
      </c>
      <c r="D2444" s="44">
        <f t="shared" si="92"/>
        <v>10</v>
      </c>
      <c r="E2444" s="23">
        <v>40823</v>
      </c>
      <c r="F2444" s="22">
        <v>500.92399999999998</v>
      </c>
      <c r="G2444" s="59"/>
    </row>
    <row r="2445" spans="3:7" x14ac:dyDescent="0.25">
      <c r="C2445" s="44">
        <f t="shared" si="91"/>
        <v>2011</v>
      </c>
      <c r="D2445" s="44">
        <f t="shared" si="92"/>
        <v>10</v>
      </c>
      <c r="E2445" s="23">
        <v>40826</v>
      </c>
      <c r="F2445" s="22">
        <v>483.81400000000002</v>
      </c>
      <c r="G2445" s="59"/>
    </row>
    <row r="2446" spans="3:7" x14ac:dyDescent="0.25">
      <c r="C2446" s="44">
        <f t="shared" si="91"/>
        <v>2011</v>
      </c>
      <c r="D2446" s="44">
        <f t="shared" si="92"/>
        <v>10</v>
      </c>
      <c r="E2446" s="23">
        <v>40827</v>
      </c>
      <c r="F2446" s="22">
        <v>470.291</v>
      </c>
      <c r="G2446" s="59"/>
    </row>
    <row r="2447" spans="3:7" x14ac:dyDescent="0.25">
      <c r="C2447" s="44">
        <f t="shared" si="91"/>
        <v>2011</v>
      </c>
      <c r="D2447" s="44">
        <f t="shared" si="92"/>
        <v>10</v>
      </c>
      <c r="E2447" s="23">
        <v>40828</v>
      </c>
      <c r="F2447" s="22">
        <v>459.572</v>
      </c>
      <c r="G2447" s="59"/>
    </row>
    <row r="2448" spans="3:7" x14ac:dyDescent="0.25">
      <c r="C2448" s="44">
        <f t="shared" si="91"/>
        <v>2011</v>
      </c>
      <c r="D2448" s="44">
        <f t="shared" si="92"/>
        <v>10</v>
      </c>
      <c r="E2448" s="23">
        <v>40829</v>
      </c>
      <c r="F2448" s="22">
        <v>467.947</v>
      </c>
      <c r="G2448" s="59"/>
    </row>
    <row r="2449" spans="3:7" x14ac:dyDescent="0.25">
      <c r="C2449" s="44">
        <f t="shared" si="91"/>
        <v>2011</v>
      </c>
      <c r="D2449" s="44">
        <f t="shared" si="92"/>
        <v>10</v>
      </c>
      <c r="E2449" s="23">
        <v>40830</v>
      </c>
      <c r="F2449" s="22">
        <v>471.33600000000001</v>
      </c>
      <c r="G2449" s="59"/>
    </row>
    <row r="2450" spans="3:7" x14ac:dyDescent="0.25">
      <c r="C2450" s="44">
        <f t="shared" si="91"/>
        <v>2011</v>
      </c>
      <c r="D2450" s="44">
        <f t="shared" si="92"/>
        <v>10</v>
      </c>
      <c r="E2450" s="23">
        <v>40833</v>
      </c>
      <c r="F2450" s="22">
        <v>459.505</v>
      </c>
      <c r="G2450" s="59"/>
    </row>
    <row r="2451" spans="3:7" x14ac:dyDescent="0.25">
      <c r="C2451" s="44">
        <f t="shared" si="91"/>
        <v>2011</v>
      </c>
      <c r="D2451" s="44">
        <f t="shared" si="92"/>
        <v>10</v>
      </c>
      <c r="E2451" s="23">
        <v>40834</v>
      </c>
      <c r="F2451" s="22">
        <v>443.07900000000001</v>
      </c>
      <c r="G2451" s="59"/>
    </row>
    <row r="2452" spans="3:7" x14ac:dyDescent="0.25">
      <c r="C2452" s="44">
        <f t="shared" si="91"/>
        <v>2011</v>
      </c>
      <c r="D2452" s="44">
        <f t="shared" si="92"/>
        <v>10</v>
      </c>
      <c r="E2452" s="23">
        <v>40835</v>
      </c>
      <c r="F2452" s="22">
        <v>440.64600000000002</v>
      </c>
      <c r="G2452" s="59"/>
    </row>
    <row r="2453" spans="3:7" x14ac:dyDescent="0.25">
      <c r="C2453" s="44">
        <f t="shared" si="91"/>
        <v>2011</v>
      </c>
      <c r="D2453" s="44">
        <f t="shared" si="92"/>
        <v>10</v>
      </c>
      <c r="E2453" s="23">
        <v>40836</v>
      </c>
      <c r="F2453" s="22">
        <v>445.904</v>
      </c>
      <c r="G2453" s="59"/>
    </row>
    <row r="2454" spans="3:7" x14ac:dyDescent="0.25">
      <c r="C2454" s="44">
        <f t="shared" si="91"/>
        <v>2011</v>
      </c>
      <c r="D2454" s="44">
        <f t="shared" si="92"/>
        <v>10</v>
      </c>
      <c r="E2454" s="23">
        <v>40837</v>
      </c>
      <c r="F2454" s="22">
        <v>436.69799999999998</v>
      </c>
      <c r="G2454" s="59"/>
    </row>
    <row r="2455" spans="3:7" x14ac:dyDescent="0.25">
      <c r="C2455" s="44">
        <f t="shared" si="91"/>
        <v>2011</v>
      </c>
      <c r="D2455" s="44">
        <f t="shared" si="92"/>
        <v>10</v>
      </c>
      <c r="E2455" s="23">
        <v>40840</v>
      </c>
      <c r="F2455" s="22">
        <v>435.67399999999998</v>
      </c>
      <c r="G2455" s="59"/>
    </row>
    <row r="2456" spans="3:7" x14ac:dyDescent="0.25">
      <c r="C2456" s="44">
        <f t="shared" si="91"/>
        <v>2011</v>
      </c>
      <c r="D2456" s="44">
        <f t="shared" si="92"/>
        <v>10</v>
      </c>
      <c r="E2456" s="23">
        <v>40841</v>
      </c>
      <c r="F2456" s="22">
        <v>439.23899999999998</v>
      </c>
      <c r="G2456" s="59"/>
    </row>
    <row r="2457" spans="3:7" x14ac:dyDescent="0.25">
      <c r="C2457" s="44">
        <f t="shared" si="91"/>
        <v>2011</v>
      </c>
      <c r="D2457" s="44">
        <f t="shared" si="92"/>
        <v>10</v>
      </c>
      <c r="E2457" s="23">
        <v>40842</v>
      </c>
      <c r="F2457" s="22">
        <v>441.40100000000001</v>
      </c>
      <c r="G2457" s="59"/>
    </row>
    <row r="2458" spans="3:7" x14ac:dyDescent="0.25">
      <c r="C2458" s="44">
        <f t="shared" si="91"/>
        <v>2011</v>
      </c>
      <c r="D2458" s="44">
        <f t="shared" si="92"/>
        <v>10</v>
      </c>
      <c r="E2458" s="23">
        <v>40843</v>
      </c>
      <c r="F2458" s="22">
        <v>420.21</v>
      </c>
      <c r="G2458" s="59"/>
    </row>
    <row r="2459" spans="3:7" x14ac:dyDescent="0.25">
      <c r="C2459" s="44">
        <f t="shared" si="91"/>
        <v>2011</v>
      </c>
      <c r="D2459" s="44">
        <f t="shared" si="92"/>
        <v>10</v>
      </c>
      <c r="E2459" s="23">
        <v>40844</v>
      </c>
      <c r="F2459" s="22">
        <v>396.75900000000001</v>
      </c>
      <c r="G2459" s="59"/>
    </row>
    <row r="2460" spans="3:7" x14ac:dyDescent="0.25">
      <c r="C2460" s="44">
        <f t="shared" si="91"/>
        <v>2011</v>
      </c>
      <c r="D2460" s="44">
        <f t="shared" si="92"/>
        <v>10</v>
      </c>
      <c r="E2460" s="23">
        <v>40847</v>
      </c>
      <c r="F2460" s="22">
        <v>423.13200000000001</v>
      </c>
      <c r="G2460" s="59"/>
    </row>
    <row r="2461" spans="3:7" x14ac:dyDescent="0.25">
      <c r="C2461" s="44">
        <f t="shared" si="91"/>
        <v>2011</v>
      </c>
      <c r="D2461" s="44">
        <f t="shared" si="92"/>
        <v>11</v>
      </c>
      <c r="E2461" s="23">
        <v>40848</v>
      </c>
      <c r="F2461" s="22">
        <v>478.40800000000002</v>
      </c>
      <c r="G2461" s="59"/>
    </row>
    <row r="2462" spans="3:7" x14ac:dyDescent="0.25">
      <c r="C2462" s="44">
        <f t="shared" si="91"/>
        <v>2011</v>
      </c>
      <c r="D2462" s="44">
        <f t="shared" si="92"/>
        <v>11</v>
      </c>
      <c r="E2462" s="23">
        <v>40849</v>
      </c>
      <c r="F2462" s="22">
        <v>462.19400000000002</v>
      </c>
      <c r="G2462" s="59"/>
    </row>
    <row r="2463" spans="3:7" x14ac:dyDescent="0.25">
      <c r="C2463" s="44">
        <f t="shared" si="91"/>
        <v>2011</v>
      </c>
      <c r="D2463" s="44">
        <f t="shared" si="92"/>
        <v>11</v>
      </c>
      <c r="E2463" s="23">
        <v>40850</v>
      </c>
      <c r="F2463" s="22">
        <v>452.577</v>
      </c>
      <c r="G2463" s="59"/>
    </row>
    <row r="2464" spans="3:7" x14ac:dyDescent="0.25">
      <c r="C2464" s="44">
        <f t="shared" si="91"/>
        <v>2011</v>
      </c>
      <c r="D2464" s="44">
        <f t="shared" si="92"/>
        <v>11</v>
      </c>
      <c r="E2464" s="23">
        <v>40851</v>
      </c>
      <c r="F2464" s="22">
        <v>464.39699999999999</v>
      </c>
      <c r="G2464" s="59"/>
    </row>
    <row r="2465" spans="3:7" x14ac:dyDescent="0.25">
      <c r="C2465" s="44">
        <f t="shared" si="91"/>
        <v>2011</v>
      </c>
      <c r="D2465" s="44">
        <f t="shared" si="92"/>
        <v>11</v>
      </c>
      <c r="E2465" s="23">
        <v>40854</v>
      </c>
      <c r="F2465" s="22">
        <v>472.22</v>
      </c>
      <c r="G2465" s="59"/>
    </row>
    <row r="2466" spans="3:7" x14ac:dyDescent="0.25">
      <c r="C2466" s="44">
        <f t="shared" si="91"/>
        <v>2011</v>
      </c>
      <c r="D2466" s="44">
        <f t="shared" si="92"/>
        <v>11</v>
      </c>
      <c r="E2466" s="23">
        <v>40855</v>
      </c>
      <c r="F2466" s="22">
        <v>481.54899999999998</v>
      </c>
      <c r="G2466" s="59"/>
    </row>
    <row r="2467" spans="3:7" x14ac:dyDescent="0.25">
      <c r="C2467" s="44">
        <f t="shared" si="91"/>
        <v>2011</v>
      </c>
      <c r="D2467" s="44">
        <f t="shared" si="92"/>
        <v>11</v>
      </c>
      <c r="E2467" s="23">
        <v>40856</v>
      </c>
      <c r="F2467" s="22">
        <v>546.43899999999996</v>
      </c>
      <c r="G2467" s="59"/>
    </row>
    <row r="2468" spans="3:7" x14ac:dyDescent="0.25">
      <c r="C2468" s="44">
        <f t="shared" si="91"/>
        <v>2011</v>
      </c>
      <c r="D2468" s="44">
        <f t="shared" si="92"/>
        <v>11</v>
      </c>
      <c r="E2468" s="23">
        <v>40857</v>
      </c>
      <c r="F2468" s="22">
        <v>551.75900000000001</v>
      </c>
      <c r="G2468" s="59"/>
    </row>
    <row r="2469" spans="3:7" x14ac:dyDescent="0.25">
      <c r="C2469" s="44">
        <f t="shared" si="91"/>
        <v>2011</v>
      </c>
      <c r="D2469" s="44">
        <f t="shared" si="92"/>
        <v>11</v>
      </c>
      <c r="E2469" s="23">
        <v>40858</v>
      </c>
      <c r="F2469" s="22">
        <v>532.48500000000001</v>
      </c>
      <c r="G2469" s="59"/>
    </row>
    <row r="2470" spans="3:7" x14ac:dyDescent="0.25">
      <c r="C2470" s="44">
        <f t="shared" si="91"/>
        <v>2011</v>
      </c>
      <c r="D2470" s="44">
        <f t="shared" si="92"/>
        <v>11</v>
      </c>
      <c r="E2470" s="23">
        <v>40861</v>
      </c>
      <c r="F2470" s="22">
        <v>554.38499999999999</v>
      </c>
      <c r="G2470" s="59"/>
    </row>
    <row r="2471" spans="3:7" x14ac:dyDescent="0.25">
      <c r="C2471" s="44">
        <f t="shared" si="91"/>
        <v>2011</v>
      </c>
      <c r="D2471" s="44">
        <f t="shared" si="92"/>
        <v>11</v>
      </c>
      <c r="E2471" s="23">
        <v>40862</v>
      </c>
      <c r="F2471" s="22">
        <v>597.97500000000002</v>
      </c>
      <c r="G2471" s="59"/>
    </row>
    <row r="2472" spans="3:7" x14ac:dyDescent="0.25">
      <c r="C2472" s="44">
        <f t="shared" si="91"/>
        <v>2011</v>
      </c>
      <c r="D2472" s="44">
        <f t="shared" si="92"/>
        <v>11</v>
      </c>
      <c r="E2472" s="23">
        <v>40863</v>
      </c>
      <c r="F2472" s="22">
        <v>571.54499999999996</v>
      </c>
      <c r="G2472" s="59"/>
    </row>
    <row r="2473" spans="3:7" x14ac:dyDescent="0.25">
      <c r="C2473" s="44">
        <f t="shared" si="91"/>
        <v>2011</v>
      </c>
      <c r="D2473" s="44">
        <f t="shared" si="92"/>
        <v>11</v>
      </c>
      <c r="E2473" s="23">
        <v>40864</v>
      </c>
      <c r="F2473" s="22">
        <v>592.73</v>
      </c>
      <c r="G2473" s="59"/>
    </row>
    <row r="2474" spans="3:7" x14ac:dyDescent="0.25">
      <c r="C2474" s="44">
        <f t="shared" si="91"/>
        <v>2011</v>
      </c>
      <c r="D2474" s="44">
        <f t="shared" si="92"/>
        <v>11</v>
      </c>
      <c r="E2474" s="23">
        <v>40865</v>
      </c>
      <c r="F2474" s="22">
        <v>575.28800000000001</v>
      </c>
      <c r="G2474" s="59"/>
    </row>
    <row r="2475" spans="3:7" x14ac:dyDescent="0.25">
      <c r="C2475" s="44">
        <f t="shared" si="91"/>
        <v>2011</v>
      </c>
      <c r="D2475" s="44">
        <f t="shared" si="92"/>
        <v>11</v>
      </c>
      <c r="E2475" s="23">
        <v>40868</v>
      </c>
      <c r="F2475" s="22">
        <v>592.15700000000004</v>
      </c>
      <c r="G2475" s="59"/>
    </row>
    <row r="2476" spans="3:7" x14ac:dyDescent="0.25">
      <c r="C2476" s="44">
        <f t="shared" si="91"/>
        <v>2011</v>
      </c>
      <c r="D2476" s="44">
        <f t="shared" si="92"/>
        <v>11</v>
      </c>
      <c r="E2476" s="23">
        <v>40869</v>
      </c>
      <c r="F2476" s="22">
        <v>605.66899999999998</v>
      </c>
      <c r="G2476" s="59"/>
    </row>
    <row r="2477" spans="3:7" x14ac:dyDescent="0.25">
      <c r="C2477" s="44">
        <f t="shared" si="91"/>
        <v>2011</v>
      </c>
      <c r="D2477" s="44">
        <f t="shared" si="92"/>
        <v>11</v>
      </c>
      <c r="E2477" s="23">
        <v>40870</v>
      </c>
      <c r="F2477" s="22">
        <v>650.41800000000001</v>
      </c>
      <c r="G2477" s="59"/>
    </row>
    <row r="2478" spans="3:7" x14ac:dyDescent="0.25">
      <c r="C2478" s="44">
        <f t="shared" si="91"/>
        <v>2011</v>
      </c>
      <c r="D2478" s="44">
        <f t="shared" si="92"/>
        <v>11</v>
      </c>
      <c r="E2478" s="23">
        <v>40871</v>
      </c>
      <c r="F2478" s="22">
        <v>678.72799999999995</v>
      </c>
      <c r="G2478" s="59"/>
    </row>
    <row r="2479" spans="3:7" x14ac:dyDescent="0.25">
      <c r="C2479" s="44">
        <f t="shared" si="91"/>
        <v>2011</v>
      </c>
      <c r="D2479" s="44">
        <f t="shared" si="92"/>
        <v>11</v>
      </c>
      <c r="E2479" s="23">
        <v>40872</v>
      </c>
      <c r="F2479" s="22">
        <v>696.14599999999996</v>
      </c>
      <c r="G2479" s="59"/>
    </row>
    <row r="2480" spans="3:7" x14ac:dyDescent="0.25">
      <c r="C2480" s="44">
        <f t="shared" si="91"/>
        <v>2011</v>
      </c>
      <c r="D2480" s="44">
        <f t="shared" si="92"/>
        <v>11</v>
      </c>
      <c r="E2480" s="23">
        <v>40875</v>
      </c>
      <c r="F2480" s="22">
        <v>672.7</v>
      </c>
      <c r="G2480" s="59"/>
    </row>
    <row r="2481" spans="3:7" x14ac:dyDescent="0.25">
      <c r="C2481" s="44">
        <f t="shared" si="91"/>
        <v>2011</v>
      </c>
      <c r="D2481" s="44">
        <f t="shared" si="92"/>
        <v>11</v>
      </c>
      <c r="E2481" s="23">
        <v>40876</v>
      </c>
      <c r="F2481" s="22">
        <v>685.149</v>
      </c>
      <c r="G2481" s="59"/>
    </row>
    <row r="2482" spans="3:7" x14ac:dyDescent="0.25">
      <c r="C2482" s="44">
        <f t="shared" si="91"/>
        <v>2011</v>
      </c>
      <c r="D2482" s="44">
        <f t="shared" si="92"/>
        <v>11</v>
      </c>
      <c r="E2482" s="23">
        <v>40877</v>
      </c>
      <c r="F2482" s="22">
        <v>641.649</v>
      </c>
      <c r="G2482" s="59"/>
    </row>
    <row r="2483" spans="3:7" x14ac:dyDescent="0.25">
      <c r="C2483" s="44">
        <f t="shared" si="91"/>
        <v>2011</v>
      </c>
      <c r="D2483" s="44">
        <f t="shared" si="92"/>
        <v>12</v>
      </c>
      <c r="E2483" s="23">
        <v>40878</v>
      </c>
      <c r="F2483" s="22">
        <v>606.14300000000003</v>
      </c>
      <c r="G2483" s="59"/>
    </row>
    <row r="2484" spans="3:7" x14ac:dyDescent="0.25">
      <c r="C2484" s="44">
        <f t="shared" si="91"/>
        <v>2011</v>
      </c>
      <c r="D2484" s="44">
        <f t="shared" si="92"/>
        <v>12</v>
      </c>
      <c r="E2484" s="23">
        <v>40879</v>
      </c>
      <c r="F2484" s="22">
        <v>578.74599999999998</v>
      </c>
      <c r="G2484" s="59"/>
    </row>
    <row r="2485" spans="3:7" x14ac:dyDescent="0.25">
      <c r="C2485" s="44">
        <f t="shared" si="91"/>
        <v>2011</v>
      </c>
      <c r="D2485" s="44">
        <f t="shared" si="92"/>
        <v>12</v>
      </c>
      <c r="E2485" s="23">
        <v>40882</v>
      </c>
      <c r="F2485" s="22">
        <v>549.08100000000002</v>
      </c>
      <c r="G2485" s="59"/>
    </row>
    <row r="2486" spans="3:7" x14ac:dyDescent="0.25">
      <c r="C2486" s="44">
        <f t="shared" si="91"/>
        <v>2011</v>
      </c>
      <c r="D2486" s="44">
        <f t="shared" si="92"/>
        <v>12</v>
      </c>
      <c r="E2486" s="23">
        <v>40883</v>
      </c>
      <c r="F2486" s="22">
        <v>547.92200000000003</v>
      </c>
      <c r="G2486" s="59"/>
    </row>
    <row r="2487" spans="3:7" x14ac:dyDescent="0.25">
      <c r="C2487" s="44">
        <f t="shared" si="91"/>
        <v>2011</v>
      </c>
      <c r="D2487" s="44">
        <f t="shared" si="92"/>
        <v>12</v>
      </c>
      <c r="E2487" s="23">
        <v>40884</v>
      </c>
      <c r="F2487" s="22">
        <v>553.85</v>
      </c>
      <c r="G2487" s="59"/>
    </row>
    <row r="2488" spans="3:7" x14ac:dyDescent="0.25">
      <c r="C2488" s="44">
        <f t="shared" si="91"/>
        <v>2011</v>
      </c>
      <c r="D2488" s="44">
        <f t="shared" si="92"/>
        <v>12</v>
      </c>
      <c r="E2488" s="23">
        <v>40885</v>
      </c>
      <c r="F2488" s="22">
        <v>593.13800000000003</v>
      </c>
      <c r="G2488" s="59"/>
    </row>
    <row r="2489" spans="3:7" x14ac:dyDescent="0.25">
      <c r="C2489" s="44">
        <f t="shared" si="91"/>
        <v>2011</v>
      </c>
      <c r="D2489" s="44">
        <f t="shared" si="92"/>
        <v>12</v>
      </c>
      <c r="E2489" s="23">
        <v>40886</v>
      </c>
      <c r="F2489" s="22">
        <v>611.27300000000002</v>
      </c>
      <c r="G2489" s="59"/>
    </row>
    <row r="2490" spans="3:7" x14ac:dyDescent="0.25">
      <c r="C2490" s="44">
        <f t="shared" si="91"/>
        <v>2011</v>
      </c>
      <c r="D2490" s="44">
        <f t="shared" si="92"/>
        <v>12</v>
      </c>
      <c r="E2490" s="23">
        <v>40889</v>
      </c>
      <c r="F2490" s="22">
        <v>624.34699999999998</v>
      </c>
      <c r="G2490" s="59"/>
    </row>
    <row r="2491" spans="3:7" x14ac:dyDescent="0.25">
      <c r="C2491" s="44">
        <f t="shared" si="91"/>
        <v>2011</v>
      </c>
      <c r="D2491" s="44">
        <f t="shared" si="92"/>
        <v>12</v>
      </c>
      <c r="E2491" s="23">
        <v>40890</v>
      </c>
      <c r="F2491" s="22">
        <v>621.74099999999999</v>
      </c>
      <c r="G2491" s="59"/>
    </row>
    <row r="2492" spans="3:7" x14ac:dyDescent="0.25">
      <c r="C2492" s="44">
        <f t="shared" si="91"/>
        <v>2011</v>
      </c>
      <c r="D2492" s="44">
        <f t="shared" si="92"/>
        <v>12</v>
      </c>
      <c r="E2492" s="23">
        <v>40891</v>
      </c>
      <c r="F2492" s="22">
        <v>635.39099999999996</v>
      </c>
      <c r="G2492" s="59"/>
    </row>
    <row r="2493" spans="3:7" x14ac:dyDescent="0.25">
      <c r="C2493" s="44">
        <f t="shared" si="91"/>
        <v>2011</v>
      </c>
      <c r="D2493" s="44">
        <f t="shared" si="92"/>
        <v>12</v>
      </c>
      <c r="E2493" s="23">
        <v>40892</v>
      </c>
      <c r="F2493" s="22">
        <v>623.68299999999999</v>
      </c>
      <c r="G2493" s="59"/>
    </row>
    <row r="2494" spans="3:7" x14ac:dyDescent="0.25">
      <c r="C2494" s="44">
        <f t="shared" si="91"/>
        <v>2011</v>
      </c>
      <c r="D2494" s="44">
        <f t="shared" si="92"/>
        <v>12</v>
      </c>
      <c r="E2494" s="23">
        <v>40893</v>
      </c>
      <c r="F2494" s="22">
        <v>609.57500000000005</v>
      </c>
      <c r="G2494" s="59"/>
    </row>
    <row r="2495" spans="3:7" x14ac:dyDescent="0.25">
      <c r="C2495" s="44">
        <f t="shared" si="91"/>
        <v>2011</v>
      </c>
      <c r="D2495" s="44">
        <f t="shared" si="92"/>
        <v>12</v>
      </c>
      <c r="E2495" s="23">
        <v>40896</v>
      </c>
      <c r="F2495" s="22">
        <v>610.27099999999996</v>
      </c>
      <c r="G2495" s="59"/>
    </row>
    <row r="2496" spans="3:7" x14ac:dyDescent="0.25">
      <c r="C2496" s="44">
        <f t="shared" si="91"/>
        <v>2011</v>
      </c>
      <c r="D2496" s="44">
        <f t="shared" si="92"/>
        <v>12</v>
      </c>
      <c r="E2496" s="23">
        <v>40897</v>
      </c>
      <c r="F2496" s="22">
        <v>598.95000000000005</v>
      </c>
      <c r="G2496" s="59"/>
    </row>
    <row r="2497" spans="3:7" x14ac:dyDescent="0.25">
      <c r="C2497" s="44">
        <f t="shared" si="91"/>
        <v>2011</v>
      </c>
      <c r="D2497" s="44">
        <f t="shared" si="92"/>
        <v>12</v>
      </c>
      <c r="E2497" s="23">
        <v>40898</v>
      </c>
      <c r="F2497" s="22">
        <v>582.37199999999996</v>
      </c>
      <c r="G2497" s="59"/>
    </row>
    <row r="2498" spans="3:7" x14ac:dyDescent="0.25">
      <c r="C2498" s="44">
        <f t="shared" si="91"/>
        <v>2011</v>
      </c>
      <c r="D2498" s="44">
        <f t="shared" si="92"/>
        <v>12</v>
      </c>
      <c r="E2498" s="23">
        <v>40899</v>
      </c>
      <c r="F2498" s="22">
        <v>555.53099999999995</v>
      </c>
      <c r="G2498" s="59"/>
    </row>
    <row r="2499" spans="3:7" x14ac:dyDescent="0.25">
      <c r="C2499" s="44">
        <f t="shared" si="91"/>
        <v>2011</v>
      </c>
      <c r="D2499" s="44">
        <f t="shared" si="92"/>
        <v>12</v>
      </c>
      <c r="E2499" s="23">
        <v>40900</v>
      </c>
      <c r="F2499" s="22">
        <v>555.73400000000004</v>
      </c>
      <c r="G2499" s="59"/>
    </row>
    <row r="2500" spans="3:7" x14ac:dyDescent="0.25">
      <c r="C2500" s="44">
        <f t="shared" si="91"/>
        <v>2011</v>
      </c>
      <c r="D2500" s="44">
        <f t="shared" si="92"/>
        <v>12</v>
      </c>
      <c r="E2500" s="23">
        <v>40903</v>
      </c>
      <c r="F2500" s="22">
        <v>549.37400000000002</v>
      </c>
      <c r="G2500" s="59"/>
    </row>
    <row r="2501" spans="3:7" x14ac:dyDescent="0.25">
      <c r="C2501" s="44">
        <f t="shared" si="91"/>
        <v>2011</v>
      </c>
      <c r="D2501" s="44">
        <f t="shared" si="92"/>
        <v>12</v>
      </c>
      <c r="E2501" s="23">
        <v>40904</v>
      </c>
      <c r="F2501" s="22">
        <v>555.75099999999998</v>
      </c>
      <c r="G2501" s="59"/>
    </row>
    <row r="2502" spans="3:7" x14ac:dyDescent="0.25">
      <c r="C2502" s="44">
        <f t="shared" si="91"/>
        <v>2011</v>
      </c>
      <c r="D2502" s="44">
        <f t="shared" si="92"/>
        <v>12</v>
      </c>
      <c r="E2502" s="23">
        <v>40905</v>
      </c>
      <c r="F2502" s="22">
        <v>549.24099999999999</v>
      </c>
      <c r="G2502" s="59"/>
    </row>
    <row r="2503" spans="3:7" x14ac:dyDescent="0.25">
      <c r="C2503" s="44">
        <f t="shared" ref="C2503:C2566" si="93">YEAR(E2503)</f>
        <v>2011</v>
      </c>
      <c r="D2503" s="44">
        <f t="shared" ref="D2503:D2566" si="94">MONTH(E2503)</f>
        <v>12</v>
      </c>
      <c r="E2503" s="23">
        <v>40906</v>
      </c>
      <c r="F2503" s="22">
        <v>547.19899999999996</v>
      </c>
      <c r="G2503" s="59"/>
    </row>
    <row r="2504" spans="3:7" x14ac:dyDescent="0.25">
      <c r="C2504" s="44">
        <f t="shared" si="93"/>
        <v>2011</v>
      </c>
      <c r="D2504" s="44">
        <f t="shared" si="94"/>
        <v>12</v>
      </c>
      <c r="E2504" s="23">
        <v>40907</v>
      </c>
      <c r="F2504" s="22">
        <v>552.08100000000002</v>
      </c>
      <c r="G2504" s="59"/>
    </row>
    <row r="2505" spans="3:7" x14ac:dyDescent="0.25">
      <c r="C2505" s="44">
        <f t="shared" si="93"/>
        <v>2012</v>
      </c>
      <c r="D2505" s="44">
        <f t="shared" si="94"/>
        <v>1</v>
      </c>
      <c r="E2505" s="23">
        <v>40910</v>
      </c>
      <c r="F2505" s="22">
        <v>544.50599999999997</v>
      </c>
      <c r="G2505" s="59"/>
    </row>
    <row r="2506" spans="3:7" x14ac:dyDescent="0.25">
      <c r="C2506" s="44">
        <f t="shared" si="93"/>
        <v>2012</v>
      </c>
      <c r="D2506" s="44">
        <f t="shared" si="94"/>
        <v>1</v>
      </c>
      <c r="E2506" s="23">
        <v>40911</v>
      </c>
      <c r="F2506" s="22">
        <v>524.32600000000002</v>
      </c>
      <c r="G2506" s="59"/>
    </row>
    <row r="2507" spans="3:7" x14ac:dyDescent="0.25">
      <c r="C2507" s="44">
        <f t="shared" si="93"/>
        <v>2012</v>
      </c>
      <c r="D2507" s="44">
        <f t="shared" si="94"/>
        <v>1</v>
      </c>
      <c r="E2507" s="23">
        <v>40912</v>
      </c>
      <c r="F2507" s="22">
        <v>534.98599999999999</v>
      </c>
      <c r="G2507" s="59"/>
    </row>
    <row r="2508" spans="3:7" x14ac:dyDescent="0.25">
      <c r="C2508" s="44">
        <f t="shared" si="93"/>
        <v>2012</v>
      </c>
      <c r="D2508" s="44">
        <f t="shared" si="94"/>
        <v>1</v>
      </c>
      <c r="E2508" s="23">
        <v>40913</v>
      </c>
      <c r="F2508" s="22">
        <v>560.95799999999997</v>
      </c>
      <c r="G2508" s="59"/>
    </row>
    <row r="2509" spans="3:7" x14ac:dyDescent="0.25">
      <c r="C2509" s="44">
        <f t="shared" si="93"/>
        <v>2012</v>
      </c>
      <c r="D2509" s="44">
        <f t="shared" si="94"/>
        <v>1</v>
      </c>
      <c r="E2509" s="23">
        <v>40914</v>
      </c>
      <c r="F2509" s="22">
        <v>572.45299999999997</v>
      </c>
      <c r="G2509" s="59"/>
    </row>
    <row r="2510" spans="3:7" x14ac:dyDescent="0.25">
      <c r="C2510" s="44">
        <f t="shared" si="93"/>
        <v>2012</v>
      </c>
      <c r="D2510" s="44">
        <f t="shared" si="94"/>
        <v>1</v>
      </c>
      <c r="E2510" s="23">
        <v>40917</v>
      </c>
      <c r="F2510" s="22">
        <v>576.24199999999996</v>
      </c>
      <c r="G2510" s="59"/>
    </row>
    <row r="2511" spans="3:7" x14ac:dyDescent="0.25">
      <c r="C2511" s="44">
        <f t="shared" si="93"/>
        <v>2012</v>
      </c>
      <c r="D2511" s="44">
        <f t="shared" si="94"/>
        <v>1</v>
      </c>
      <c r="E2511" s="23">
        <v>40918</v>
      </c>
      <c r="F2511" s="22">
        <v>545.327</v>
      </c>
      <c r="G2511" s="59"/>
    </row>
    <row r="2512" spans="3:7" x14ac:dyDescent="0.25">
      <c r="C2512" s="44">
        <f t="shared" si="93"/>
        <v>2012</v>
      </c>
      <c r="D2512" s="44">
        <f t="shared" si="94"/>
        <v>1</v>
      </c>
      <c r="E2512" s="23">
        <v>40919</v>
      </c>
      <c r="F2512" s="22">
        <v>541.08000000000004</v>
      </c>
      <c r="G2512" s="59"/>
    </row>
    <row r="2513" spans="3:7" x14ac:dyDescent="0.25">
      <c r="C2513" s="44">
        <f t="shared" si="93"/>
        <v>2012</v>
      </c>
      <c r="D2513" s="44">
        <f t="shared" si="94"/>
        <v>1</v>
      </c>
      <c r="E2513" s="23">
        <v>40920</v>
      </c>
      <c r="F2513" s="22">
        <v>517.64700000000005</v>
      </c>
      <c r="G2513" s="59"/>
    </row>
    <row r="2514" spans="3:7" x14ac:dyDescent="0.25">
      <c r="C2514" s="44">
        <f t="shared" si="93"/>
        <v>2012</v>
      </c>
      <c r="D2514" s="44">
        <f t="shared" si="94"/>
        <v>1</v>
      </c>
      <c r="E2514" s="23">
        <v>40921</v>
      </c>
      <c r="F2514" s="22">
        <v>531.86099999999999</v>
      </c>
      <c r="G2514" s="59"/>
    </row>
    <row r="2515" spans="3:7" x14ac:dyDescent="0.25">
      <c r="C2515" s="44">
        <f t="shared" si="93"/>
        <v>2012</v>
      </c>
      <c r="D2515" s="44">
        <f t="shared" si="94"/>
        <v>1</v>
      </c>
      <c r="E2515" s="23">
        <v>40924</v>
      </c>
      <c r="F2515" s="22">
        <v>535.90300000000002</v>
      </c>
      <c r="G2515" s="59"/>
    </row>
    <row r="2516" spans="3:7" x14ac:dyDescent="0.25">
      <c r="C2516" s="44">
        <f t="shared" si="93"/>
        <v>2012</v>
      </c>
      <c r="D2516" s="44">
        <f t="shared" si="94"/>
        <v>1</v>
      </c>
      <c r="E2516" s="23">
        <v>40925</v>
      </c>
      <c r="F2516" s="22">
        <v>511.24299999999999</v>
      </c>
      <c r="G2516" s="59"/>
    </row>
    <row r="2517" spans="3:7" x14ac:dyDescent="0.25">
      <c r="C2517" s="44">
        <f t="shared" si="93"/>
        <v>2012</v>
      </c>
      <c r="D2517" s="44">
        <f t="shared" si="94"/>
        <v>1</v>
      </c>
      <c r="E2517" s="23">
        <v>40926</v>
      </c>
      <c r="F2517" s="22">
        <v>497.74299999999999</v>
      </c>
      <c r="G2517" s="59"/>
    </row>
    <row r="2518" spans="3:7" x14ac:dyDescent="0.25">
      <c r="C2518" s="44">
        <f t="shared" si="93"/>
        <v>2012</v>
      </c>
      <c r="D2518" s="44">
        <f t="shared" si="94"/>
        <v>1</v>
      </c>
      <c r="E2518" s="23">
        <v>40927</v>
      </c>
      <c r="F2518" s="22">
        <v>479.69299999999998</v>
      </c>
      <c r="G2518" s="59"/>
    </row>
    <row r="2519" spans="3:7" x14ac:dyDescent="0.25">
      <c r="C2519" s="44">
        <f t="shared" si="93"/>
        <v>2012</v>
      </c>
      <c r="D2519" s="44">
        <f t="shared" si="94"/>
        <v>1</v>
      </c>
      <c r="E2519" s="23">
        <v>40928</v>
      </c>
      <c r="F2519" s="22">
        <v>470.14499999999998</v>
      </c>
      <c r="G2519" s="59"/>
    </row>
    <row r="2520" spans="3:7" x14ac:dyDescent="0.25">
      <c r="C2520" s="44">
        <f t="shared" si="93"/>
        <v>2012</v>
      </c>
      <c r="D2520" s="44">
        <f t="shared" si="94"/>
        <v>1</v>
      </c>
      <c r="E2520" s="23">
        <v>40931</v>
      </c>
      <c r="F2520" s="22">
        <v>463.49</v>
      </c>
      <c r="G2520" s="59"/>
    </row>
    <row r="2521" spans="3:7" x14ac:dyDescent="0.25">
      <c r="C2521" s="44">
        <f t="shared" si="93"/>
        <v>2012</v>
      </c>
      <c r="D2521" s="44">
        <f t="shared" si="94"/>
        <v>1</v>
      </c>
      <c r="E2521" s="23">
        <v>40932</v>
      </c>
      <c r="F2521" s="22">
        <v>477.733</v>
      </c>
      <c r="G2521" s="59"/>
    </row>
    <row r="2522" spans="3:7" x14ac:dyDescent="0.25">
      <c r="C2522" s="44">
        <f t="shared" si="93"/>
        <v>2012</v>
      </c>
      <c r="D2522" s="44">
        <f t="shared" si="94"/>
        <v>1</v>
      </c>
      <c r="E2522" s="23">
        <v>40933</v>
      </c>
      <c r="F2522" s="22">
        <v>477.06400000000002</v>
      </c>
      <c r="G2522" s="59"/>
    </row>
    <row r="2523" spans="3:7" x14ac:dyDescent="0.25">
      <c r="C2523" s="44">
        <f t="shared" si="93"/>
        <v>2012</v>
      </c>
      <c r="D2523" s="44">
        <f t="shared" si="94"/>
        <v>1</v>
      </c>
      <c r="E2523" s="23">
        <v>40934</v>
      </c>
      <c r="F2523" s="22">
        <v>438.005</v>
      </c>
      <c r="G2523" s="59"/>
    </row>
    <row r="2524" spans="3:7" x14ac:dyDescent="0.25">
      <c r="C2524" s="44">
        <f t="shared" si="93"/>
        <v>2012</v>
      </c>
      <c r="D2524" s="44">
        <f t="shared" si="94"/>
        <v>1</v>
      </c>
      <c r="E2524" s="23">
        <v>40935</v>
      </c>
      <c r="F2524" s="22">
        <v>431.07600000000002</v>
      </c>
      <c r="G2524" s="59"/>
    </row>
    <row r="2525" spans="3:7" x14ac:dyDescent="0.25">
      <c r="C2525" s="44">
        <f t="shared" si="93"/>
        <v>2012</v>
      </c>
      <c r="D2525" s="44">
        <f t="shared" si="94"/>
        <v>1</v>
      </c>
      <c r="E2525" s="23">
        <v>40938</v>
      </c>
      <c r="F2525" s="22">
        <v>459.392</v>
      </c>
      <c r="G2525" s="59"/>
    </row>
    <row r="2526" spans="3:7" x14ac:dyDescent="0.25">
      <c r="C2526" s="44">
        <f t="shared" si="93"/>
        <v>2012</v>
      </c>
      <c r="D2526" s="44">
        <f t="shared" si="94"/>
        <v>1</v>
      </c>
      <c r="E2526" s="23">
        <v>40939</v>
      </c>
      <c r="F2526" s="22">
        <v>436.904</v>
      </c>
      <c r="G2526" s="59"/>
    </row>
    <row r="2527" spans="3:7" x14ac:dyDescent="0.25">
      <c r="C2527" s="44">
        <f t="shared" si="93"/>
        <v>2012</v>
      </c>
      <c r="D2527" s="44">
        <f t="shared" si="94"/>
        <v>2</v>
      </c>
      <c r="E2527" s="23">
        <v>40940</v>
      </c>
      <c r="F2527" s="22">
        <v>405.99400000000003</v>
      </c>
      <c r="G2527" s="59"/>
    </row>
    <row r="2528" spans="3:7" x14ac:dyDescent="0.25">
      <c r="C2528" s="44">
        <f t="shared" si="93"/>
        <v>2012</v>
      </c>
      <c r="D2528" s="44">
        <f t="shared" si="94"/>
        <v>2</v>
      </c>
      <c r="E2528" s="23">
        <v>40941</v>
      </c>
      <c r="F2528" s="22">
        <v>400.88499999999999</v>
      </c>
      <c r="G2528" s="59"/>
    </row>
    <row r="2529" spans="3:7" x14ac:dyDescent="0.25">
      <c r="C2529" s="44">
        <f t="shared" si="93"/>
        <v>2012</v>
      </c>
      <c r="D2529" s="44">
        <f t="shared" si="94"/>
        <v>2</v>
      </c>
      <c r="E2529" s="23">
        <v>40942</v>
      </c>
      <c r="F2529" s="22">
        <v>379.13200000000001</v>
      </c>
      <c r="G2529" s="59"/>
    </row>
    <row r="2530" spans="3:7" x14ac:dyDescent="0.25">
      <c r="C2530" s="44">
        <f t="shared" si="93"/>
        <v>2012</v>
      </c>
      <c r="D2530" s="44">
        <f t="shared" si="94"/>
        <v>2</v>
      </c>
      <c r="E2530" s="23">
        <v>40945</v>
      </c>
      <c r="F2530" s="22">
        <v>367.46699999999998</v>
      </c>
      <c r="G2530" s="59"/>
    </row>
    <row r="2531" spans="3:7" x14ac:dyDescent="0.25">
      <c r="C2531" s="44">
        <f t="shared" si="93"/>
        <v>2012</v>
      </c>
      <c r="D2531" s="44">
        <f t="shared" si="94"/>
        <v>2</v>
      </c>
      <c r="E2531" s="23">
        <v>40946</v>
      </c>
      <c r="F2531" s="22">
        <v>342.13600000000002</v>
      </c>
      <c r="G2531" s="59"/>
    </row>
    <row r="2532" spans="3:7" x14ac:dyDescent="0.25">
      <c r="C2532" s="44">
        <f t="shared" si="93"/>
        <v>2012</v>
      </c>
      <c r="D2532" s="44">
        <f t="shared" si="94"/>
        <v>2</v>
      </c>
      <c r="E2532" s="23">
        <v>40947</v>
      </c>
      <c r="F2532" s="22">
        <v>345.76400000000001</v>
      </c>
      <c r="G2532" s="59"/>
    </row>
    <row r="2533" spans="3:7" x14ac:dyDescent="0.25">
      <c r="C2533" s="44">
        <f t="shared" si="93"/>
        <v>2012</v>
      </c>
      <c r="D2533" s="44">
        <f t="shared" si="94"/>
        <v>2</v>
      </c>
      <c r="E2533" s="23">
        <v>40948</v>
      </c>
      <c r="F2533" s="22">
        <v>364.18299999999999</v>
      </c>
      <c r="G2533" s="59"/>
    </row>
    <row r="2534" spans="3:7" x14ac:dyDescent="0.25">
      <c r="C2534" s="44">
        <f t="shared" si="93"/>
        <v>2012</v>
      </c>
      <c r="D2534" s="44">
        <f t="shared" si="94"/>
        <v>2</v>
      </c>
      <c r="E2534" s="23">
        <v>40949</v>
      </c>
      <c r="F2534" s="22">
        <v>388.65699999999998</v>
      </c>
      <c r="G2534" s="59"/>
    </row>
    <row r="2535" spans="3:7" x14ac:dyDescent="0.25">
      <c r="C2535" s="44">
        <f t="shared" si="93"/>
        <v>2012</v>
      </c>
      <c r="D2535" s="44">
        <f t="shared" si="94"/>
        <v>2</v>
      </c>
      <c r="E2535" s="23">
        <v>40952</v>
      </c>
      <c r="F2535" s="22">
        <v>388.50299999999999</v>
      </c>
      <c r="G2535" s="59"/>
    </row>
    <row r="2536" spans="3:7" x14ac:dyDescent="0.25">
      <c r="C2536" s="44">
        <f t="shared" si="93"/>
        <v>2012</v>
      </c>
      <c r="D2536" s="44">
        <f t="shared" si="94"/>
        <v>2</v>
      </c>
      <c r="E2536" s="23">
        <v>40953</v>
      </c>
      <c r="F2536" s="22">
        <v>398.62700000000001</v>
      </c>
      <c r="G2536" s="59"/>
    </row>
    <row r="2537" spans="3:7" x14ac:dyDescent="0.25">
      <c r="C2537" s="44">
        <f t="shared" si="93"/>
        <v>2012</v>
      </c>
      <c r="D2537" s="44">
        <f t="shared" si="94"/>
        <v>2</v>
      </c>
      <c r="E2537" s="23">
        <v>40954</v>
      </c>
      <c r="F2537" s="22">
        <v>435.14499999999998</v>
      </c>
      <c r="G2537" s="59"/>
    </row>
    <row r="2538" spans="3:7" x14ac:dyDescent="0.25">
      <c r="C2538" s="44">
        <f t="shared" si="93"/>
        <v>2012</v>
      </c>
      <c r="D2538" s="44">
        <f t="shared" si="94"/>
        <v>2</v>
      </c>
      <c r="E2538" s="23">
        <v>40955</v>
      </c>
      <c r="F2538" s="22">
        <v>430.32400000000001</v>
      </c>
      <c r="G2538" s="59"/>
    </row>
    <row r="2539" spans="3:7" x14ac:dyDescent="0.25">
      <c r="C2539" s="44">
        <f t="shared" si="93"/>
        <v>2012</v>
      </c>
      <c r="D2539" s="44">
        <f t="shared" si="94"/>
        <v>2</v>
      </c>
      <c r="E2539" s="23">
        <v>40956</v>
      </c>
      <c r="F2539" s="22">
        <v>409.13099999999997</v>
      </c>
      <c r="G2539" s="59"/>
    </row>
    <row r="2540" spans="3:7" x14ac:dyDescent="0.25">
      <c r="C2540" s="44">
        <f t="shared" si="93"/>
        <v>2012</v>
      </c>
      <c r="D2540" s="44">
        <f t="shared" si="94"/>
        <v>2</v>
      </c>
      <c r="E2540" s="23">
        <v>40959</v>
      </c>
      <c r="F2540" s="22">
        <v>398.66399999999999</v>
      </c>
      <c r="G2540" s="59"/>
    </row>
    <row r="2541" spans="3:7" x14ac:dyDescent="0.25">
      <c r="C2541" s="44">
        <f t="shared" si="93"/>
        <v>2012</v>
      </c>
      <c r="D2541" s="44">
        <f t="shared" si="94"/>
        <v>2</v>
      </c>
      <c r="E2541" s="23">
        <v>40960</v>
      </c>
      <c r="F2541" s="22">
        <v>411.32600000000002</v>
      </c>
      <c r="G2541" s="59"/>
    </row>
    <row r="2542" spans="3:7" x14ac:dyDescent="0.25">
      <c r="C2542" s="44">
        <f t="shared" si="93"/>
        <v>2012</v>
      </c>
      <c r="D2542" s="44">
        <f t="shared" si="94"/>
        <v>2</v>
      </c>
      <c r="E2542" s="23">
        <v>40961</v>
      </c>
      <c r="F2542" s="22">
        <v>418.036</v>
      </c>
      <c r="G2542" s="59"/>
    </row>
    <row r="2543" spans="3:7" x14ac:dyDescent="0.25">
      <c r="C2543" s="44">
        <f t="shared" si="93"/>
        <v>2012</v>
      </c>
      <c r="D2543" s="44">
        <f t="shared" si="94"/>
        <v>2</v>
      </c>
      <c r="E2543" s="23">
        <v>40962</v>
      </c>
      <c r="F2543" s="22">
        <v>423.858</v>
      </c>
      <c r="G2543" s="59"/>
    </row>
    <row r="2544" spans="3:7" x14ac:dyDescent="0.25">
      <c r="C2544" s="44">
        <f t="shared" si="93"/>
        <v>2012</v>
      </c>
      <c r="D2544" s="44">
        <f t="shared" si="94"/>
        <v>2</v>
      </c>
      <c r="E2544" s="23">
        <v>40963</v>
      </c>
      <c r="F2544" s="22">
        <v>415.92200000000003</v>
      </c>
      <c r="G2544" s="59"/>
    </row>
    <row r="2545" spans="3:7" x14ac:dyDescent="0.25">
      <c r="C2545" s="44">
        <f t="shared" si="93"/>
        <v>2012</v>
      </c>
      <c r="D2545" s="44">
        <f t="shared" si="94"/>
        <v>2</v>
      </c>
      <c r="E2545" s="23">
        <v>40966</v>
      </c>
      <c r="F2545" s="22">
        <v>412.39699999999999</v>
      </c>
      <c r="G2545" s="59"/>
    </row>
    <row r="2546" spans="3:7" x14ac:dyDescent="0.25">
      <c r="C2546" s="44">
        <f t="shared" si="93"/>
        <v>2012</v>
      </c>
      <c r="D2546" s="44">
        <f t="shared" si="94"/>
        <v>2</v>
      </c>
      <c r="E2546" s="23">
        <v>40967</v>
      </c>
      <c r="F2546" s="22">
        <v>399.32600000000002</v>
      </c>
      <c r="G2546" s="59"/>
    </row>
    <row r="2547" spans="3:7" x14ac:dyDescent="0.25">
      <c r="C2547" s="44">
        <f t="shared" si="93"/>
        <v>2012</v>
      </c>
      <c r="D2547" s="44">
        <f t="shared" si="94"/>
        <v>2</v>
      </c>
      <c r="E2547" s="23">
        <v>40968</v>
      </c>
      <c r="F2547" s="22">
        <v>393.26400000000001</v>
      </c>
      <c r="G2547" s="59"/>
    </row>
    <row r="2548" spans="3:7" x14ac:dyDescent="0.25">
      <c r="C2548" s="44">
        <f t="shared" si="93"/>
        <v>2012</v>
      </c>
      <c r="D2548" s="44">
        <f t="shared" si="94"/>
        <v>3</v>
      </c>
      <c r="E2548" s="23">
        <v>40969</v>
      </c>
      <c r="F2548" s="22">
        <v>382.24799999999999</v>
      </c>
      <c r="G2548" s="59"/>
    </row>
    <row r="2549" spans="3:7" x14ac:dyDescent="0.25">
      <c r="C2549" s="44">
        <f t="shared" si="93"/>
        <v>2012</v>
      </c>
      <c r="D2549" s="44">
        <f t="shared" si="94"/>
        <v>3</v>
      </c>
      <c r="E2549" s="23">
        <v>40970</v>
      </c>
      <c r="F2549" s="22">
        <v>386.95100000000002</v>
      </c>
      <c r="G2549" s="59"/>
    </row>
    <row r="2550" spans="3:7" x14ac:dyDescent="0.25">
      <c r="C2550" s="44">
        <f t="shared" si="93"/>
        <v>2012</v>
      </c>
      <c r="D2550" s="44">
        <f t="shared" si="94"/>
        <v>3</v>
      </c>
      <c r="E2550" s="23">
        <v>40973</v>
      </c>
      <c r="F2550" s="22">
        <v>407.90100000000001</v>
      </c>
      <c r="G2550" s="59"/>
    </row>
    <row r="2551" spans="3:7" x14ac:dyDescent="0.25">
      <c r="C2551" s="44">
        <f t="shared" si="93"/>
        <v>2012</v>
      </c>
      <c r="D2551" s="44">
        <f t="shared" si="94"/>
        <v>3</v>
      </c>
      <c r="E2551" s="23">
        <v>40974</v>
      </c>
      <c r="F2551" s="22">
        <v>423.53899999999999</v>
      </c>
      <c r="G2551" s="59"/>
    </row>
    <row r="2552" spans="3:7" x14ac:dyDescent="0.25">
      <c r="C2552" s="44">
        <f t="shared" si="93"/>
        <v>2012</v>
      </c>
      <c r="D2552" s="44">
        <f t="shared" si="94"/>
        <v>3</v>
      </c>
      <c r="E2552" s="23">
        <v>40975</v>
      </c>
      <c r="F2552" s="22">
        <v>416.13900000000001</v>
      </c>
      <c r="G2552" s="59"/>
    </row>
    <row r="2553" spans="3:7" x14ac:dyDescent="0.25">
      <c r="C2553" s="44">
        <f t="shared" si="93"/>
        <v>2012</v>
      </c>
      <c r="D2553" s="44">
        <f t="shared" si="94"/>
        <v>3</v>
      </c>
      <c r="E2553" s="23">
        <v>40976</v>
      </c>
      <c r="F2553" s="22">
        <v>398.34699999999998</v>
      </c>
      <c r="G2553" s="59"/>
    </row>
    <row r="2554" spans="3:7" x14ac:dyDescent="0.25">
      <c r="C2554" s="44">
        <f t="shared" si="93"/>
        <v>2012</v>
      </c>
      <c r="D2554" s="44">
        <f t="shared" si="94"/>
        <v>3</v>
      </c>
      <c r="E2554" s="23">
        <v>40977</v>
      </c>
      <c r="F2554" s="22">
        <v>398.43099999999998</v>
      </c>
      <c r="G2554" s="59"/>
    </row>
    <row r="2555" spans="3:7" x14ac:dyDescent="0.25">
      <c r="C2555" s="44">
        <f t="shared" si="93"/>
        <v>2012</v>
      </c>
      <c r="D2555" s="44">
        <f t="shared" si="94"/>
        <v>3</v>
      </c>
      <c r="E2555" s="23">
        <v>40980</v>
      </c>
      <c r="F2555" s="22">
        <v>402.822</v>
      </c>
      <c r="G2555" s="59"/>
    </row>
    <row r="2556" spans="3:7" x14ac:dyDescent="0.25">
      <c r="C2556" s="44">
        <f t="shared" si="93"/>
        <v>2012</v>
      </c>
      <c r="D2556" s="44">
        <f t="shared" si="94"/>
        <v>3</v>
      </c>
      <c r="E2556" s="23">
        <v>40981</v>
      </c>
      <c r="F2556" s="22">
        <v>397.505</v>
      </c>
      <c r="G2556" s="59"/>
    </row>
    <row r="2557" spans="3:7" x14ac:dyDescent="0.25">
      <c r="C2557" s="44">
        <f t="shared" si="93"/>
        <v>2012</v>
      </c>
      <c r="D2557" s="44">
        <f t="shared" si="94"/>
        <v>3</v>
      </c>
      <c r="E2557" s="23">
        <v>40982</v>
      </c>
      <c r="F2557" s="22">
        <v>378.24700000000001</v>
      </c>
      <c r="G2557" s="59"/>
    </row>
    <row r="2558" spans="3:7" x14ac:dyDescent="0.25">
      <c r="C2558" s="44">
        <f t="shared" si="93"/>
        <v>2012</v>
      </c>
      <c r="D2558" s="44">
        <f t="shared" si="94"/>
        <v>3</v>
      </c>
      <c r="E2558" s="23">
        <v>40983</v>
      </c>
      <c r="F2558" s="22">
        <v>377.21899999999999</v>
      </c>
      <c r="G2558" s="59"/>
    </row>
    <row r="2559" spans="3:7" x14ac:dyDescent="0.25">
      <c r="C2559" s="44">
        <f t="shared" si="93"/>
        <v>2012</v>
      </c>
      <c r="D2559" s="44">
        <f t="shared" si="94"/>
        <v>3</v>
      </c>
      <c r="E2559" s="23">
        <v>40984</v>
      </c>
      <c r="F2559" s="22">
        <v>361.029</v>
      </c>
      <c r="G2559" s="59"/>
    </row>
    <row r="2560" spans="3:7" x14ac:dyDescent="0.25">
      <c r="C2560" s="44">
        <f t="shared" si="93"/>
        <v>2012</v>
      </c>
      <c r="D2560" s="44">
        <f t="shared" si="94"/>
        <v>3</v>
      </c>
      <c r="E2560" s="23">
        <v>40987</v>
      </c>
      <c r="F2560" s="22">
        <v>349.83699999999999</v>
      </c>
      <c r="G2560" s="59"/>
    </row>
    <row r="2561" spans="3:7" x14ac:dyDescent="0.25">
      <c r="C2561" s="44">
        <f t="shared" si="93"/>
        <v>2012</v>
      </c>
      <c r="D2561" s="44">
        <f t="shared" si="94"/>
        <v>3</v>
      </c>
      <c r="E2561" s="23">
        <v>40988</v>
      </c>
      <c r="F2561" s="22">
        <v>353.44299999999998</v>
      </c>
      <c r="G2561" s="59"/>
    </row>
    <row r="2562" spans="3:7" x14ac:dyDescent="0.25">
      <c r="C2562" s="44">
        <f t="shared" si="93"/>
        <v>2012</v>
      </c>
      <c r="D2562" s="44">
        <f t="shared" si="94"/>
        <v>3</v>
      </c>
      <c r="E2562" s="23">
        <v>40989</v>
      </c>
      <c r="F2562" s="22">
        <v>361.03500000000003</v>
      </c>
      <c r="G2562" s="59"/>
    </row>
    <row r="2563" spans="3:7" x14ac:dyDescent="0.25">
      <c r="C2563" s="44">
        <f t="shared" si="93"/>
        <v>2012</v>
      </c>
      <c r="D2563" s="44">
        <f t="shared" si="94"/>
        <v>3</v>
      </c>
      <c r="E2563" s="23">
        <v>40990</v>
      </c>
      <c r="F2563" s="22">
        <v>380.733</v>
      </c>
      <c r="G2563" s="59"/>
    </row>
    <row r="2564" spans="3:7" x14ac:dyDescent="0.25">
      <c r="C2564" s="44">
        <f t="shared" si="93"/>
        <v>2012</v>
      </c>
      <c r="D2564" s="44">
        <f t="shared" si="94"/>
        <v>3</v>
      </c>
      <c r="E2564" s="23">
        <v>40991</v>
      </c>
      <c r="F2564" s="22">
        <v>394.73200000000003</v>
      </c>
      <c r="G2564" s="59"/>
    </row>
    <row r="2565" spans="3:7" x14ac:dyDescent="0.25">
      <c r="C2565" s="44">
        <f t="shared" si="93"/>
        <v>2012</v>
      </c>
      <c r="D2565" s="44">
        <f t="shared" si="94"/>
        <v>3</v>
      </c>
      <c r="E2565" s="23">
        <v>40994</v>
      </c>
      <c r="F2565" s="22">
        <v>383.80599999999998</v>
      </c>
      <c r="G2565" s="59"/>
    </row>
    <row r="2566" spans="3:7" x14ac:dyDescent="0.25">
      <c r="C2566" s="44">
        <f t="shared" si="93"/>
        <v>2012</v>
      </c>
      <c r="D2566" s="44">
        <f t="shared" si="94"/>
        <v>3</v>
      </c>
      <c r="E2566" s="23">
        <v>40995</v>
      </c>
      <c r="F2566" s="22">
        <v>376.291</v>
      </c>
      <c r="G2566" s="59"/>
    </row>
    <row r="2567" spans="3:7" x14ac:dyDescent="0.25">
      <c r="C2567" s="44">
        <f t="shared" ref="C2567:C2630" si="95">YEAR(E2567)</f>
        <v>2012</v>
      </c>
      <c r="D2567" s="44">
        <f t="shared" ref="D2567:D2630" si="96">MONTH(E2567)</f>
        <v>3</v>
      </c>
      <c r="E2567" s="23">
        <v>40996</v>
      </c>
      <c r="F2567" s="22">
        <v>398.178</v>
      </c>
      <c r="G2567" s="59"/>
    </row>
    <row r="2568" spans="3:7" x14ac:dyDescent="0.25">
      <c r="C2568" s="44">
        <f t="shared" si="95"/>
        <v>2012</v>
      </c>
      <c r="D2568" s="44">
        <f t="shared" si="96"/>
        <v>3</v>
      </c>
      <c r="E2568" s="23">
        <v>40997</v>
      </c>
      <c r="F2568" s="22">
        <v>434.233</v>
      </c>
      <c r="G2568" s="59"/>
    </row>
    <row r="2569" spans="3:7" x14ac:dyDescent="0.25">
      <c r="C2569" s="44">
        <f t="shared" si="95"/>
        <v>2012</v>
      </c>
      <c r="D2569" s="44">
        <f t="shared" si="96"/>
        <v>3</v>
      </c>
      <c r="E2569" s="23">
        <v>40998</v>
      </c>
      <c r="F2569" s="22">
        <v>441.19900000000001</v>
      </c>
      <c r="G2569" s="59"/>
    </row>
    <row r="2570" spans="3:7" x14ac:dyDescent="0.25">
      <c r="C2570" s="44">
        <f t="shared" si="95"/>
        <v>2012</v>
      </c>
      <c r="D2570" s="44">
        <f t="shared" si="96"/>
        <v>4</v>
      </c>
      <c r="E2570" s="23">
        <v>41001</v>
      </c>
      <c r="F2570" s="22">
        <v>443.976</v>
      </c>
      <c r="G2570" s="59"/>
    </row>
    <row r="2571" spans="3:7" x14ac:dyDescent="0.25">
      <c r="C2571" s="44">
        <f t="shared" si="95"/>
        <v>2012</v>
      </c>
      <c r="D2571" s="44">
        <f t="shared" si="96"/>
        <v>4</v>
      </c>
      <c r="E2571" s="23">
        <v>41002</v>
      </c>
      <c r="F2571" s="22">
        <v>436.738</v>
      </c>
      <c r="G2571" s="59"/>
    </row>
    <row r="2572" spans="3:7" x14ac:dyDescent="0.25">
      <c r="C2572" s="44">
        <f t="shared" si="95"/>
        <v>2012</v>
      </c>
      <c r="D2572" s="44">
        <f t="shared" si="96"/>
        <v>4</v>
      </c>
      <c r="E2572" s="23">
        <v>41003</v>
      </c>
      <c r="F2572" s="22">
        <v>460.93799999999999</v>
      </c>
      <c r="G2572" s="59"/>
    </row>
    <row r="2573" spans="3:7" x14ac:dyDescent="0.25">
      <c r="C2573" s="44">
        <f t="shared" si="95"/>
        <v>2012</v>
      </c>
      <c r="D2573" s="44">
        <f t="shared" si="96"/>
        <v>4</v>
      </c>
      <c r="E2573" s="23">
        <v>41004</v>
      </c>
      <c r="F2573" s="22">
        <v>474.87700000000001</v>
      </c>
      <c r="G2573" s="59"/>
    </row>
    <row r="2574" spans="3:7" x14ac:dyDescent="0.25">
      <c r="C2574" s="44">
        <f t="shared" si="95"/>
        <v>2012</v>
      </c>
      <c r="D2574" s="44">
        <f t="shared" si="96"/>
        <v>4</v>
      </c>
      <c r="E2574" s="23">
        <v>41005</v>
      </c>
      <c r="F2574" s="22">
        <v>475.69499999999999</v>
      </c>
      <c r="G2574" s="59"/>
    </row>
    <row r="2575" spans="3:7" x14ac:dyDescent="0.25">
      <c r="C2575" s="44">
        <f t="shared" si="95"/>
        <v>2012</v>
      </c>
      <c r="D2575" s="44">
        <f t="shared" si="96"/>
        <v>4</v>
      </c>
      <c r="E2575" s="23">
        <v>41008</v>
      </c>
      <c r="F2575" s="22">
        <v>477.23599999999999</v>
      </c>
      <c r="G2575" s="59"/>
    </row>
    <row r="2576" spans="3:7" x14ac:dyDescent="0.25">
      <c r="C2576" s="44">
        <f t="shared" si="95"/>
        <v>2012</v>
      </c>
      <c r="D2576" s="44">
        <f t="shared" si="96"/>
        <v>4</v>
      </c>
      <c r="E2576" s="23">
        <v>41009</v>
      </c>
      <c r="F2576" s="22">
        <v>511.30700000000002</v>
      </c>
      <c r="G2576" s="59"/>
    </row>
    <row r="2577" spans="3:7" x14ac:dyDescent="0.25">
      <c r="C2577" s="44">
        <f t="shared" si="95"/>
        <v>2012</v>
      </c>
      <c r="D2577" s="44">
        <f t="shared" si="96"/>
        <v>4</v>
      </c>
      <c r="E2577" s="23">
        <v>41010</v>
      </c>
      <c r="F2577" s="22">
        <v>492.69600000000003</v>
      </c>
      <c r="G2577" s="59"/>
    </row>
    <row r="2578" spans="3:7" x14ac:dyDescent="0.25">
      <c r="C2578" s="44">
        <f t="shared" si="95"/>
        <v>2012</v>
      </c>
      <c r="D2578" s="44">
        <f t="shared" si="96"/>
        <v>4</v>
      </c>
      <c r="E2578" s="23">
        <v>41011</v>
      </c>
      <c r="F2578" s="22">
        <v>479.15</v>
      </c>
      <c r="G2578" s="59"/>
    </row>
    <row r="2579" spans="3:7" x14ac:dyDescent="0.25">
      <c r="C2579" s="44">
        <f t="shared" si="95"/>
        <v>2012</v>
      </c>
      <c r="D2579" s="44">
        <f t="shared" si="96"/>
        <v>4</v>
      </c>
      <c r="E2579" s="23">
        <v>41012</v>
      </c>
      <c r="F2579" s="22">
        <v>494.88600000000002</v>
      </c>
      <c r="G2579" s="59"/>
    </row>
    <row r="2580" spans="3:7" x14ac:dyDescent="0.25">
      <c r="C2580" s="44">
        <f t="shared" si="95"/>
        <v>2012</v>
      </c>
      <c r="D2580" s="44">
        <f t="shared" si="96"/>
        <v>4</v>
      </c>
      <c r="E2580" s="23">
        <v>41015</v>
      </c>
      <c r="F2580" s="22">
        <v>509.435</v>
      </c>
      <c r="G2580" s="59"/>
    </row>
    <row r="2581" spans="3:7" x14ac:dyDescent="0.25">
      <c r="C2581" s="44">
        <f t="shared" si="95"/>
        <v>2012</v>
      </c>
      <c r="D2581" s="44">
        <f t="shared" si="96"/>
        <v>4</v>
      </c>
      <c r="E2581" s="23">
        <v>41016</v>
      </c>
      <c r="F2581" s="22">
        <v>487.55900000000003</v>
      </c>
      <c r="G2581" s="59"/>
    </row>
    <row r="2582" spans="3:7" x14ac:dyDescent="0.25">
      <c r="C2582" s="44">
        <f t="shared" si="95"/>
        <v>2012</v>
      </c>
      <c r="D2582" s="44">
        <f t="shared" si="96"/>
        <v>4</v>
      </c>
      <c r="E2582" s="23">
        <v>41017</v>
      </c>
      <c r="F2582" s="22">
        <v>497.86500000000001</v>
      </c>
      <c r="G2582" s="59"/>
    </row>
    <row r="2583" spans="3:7" x14ac:dyDescent="0.25">
      <c r="C2583" s="44">
        <f t="shared" si="95"/>
        <v>2012</v>
      </c>
      <c r="D2583" s="44">
        <f t="shared" si="96"/>
        <v>4</v>
      </c>
      <c r="E2583" s="23">
        <v>41018</v>
      </c>
      <c r="F2583" s="22">
        <v>513.66399999999999</v>
      </c>
      <c r="G2583" s="59"/>
    </row>
    <row r="2584" spans="3:7" x14ac:dyDescent="0.25">
      <c r="C2584" s="44">
        <f t="shared" si="95"/>
        <v>2012</v>
      </c>
      <c r="D2584" s="44">
        <f t="shared" si="96"/>
        <v>4</v>
      </c>
      <c r="E2584" s="23">
        <v>41019</v>
      </c>
      <c r="F2584" s="22">
        <v>512.33500000000004</v>
      </c>
      <c r="G2584" s="59"/>
    </row>
    <row r="2585" spans="3:7" x14ac:dyDescent="0.25">
      <c r="C2585" s="44">
        <f t="shared" si="95"/>
        <v>2012</v>
      </c>
      <c r="D2585" s="44">
        <f t="shared" si="96"/>
        <v>4</v>
      </c>
      <c r="E2585" s="23">
        <v>41022</v>
      </c>
      <c r="F2585" s="22">
        <v>529.32100000000003</v>
      </c>
      <c r="G2585" s="59"/>
    </row>
    <row r="2586" spans="3:7" x14ac:dyDescent="0.25">
      <c r="C2586" s="44">
        <f t="shared" si="95"/>
        <v>2012</v>
      </c>
      <c r="D2586" s="44">
        <f t="shared" si="96"/>
        <v>4</v>
      </c>
      <c r="E2586" s="23">
        <v>41023</v>
      </c>
      <c r="F2586" s="22">
        <v>530.01099999999997</v>
      </c>
      <c r="G2586" s="59"/>
    </row>
    <row r="2587" spans="3:7" x14ac:dyDescent="0.25">
      <c r="C2587" s="44">
        <f t="shared" si="95"/>
        <v>2012</v>
      </c>
      <c r="D2587" s="44">
        <f t="shared" si="96"/>
        <v>4</v>
      </c>
      <c r="E2587" s="23">
        <v>41024</v>
      </c>
      <c r="F2587" s="22">
        <v>513.46699999999998</v>
      </c>
      <c r="G2587" s="59"/>
    </row>
    <row r="2588" spans="3:7" x14ac:dyDescent="0.25">
      <c r="C2588" s="44">
        <f t="shared" si="95"/>
        <v>2012</v>
      </c>
      <c r="D2588" s="44">
        <f t="shared" si="96"/>
        <v>4</v>
      </c>
      <c r="E2588" s="23">
        <v>41025</v>
      </c>
      <c r="F2588" s="22">
        <v>519.005</v>
      </c>
      <c r="G2588" s="59"/>
    </row>
    <row r="2589" spans="3:7" x14ac:dyDescent="0.25">
      <c r="C2589" s="44">
        <f t="shared" si="95"/>
        <v>2012</v>
      </c>
      <c r="D2589" s="44">
        <f t="shared" si="96"/>
        <v>4</v>
      </c>
      <c r="E2589" s="23">
        <v>41026</v>
      </c>
      <c r="F2589" s="22">
        <v>510.69</v>
      </c>
      <c r="G2589" s="59"/>
    </row>
    <row r="2590" spans="3:7" x14ac:dyDescent="0.25">
      <c r="C2590" s="44">
        <f t="shared" si="95"/>
        <v>2012</v>
      </c>
      <c r="D2590" s="44">
        <f t="shared" si="96"/>
        <v>4</v>
      </c>
      <c r="E2590" s="23">
        <v>41029</v>
      </c>
      <c r="F2590" s="22">
        <v>509.58600000000001</v>
      </c>
      <c r="G2590" s="59"/>
    </row>
    <row r="2591" spans="3:7" x14ac:dyDescent="0.25">
      <c r="C2591" s="44">
        <f t="shared" si="95"/>
        <v>2012</v>
      </c>
      <c r="D2591" s="44">
        <f t="shared" si="96"/>
        <v>5</v>
      </c>
      <c r="E2591" s="23">
        <v>41030</v>
      </c>
      <c r="F2591" s="22">
        <v>506.21</v>
      </c>
      <c r="G2591" s="59"/>
    </row>
    <row r="2592" spans="3:7" x14ac:dyDescent="0.25">
      <c r="C2592" s="44">
        <f t="shared" si="95"/>
        <v>2012</v>
      </c>
      <c r="D2592" s="44">
        <f t="shared" si="96"/>
        <v>5</v>
      </c>
      <c r="E2592" s="23">
        <v>41031</v>
      </c>
      <c r="F2592" s="22">
        <v>500.178</v>
      </c>
      <c r="G2592" s="59"/>
    </row>
    <row r="2593" spans="3:7" x14ac:dyDescent="0.25">
      <c r="C2593" s="44">
        <f t="shared" si="95"/>
        <v>2012</v>
      </c>
      <c r="D2593" s="44">
        <f t="shared" si="96"/>
        <v>5</v>
      </c>
      <c r="E2593" s="23">
        <v>41032</v>
      </c>
      <c r="F2593" s="22">
        <v>512.27200000000005</v>
      </c>
      <c r="G2593" s="59"/>
    </row>
    <row r="2594" spans="3:7" x14ac:dyDescent="0.25">
      <c r="C2594" s="44">
        <f t="shared" si="95"/>
        <v>2012</v>
      </c>
      <c r="D2594" s="44">
        <f t="shared" si="96"/>
        <v>5</v>
      </c>
      <c r="E2594" s="23">
        <v>41033</v>
      </c>
      <c r="F2594" s="22">
        <v>521.14300000000003</v>
      </c>
      <c r="G2594" s="59"/>
    </row>
    <row r="2595" spans="3:7" x14ac:dyDescent="0.25">
      <c r="C2595" s="44">
        <f t="shared" si="95"/>
        <v>2012</v>
      </c>
      <c r="D2595" s="44">
        <f t="shared" si="96"/>
        <v>5</v>
      </c>
      <c r="E2595" s="23">
        <v>41036</v>
      </c>
      <c r="F2595" s="22">
        <v>516.18799999999999</v>
      </c>
      <c r="G2595" s="59"/>
    </row>
    <row r="2596" spans="3:7" x14ac:dyDescent="0.25">
      <c r="C2596" s="44">
        <f t="shared" si="95"/>
        <v>2012</v>
      </c>
      <c r="D2596" s="44">
        <f t="shared" si="96"/>
        <v>5</v>
      </c>
      <c r="E2596" s="23">
        <v>41037</v>
      </c>
      <c r="F2596" s="22">
        <v>532.31899999999996</v>
      </c>
      <c r="G2596" s="59"/>
    </row>
    <row r="2597" spans="3:7" x14ac:dyDescent="0.25">
      <c r="C2597" s="44">
        <f t="shared" si="95"/>
        <v>2012</v>
      </c>
      <c r="D2597" s="44">
        <f t="shared" si="96"/>
        <v>5</v>
      </c>
      <c r="E2597" s="23">
        <v>41038</v>
      </c>
      <c r="F2597" s="22">
        <v>566.73</v>
      </c>
      <c r="G2597" s="59"/>
    </row>
    <row r="2598" spans="3:7" x14ac:dyDescent="0.25">
      <c r="C2598" s="44">
        <f t="shared" si="95"/>
        <v>2012</v>
      </c>
      <c r="D2598" s="44">
        <f t="shared" si="96"/>
        <v>5</v>
      </c>
      <c r="E2598" s="23">
        <v>41039</v>
      </c>
      <c r="F2598" s="22">
        <v>568.86</v>
      </c>
      <c r="G2598" s="59"/>
    </row>
    <row r="2599" spans="3:7" x14ac:dyDescent="0.25">
      <c r="C2599" s="44">
        <f t="shared" si="95"/>
        <v>2012</v>
      </c>
      <c r="D2599" s="44">
        <f t="shared" si="96"/>
        <v>5</v>
      </c>
      <c r="E2599" s="23">
        <v>41040</v>
      </c>
      <c r="F2599" s="22">
        <v>568.70899999999995</v>
      </c>
      <c r="G2599" s="59"/>
    </row>
    <row r="2600" spans="3:7" x14ac:dyDescent="0.25">
      <c r="C2600" s="44">
        <f t="shared" si="95"/>
        <v>2012</v>
      </c>
      <c r="D2600" s="44">
        <f t="shared" si="96"/>
        <v>5</v>
      </c>
      <c r="E2600" s="23">
        <v>41043</v>
      </c>
      <c r="F2600" s="22">
        <v>609.32600000000002</v>
      </c>
      <c r="G2600" s="59"/>
    </row>
    <row r="2601" spans="3:7" x14ac:dyDescent="0.25">
      <c r="C2601" s="44">
        <f t="shared" si="95"/>
        <v>2012</v>
      </c>
      <c r="D2601" s="44">
        <f t="shared" si="96"/>
        <v>5</v>
      </c>
      <c r="E2601" s="23">
        <v>41044</v>
      </c>
      <c r="F2601" s="22">
        <v>607.33699999999999</v>
      </c>
      <c r="G2601" s="59"/>
    </row>
    <row r="2602" spans="3:7" x14ac:dyDescent="0.25">
      <c r="C2602" s="44">
        <f t="shared" si="95"/>
        <v>2012</v>
      </c>
      <c r="D2602" s="44">
        <f t="shared" si="96"/>
        <v>5</v>
      </c>
      <c r="E2602" s="23">
        <v>41045</v>
      </c>
      <c r="F2602" s="22">
        <v>633.68499999999995</v>
      </c>
      <c r="G2602" s="59"/>
    </row>
    <row r="2603" spans="3:7" x14ac:dyDescent="0.25">
      <c r="C2603" s="44">
        <f t="shared" si="95"/>
        <v>2012</v>
      </c>
      <c r="D2603" s="44">
        <f t="shared" si="96"/>
        <v>5</v>
      </c>
      <c r="E2603" s="23">
        <v>41046</v>
      </c>
      <c r="F2603" s="22">
        <v>651.09699999999998</v>
      </c>
      <c r="G2603" s="59"/>
    </row>
    <row r="2604" spans="3:7" x14ac:dyDescent="0.25">
      <c r="C2604" s="44">
        <f t="shared" si="95"/>
        <v>2012</v>
      </c>
      <c r="D2604" s="44">
        <f t="shared" si="96"/>
        <v>5</v>
      </c>
      <c r="E2604" s="23">
        <v>41047</v>
      </c>
      <c r="F2604" s="22">
        <v>652.65300000000002</v>
      </c>
      <c r="G2604" s="59"/>
    </row>
    <row r="2605" spans="3:7" x14ac:dyDescent="0.25">
      <c r="C2605" s="44">
        <f t="shared" si="95"/>
        <v>2012</v>
      </c>
      <c r="D2605" s="44">
        <f t="shared" si="96"/>
        <v>5</v>
      </c>
      <c r="E2605" s="23">
        <v>41050</v>
      </c>
      <c r="F2605" s="22">
        <v>655.76800000000003</v>
      </c>
      <c r="G2605" s="59"/>
    </row>
    <row r="2606" spans="3:7" x14ac:dyDescent="0.25">
      <c r="C2606" s="44">
        <f t="shared" si="95"/>
        <v>2012</v>
      </c>
      <c r="D2606" s="44">
        <f t="shared" si="96"/>
        <v>5</v>
      </c>
      <c r="E2606" s="23">
        <v>41051</v>
      </c>
      <c r="F2606" s="22">
        <v>623.11500000000001</v>
      </c>
      <c r="G2606" s="59"/>
    </row>
    <row r="2607" spans="3:7" x14ac:dyDescent="0.25">
      <c r="C2607" s="44">
        <f t="shared" si="95"/>
        <v>2012</v>
      </c>
      <c r="D2607" s="44">
        <f t="shared" si="96"/>
        <v>5</v>
      </c>
      <c r="E2607" s="23">
        <v>41052</v>
      </c>
      <c r="F2607" s="22">
        <v>650.91</v>
      </c>
      <c r="G2607" s="59"/>
    </row>
    <row r="2608" spans="3:7" x14ac:dyDescent="0.25">
      <c r="C2608" s="44">
        <f t="shared" si="95"/>
        <v>2012</v>
      </c>
      <c r="D2608" s="44">
        <f t="shared" si="96"/>
        <v>5</v>
      </c>
      <c r="E2608" s="23">
        <v>41053</v>
      </c>
      <c r="F2608" s="22">
        <v>658.75199999999995</v>
      </c>
      <c r="G2608" s="59"/>
    </row>
    <row r="2609" spans="3:7" x14ac:dyDescent="0.25">
      <c r="C2609" s="44">
        <f t="shared" si="95"/>
        <v>2012</v>
      </c>
      <c r="D2609" s="44">
        <f t="shared" si="96"/>
        <v>5</v>
      </c>
      <c r="E2609" s="23">
        <v>41054</v>
      </c>
      <c r="F2609" s="22">
        <v>661.09900000000005</v>
      </c>
      <c r="G2609" s="59"/>
    </row>
    <row r="2610" spans="3:7" x14ac:dyDescent="0.25">
      <c r="C2610" s="44">
        <f t="shared" si="95"/>
        <v>2012</v>
      </c>
      <c r="D2610" s="44">
        <f t="shared" si="96"/>
        <v>5</v>
      </c>
      <c r="E2610" s="23">
        <v>41057</v>
      </c>
      <c r="F2610" s="22">
        <v>660.93700000000001</v>
      </c>
      <c r="G2610" s="59"/>
    </row>
    <row r="2611" spans="3:7" x14ac:dyDescent="0.25">
      <c r="C2611" s="44">
        <f t="shared" si="95"/>
        <v>2012</v>
      </c>
      <c r="D2611" s="44">
        <f t="shared" si="96"/>
        <v>5</v>
      </c>
      <c r="E2611" s="23">
        <v>41058</v>
      </c>
      <c r="F2611" s="22">
        <v>652.40099999999995</v>
      </c>
      <c r="G2611" s="59"/>
    </row>
    <row r="2612" spans="3:7" x14ac:dyDescent="0.25">
      <c r="C2612" s="44">
        <f t="shared" si="95"/>
        <v>2012</v>
      </c>
      <c r="D2612" s="44">
        <f t="shared" si="96"/>
        <v>5</v>
      </c>
      <c r="E2612" s="23">
        <v>41059</v>
      </c>
      <c r="F2612" s="22">
        <v>677.26900000000001</v>
      </c>
      <c r="G2612" s="59"/>
    </row>
    <row r="2613" spans="3:7" x14ac:dyDescent="0.25">
      <c r="C2613" s="44">
        <f t="shared" si="95"/>
        <v>2012</v>
      </c>
      <c r="D2613" s="44">
        <f t="shared" si="96"/>
        <v>5</v>
      </c>
      <c r="E2613" s="23">
        <v>41060</v>
      </c>
      <c r="F2613" s="22">
        <v>676.21299999999997</v>
      </c>
      <c r="G2613" s="59"/>
    </row>
    <row r="2614" spans="3:7" x14ac:dyDescent="0.25">
      <c r="C2614" s="44">
        <f t="shared" si="95"/>
        <v>2012</v>
      </c>
      <c r="D2614" s="44">
        <f t="shared" si="96"/>
        <v>6</v>
      </c>
      <c r="E2614" s="23">
        <v>41061</v>
      </c>
      <c r="F2614" s="22">
        <v>677.73099999999999</v>
      </c>
      <c r="G2614" s="59"/>
    </row>
    <row r="2615" spans="3:7" x14ac:dyDescent="0.25">
      <c r="C2615" s="44">
        <f t="shared" si="95"/>
        <v>2012</v>
      </c>
      <c r="D2615" s="44">
        <f t="shared" si="96"/>
        <v>6</v>
      </c>
      <c r="E2615" s="23">
        <v>41064</v>
      </c>
      <c r="F2615" s="22">
        <v>678.92499999999995</v>
      </c>
      <c r="G2615" s="59"/>
    </row>
    <row r="2616" spans="3:7" x14ac:dyDescent="0.25">
      <c r="C2616" s="44">
        <f t="shared" si="95"/>
        <v>2012</v>
      </c>
      <c r="D2616" s="44">
        <f t="shared" si="96"/>
        <v>6</v>
      </c>
      <c r="E2616" s="23">
        <v>41065</v>
      </c>
      <c r="F2616" s="22">
        <v>679.96100000000001</v>
      </c>
      <c r="G2616" s="59"/>
    </row>
    <row r="2617" spans="3:7" x14ac:dyDescent="0.25">
      <c r="C2617" s="44">
        <f t="shared" si="95"/>
        <v>2012</v>
      </c>
      <c r="D2617" s="44">
        <f t="shared" si="96"/>
        <v>6</v>
      </c>
      <c r="E2617" s="23">
        <v>41066</v>
      </c>
      <c r="F2617" s="22">
        <v>665.87300000000005</v>
      </c>
      <c r="G2617" s="59"/>
    </row>
    <row r="2618" spans="3:7" x14ac:dyDescent="0.25">
      <c r="C2618" s="44">
        <f t="shared" si="95"/>
        <v>2012</v>
      </c>
      <c r="D2618" s="44">
        <f t="shared" si="96"/>
        <v>6</v>
      </c>
      <c r="E2618" s="23">
        <v>41067</v>
      </c>
      <c r="F2618" s="22">
        <v>635.33199999999999</v>
      </c>
      <c r="G2618" s="59"/>
    </row>
    <row r="2619" spans="3:7" x14ac:dyDescent="0.25">
      <c r="C2619" s="44">
        <f t="shared" si="95"/>
        <v>2012</v>
      </c>
      <c r="D2619" s="44">
        <f t="shared" si="96"/>
        <v>6</v>
      </c>
      <c r="E2619" s="23">
        <v>41068</v>
      </c>
      <c r="F2619" s="22">
        <v>635.95399999999995</v>
      </c>
      <c r="G2619" s="59"/>
    </row>
    <row r="2620" spans="3:7" x14ac:dyDescent="0.25">
      <c r="C2620" s="44">
        <f t="shared" si="95"/>
        <v>2012</v>
      </c>
      <c r="D2620" s="44">
        <f t="shared" si="96"/>
        <v>6</v>
      </c>
      <c r="E2620" s="23">
        <v>41071</v>
      </c>
      <c r="F2620" s="22">
        <v>638.00099999999998</v>
      </c>
      <c r="G2620" s="59"/>
    </row>
    <row r="2621" spans="3:7" x14ac:dyDescent="0.25">
      <c r="C2621" s="44">
        <f t="shared" si="95"/>
        <v>2012</v>
      </c>
      <c r="D2621" s="44">
        <f t="shared" si="96"/>
        <v>6</v>
      </c>
      <c r="E2621" s="23">
        <v>41072</v>
      </c>
      <c r="F2621" s="22">
        <v>660.197</v>
      </c>
      <c r="G2621" s="59"/>
    </row>
    <row r="2622" spans="3:7" x14ac:dyDescent="0.25">
      <c r="C2622" s="44">
        <f t="shared" si="95"/>
        <v>2012</v>
      </c>
      <c r="D2622" s="44">
        <f t="shared" si="96"/>
        <v>6</v>
      </c>
      <c r="E2622" s="23">
        <v>41073</v>
      </c>
      <c r="F2622" s="22">
        <v>673.31399999999996</v>
      </c>
      <c r="G2622" s="59"/>
    </row>
    <row r="2623" spans="3:7" x14ac:dyDescent="0.25">
      <c r="C2623" s="44">
        <f t="shared" si="95"/>
        <v>2012</v>
      </c>
      <c r="D2623" s="44">
        <f t="shared" si="96"/>
        <v>6</v>
      </c>
      <c r="E2623" s="23">
        <v>41074</v>
      </c>
      <c r="F2623" s="22">
        <v>670.05200000000002</v>
      </c>
      <c r="G2623" s="59"/>
    </row>
    <row r="2624" spans="3:7" x14ac:dyDescent="0.25">
      <c r="C2624" s="44">
        <f t="shared" si="95"/>
        <v>2012</v>
      </c>
      <c r="D2624" s="44">
        <f t="shared" si="96"/>
        <v>6</v>
      </c>
      <c r="E2624" s="23">
        <v>41075</v>
      </c>
      <c r="F2624" s="22">
        <v>654.298</v>
      </c>
      <c r="G2624" s="59"/>
    </row>
    <row r="2625" spans="3:7" x14ac:dyDescent="0.25">
      <c r="C2625" s="44">
        <f t="shared" si="95"/>
        <v>2012</v>
      </c>
      <c r="D2625" s="44">
        <f t="shared" si="96"/>
        <v>6</v>
      </c>
      <c r="E2625" s="23">
        <v>41078</v>
      </c>
      <c r="F2625" s="22">
        <v>664.76300000000003</v>
      </c>
      <c r="G2625" s="59"/>
    </row>
    <row r="2626" spans="3:7" x14ac:dyDescent="0.25">
      <c r="C2626" s="44">
        <f t="shared" si="95"/>
        <v>2012</v>
      </c>
      <c r="D2626" s="44">
        <f t="shared" si="96"/>
        <v>6</v>
      </c>
      <c r="E2626" s="23">
        <v>41079</v>
      </c>
      <c r="F2626" s="22">
        <v>663.66099999999994</v>
      </c>
      <c r="G2626" s="59"/>
    </row>
    <row r="2627" spans="3:7" x14ac:dyDescent="0.25">
      <c r="C2627" s="44">
        <f t="shared" si="95"/>
        <v>2012</v>
      </c>
      <c r="D2627" s="44">
        <f t="shared" si="96"/>
        <v>6</v>
      </c>
      <c r="E2627" s="23">
        <v>41080</v>
      </c>
      <c r="F2627" s="22">
        <v>659.08900000000006</v>
      </c>
      <c r="G2627" s="59"/>
    </row>
    <row r="2628" spans="3:7" x14ac:dyDescent="0.25">
      <c r="C2628" s="44">
        <f t="shared" si="95"/>
        <v>2012</v>
      </c>
      <c r="D2628" s="44">
        <f t="shared" si="96"/>
        <v>6</v>
      </c>
      <c r="E2628" s="23">
        <v>41081</v>
      </c>
      <c r="F2628" s="22">
        <v>668.20699999999999</v>
      </c>
      <c r="G2628" s="59"/>
    </row>
    <row r="2629" spans="3:7" x14ac:dyDescent="0.25">
      <c r="C2629" s="44">
        <f t="shared" si="95"/>
        <v>2012</v>
      </c>
      <c r="D2629" s="44">
        <f t="shared" si="96"/>
        <v>6</v>
      </c>
      <c r="E2629" s="23">
        <v>41082</v>
      </c>
      <c r="F2629" s="22">
        <v>667.11699999999996</v>
      </c>
      <c r="G2629" s="59"/>
    </row>
    <row r="2630" spans="3:7" x14ac:dyDescent="0.25">
      <c r="C2630" s="44">
        <f t="shared" si="95"/>
        <v>2012</v>
      </c>
      <c r="D2630" s="44">
        <f t="shared" si="96"/>
        <v>6</v>
      </c>
      <c r="E2630" s="23">
        <v>41085</v>
      </c>
      <c r="F2630" s="22">
        <v>696.81899999999996</v>
      </c>
      <c r="G2630" s="59"/>
    </row>
    <row r="2631" spans="3:7" x14ac:dyDescent="0.25">
      <c r="C2631" s="44">
        <f t="shared" ref="C2631:C2694" si="97">YEAR(E2631)</f>
        <v>2012</v>
      </c>
      <c r="D2631" s="44">
        <f t="shared" ref="D2631:D2694" si="98">MONTH(E2631)</f>
        <v>6</v>
      </c>
      <c r="E2631" s="23">
        <v>41086</v>
      </c>
      <c r="F2631" s="22">
        <v>712.58900000000006</v>
      </c>
      <c r="G2631" s="59"/>
    </row>
    <row r="2632" spans="3:7" x14ac:dyDescent="0.25">
      <c r="C2632" s="44">
        <f t="shared" si="97"/>
        <v>2012</v>
      </c>
      <c r="D2632" s="44">
        <f t="shared" si="98"/>
        <v>6</v>
      </c>
      <c r="E2632" s="23">
        <v>41087</v>
      </c>
      <c r="F2632" s="22">
        <v>712.423</v>
      </c>
      <c r="G2632" s="59"/>
    </row>
    <row r="2633" spans="3:7" x14ac:dyDescent="0.25">
      <c r="C2633" s="44">
        <f t="shared" si="97"/>
        <v>2012</v>
      </c>
      <c r="D2633" s="44">
        <f t="shared" si="98"/>
        <v>6</v>
      </c>
      <c r="E2633" s="23">
        <v>41088</v>
      </c>
      <c r="F2633" s="22">
        <v>728.83199999999999</v>
      </c>
      <c r="G2633" s="59"/>
    </row>
    <row r="2634" spans="3:7" x14ac:dyDescent="0.25">
      <c r="C2634" s="44">
        <f t="shared" si="97"/>
        <v>2012</v>
      </c>
      <c r="D2634" s="44">
        <f t="shared" si="98"/>
        <v>6</v>
      </c>
      <c r="E2634" s="23">
        <v>41089</v>
      </c>
      <c r="F2634" s="22">
        <v>679.14599999999996</v>
      </c>
      <c r="G2634" s="59"/>
    </row>
    <row r="2635" spans="3:7" x14ac:dyDescent="0.25">
      <c r="C2635" s="44">
        <f t="shared" si="97"/>
        <v>2012</v>
      </c>
      <c r="D2635" s="44">
        <f t="shared" si="98"/>
        <v>7</v>
      </c>
      <c r="E2635" s="23">
        <v>41092</v>
      </c>
      <c r="F2635" s="22">
        <v>654.94899999999996</v>
      </c>
      <c r="G2635" s="59"/>
    </row>
    <row r="2636" spans="3:7" x14ac:dyDescent="0.25">
      <c r="C2636" s="44">
        <f t="shared" si="97"/>
        <v>2012</v>
      </c>
      <c r="D2636" s="44">
        <f t="shared" si="98"/>
        <v>7</v>
      </c>
      <c r="E2636" s="23">
        <v>41093</v>
      </c>
      <c r="F2636" s="22">
        <v>643.245</v>
      </c>
      <c r="G2636" s="59"/>
    </row>
    <row r="2637" spans="3:7" x14ac:dyDescent="0.25">
      <c r="C2637" s="44">
        <f t="shared" si="97"/>
        <v>2012</v>
      </c>
      <c r="D2637" s="44">
        <f t="shared" si="98"/>
        <v>7</v>
      </c>
      <c r="E2637" s="23">
        <v>41094</v>
      </c>
      <c r="F2637" s="22">
        <v>660.35</v>
      </c>
      <c r="G2637" s="59"/>
    </row>
    <row r="2638" spans="3:7" x14ac:dyDescent="0.25">
      <c r="C2638" s="44">
        <f t="shared" si="97"/>
        <v>2012</v>
      </c>
      <c r="D2638" s="44">
        <f t="shared" si="98"/>
        <v>7</v>
      </c>
      <c r="E2638" s="23">
        <v>41095</v>
      </c>
      <c r="F2638" s="22">
        <v>684.02800000000002</v>
      </c>
      <c r="G2638" s="59"/>
    </row>
    <row r="2639" spans="3:7" x14ac:dyDescent="0.25">
      <c r="C2639" s="44">
        <f t="shared" si="97"/>
        <v>2012</v>
      </c>
      <c r="D2639" s="44">
        <f t="shared" si="98"/>
        <v>7</v>
      </c>
      <c r="E2639" s="23">
        <v>41096</v>
      </c>
      <c r="F2639" s="22">
        <v>722.21600000000001</v>
      </c>
      <c r="G2639" s="59"/>
    </row>
    <row r="2640" spans="3:7" x14ac:dyDescent="0.25">
      <c r="C2640" s="44">
        <f t="shared" si="97"/>
        <v>2012</v>
      </c>
      <c r="D2640" s="44">
        <f t="shared" si="98"/>
        <v>7</v>
      </c>
      <c r="E2640" s="23">
        <v>41099</v>
      </c>
      <c r="F2640" s="22">
        <v>732.24099999999999</v>
      </c>
      <c r="G2640" s="59"/>
    </row>
    <row r="2641" spans="3:7" x14ac:dyDescent="0.25">
      <c r="C2641" s="44">
        <f t="shared" si="97"/>
        <v>2012</v>
      </c>
      <c r="D2641" s="44">
        <f t="shared" si="98"/>
        <v>7</v>
      </c>
      <c r="E2641" s="23">
        <v>41100</v>
      </c>
      <c r="F2641" s="22">
        <v>726.99300000000005</v>
      </c>
      <c r="G2641" s="59"/>
    </row>
    <row r="2642" spans="3:7" x14ac:dyDescent="0.25">
      <c r="C2642" s="44">
        <f t="shared" si="97"/>
        <v>2012</v>
      </c>
      <c r="D2642" s="44">
        <f t="shared" si="98"/>
        <v>7</v>
      </c>
      <c r="E2642" s="23">
        <v>41101</v>
      </c>
      <c r="F2642" s="22">
        <v>734.61199999999997</v>
      </c>
      <c r="G2642" s="59"/>
    </row>
    <row r="2643" spans="3:7" x14ac:dyDescent="0.25">
      <c r="C2643" s="44">
        <f t="shared" si="97"/>
        <v>2012</v>
      </c>
      <c r="D2643" s="44">
        <f t="shared" si="98"/>
        <v>7</v>
      </c>
      <c r="E2643" s="23">
        <v>41102</v>
      </c>
      <c r="F2643" s="22">
        <v>735.57399999999996</v>
      </c>
      <c r="G2643" s="59"/>
    </row>
    <row r="2644" spans="3:7" x14ac:dyDescent="0.25">
      <c r="C2644" s="44">
        <f t="shared" si="97"/>
        <v>2012</v>
      </c>
      <c r="D2644" s="44">
        <f t="shared" si="98"/>
        <v>7</v>
      </c>
      <c r="E2644" s="23">
        <v>41103</v>
      </c>
      <c r="F2644" s="22">
        <v>733.14599999999996</v>
      </c>
      <c r="G2644" s="59"/>
    </row>
    <row r="2645" spans="3:7" x14ac:dyDescent="0.25">
      <c r="C2645" s="44">
        <f t="shared" si="97"/>
        <v>2012</v>
      </c>
      <c r="D2645" s="44">
        <f t="shared" si="98"/>
        <v>7</v>
      </c>
      <c r="E2645" s="23">
        <v>41106</v>
      </c>
      <c r="F2645" s="22">
        <v>765.81299999999999</v>
      </c>
      <c r="G2645" s="59"/>
    </row>
    <row r="2646" spans="3:7" x14ac:dyDescent="0.25">
      <c r="C2646" s="44">
        <f t="shared" si="97"/>
        <v>2012</v>
      </c>
      <c r="D2646" s="44">
        <f t="shared" si="98"/>
        <v>7</v>
      </c>
      <c r="E2646" s="23">
        <v>41107</v>
      </c>
      <c r="F2646" s="22">
        <v>769.83799999999997</v>
      </c>
      <c r="G2646" s="59"/>
    </row>
    <row r="2647" spans="3:7" x14ac:dyDescent="0.25">
      <c r="C2647" s="44">
        <f t="shared" si="97"/>
        <v>2012</v>
      </c>
      <c r="D2647" s="44">
        <f t="shared" si="98"/>
        <v>7</v>
      </c>
      <c r="E2647" s="23">
        <v>41108</v>
      </c>
      <c r="F2647" s="22">
        <v>761.03700000000003</v>
      </c>
      <c r="G2647" s="59"/>
    </row>
    <row r="2648" spans="3:7" x14ac:dyDescent="0.25">
      <c r="C2648" s="44">
        <f t="shared" si="97"/>
        <v>2012</v>
      </c>
      <c r="D2648" s="44">
        <f t="shared" si="98"/>
        <v>7</v>
      </c>
      <c r="E2648" s="23">
        <v>41109</v>
      </c>
      <c r="F2648" s="22">
        <v>755.92700000000002</v>
      </c>
      <c r="G2648" s="59"/>
    </row>
    <row r="2649" spans="3:7" x14ac:dyDescent="0.25">
      <c r="C2649" s="44">
        <f t="shared" si="97"/>
        <v>2012</v>
      </c>
      <c r="D2649" s="44">
        <f t="shared" si="98"/>
        <v>7</v>
      </c>
      <c r="E2649" s="23">
        <v>41110</v>
      </c>
      <c r="F2649" s="22">
        <v>826.06</v>
      </c>
      <c r="G2649" s="59"/>
    </row>
    <row r="2650" spans="3:7" x14ac:dyDescent="0.25">
      <c r="C2650" s="44">
        <f t="shared" si="97"/>
        <v>2012</v>
      </c>
      <c r="D2650" s="44">
        <f t="shared" si="98"/>
        <v>7</v>
      </c>
      <c r="E2650" s="23">
        <v>41113</v>
      </c>
      <c r="F2650" s="22">
        <v>864.55100000000004</v>
      </c>
      <c r="G2650" s="59"/>
    </row>
    <row r="2651" spans="3:7" x14ac:dyDescent="0.25">
      <c r="C2651" s="44">
        <f t="shared" si="97"/>
        <v>2012</v>
      </c>
      <c r="D2651" s="44">
        <f t="shared" si="98"/>
        <v>7</v>
      </c>
      <c r="E2651" s="23">
        <v>41114</v>
      </c>
      <c r="F2651" s="22">
        <v>877.19100000000003</v>
      </c>
      <c r="G2651" s="59"/>
    </row>
    <row r="2652" spans="3:7" x14ac:dyDescent="0.25">
      <c r="C2652" s="44">
        <f t="shared" si="97"/>
        <v>2012</v>
      </c>
      <c r="D2652" s="44">
        <f t="shared" si="98"/>
        <v>7</v>
      </c>
      <c r="E2652" s="23">
        <v>41115</v>
      </c>
      <c r="F2652" s="22">
        <v>883.30799999999999</v>
      </c>
      <c r="G2652" s="59"/>
    </row>
    <row r="2653" spans="3:7" x14ac:dyDescent="0.25">
      <c r="C2653" s="44">
        <f t="shared" si="97"/>
        <v>2012</v>
      </c>
      <c r="D2653" s="44">
        <f t="shared" si="98"/>
        <v>7</v>
      </c>
      <c r="E2653" s="23">
        <v>41116</v>
      </c>
      <c r="F2653" s="22">
        <v>839.82100000000003</v>
      </c>
      <c r="G2653" s="59"/>
    </row>
    <row r="2654" spans="3:7" x14ac:dyDescent="0.25">
      <c r="C2654" s="44">
        <f t="shared" si="97"/>
        <v>2012</v>
      </c>
      <c r="D2654" s="44">
        <f t="shared" si="98"/>
        <v>7</v>
      </c>
      <c r="E2654" s="23">
        <v>41117</v>
      </c>
      <c r="F2654" s="22">
        <v>804.56600000000003</v>
      </c>
      <c r="G2654" s="59"/>
    </row>
    <row r="2655" spans="3:7" x14ac:dyDescent="0.25">
      <c r="C2655" s="44">
        <f t="shared" si="97"/>
        <v>2012</v>
      </c>
      <c r="D2655" s="44">
        <f t="shared" si="98"/>
        <v>7</v>
      </c>
      <c r="E2655" s="23">
        <v>41120</v>
      </c>
      <c r="F2655" s="22">
        <v>781.46</v>
      </c>
      <c r="G2655" s="59"/>
    </row>
    <row r="2656" spans="3:7" x14ac:dyDescent="0.25">
      <c r="C2656" s="44">
        <f t="shared" si="97"/>
        <v>2012</v>
      </c>
      <c r="D2656" s="44">
        <f t="shared" si="98"/>
        <v>7</v>
      </c>
      <c r="E2656" s="23">
        <v>41121</v>
      </c>
      <c r="F2656" s="22">
        <v>766.37400000000002</v>
      </c>
      <c r="G2656" s="59"/>
    </row>
    <row r="2657" spans="3:7" x14ac:dyDescent="0.25">
      <c r="C2657" s="44">
        <f t="shared" si="97"/>
        <v>2012</v>
      </c>
      <c r="D2657" s="44">
        <f t="shared" si="98"/>
        <v>8</v>
      </c>
      <c r="E2657" s="23">
        <v>41122</v>
      </c>
      <c r="F2657" s="22">
        <v>764.94500000000005</v>
      </c>
      <c r="G2657" s="59"/>
    </row>
    <row r="2658" spans="3:7" x14ac:dyDescent="0.25">
      <c r="C2658" s="44">
        <f t="shared" si="97"/>
        <v>2012</v>
      </c>
      <c r="D2658" s="44">
        <f t="shared" si="98"/>
        <v>8</v>
      </c>
      <c r="E2658" s="23">
        <v>41123</v>
      </c>
      <c r="F2658" s="22">
        <v>801.14599999999996</v>
      </c>
      <c r="G2658" s="59"/>
    </row>
    <row r="2659" spans="3:7" x14ac:dyDescent="0.25">
      <c r="C2659" s="44">
        <f t="shared" si="97"/>
        <v>2012</v>
      </c>
      <c r="D2659" s="44">
        <f t="shared" si="98"/>
        <v>8</v>
      </c>
      <c r="E2659" s="23">
        <v>41124</v>
      </c>
      <c r="F2659" s="22">
        <v>778.31299999999999</v>
      </c>
      <c r="G2659" s="59"/>
    </row>
    <row r="2660" spans="3:7" x14ac:dyDescent="0.25">
      <c r="C2660" s="44">
        <f t="shared" si="97"/>
        <v>2012</v>
      </c>
      <c r="D2660" s="44">
        <f t="shared" si="98"/>
        <v>8</v>
      </c>
      <c r="E2660" s="23">
        <v>41127</v>
      </c>
      <c r="F2660" s="22">
        <v>752.87400000000002</v>
      </c>
      <c r="G2660" s="59"/>
    </row>
    <row r="2661" spans="3:7" x14ac:dyDescent="0.25">
      <c r="C2661" s="44">
        <f t="shared" si="97"/>
        <v>2012</v>
      </c>
      <c r="D2661" s="44">
        <f t="shared" si="98"/>
        <v>8</v>
      </c>
      <c r="E2661" s="23">
        <v>41128</v>
      </c>
      <c r="F2661" s="22">
        <v>753.36699999999996</v>
      </c>
      <c r="G2661" s="59"/>
    </row>
    <row r="2662" spans="3:7" x14ac:dyDescent="0.25">
      <c r="C2662" s="44">
        <f t="shared" si="97"/>
        <v>2012</v>
      </c>
      <c r="D2662" s="44">
        <f t="shared" si="98"/>
        <v>8</v>
      </c>
      <c r="E2662" s="23">
        <v>41129</v>
      </c>
      <c r="F2662" s="22">
        <v>769.99699999999996</v>
      </c>
      <c r="G2662" s="59"/>
    </row>
    <row r="2663" spans="3:7" x14ac:dyDescent="0.25">
      <c r="C2663" s="44">
        <f t="shared" si="97"/>
        <v>2012</v>
      </c>
      <c r="D2663" s="44">
        <f t="shared" si="98"/>
        <v>8</v>
      </c>
      <c r="E2663" s="23">
        <v>41130</v>
      </c>
      <c r="F2663" s="22">
        <v>759.64</v>
      </c>
      <c r="G2663" s="59"/>
    </row>
    <row r="2664" spans="3:7" x14ac:dyDescent="0.25">
      <c r="C2664" s="44">
        <f t="shared" si="97"/>
        <v>2012</v>
      </c>
      <c r="D2664" s="44">
        <f t="shared" si="98"/>
        <v>8</v>
      </c>
      <c r="E2664" s="23">
        <v>41131</v>
      </c>
      <c r="F2664" s="22">
        <v>788.09400000000005</v>
      </c>
      <c r="G2664" s="59"/>
    </row>
    <row r="2665" spans="3:7" x14ac:dyDescent="0.25">
      <c r="C2665" s="44">
        <f t="shared" si="97"/>
        <v>2012</v>
      </c>
      <c r="D2665" s="44">
        <f t="shared" si="98"/>
        <v>8</v>
      </c>
      <c r="E2665" s="23">
        <v>41134</v>
      </c>
      <c r="F2665" s="22">
        <v>791.61699999999996</v>
      </c>
      <c r="G2665" s="59"/>
    </row>
    <row r="2666" spans="3:7" x14ac:dyDescent="0.25">
      <c r="C2666" s="44">
        <f t="shared" si="97"/>
        <v>2012</v>
      </c>
      <c r="D2666" s="44">
        <f t="shared" si="98"/>
        <v>8</v>
      </c>
      <c r="E2666" s="23">
        <v>41135</v>
      </c>
      <c r="F2666" s="22">
        <v>779.24300000000005</v>
      </c>
      <c r="G2666" s="59"/>
    </row>
    <row r="2667" spans="3:7" x14ac:dyDescent="0.25">
      <c r="C2667" s="44">
        <f t="shared" si="97"/>
        <v>2012</v>
      </c>
      <c r="D2667" s="44">
        <f t="shared" si="98"/>
        <v>8</v>
      </c>
      <c r="E2667" s="23">
        <v>41136</v>
      </c>
      <c r="F2667" s="22">
        <v>781.63400000000001</v>
      </c>
      <c r="G2667" s="59"/>
    </row>
    <row r="2668" spans="3:7" x14ac:dyDescent="0.25">
      <c r="C2668" s="44">
        <f t="shared" si="97"/>
        <v>2012</v>
      </c>
      <c r="D2668" s="44">
        <f t="shared" si="98"/>
        <v>8</v>
      </c>
      <c r="E2668" s="23">
        <v>41137</v>
      </c>
      <c r="F2668" s="22">
        <v>786.63599999999997</v>
      </c>
      <c r="G2668" s="59"/>
    </row>
    <row r="2669" spans="3:7" x14ac:dyDescent="0.25">
      <c r="C2669" s="44">
        <f t="shared" si="97"/>
        <v>2012</v>
      </c>
      <c r="D2669" s="44">
        <f t="shared" si="98"/>
        <v>8</v>
      </c>
      <c r="E2669" s="23">
        <v>41138</v>
      </c>
      <c r="F2669" s="22">
        <v>788.55799999999999</v>
      </c>
      <c r="G2669" s="59"/>
    </row>
    <row r="2670" spans="3:7" x14ac:dyDescent="0.25">
      <c r="C2670" s="44">
        <f t="shared" si="97"/>
        <v>2012</v>
      </c>
      <c r="D2670" s="44">
        <f t="shared" si="98"/>
        <v>8</v>
      </c>
      <c r="E2670" s="23">
        <v>41141</v>
      </c>
      <c r="F2670" s="22">
        <v>756.18</v>
      </c>
      <c r="G2670" s="59"/>
    </row>
    <row r="2671" spans="3:7" x14ac:dyDescent="0.25">
      <c r="C2671" s="44">
        <f t="shared" si="97"/>
        <v>2012</v>
      </c>
      <c r="D2671" s="44">
        <f t="shared" si="98"/>
        <v>8</v>
      </c>
      <c r="E2671" s="23">
        <v>41142</v>
      </c>
      <c r="F2671" s="22">
        <v>725.85500000000002</v>
      </c>
      <c r="G2671" s="59"/>
    </row>
    <row r="2672" spans="3:7" x14ac:dyDescent="0.25">
      <c r="C2672" s="44">
        <f t="shared" si="97"/>
        <v>2012</v>
      </c>
      <c r="D2672" s="44">
        <f t="shared" si="98"/>
        <v>8</v>
      </c>
      <c r="E2672" s="23">
        <v>41143</v>
      </c>
      <c r="F2672" s="22">
        <v>739.04100000000005</v>
      </c>
      <c r="G2672" s="59"/>
    </row>
    <row r="2673" spans="3:7" x14ac:dyDescent="0.25">
      <c r="C2673" s="44">
        <f t="shared" si="97"/>
        <v>2012</v>
      </c>
      <c r="D2673" s="44">
        <f t="shared" si="98"/>
        <v>8</v>
      </c>
      <c r="E2673" s="23">
        <v>41144</v>
      </c>
      <c r="F2673" s="22">
        <v>754.09900000000005</v>
      </c>
      <c r="G2673" s="59"/>
    </row>
    <row r="2674" spans="3:7" x14ac:dyDescent="0.25">
      <c r="C2674" s="44">
        <f t="shared" si="97"/>
        <v>2012</v>
      </c>
      <c r="D2674" s="44">
        <f t="shared" si="98"/>
        <v>8</v>
      </c>
      <c r="E2674" s="23">
        <v>41145</v>
      </c>
      <c r="F2674" s="22">
        <v>770.05899999999997</v>
      </c>
      <c r="G2674" s="59"/>
    </row>
    <row r="2675" spans="3:7" x14ac:dyDescent="0.25">
      <c r="C2675" s="44">
        <f t="shared" si="97"/>
        <v>2012</v>
      </c>
      <c r="D2675" s="44">
        <f t="shared" si="98"/>
        <v>8</v>
      </c>
      <c r="E2675" s="23">
        <v>41148</v>
      </c>
      <c r="F2675" s="22">
        <v>771.202</v>
      </c>
      <c r="G2675" s="59"/>
    </row>
    <row r="2676" spans="3:7" x14ac:dyDescent="0.25">
      <c r="C2676" s="44">
        <f t="shared" si="97"/>
        <v>2012</v>
      </c>
      <c r="D2676" s="44">
        <f t="shared" si="98"/>
        <v>8</v>
      </c>
      <c r="E2676" s="23">
        <v>41149</v>
      </c>
      <c r="F2676" s="22">
        <v>777.01400000000001</v>
      </c>
      <c r="G2676" s="59"/>
    </row>
    <row r="2677" spans="3:7" x14ac:dyDescent="0.25">
      <c r="C2677" s="44">
        <f t="shared" si="97"/>
        <v>2012</v>
      </c>
      <c r="D2677" s="44">
        <f t="shared" si="98"/>
        <v>8</v>
      </c>
      <c r="E2677" s="23">
        <v>41150</v>
      </c>
      <c r="F2677" s="22">
        <v>771.55700000000002</v>
      </c>
      <c r="G2677" s="59"/>
    </row>
    <row r="2678" spans="3:7" x14ac:dyDescent="0.25">
      <c r="C2678" s="44">
        <f t="shared" si="97"/>
        <v>2012</v>
      </c>
      <c r="D2678" s="44">
        <f t="shared" si="98"/>
        <v>8</v>
      </c>
      <c r="E2678" s="23">
        <v>41151</v>
      </c>
      <c r="F2678" s="22">
        <v>792.76099999999997</v>
      </c>
      <c r="G2678" s="59"/>
    </row>
    <row r="2679" spans="3:7" x14ac:dyDescent="0.25">
      <c r="C2679" s="44">
        <f t="shared" si="97"/>
        <v>2012</v>
      </c>
      <c r="D2679" s="44">
        <f t="shared" si="98"/>
        <v>8</v>
      </c>
      <c r="E2679" s="23">
        <v>41152</v>
      </c>
      <c r="F2679" s="22">
        <v>789.96699999999998</v>
      </c>
      <c r="G2679" s="59"/>
    </row>
    <row r="2680" spans="3:7" x14ac:dyDescent="0.25">
      <c r="C2680" s="44">
        <f t="shared" si="97"/>
        <v>2012</v>
      </c>
      <c r="D2680" s="44">
        <f t="shared" si="98"/>
        <v>9</v>
      </c>
      <c r="E2680" s="23">
        <v>41155</v>
      </c>
      <c r="F2680" s="22">
        <v>788.41600000000005</v>
      </c>
      <c r="G2680" s="59"/>
    </row>
    <row r="2681" spans="3:7" x14ac:dyDescent="0.25">
      <c r="C2681" s="44">
        <f t="shared" si="97"/>
        <v>2012</v>
      </c>
      <c r="D2681" s="44">
        <f t="shared" si="98"/>
        <v>9</v>
      </c>
      <c r="E2681" s="23">
        <v>41156</v>
      </c>
      <c r="F2681" s="22">
        <v>771.78499999999997</v>
      </c>
      <c r="G2681" s="59"/>
    </row>
    <row r="2682" spans="3:7" x14ac:dyDescent="0.25">
      <c r="C2682" s="44">
        <f t="shared" si="97"/>
        <v>2012</v>
      </c>
      <c r="D2682" s="44">
        <f t="shared" si="98"/>
        <v>9</v>
      </c>
      <c r="E2682" s="23">
        <v>41157</v>
      </c>
      <c r="F2682" s="22">
        <v>756.35500000000002</v>
      </c>
      <c r="G2682" s="59"/>
    </row>
    <row r="2683" spans="3:7" x14ac:dyDescent="0.25">
      <c r="C2683" s="44">
        <f t="shared" si="97"/>
        <v>2012</v>
      </c>
      <c r="D2683" s="44">
        <f t="shared" si="98"/>
        <v>9</v>
      </c>
      <c r="E2683" s="23">
        <v>41158</v>
      </c>
      <c r="F2683" s="22">
        <v>714.89599999999996</v>
      </c>
      <c r="G2683" s="59"/>
    </row>
    <row r="2684" spans="3:7" x14ac:dyDescent="0.25">
      <c r="C2684" s="44">
        <f t="shared" si="97"/>
        <v>2012</v>
      </c>
      <c r="D2684" s="44">
        <f t="shared" si="98"/>
        <v>9</v>
      </c>
      <c r="E2684" s="23">
        <v>41159</v>
      </c>
      <c r="F2684" s="22">
        <v>594.46699999999998</v>
      </c>
      <c r="G2684" s="59"/>
    </row>
    <row r="2685" spans="3:7" x14ac:dyDescent="0.25">
      <c r="C2685" s="44">
        <f t="shared" si="97"/>
        <v>2012</v>
      </c>
      <c r="D2685" s="44">
        <f t="shared" si="98"/>
        <v>9</v>
      </c>
      <c r="E2685" s="23">
        <v>41162</v>
      </c>
      <c r="F2685" s="22">
        <v>601.34400000000005</v>
      </c>
      <c r="G2685" s="59"/>
    </row>
    <row r="2686" spans="3:7" x14ac:dyDescent="0.25">
      <c r="C2686" s="44">
        <f t="shared" si="97"/>
        <v>2012</v>
      </c>
      <c r="D2686" s="44">
        <f t="shared" si="98"/>
        <v>9</v>
      </c>
      <c r="E2686" s="23">
        <v>41163</v>
      </c>
      <c r="F2686" s="22">
        <v>605.42899999999997</v>
      </c>
      <c r="G2686" s="59"/>
    </row>
    <row r="2687" spans="3:7" x14ac:dyDescent="0.25">
      <c r="C2687" s="44">
        <f t="shared" si="97"/>
        <v>2012</v>
      </c>
      <c r="D2687" s="44">
        <f t="shared" si="98"/>
        <v>9</v>
      </c>
      <c r="E2687" s="23">
        <v>41164</v>
      </c>
      <c r="F2687" s="22">
        <v>591.36800000000005</v>
      </c>
      <c r="G2687" s="59"/>
    </row>
    <row r="2688" spans="3:7" x14ac:dyDescent="0.25">
      <c r="C2688" s="44">
        <f t="shared" si="97"/>
        <v>2012</v>
      </c>
      <c r="D2688" s="44">
        <f t="shared" si="98"/>
        <v>9</v>
      </c>
      <c r="E2688" s="23">
        <v>41165</v>
      </c>
      <c r="F2688" s="22">
        <v>592.40099999999995</v>
      </c>
      <c r="G2688" s="59"/>
    </row>
    <row r="2689" spans="3:7" x14ac:dyDescent="0.25">
      <c r="C2689" s="44">
        <f t="shared" si="97"/>
        <v>2012</v>
      </c>
      <c r="D2689" s="44">
        <f t="shared" si="98"/>
        <v>9</v>
      </c>
      <c r="E2689" s="23">
        <v>41166</v>
      </c>
      <c r="F2689" s="22">
        <v>544.64200000000005</v>
      </c>
      <c r="G2689" s="59"/>
    </row>
    <row r="2690" spans="3:7" x14ac:dyDescent="0.25">
      <c r="C2690" s="44">
        <f t="shared" si="97"/>
        <v>2012</v>
      </c>
      <c r="D2690" s="44">
        <f t="shared" si="98"/>
        <v>9</v>
      </c>
      <c r="E2690" s="23">
        <v>41169</v>
      </c>
      <c r="F2690" s="22">
        <v>548.64400000000001</v>
      </c>
      <c r="G2690" s="59"/>
    </row>
    <row r="2691" spans="3:7" x14ac:dyDescent="0.25">
      <c r="C2691" s="44">
        <f t="shared" si="97"/>
        <v>2012</v>
      </c>
      <c r="D2691" s="44">
        <f t="shared" si="98"/>
        <v>9</v>
      </c>
      <c r="E2691" s="23">
        <v>41170</v>
      </c>
      <c r="F2691" s="22">
        <v>563.68700000000001</v>
      </c>
      <c r="G2691" s="59"/>
    </row>
    <row r="2692" spans="3:7" x14ac:dyDescent="0.25">
      <c r="C2692" s="44">
        <f t="shared" si="97"/>
        <v>2012</v>
      </c>
      <c r="D2692" s="44">
        <f t="shared" si="98"/>
        <v>9</v>
      </c>
      <c r="E2692" s="23">
        <v>41171</v>
      </c>
      <c r="F2692" s="22">
        <v>549.50099999999998</v>
      </c>
      <c r="G2692" s="59"/>
    </row>
    <row r="2693" spans="3:7" x14ac:dyDescent="0.25">
      <c r="C2693" s="44">
        <f t="shared" si="97"/>
        <v>2012</v>
      </c>
      <c r="D2693" s="44">
        <f t="shared" si="98"/>
        <v>9</v>
      </c>
      <c r="E2693" s="23">
        <v>41172</v>
      </c>
      <c r="F2693" s="22">
        <v>567.22</v>
      </c>
      <c r="G2693" s="59"/>
    </row>
    <row r="2694" spans="3:7" x14ac:dyDescent="0.25">
      <c r="C2694" s="44">
        <f t="shared" si="97"/>
        <v>2012</v>
      </c>
      <c r="D2694" s="44">
        <f t="shared" si="98"/>
        <v>9</v>
      </c>
      <c r="E2694" s="23">
        <v>41173</v>
      </c>
      <c r="F2694" s="22">
        <v>569.30700000000002</v>
      </c>
      <c r="G2694" s="59"/>
    </row>
    <row r="2695" spans="3:7" x14ac:dyDescent="0.25">
      <c r="C2695" s="44">
        <f t="shared" ref="C2695:C2758" si="99">YEAR(E2695)</f>
        <v>2012</v>
      </c>
      <c r="D2695" s="44">
        <f t="shared" ref="D2695:D2758" si="100">MONTH(E2695)</f>
        <v>9</v>
      </c>
      <c r="E2695" s="23">
        <v>41176</v>
      </c>
      <c r="F2695" s="22">
        <v>582.303</v>
      </c>
      <c r="G2695" s="59"/>
    </row>
    <row r="2696" spans="3:7" x14ac:dyDescent="0.25">
      <c r="C2696" s="44">
        <f t="shared" si="99"/>
        <v>2012</v>
      </c>
      <c r="D2696" s="44">
        <f t="shared" si="100"/>
        <v>9</v>
      </c>
      <c r="E2696" s="23">
        <v>41177</v>
      </c>
      <c r="F2696" s="22">
        <v>594.31100000000004</v>
      </c>
      <c r="G2696" s="59"/>
    </row>
    <row r="2697" spans="3:7" x14ac:dyDescent="0.25">
      <c r="C2697" s="44">
        <f t="shared" si="99"/>
        <v>2012</v>
      </c>
      <c r="D2697" s="44">
        <f t="shared" si="100"/>
        <v>9</v>
      </c>
      <c r="E2697" s="23">
        <v>41178</v>
      </c>
      <c r="F2697" s="22">
        <v>653.72699999999998</v>
      </c>
      <c r="G2697" s="59"/>
    </row>
    <row r="2698" spans="3:7" x14ac:dyDescent="0.25">
      <c r="C2698" s="44">
        <f t="shared" si="99"/>
        <v>2012</v>
      </c>
      <c r="D2698" s="44">
        <f t="shared" si="100"/>
        <v>9</v>
      </c>
      <c r="E2698" s="23">
        <v>41179</v>
      </c>
      <c r="F2698" s="22">
        <v>649.65800000000002</v>
      </c>
      <c r="G2698" s="59"/>
    </row>
    <row r="2699" spans="3:7" x14ac:dyDescent="0.25">
      <c r="C2699" s="44">
        <f t="shared" si="99"/>
        <v>2012</v>
      </c>
      <c r="D2699" s="44">
        <f t="shared" si="100"/>
        <v>9</v>
      </c>
      <c r="E2699" s="23">
        <v>41180</v>
      </c>
      <c r="F2699" s="22">
        <v>656.78899999999999</v>
      </c>
      <c r="G2699" s="59"/>
    </row>
    <row r="2700" spans="3:7" x14ac:dyDescent="0.25">
      <c r="C2700" s="44">
        <f t="shared" si="99"/>
        <v>2012</v>
      </c>
      <c r="D2700" s="44">
        <f t="shared" si="100"/>
        <v>10</v>
      </c>
      <c r="E2700" s="23">
        <v>41183</v>
      </c>
      <c r="F2700" s="22">
        <v>651.51700000000005</v>
      </c>
      <c r="G2700" s="59"/>
    </row>
    <row r="2701" spans="3:7" x14ac:dyDescent="0.25">
      <c r="C2701" s="44">
        <f t="shared" si="99"/>
        <v>2012</v>
      </c>
      <c r="D2701" s="44">
        <f t="shared" si="100"/>
        <v>10</v>
      </c>
      <c r="E2701" s="23">
        <v>41184</v>
      </c>
      <c r="F2701" s="22">
        <v>643.1</v>
      </c>
      <c r="G2701" s="59"/>
    </row>
    <row r="2702" spans="3:7" x14ac:dyDescent="0.25">
      <c r="C2702" s="44">
        <f t="shared" si="99"/>
        <v>2012</v>
      </c>
      <c r="D2702" s="44">
        <f t="shared" si="100"/>
        <v>10</v>
      </c>
      <c r="E2702" s="23">
        <v>41185</v>
      </c>
      <c r="F2702" s="22">
        <v>609.30200000000002</v>
      </c>
      <c r="G2702" s="59"/>
    </row>
    <row r="2703" spans="3:7" x14ac:dyDescent="0.25">
      <c r="C2703" s="44">
        <f t="shared" si="99"/>
        <v>2012</v>
      </c>
      <c r="D2703" s="44">
        <f t="shared" si="100"/>
        <v>10</v>
      </c>
      <c r="E2703" s="23">
        <v>41186</v>
      </c>
      <c r="F2703" s="22">
        <v>593.01499999999999</v>
      </c>
      <c r="G2703" s="59"/>
    </row>
    <row r="2704" spans="3:7" x14ac:dyDescent="0.25">
      <c r="C2704" s="44">
        <f t="shared" si="99"/>
        <v>2012</v>
      </c>
      <c r="D2704" s="44">
        <f t="shared" si="100"/>
        <v>10</v>
      </c>
      <c r="E2704" s="23">
        <v>41187</v>
      </c>
      <c r="F2704" s="22">
        <v>569.59900000000005</v>
      </c>
      <c r="G2704" s="59"/>
    </row>
    <row r="2705" spans="3:7" x14ac:dyDescent="0.25">
      <c r="C2705" s="44">
        <f t="shared" si="99"/>
        <v>2012</v>
      </c>
      <c r="D2705" s="44">
        <f t="shared" si="100"/>
        <v>10</v>
      </c>
      <c r="E2705" s="23">
        <v>41190</v>
      </c>
      <c r="F2705" s="22">
        <v>569.774</v>
      </c>
      <c r="G2705" s="59"/>
    </row>
    <row r="2706" spans="3:7" x14ac:dyDescent="0.25">
      <c r="C2706" s="44">
        <f t="shared" si="99"/>
        <v>2012</v>
      </c>
      <c r="D2706" s="44">
        <f t="shared" si="100"/>
        <v>10</v>
      </c>
      <c r="E2706" s="23">
        <v>41191</v>
      </c>
      <c r="F2706" s="22">
        <v>578.44399999999996</v>
      </c>
      <c r="G2706" s="59"/>
    </row>
    <row r="2707" spans="3:7" x14ac:dyDescent="0.25">
      <c r="C2707" s="44">
        <f t="shared" si="99"/>
        <v>2012</v>
      </c>
      <c r="D2707" s="44">
        <f t="shared" si="100"/>
        <v>10</v>
      </c>
      <c r="E2707" s="23">
        <v>41192</v>
      </c>
      <c r="F2707" s="22">
        <v>577.75699999999995</v>
      </c>
      <c r="G2707" s="59"/>
    </row>
    <row r="2708" spans="3:7" x14ac:dyDescent="0.25">
      <c r="C2708" s="44">
        <f t="shared" si="99"/>
        <v>2012</v>
      </c>
      <c r="D2708" s="44">
        <f t="shared" si="100"/>
        <v>10</v>
      </c>
      <c r="E2708" s="23">
        <v>41193</v>
      </c>
      <c r="F2708" s="22">
        <v>564.73800000000006</v>
      </c>
      <c r="G2708" s="59"/>
    </row>
    <row r="2709" spans="3:7" x14ac:dyDescent="0.25">
      <c r="C2709" s="44">
        <f t="shared" si="99"/>
        <v>2012</v>
      </c>
      <c r="D2709" s="44">
        <f t="shared" si="100"/>
        <v>10</v>
      </c>
      <c r="E2709" s="23">
        <v>41194</v>
      </c>
      <c r="F2709" s="22">
        <v>559.01</v>
      </c>
      <c r="G2709" s="59"/>
    </row>
    <row r="2710" spans="3:7" x14ac:dyDescent="0.25">
      <c r="C2710" s="44">
        <f t="shared" si="99"/>
        <v>2012</v>
      </c>
      <c r="D2710" s="44">
        <f t="shared" si="100"/>
        <v>10</v>
      </c>
      <c r="E2710" s="23">
        <v>41197</v>
      </c>
      <c r="F2710" s="22">
        <v>549.60799999999995</v>
      </c>
      <c r="G2710" s="59"/>
    </row>
    <row r="2711" spans="3:7" x14ac:dyDescent="0.25">
      <c r="C2711" s="44">
        <f t="shared" si="99"/>
        <v>2012</v>
      </c>
      <c r="D2711" s="44">
        <f t="shared" si="100"/>
        <v>10</v>
      </c>
      <c r="E2711" s="23">
        <v>41198</v>
      </c>
      <c r="F2711" s="22">
        <v>540.47199999999998</v>
      </c>
      <c r="G2711" s="59"/>
    </row>
    <row r="2712" spans="3:7" x14ac:dyDescent="0.25">
      <c r="C2712" s="44">
        <f t="shared" si="99"/>
        <v>2012</v>
      </c>
      <c r="D2712" s="44">
        <f t="shared" si="100"/>
        <v>10</v>
      </c>
      <c r="E2712" s="23">
        <v>41199</v>
      </c>
      <c r="F2712" s="22">
        <v>471.90100000000001</v>
      </c>
      <c r="G2712" s="59"/>
    </row>
    <row r="2713" spans="3:7" x14ac:dyDescent="0.25">
      <c r="C2713" s="44">
        <f t="shared" si="99"/>
        <v>2012</v>
      </c>
      <c r="D2713" s="44">
        <f t="shared" si="100"/>
        <v>10</v>
      </c>
      <c r="E2713" s="23">
        <v>41200</v>
      </c>
      <c r="F2713" s="22">
        <v>484.36399999999998</v>
      </c>
      <c r="G2713" s="59"/>
    </row>
    <row r="2714" spans="3:7" x14ac:dyDescent="0.25">
      <c r="C2714" s="44">
        <f t="shared" si="99"/>
        <v>2012</v>
      </c>
      <c r="D2714" s="44">
        <f t="shared" si="100"/>
        <v>10</v>
      </c>
      <c r="E2714" s="23">
        <v>41201</v>
      </c>
      <c r="F2714" s="22">
        <v>503.38299999999998</v>
      </c>
      <c r="G2714" s="59"/>
    </row>
    <row r="2715" spans="3:7" x14ac:dyDescent="0.25">
      <c r="C2715" s="44">
        <f t="shared" si="99"/>
        <v>2012</v>
      </c>
      <c r="D2715" s="44">
        <f t="shared" si="100"/>
        <v>10</v>
      </c>
      <c r="E2715" s="23">
        <v>41204</v>
      </c>
      <c r="F2715" s="22">
        <v>506.983</v>
      </c>
      <c r="G2715" s="59"/>
    </row>
    <row r="2716" spans="3:7" x14ac:dyDescent="0.25">
      <c r="C2716" s="44">
        <f t="shared" si="99"/>
        <v>2012</v>
      </c>
      <c r="D2716" s="44">
        <f t="shared" si="100"/>
        <v>10</v>
      </c>
      <c r="E2716" s="23">
        <v>41205</v>
      </c>
      <c r="F2716" s="22">
        <v>535.22299999999996</v>
      </c>
      <c r="G2716" s="59"/>
    </row>
    <row r="2717" spans="3:7" x14ac:dyDescent="0.25">
      <c r="C2717" s="44">
        <f t="shared" si="99"/>
        <v>2012</v>
      </c>
      <c r="D2717" s="44">
        <f t="shared" si="100"/>
        <v>10</v>
      </c>
      <c r="E2717" s="23">
        <v>41206</v>
      </c>
      <c r="F2717" s="22">
        <v>535.30799999999999</v>
      </c>
      <c r="G2717" s="59"/>
    </row>
    <row r="2718" spans="3:7" x14ac:dyDescent="0.25">
      <c r="C2718" s="44">
        <f t="shared" si="99"/>
        <v>2012</v>
      </c>
      <c r="D2718" s="44">
        <f t="shared" si="100"/>
        <v>10</v>
      </c>
      <c r="E2718" s="23">
        <v>41207</v>
      </c>
      <c r="F2718" s="22">
        <v>544.32299999999998</v>
      </c>
      <c r="G2718" s="59"/>
    </row>
    <row r="2719" spans="3:7" x14ac:dyDescent="0.25">
      <c r="C2719" s="44">
        <f t="shared" si="99"/>
        <v>2012</v>
      </c>
      <c r="D2719" s="44">
        <f t="shared" si="100"/>
        <v>10</v>
      </c>
      <c r="E2719" s="23">
        <v>41208</v>
      </c>
      <c r="F2719" s="22">
        <v>574.42700000000002</v>
      </c>
      <c r="G2719" s="59"/>
    </row>
    <row r="2720" spans="3:7" x14ac:dyDescent="0.25">
      <c r="C2720" s="44">
        <f t="shared" si="99"/>
        <v>2012</v>
      </c>
      <c r="D2720" s="44">
        <f t="shared" si="100"/>
        <v>10</v>
      </c>
      <c r="E2720" s="23">
        <v>41211</v>
      </c>
      <c r="F2720" s="22">
        <v>583.33299999999997</v>
      </c>
      <c r="G2720" s="59"/>
    </row>
    <row r="2721" spans="3:7" x14ac:dyDescent="0.25">
      <c r="C2721" s="44">
        <f t="shared" si="99"/>
        <v>2012</v>
      </c>
      <c r="D2721" s="44">
        <f t="shared" si="100"/>
        <v>10</v>
      </c>
      <c r="E2721" s="23">
        <v>41212</v>
      </c>
      <c r="F2721" s="22">
        <v>567.94000000000005</v>
      </c>
      <c r="G2721" s="59"/>
    </row>
    <row r="2722" spans="3:7" x14ac:dyDescent="0.25">
      <c r="C2722" s="44">
        <f t="shared" si="99"/>
        <v>2012</v>
      </c>
      <c r="D2722" s="44">
        <f t="shared" si="100"/>
        <v>10</v>
      </c>
      <c r="E2722" s="23">
        <v>41213</v>
      </c>
      <c r="F2722" s="22">
        <v>559.20699999999999</v>
      </c>
      <c r="G2722" s="59"/>
    </row>
    <row r="2723" spans="3:7" x14ac:dyDescent="0.25">
      <c r="C2723" s="44">
        <f t="shared" si="99"/>
        <v>2012</v>
      </c>
      <c r="D2723" s="44">
        <f t="shared" si="100"/>
        <v>11</v>
      </c>
      <c r="E2723" s="23">
        <v>41214</v>
      </c>
      <c r="F2723" s="22">
        <v>543.97199999999998</v>
      </c>
      <c r="G2723" s="59"/>
    </row>
    <row r="2724" spans="3:7" x14ac:dyDescent="0.25">
      <c r="C2724" s="44">
        <f t="shared" si="99"/>
        <v>2012</v>
      </c>
      <c r="D2724" s="44">
        <f t="shared" si="100"/>
        <v>11</v>
      </c>
      <c r="E2724" s="23">
        <v>41215</v>
      </c>
      <c r="F2724" s="22">
        <v>537.95000000000005</v>
      </c>
      <c r="G2724" s="59"/>
    </row>
    <row r="2725" spans="3:7" x14ac:dyDescent="0.25">
      <c r="C2725" s="44">
        <f t="shared" si="99"/>
        <v>2012</v>
      </c>
      <c r="D2725" s="44">
        <f t="shared" si="100"/>
        <v>11</v>
      </c>
      <c r="E2725" s="23">
        <v>41218</v>
      </c>
      <c r="F2725" s="22">
        <v>542.11699999999996</v>
      </c>
      <c r="G2725" s="59"/>
    </row>
    <row r="2726" spans="3:7" x14ac:dyDescent="0.25">
      <c r="C2726" s="44">
        <f t="shared" si="99"/>
        <v>2012</v>
      </c>
      <c r="D2726" s="44">
        <f t="shared" si="100"/>
        <v>11</v>
      </c>
      <c r="E2726" s="23">
        <v>41219</v>
      </c>
      <c r="F2726" s="22">
        <v>529.08100000000002</v>
      </c>
      <c r="G2726" s="59"/>
    </row>
    <row r="2727" spans="3:7" x14ac:dyDescent="0.25">
      <c r="C2727" s="44">
        <f t="shared" si="99"/>
        <v>2012</v>
      </c>
      <c r="D2727" s="44">
        <f t="shared" si="100"/>
        <v>11</v>
      </c>
      <c r="E2727" s="23">
        <v>41220</v>
      </c>
      <c r="F2727" s="22">
        <v>536.47400000000005</v>
      </c>
      <c r="G2727" s="59"/>
    </row>
    <row r="2728" spans="3:7" x14ac:dyDescent="0.25">
      <c r="C2728" s="44">
        <f t="shared" si="99"/>
        <v>2012</v>
      </c>
      <c r="D2728" s="44">
        <f t="shared" si="100"/>
        <v>11</v>
      </c>
      <c r="E2728" s="23">
        <v>41221</v>
      </c>
      <c r="F2728" s="22">
        <v>553.93600000000004</v>
      </c>
      <c r="G2728" s="59"/>
    </row>
    <row r="2729" spans="3:7" x14ac:dyDescent="0.25">
      <c r="C2729" s="44">
        <f t="shared" si="99"/>
        <v>2012</v>
      </c>
      <c r="D2729" s="44">
        <f t="shared" si="100"/>
        <v>11</v>
      </c>
      <c r="E2729" s="23">
        <v>41222</v>
      </c>
      <c r="F2729" s="22">
        <v>566.51599999999996</v>
      </c>
      <c r="G2729" s="59"/>
    </row>
    <row r="2730" spans="3:7" x14ac:dyDescent="0.25">
      <c r="C2730" s="44">
        <f t="shared" si="99"/>
        <v>2012</v>
      </c>
      <c r="D2730" s="44">
        <f t="shared" si="100"/>
        <v>11</v>
      </c>
      <c r="E2730" s="23">
        <v>41225</v>
      </c>
      <c r="F2730" s="22">
        <v>564.90800000000002</v>
      </c>
      <c r="G2730" s="59"/>
    </row>
    <row r="2731" spans="3:7" x14ac:dyDescent="0.25">
      <c r="C2731" s="44">
        <f t="shared" si="99"/>
        <v>2012</v>
      </c>
      <c r="D2731" s="44">
        <f t="shared" si="100"/>
        <v>11</v>
      </c>
      <c r="E2731" s="23">
        <v>41226</v>
      </c>
      <c r="F2731" s="22">
        <v>566.60799999999995</v>
      </c>
      <c r="G2731" s="59"/>
    </row>
    <row r="2732" spans="3:7" x14ac:dyDescent="0.25">
      <c r="C2732" s="44">
        <f t="shared" si="99"/>
        <v>2012</v>
      </c>
      <c r="D2732" s="44">
        <f t="shared" si="100"/>
        <v>11</v>
      </c>
      <c r="E2732" s="23">
        <v>41227</v>
      </c>
      <c r="F2732" s="22">
        <v>571.61699999999996</v>
      </c>
      <c r="G2732" s="59"/>
    </row>
    <row r="2733" spans="3:7" x14ac:dyDescent="0.25">
      <c r="C2733" s="44">
        <f t="shared" si="99"/>
        <v>2012</v>
      </c>
      <c r="D2733" s="44">
        <f t="shared" si="100"/>
        <v>11</v>
      </c>
      <c r="E2733" s="23">
        <v>41228</v>
      </c>
      <c r="F2733" s="22">
        <v>574.90800000000002</v>
      </c>
      <c r="G2733" s="59"/>
    </row>
    <row r="2734" spans="3:7" x14ac:dyDescent="0.25">
      <c r="C2734" s="44">
        <f t="shared" si="99"/>
        <v>2012</v>
      </c>
      <c r="D2734" s="44">
        <f t="shared" si="100"/>
        <v>11</v>
      </c>
      <c r="E2734" s="23">
        <v>41229</v>
      </c>
      <c r="F2734" s="22">
        <v>577.42600000000004</v>
      </c>
      <c r="G2734" s="59"/>
    </row>
    <row r="2735" spans="3:7" x14ac:dyDescent="0.25">
      <c r="C2735" s="44">
        <f t="shared" si="99"/>
        <v>2012</v>
      </c>
      <c r="D2735" s="44">
        <f t="shared" si="100"/>
        <v>11</v>
      </c>
      <c r="E2735" s="23">
        <v>41232</v>
      </c>
      <c r="F2735" s="22">
        <v>555.73099999999999</v>
      </c>
      <c r="G2735" s="59"/>
    </row>
    <row r="2736" spans="3:7" x14ac:dyDescent="0.25">
      <c r="C2736" s="44">
        <f t="shared" si="99"/>
        <v>2012</v>
      </c>
      <c r="D2736" s="44">
        <f t="shared" si="100"/>
        <v>11</v>
      </c>
      <c r="E2736" s="23">
        <v>41233</v>
      </c>
      <c r="F2736" s="22">
        <v>549.30499999999995</v>
      </c>
      <c r="G2736" s="59"/>
    </row>
    <row r="2737" spans="3:7" x14ac:dyDescent="0.25">
      <c r="C2737" s="44">
        <f t="shared" si="99"/>
        <v>2012</v>
      </c>
      <c r="D2737" s="44">
        <f t="shared" si="100"/>
        <v>11</v>
      </c>
      <c r="E2737" s="23">
        <v>41234</v>
      </c>
      <c r="F2737" s="22">
        <v>545.947</v>
      </c>
      <c r="G2737" s="59"/>
    </row>
    <row r="2738" spans="3:7" x14ac:dyDescent="0.25">
      <c r="C2738" s="44">
        <f t="shared" si="99"/>
        <v>2012</v>
      </c>
      <c r="D2738" s="44">
        <f t="shared" si="100"/>
        <v>11</v>
      </c>
      <c r="E2738" s="23">
        <v>41235</v>
      </c>
      <c r="F2738" s="22">
        <v>540.596</v>
      </c>
      <c r="G2738" s="59"/>
    </row>
    <row r="2739" spans="3:7" x14ac:dyDescent="0.25">
      <c r="C2739" s="44">
        <f t="shared" si="99"/>
        <v>2012</v>
      </c>
      <c r="D2739" s="44">
        <f t="shared" si="100"/>
        <v>11</v>
      </c>
      <c r="E2739" s="23">
        <v>41236</v>
      </c>
      <c r="F2739" s="22">
        <v>534.87300000000005</v>
      </c>
      <c r="G2739" s="59"/>
    </row>
    <row r="2740" spans="3:7" x14ac:dyDescent="0.25">
      <c r="C2740" s="44">
        <f t="shared" si="99"/>
        <v>2012</v>
      </c>
      <c r="D2740" s="44">
        <f t="shared" si="100"/>
        <v>11</v>
      </c>
      <c r="E2740" s="23">
        <v>41239</v>
      </c>
      <c r="F2740" s="22">
        <v>536.39700000000005</v>
      </c>
      <c r="G2740" s="59"/>
    </row>
    <row r="2741" spans="3:7" x14ac:dyDescent="0.25">
      <c r="C2741" s="44">
        <f t="shared" si="99"/>
        <v>2012</v>
      </c>
      <c r="D2741" s="44">
        <f t="shared" si="100"/>
        <v>11</v>
      </c>
      <c r="E2741" s="23">
        <v>41240</v>
      </c>
      <c r="F2741" s="22">
        <v>530.90300000000002</v>
      </c>
      <c r="G2741" s="59"/>
    </row>
    <row r="2742" spans="3:7" x14ac:dyDescent="0.25">
      <c r="C2742" s="44">
        <f t="shared" si="99"/>
        <v>2012</v>
      </c>
      <c r="D2742" s="44">
        <f t="shared" si="100"/>
        <v>11</v>
      </c>
      <c r="E2742" s="23">
        <v>41241</v>
      </c>
      <c r="F2742" s="22">
        <v>534.096</v>
      </c>
      <c r="G2742" s="59"/>
    </row>
    <row r="2743" spans="3:7" x14ac:dyDescent="0.25">
      <c r="C2743" s="44">
        <f t="shared" si="99"/>
        <v>2012</v>
      </c>
      <c r="D2743" s="44">
        <f t="shared" si="100"/>
        <v>11</v>
      </c>
      <c r="E2743" s="23">
        <v>41242</v>
      </c>
      <c r="F2743" s="22">
        <v>508.81700000000001</v>
      </c>
      <c r="G2743" s="59"/>
    </row>
    <row r="2744" spans="3:7" x14ac:dyDescent="0.25">
      <c r="C2744" s="44">
        <f t="shared" si="99"/>
        <v>2012</v>
      </c>
      <c r="D2744" s="44">
        <f t="shared" si="100"/>
        <v>11</v>
      </c>
      <c r="E2744" s="23">
        <v>41243</v>
      </c>
      <c r="F2744" s="22">
        <v>504.70499999999998</v>
      </c>
      <c r="G2744" s="59"/>
    </row>
    <row r="2745" spans="3:7" x14ac:dyDescent="0.25">
      <c r="C2745" s="44">
        <f t="shared" si="99"/>
        <v>2012</v>
      </c>
      <c r="D2745" s="44">
        <f t="shared" si="100"/>
        <v>12</v>
      </c>
      <c r="E2745" s="23">
        <v>41246</v>
      </c>
      <c r="F2745" s="22">
        <v>490.98</v>
      </c>
      <c r="G2745" s="59"/>
    </row>
    <row r="2746" spans="3:7" x14ac:dyDescent="0.25">
      <c r="C2746" s="44">
        <f t="shared" si="99"/>
        <v>2012</v>
      </c>
      <c r="D2746" s="44">
        <f t="shared" si="100"/>
        <v>12</v>
      </c>
      <c r="E2746" s="23">
        <v>41247</v>
      </c>
      <c r="F2746" s="22">
        <v>469.67200000000003</v>
      </c>
      <c r="G2746" s="59"/>
    </row>
    <row r="2747" spans="3:7" x14ac:dyDescent="0.25">
      <c r="C2747" s="44">
        <f t="shared" si="99"/>
        <v>2012</v>
      </c>
      <c r="D2747" s="44">
        <f t="shared" si="100"/>
        <v>12</v>
      </c>
      <c r="E2747" s="23">
        <v>41248</v>
      </c>
      <c r="F2747" s="22">
        <v>460.84300000000002</v>
      </c>
      <c r="G2747" s="59"/>
    </row>
    <row r="2748" spans="3:7" x14ac:dyDescent="0.25">
      <c r="C2748" s="44">
        <f t="shared" si="99"/>
        <v>2012</v>
      </c>
      <c r="D2748" s="44">
        <f t="shared" si="100"/>
        <v>12</v>
      </c>
      <c r="E2748" s="23">
        <v>41249</v>
      </c>
      <c r="F2748" s="22">
        <v>463.596</v>
      </c>
      <c r="G2748" s="59"/>
    </row>
    <row r="2749" spans="3:7" x14ac:dyDescent="0.25">
      <c r="C2749" s="44">
        <f t="shared" si="99"/>
        <v>2012</v>
      </c>
      <c r="D2749" s="44">
        <f t="shared" si="100"/>
        <v>12</v>
      </c>
      <c r="E2749" s="23">
        <v>41250</v>
      </c>
      <c r="F2749" s="22">
        <v>480.53199999999998</v>
      </c>
      <c r="G2749" s="59"/>
    </row>
    <row r="2750" spans="3:7" x14ac:dyDescent="0.25">
      <c r="C2750" s="44">
        <f t="shared" si="99"/>
        <v>2012</v>
      </c>
      <c r="D2750" s="44">
        <f t="shared" si="100"/>
        <v>12</v>
      </c>
      <c r="E2750" s="23">
        <v>41253</v>
      </c>
      <c r="F2750" s="22">
        <v>523.89599999999996</v>
      </c>
      <c r="G2750" s="59"/>
    </row>
    <row r="2751" spans="3:7" x14ac:dyDescent="0.25">
      <c r="C2751" s="44">
        <f t="shared" si="99"/>
        <v>2012</v>
      </c>
      <c r="D2751" s="44">
        <f t="shared" si="100"/>
        <v>12</v>
      </c>
      <c r="E2751" s="23">
        <v>41254</v>
      </c>
      <c r="F2751" s="22">
        <v>511.90899999999999</v>
      </c>
      <c r="G2751" s="59"/>
    </row>
    <row r="2752" spans="3:7" x14ac:dyDescent="0.25">
      <c r="C2752" s="44">
        <f t="shared" si="99"/>
        <v>2012</v>
      </c>
      <c r="D2752" s="44">
        <f t="shared" si="100"/>
        <v>12</v>
      </c>
      <c r="E2752" s="23">
        <v>41255</v>
      </c>
      <c r="F2752" s="22">
        <v>506.93400000000003</v>
      </c>
      <c r="G2752" s="59"/>
    </row>
    <row r="2753" spans="3:7" x14ac:dyDescent="0.25">
      <c r="C2753" s="44">
        <f t="shared" si="99"/>
        <v>2012</v>
      </c>
      <c r="D2753" s="44">
        <f t="shared" si="100"/>
        <v>12</v>
      </c>
      <c r="E2753" s="23">
        <v>41256</v>
      </c>
      <c r="F2753" s="22">
        <v>497.57900000000001</v>
      </c>
      <c r="G2753" s="59"/>
    </row>
    <row r="2754" spans="3:7" x14ac:dyDescent="0.25">
      <c r="C2754" s="44">
        <f t="shared" si="99"/>
        <v>2012</v>
      </c>
      <c r="D2754" s="44">
        <f t="shared" si="100"/>
        <v>12</v>
      </c>
      <c r="E2754" s="23">
        <v>41257</v>
      </c>
      <c r="F2754" s="22">
        <v>497.57900000000001</v>
      </c>
      <c r="G2754" s="59"/>
    </row>
    <row r="2755" spans="3:7" x14ac:dyDescent="0.25">
      <c r="C2755" s="44">
        <f t="shared" si="99"/>
        <v>2012</v>
      </c>
      <c r="D2755" s="44">
        <f t="shared" si="100"/>
        <v>12</v>
      </c>
      <c r="E2755" s="23">
        <v>41260</v>
      </c>
      <c r="F2755" s="22">
        <v>496.59899999999999</v>
      </c>
      <c r="G2755" s="59"/>
    </row>
    <row r="2756" spans="3:7" x14ac:dyDescent="0.25">
      <c r="C2756" s="44">
        <f t="shared" si="99"/>
        <v>2012</v>
      </c>
      <c r="D2756" s="44">
        <f t="shared" si="100"/>
        <v>12</v>
      </c>
      <c r="E2756" s="23">
        <v>41261</v>
      </c>
      <c r="F2756" s="22">
        <v>492.94200000000001</v>
      </c>
      <c r="G2756" s="59"/>
    </row>
    <row r="2757" spans="3:7" x14ac:dyDescent="0.25">
      <c r="C2757" s="44">
        <f t="shared" si="99"/>
        <v>2012</v>
      </c>
      <c r="D2757" s="44">
        <f t="shared" si="100"/>
        <v>12</v>
      </c>
      <c r="E2757" s="23">
        <v>41262</v>
      </c>
      <c r="F2757" s="22">
        <v>483.54599999999999</v>
      </c>
      <c r="G2757" s="59"/>
    </row>
    <row r="2758" spans="3:7" x14ac:dyDescent="0.25">
      <c r="C2758" s="44">
        <f t="shared" si="99"/>
        <v>2012</v>
      </c>
      <c r="D2758" s="44">
        <f t="shared" si="100"/>
        <v>12</v>
      </c>
      <c r="E2758" s="23">
        <v>41263</v>
      </c>
      <c r="F2758" s="22">
        <v>475.04899999999998</v>
      </c>
      <c r="G2758" s="59"/>
    </row>
    <row r="2759" spans="3:7" x14ac:dyDescent="0.25">
      <c r="C2759" s="44">
        <f t="shared" ref="C2759:C2822" si="101">YEAR(E2759)</f>
        <v>2012</v>
      </c>
      <c r="D2759" s="44">
        <f t="shared" ref="D2759:D2822" si="102">MONTH(E2759)</f>
        <v>12</v>
      </c>
      <c r="E2759" s="23">
        <v>41264</v>
      </c>
      <c r="F2759" s="22">
        <v>475.09100000000001</v>
      </c>
      <c r="G2759" s="59"/>
    </row>
    <row r="2760" spans="3:7" x14ac:dyDescent="0.25">
      <c r="C2760" s="44">
        <f t="shared" si="101"/>
        <v>2012</v>
      </c>
      <c r="D2760" s="44">
        <f t="shared" si="102"/>
        <v>12</v>
      </c>
      <c r="E2760" s="23">
        <v>41267</v>
      </c>
      <c r="F2760" s="22">
        <v>476.17</v>
      </c>
      <c r="G2760" s="59"/>
    </row>
    <row r="2761" spans="3:7" x14ac:dyDescent="0.25">
      <c r="C2761" s="44">
        <f t="shared" si="101"/>
        <v>2012</v>
      </c>
      <c r="D2761" s="44">
        <f t="shared" si="102"/>
        <v>12</v>
      </c>
      <c r="E2761" s="23">
        <v>41268</v>
      </c>
      <c r="F2761" s="22">
        <v>488.983</v>
      </c>
      <c r="G2761" s="59"/>
    </row>
    <row r="2762" spans="3:7" x14ac:dyDescent="0.25">
      <c r="C2762" s="44">
        <f t="shared" si="101"/>
        <v>2012</v>
      </c>
      <c r="D2762" s="44">
        <f t="shared" si="102"/>
        <v>12</v>
      </c>
      <c r="E2762" s="23">
        <v>41269</v>
      </c>
      <c r="F2762" s="22">
        <v>489.11700000000002</v>
      </c>
      <c r="G2762" s="59"/>
    </row>
    <row r="2763" spans="3:7" x14ac:dyDescent="0.25">
      <c r="C2763" s="44">
        <f t="shared" si="101"/>
        <v>2012</v>
      </c>
      <c r="D2763" s="44">
        <f t="shared" si="102"/>
        <v>12</v>
      </c>
      <c r="E2763" s="23">
        <v>41270</v>
      </c>
      <c r="F2763" s="22">
        <v>480.39499999999998</v>
      </c>
      <c r="G2763" s="59"/>
    </row>
    <row r="2764" spans="3:7" x14ac:dyDescent="0.25">
      <c r="C2764" s="44">
        <f t="shared" si="101"/>
        <v>2012</v>
      </c>
      <c r="D2764" s="44">
        <f t="shared" si="102"/>
        <v>12</v>
      </c>
      <c r="E2764" s="23">
        <v>41271</v>
      </c>
      <c r="F2764" s="22">
        <v>481.72899999999998</v>
      </c>
      <c r="G2764" s="59"/>
    </row>
    <row r="2765" spans="3:7" x14ac:dyDescent="0.25">
      <c r="C2765" s="44">
        <f t="shared" si="101"/>
        <v>2012</v>
      </c>
      <c r="D2765" s="44">
        <f t="shared" si="102"/>
        <v>12</v>
      </c>
      <c r="E2765" s="23">
        <v>41274</v>
      </c>
      <c r="F2765" s="22">
        <v>483.37799999999999</v>
      </c>
      <c r="G2765" s="59"/>
    </row>
    <row r="2766" spans="3:7" x14ac:dyDescent="0.25">
      <c r="C2766" s="44">
        <f t="shared" si="101"/>
        <v>2013</v>
      </c>
      <c r="D2766" s="44">
        <f t="shared" si="102"/>
        <v>1</v>
      </c>
      <c r="E2766" s="23">
        <v>41275</v>
      </c>
      <c r="F2766" s="22">
        <v>484.96499999999997</v>
      </c>
      <c r="G2766" s="59"/>
    </row>
    <row r="2767" spans="3:7" x14ac:dyDescent="0.25">
      <c r="C2767" s="44">
        <f t="shared" si="101"/>
        <v>2013</v>
      </c>
      <c r="D2767" s="44">
        <f t="shared" si="102"/>
        <v>1</v>
      </c>
      <c r="E2767" s="23">
        <v>41276</v>
      </c>
      <c r="F2767" s="22">
        <v>460.14499999999998</v>
      </c>
      <c r="G2767" s="59"/>
    </row>
    <row r="2768" spans="3:7" x14ac:dyDescent="0.25">
      <c r="C2768" s="44">
        <f t="shared" si="101"/>
        <v>2013</v>
      </c>
      <c r="D2768" s="44">
        <f t="shared" si="102"/>
        <v>1</v>
      </c>
      <c r="E2768" s="23">
        <v>41277</v>
      </c>
      <c r="F2768" s="22">
        <v>454.29</v>
      </c>
      <c r="G2768" s="59"/>
    </row>
    <row r="2769" spans="3:7" x14ac:dyDescent="0.25">
      <c r="C2769" s="44">
        <f t="shared" si="101"/>
        <v>2013</v>
      </c>
      <c r="D2769" s="44">
        <f t="shared" si="102"/>
        <v>1</v>
      </c>
      <c r="E2769" s="23">
        <v>41278</v>
      </c>
      <c r="F2769" s="22">
        <v>453.65800000000002</v>
      </c>
      <c r="G2769" s="59"/>
    </row>
    <row r="2770" spans="3:7" x14ac:dyDescent="0.25">
      <c r="C2770" s="44">
        <f t="shared" si="101"/>
        <v>2013</v>
      </c>
      <c r="D2770" s="44">
        <f t="shared" si="102"/>
        <v>1</v>
      </c>
      <c r="E2770" s="23">
        <v>41281</v>
      </c>
      <c r="F2770" s="22">
        <v>440.822</v>
      </c>
      <c r="G2770" s="59"/>
    </row>
    <row r="2771" spans="3:7" x14ac:dyDescent="0.25">
      <c r="C2771" s="44">
        <f t="shared" si="101"/>
        <v>2013</v>
      </c>
      <c r="D2771" s="44">
        <f t="shared" si="102"/>
        <v>1</v>
      </c>
      <c r="E2771" s="23">
        <v>41282</v>
      </c>
      <c r="F2771" s="22">
        <v>418.83199999999999</v>
      </c>
      <c r="G2771" s="59"/>
    </row>
    <row r="2772" spans="3:7" x14ac:dyDescent="0.25">
      <c r="C2772" s="44">
        <f t="shared" si="101"/>
        <v>2013</v>
      </c>
      <c r="D2772" s="44">
        <f t="shared" si="102"/>
        <v>1</v>
      </c>
      <c r="E2772" s="23">
        <v>41283</v>
      </c>
      <c r="F2772" s="22">
        <v>415.36799999999999</v>
      </c>
      <c r="G2772" s="59"/>
    </row>
    <row r="2773" spans="3:7" x14ac:dyDescent="0.25">
      <c r="C2773" s="44">
        <f t="shared" si="101"/>
        <v>2013</v>
      </c>
      <c r="D2773" s="44">
        <f t="shared" si="102"/>
        <v>1</v>
      </c>
      <c r="E2773" s="23">
        <v>41284</v>
      </c>
      <c r="F2773" s="22">
        <v>393.71</v>
      </c>
      <c r="G2773" s="59"/>
    </row>
    <row r="2774" spans="3:7" x14ac:dyDescent="0.25">
      <c r="C2774" s="44">
        <f t="shared" si="101"/>
        <v>2013</v>
      </c>
      <c r="D2774" s="44">
        <f t="shared" si="102"/>
        <v>1</v>
      </c>
      <c r="E2774" s="23">
        <v>41285</v>
      </c>
      <c r="F2774" s="22">
        <v>386.01299999999998</v>
      </c>
      <c r="G2774" s="59"/>
    </row>
    <row r="2775" spans="3:7" x14ac:dyDescent="0.25">
      <c r="C2775" s="44">
        <f t="shared" si="101"/>
        <v>2013</v>
      </c>
      <c r="D2775" s="44">
        <f t="shared" si="102"/>
        <v>1</v>
      </c>
      <c r="E2775" s="23">
        <v>41288</v>
      </c>
      <c r="F2775" s="22">
        <v>399.31400000000002</v>
      </c>
      <c r="G2775" s="59"/>
    </row>
    <row r="2776" spans="3:7" x14ac:dyDescent="0.25">
      <c r="C2776" s="44">
        <f t="shared" si="101"/>
        <v>2013</v>
      </c>
      <c r="D2776" s="44">
        <f t="shared" si="102"/>
        <v>1</v>
      </c>
      <c r="E2776" s="23">
        <v>41289</v>
      </c>
      <c r="F2776" s="22">
        <v>418.62</v>
      </c>
      <c r="G2776" s="59"/>
    </row>
    <row r="2777" spans="3:7" x14ac:dyDescent="0.25">
      <c r="C2777" s="44">
        <f t="shared" si="101"/>
        <v>2013</v>
      </c>
      <c r="D2777" s="44">
        <f t="shared" si="102"/>
        <v>1</v>
      </c>
      <c r="E2777" s="23">
        <v>41290</v>
      </c>
      <c r="F2777" s="22">
        <v>405.36</v>
      </c>
      <c r="G2777" s="59"/>
    </row>
    <row r="2778" spans="3:7" x14ac:dyDescent="0.25">
      <c r="C2778" s="44">
        <f t="shared" si="101"/>
        <v>2013</v>
      </c>
      <c r="D2778" s="44">
        <f t="shared" si="102"/>
        <v>1</v>
      </c>
      <c r="E2778" s="23">
        <v>41291</v>
      </c>
      <c r="F2778" s="22">
        <v>396.71199999999999</v>
      </c>
      <c r="G2778" s="59"/>
    </row>
    <row r="2779" spans="3:7" x14ac:dyDescent="0.25">
      <c r="C2779" s="44">
        <f t="shared" si="101"/>
        <v>2013</v>
      </c>
      <c r="D2779" s="44">
        <f t="shared" si="102"/>
        <v>1</v>
      </c>
      <c r="E2779" s="23">
        <v>41292</v>
      </c>
      <c r="F2779" s="22">
        <v>399.92599999999999</v>
      </c>
      <c r="G2779" s="59"/>
    </row>
    <row r="2780" spans="3:7" x14ac:dyDescent="0.25">
      <c r="C2780" s="44">
        <f t="shared" si="101"/>
        <v>2013</v>
      </c>
      <c r="D2780" s="44">
        <f t="shared" si="102"/>
        <v>1</v>
      </c>
      <c r="E2780" s="23">
        <v>41295</v>
      </c>
      <c r="F2780" s="22">
        <v>398.72699999999998</v>
      </c>
      <c r="G2780" s="59"/>
    </row>
    <row r="2781" spans="3:7" x14ac:dyDescent="0.25">
      <c r="C2781" s="44">
        <f t="shared" si="101"/>
        <v>2013</v>
      </c>
      <c r="D2781" s="44">
        <f t="shared" si="102"/>
        <v>1</v>
      </c>
      <c r="E2781" s="23">
        <v>41296</v>
      </c>
      <c r="F2781" s="22">
        <v>420.02499999999998</v>
      </c>
      <c r="G2781" s="59"/>
    </row>
    <row r="2782" spans="3:7" x14ac:dyDescent="0.25">
      <c r="C2782" s="44">
        <f t="shared" si="101"/>
        <v>2013</v>
      </c>
      <c r="D2782" s="44">
        <f t="shared" si="102"/>
        <v>1</v>
      </c>
      <c r="E2782" s="23">
        <v>41297</v>
      </c>
      <c r="F2782" s="22">
        <v>433.86700000000002</v>
      </c>
      <c r="G2782" s="59"/>
    </row>
    <row r="2783" spans="3:7" x14ac:dyDescent="0.25">
      <c r="C2783" s="44">
        <f t="shared" si="101"/>
        <v>2013</v>
      </c>
      <c r="D2783" s="44">
        <f t="shared" si="102"/>
        <v>1</v>
      </c>
      <c r="E2783" s="23">
        <v>41298</v>
      </c>
      <c r="F2783" s="22">
        <v>462.20100000000002</v>
      </c>
      <c r="G2783" s="59"/>
    </row>
    <row r="2784" spans="3:7" x14ac:dyDescent="0.25">
      <c r="C2784" s="44">
        <f t="shared" si="101"/>
        <v>2013</v>
      </c>
      <c r="D2784" s="44">
        <f t="shared" si="102"/>
        <v>1</v>
      </c>
      <c r="E2784" s="23">
        <v>41299</v>
      </c>
      <c r="F2784" s="22">
        <v>459.21600000000001</v>
      </c>
      <c r="G2784" s="59"/>
    </row>
    <row r="2785" spans="3:7" x14ac:dyDescent="0.25">
      <c r="C2785" s="44">
        <f t="shared" si="101"/>
        <v>2013</v>
      </c>
      <c r="D2785" s="44">
        <f t="shared" si="102"/>
        <v>1</v>
      </c>
      <c r="E2785" s="23">
        <v>41302</v>
      </c>
      <c r="F2785" s="22">
        <v>449.82299999999998</v>
      </c>
      <c r="G2785" s="59"/>
    </row>
    <row r="2786" spans="3:7" x14ac:dyDescent="0.25">
      <c r="C2786" s="44">
        <f t="shared" si="101"/>
        <v>2013</v>
      </c>
      <c r="D2786" s="44">
        <f t="shared" si="102"/>
        <v>1</v>
      </c>
      <c r="E2786" s="23">
        <v>41303</v>
      </c>
      <c r="F2786" s="22">
        <v>470.13400000000001</v>
      </c>
      <c r="G2786" s="59"/>
    </row>
    <row r="2787" spans="3:7" x14ac:dyDescent="0.25">
      <c r="C2787" s="44">
        <f t="shared" si="101"/>
        <v>2013</v>
      </c>
      <c r="D2787" s="44">
        <f t="shared" si="102"/>
        <v>1</v>
      </c>
      <c r="E2787" s="23">
        <v>41304</v>
      </c>
      <c r="F2787" s="22">
        <v>479.55500000000001</v>
      </c>
      <c r="G2787" s="59"/>
    </row>
    <row r="2788" spans="3:7" x14ac:dyDescent="0.25">
      <c r="C2788" s="44">
        <f t="shared" si="101"/>
        <v>2013</v>
      </c>
      <c r="D2788" s="44">
        <f t="shared" si="102"/>
        <v>1</v>
      </c>
      <c r="E2788" s="23">
        <v>41305</v>
      </c>
      <c r="F2788" s="22">
        <v>502.738</v>
      </c>
      <c r="G2788" s="59"/>
    </row>
    <row r="2789" spans="3:7" x14ac:dyDescent="0.25">
      <c r="C2789" s="44">
        <f t="shared" si="101"/>
        <v>2013</v>
      </c>
      <c r="D2789" s="44">
        <f t="shared" si="102"/>
        <v>2</v>
      </c>
      <c r="E2789" s="23">
        <v>41306</v>
      </c>
      <c r="F2789" s="22">
        <v>542.30600000000004</v>
      </c>
      <c r="G2789" s="59"/>
    </row>
    <row r="2790" spans="3:7" x14ac:dyDescent="0.25">
      <c r="C2790" s="44">
        <f t="shared" si="101"/>
        <v>2013</v>
      </c>
      <c r="D2790" s="44">
        <f t="shared" si="102"/>
        <v>2</v>
      </c>
      <c r="E2790" s="23">
        <v>41309</v>
      </c>
      <c r="F2790" s="22">
        <v>620.29399999999998</v>
      </c>
      <c r="G2790" s="59"/>
    </row>
    <row r="2791" spans="3:7" x14ac:dyDescent="0.25">
      <c r="C2791" s="44">
        <f t="shared" si="101"/>
        <v>2013</v>
      </c>
      <c r="D2791" s="44">
        <f t="shared" si="102"/>
        <v>2</v>
      </c>
      <c r="E2791" s="23">
        <v>41310</v>
      </c>
      <c r="F2791" s="22">
        <v>612.21799999999996</v>
      </c>
      <c r="G2791" s="59"/>
    </row>
    <row r="2792" spans="3:7" x14ac:dyDescent="0.25">
      <c r="C2792" s="44">
        <f t="shared" si="101"/>
        <v>2013</v>
      </c>
      <c r="D2792" s="44">
        <f t="shared" si="102"/>
        <v>2</v>
      </c>
      <c r="E2792" s="23">
        <v>41311</v>
      </c>
      <c r="F2792" s="22">
        <v>599.76300000000003</v>
      </c>
      <c r="G2792" s="59"/>
    </row>
    <row r="2793" spans="3:7" x14ac:dyDescent="0.25">
      <c r="C2793" s="44">
        <f t="shared" si="101"/>
        <v>2013</v>
      </c>
      <c r="D2793" s="44">
        <f t="shared" si="102"/>
        <v>2</v>
      </c>
      <c r="E2793" s="23">
        <v>41312</v>
      </c>
      <c r="F2793" s="22">
        <v>581.18200000000002</v>
      </c>
      <c r="G2793" s="59"/>
    </row>
    <row r="2794" spans="3:7" x14ac:dyDescent="0.25">
      <c r="C2794" s="44">
        <f t="shared" si="101"/>
        <v>2013</v>
      </c>
      <c r="D2794" s="44">
        <f t="shared" si="102"/>
        <v>2</v>
      </c>
      <c r="E2794" s="23">
        <v>41313</v>
      </c>
      <c r="F2794" s="22">
        <v>575.01300000000003</v>
      </c>
      <c r="G2794" s="59"/>
    </row>
    <row r="2795" spans="3:7" x14ac:dyDescent="0.25">
      <c r="C2795" s="44">
        <f t="shared" si="101"/>
        <v>2013</v>
      </c>
      <c r="D2795" s="44">
        <f t="shared" si="102"/>
        <v>2</v>
      </c>
      <c r="E2795" s="23">
        <v>41316</v>
      </c>
      <c r="F2795" s="22">
        <v>574.19600000000003</v>
      </c>
      <c r="G2795" s="59"/>
    </row>
    <row r="2796" spans="3:7" x14ac:dyDescent="0.25">
      <c r="C2796" s="44">
        <f t="shared" si="101"/>
        <v>2013</v>
      </c>
      <c r="D2796" s="44">
        <f t="shared" si="102"/>
        <v>2</v>
      </c>
      <c r="E2796" s="23">
        <v>41317</v>
      </c>
      <c r="F2796" s="22">
        <v>559.26199999999994</v>
      </c>
      <c r="G2796" s="59"/>
    </row>
    <row r="2797" spans="3:7" x14ac:dyDescent="0.25">
      <c r="C2797" s="44">
        <f t="shared" si="101"/>
        <v>2013</v>
      </c>
      <c r="D2797" s="44">
        <f t="shared" si="102"/>
        <v>2</v>
      </c>
      <c r="E2797" s="23">
        <v>41318</v>
      </c>
      <c r="F2797" s="22">
        <v>543.17600000000004</v>
      </c>
      <c r="G2797" s="59"/>
    </row>
    <row r="2798" spans="3:7" x14ac:dyDescent="0.25">
      <c r="C2798" s="44">
        <f t="shared" si="101"/>
        <v>2013</v>
      </c>
      <c r="D2798" s="44">
        <f t="shared" si="102"/>
        <v>2</v>
      </c>
      <c r="E2798" s="23">
        <v>41319</v>
      </c>
      <c r="F2798" s="22">
        <v>539.84900000000005</v>
      </c>
      <c r="G2798" s="59"/>
    </row>
    <row r="2799" spans="3:7" x14ac:dyDescent="0.25">
      <c r="C2799" s="44">
        <f t="shared" si="101"/>
        <v>2013</v>
      </c>
      <c r="D2799" s="44">
        <f t="shared" si="102"/>
        <v>2</v>
      </c>
      <c r="E2799" s="23">
        <v>41320</v>
      </c>
      <c r="F2799" s="22">
        <v>537.61699999999996</v>
      </c>
      <c r="G2799" s="59"/>
    </row>
    <row r="2800" spans="3:7" x14ac:dyDescent="0.25">
      <c r="C2800" s="44">
        <f t="shared" si="101"/>
        <v>2013</v>
      </c>
      <c r="D2800" s="44">
        <f t="shared" si="102"/>
        <v>2</v>
      </c>
      <c r="E2800" s="23">
        <v>41323</v>
      </c>
      <c r="F2800" s="22">
        <v>542.91999999999996</v>
      </c>
      <c r="G2800" s="59"/>
    </row>
    <row r="2801" spans="3:7" x14ac:dyDescent="0.25">
      <c r="C2801" s="44">
        <f t="shared" si="101"/>
        <v>2013</v>
      </c>
      <c r="D2801" s="44">
        <f t="shared" si="102"/>
        <v>2</v>
      </c>
      <c r="E2801" s="23">
        <v>41324</v>
      </c>
      <c r="F2801" s="22">
        <v>542.71</v>
      </c>
      <c r="G2801" s="59"/>
    </row>
    <row r="2802" spans="3:7" x14ac:dyDescent="0.25">
      <c r="C2802" s="44">
        <f t="shared" si="101"/>
        <v>2013</v>
      </c>
      <c r="D2802" s="44">
        <f t="shared" si="102"/>
        <v>2</v>
      </c>
      <c r="E2802" s="23">
        <v>41325</v>
      </c>
      <c r="F2802" s="22">
        <v>537.529</v>
      </c>
      <c r="G2802" s="59"/>
    </row>
    <row r="2803" spans="3:7" x14ac:dyDescent="0.25">
      <c r="C2803" s="44">
        <f t="shared" si="101"/>
        <v>2013</v>
      </c>
      <c r="D2803" s="44">
        <f t="shared" si="102"/>
        <v>2</v>
      </c>
      <c r="E2803" s="23">
        <v>41326</v>
      </c>
      <c r="F2803" s="22">
        <v>550.62099999999998</v>
      </c>
      <c r="G2803" s="59"/>
    </row>
    <row r="2804" spans="3:7" x14ac:dyDescent="0.25">
      <c r="C2804" s="44">
        <f t="shared" si="101"/>
        <v>2013</v>
      </c>
      <c r="D2804" s="44">
        <f t="shared" si="102"/>
        <v>2</v>
      </c>
      <c r="E2804" s="23">
        <v>41327</v>
      </c>
      <c r="F2804" s="22">
        <v>550.36800000000005</v>
      </c>
      <c r="G2804" s="59"/>
    </row>
    <row r="2805" spans="3:7" x14ac:dyDescent="0.25">
      <c r="C2805" s="44">
        <f t="shared" si="101"/>
        <v>2013</v>
      </c>
      <c r="D2805" s="44">
        <f t="shared" si="102"/>
        <v>2</v>
      </c>
      <c r="E2805" s="23">
        <v>41330</v>
      </c>
      <c r="F2805" s="22">
        <v>536.55600000000004</v>
      </c>
      <c r="G2805" s="59"/>
    </row>
    <row r="2806" spans="3:7" x14ac:dyDescent="0.25">
      <c r="C2806" s="44">
        <f t="shared" si="101"/>
        <v>2013</v>
      </c>
      <c r="D2806" s="44">
        <f t="shared" si="102"/>
        <v>2</v>
      </c>
      <c r="E2806" s="23">
        <v>41331</v>
      </c>
      <c r="F2806" s="22">
        <v>576.36900000000003</v>
      </c>
      <c r="G2806" s="59"/>
    </row>
    <row r="2807" spans="3:7" x14ac:dyDescent="0.25">
      <c r="C2807" s="44">
        <f t="shared" si="101"/>
        <v>2013</v>
      </c>
      <c r="D2807" s="44">
        <f t="shared" si="102"/>
        <v>2</v>
      </c>
      <c r="E2807" s="23">
        <v>41332</v>
      </c>
      <c r="F2807" s="22">
        <v>601.45600000000002</v>
      </c>
      <c r="G2807" s="59"/>
    </row>
    <row r="2808" spans="3:7" x14ac:dyDescent="0.25">
      <c r="C2808" s="44">
        <f t="shared" si="101"/>
        <v>2013</v>
      </c>
      <c r="D2808" s="44">
        <f t="shared" si="102"/>
        <v>2</v>
      </c>
      <c r="E2808" s="23">
        <v>41333</v>
      </c>
      <c r="F2808" s="22">
        <v>576.77800000000002</v>
      </c>
      <c r="G2808" s="59"/>
    </row>
    <row r="2809" spans="3:7" x14ac:dyDescent="0.25">
      <c r="C2809" s="44">
        <f t="shared" si="101"/>
        <v>2013</v>
      </c>
      <c r="D2809" s="44">
        <f t="shared" si="102"/>
        <v>3</v>
      </c>
      <c r="E2809" s="23">
        <v>41334</v>
      </c>
      <c r="F2809" s="22">
        <v>574.80200000000002</v>
      </c>
      <c r="G2809" s="59"/>
    </row>
    <row r="2810" spans="3:7" x14ac:dyDescent="0.25">
      <c r="C2810" s="44">
        <f t="shared" si="101"/>
        <v>2013</v>
      </c>
      <c r="D2810" s="44">
        <f t="shared" si="102"/>
        <v>3</v>
      </c>
      <c r="E2810" s="23">
        <v>41337</v>
      </c>
      <c r="F2810" s="22">
        <v>579.50400000000002</v>
      </c>
      <c r="G2810" s="59"/>
    </row>
    <row r="2811" spans="3:7" x14ac:dyDescent="0.25">
      <c r="C2811" s="44">
        <f t="shared" si="101"/>
        <v>2013</v>
      </c>
      <c r="D2811" s="44">
        <f t="shared" si="102"/>
        <v>3</v>
      </c>
      <c r="E2811" s="23">
        <v>41338</v>
      </c>
      <c r="F2811" s="22">
        <v>570.35599999999999</v>
      </c>
      <c r="G2811" s="59"/>
    </row>
    <row r="2812" spans="3:7" x14ac:dyDescent="0.25">
      <c r="C2812" s="44">
        <f t="shared" si="101"/>
        <v>2013</v>
      </c>
      <c r="D2812" s="44">
        <f t="shared" si="102"/>
        <v>3</v>
      </c>
      <c r="E2812" s="23">
        <v>41339</v>
      </c>
      <c r="F2812" s="22">
        <v>561.19100000000003</v>
      </c>
      <c r="G2812" s="59"/>
    </row>
    <row r="2813" spans="3:7" x14ac:dyDescent="0.25">
      <c r="C2813" s="44">
        <f t="shared" si="101"/>
        <v>2013</v>
      </c>
      <c r="D2813" s="44">
        <f t="shared" si="102"/>
        <v>3</v>
      </c>
      <c r="E2813" s="23">
        <v>41340</v>
      </c>
      <c r="F2813" s="22">
        <v>551.19799999999998</v>
      </c>
      <c r="G2813" s="59"/>
    </row>
    <row r="2814" spans="3:7" x14ac:dyDescent="0.25">
      <c r="C2814" s="44">
        <f t="shared" si="101"/>
        <v>2013</v>
      </c>
      <c r="D2814" s="44">
        <f t="shared" si="102"/>
        <v>3</v>
      </c>
      <c r="E2814" s="23">
        <v>41341</v>
      </c>
      <c r="F2814" s="22">
        <v>548.11900000000003</v>
      </c>
      <c r="G2814" s="59"/>
    </row>
    <row r="2815" spans="3:7" x14ac:dyDescent="0.25">
      <c r="C2815" s="44">
        <f t="shared" si="101"/>
        <v>2013</v>
      </c>
      <c r="D2815" s="44">
        <f t="shared" si="102"/>
        <v>3</v>
      </c>
      <c r="E2815" s="23">
        <v>41344</v>
      </c>
      <c r="F2815" s="22">
        <v>540.45799999999997</v>
      </c>
      <c r="G2815" s="59"/>
    </row>
    <row r="2816" spans="3:7" x14ac:dyDescent="0.25">
      <c r="C2816" s="44">
        <f t="shared" si="101"/>
        <v>2013</v>
      </c>
      <c r="D2816" s="44">
        <f t="shared" si="102"/>
        <v>3</v>
      </c>
      <c r="E2816" s="23">
        <v>41345</v>
      </c>
      <c r="F2816" s="22">
        <v>543.00900000000001</v>
      </c>
      <c r="G2816" s="59"/>
    </row>
    <row r="2817" spans="3:8" x14ac:dyDescent="0.25">
      <c r="C2817" s="44">
        <f t="shared" si="101"/>
        <v>2013</v>
      </c>
      <c r="D2817" s="44">
        <f t="shared" si="102"/>
        <v>3</v>
      </c>
      <c r="E2817" s="23">
        <v>41346</v>
      </c>
      <c r="F2817" s="22">
        <v>544.83399999999995</v>
      </c>
      <c r="G2817" s="59"/>
    </row>
    <row r="2818" spans="3:8" x14ac:dyDescent="0.25">
      <c r="C2818" s="44">
        <f t="shared" si="101"/>
        <v>2013</v>
      </c>
      <c r="D2818" s="44">
        <f t="shared" si="102"/>
        <v>3</v>
      </c>
      <c r="E2818" s="23">
        <v>41347</v>
      </c>
      <c r="F2818" s="22">
        <v>543.18499999999995</v>
      </c>
      <c r="G2818" s="59"/>
    </row>
    <row r="2819" spans="3:8" x14ac:dyDescent="0.25">
      <c r="C2819" s="44">
        <f t="shared" si="101"/>
        <v>2013</v>
      </c>
      <c r="D2819" s="44">
        <f t="shared" si="102"/>
        <v>3</v>
      </c>
      <c r="E2819" s="23">
        <v>41348</v>
      </c>
      <c r="F2819" s="22">
        <v>541.53899999999999</v>
      </c>
      <c r="G2819" s="59"/>
    </row>
    <row r="2820" spans="3:8" x14ac:dyDescent="0.25">
      <c r="C2820" s="44">
        <f t="shared" si="101"/>
        <v>2013</v>
      </c>
      <c r="D2820" s="44">
        <f t="shared" si="102"/>
        <v>3</v>
      </c>
      <c r="E2820" s="23">
        <v>41351</v>
      </c>
      <c r="F2820" s="22">
        <v>579.59400000000005</v>
      </c>
      <c r="G2820" s="59"/>
    </row>
    <row r="2821" spans="3:8" x14ac:dyDescent="0.25">
      <c r="C2821" s="44">
        <f t="shared" si="101"/>
        <v>2013</v>
      </c>
      <c r="D2821" s="44">
        <f t="shared" si="102"/>
        <v>3</v>
      </c>
      <c r="E2821" s="23">
        <v>41352</v>
      </c>
      <c r="F2821" s="22">
        <v>599.245</v>
      </c>
      <c r="G2821" s="59"/>
    </row>
    <row r="2822" spans="3:8" x14ac:dyDescent="0.25">
      <c r="C2822" s="44">
        <f t="shared" si="101"/>
        <v>2013</v>
      </c>
      <c r="D2822" s="44">
        <f t="shared" si="102"/>
        <v>3</v>
      </c>
      <c r="E2822" s="23">
        <v>41353</v>
      </c>
      <c r="F2822" s="22">
        <v>594.49099999999999</v>
      </c>
      <c r="G2822" s="59"/>
    </row>
    <row r="2823" spans="3:8" x14ac:dyDescent="0.25">
      <c r="C2823" s="44">
        <f t="shared" ref="C2823:C2886" si="103">YEAR(E2823)</f>
        <v>2013</v>
      </c>
      <c r="D2823" s="44">
        <f t="shared" ref="D2823:D2886" si="104">MONTH(E2823)</f>
        <v>3</v>
      </c>
      <c r="E2823" s="23">
        <v>41354</v>
      </c>
      <c r="F2823" s="22">
        <v>595.58500000000004</v>
      </c>
      <c r="G2823" s="59"/>
    </row>
    <row r="2824" spans="3:8" x14ac:dyDescent="0.25">
      <c r="C2824" s="44">
        <f t="shared" si="103"/>
        <v>2013</v>
      </c>
      <c r="D2824" s="44">
        <f t="shared" si="104"/>
        <v>3</v>
      </c>
      <c r="E2824" s="23">
        <v>41355</v>
      </c>
      <c r="F2824" s="22">
        <v>600.45100000000002</v>
      </c>
      <c r="G2824" s="59"/>
    </row>
    <row r="2825" spans="3:8" x14ac:dyDescent="0.25">
      <c r="C2825" s="44">
        <f t="shared" si="103"/>
        <v>2013</v>
      </c>
      <c r="D2825" s="44">
        <f t="shared" si="104"/>
        <v>3</v>
      </c>
      <c r="E2825" s="23">
        <v>41358</v>
      </c>
      <c r="F2825" s="22">
        <v>616.16</v>
      </c>
      <c r="G2825" s="59"/>
    </row>
    <row r="2826" spans="3:8" x14ac:dyDescent="0.25">
      <c r="C2826" s="44">
        <f t="shared" si="103"/>
        <v>2013</v>
      </c>
      <c r="D2826" s="44">
        <f t="shared" si="104"/>
        <v>3</v>
      </c>
      <c r="E2826" s="23">
        <v>41359</v>
      </c>
      <c r="F2826" s="22">
        <v>648.03</v>
      </c>
      <c r="G2826" s="59"/>
    </row>
    <row r="2827" spans="3:8" x14ac:dyDescent="0.25">
      <c r="C2827" s="44">
        <f t="shared" si="103"/>
        <v>2013</v>
      </c>
      <c r="D2827" s="44">
        <f t="shared" si="104"/>
        <v>3</v>
      </c>
      <c r="E2827" s="23">
        <v>41360</v>
      </c>
      <c r="F2827" s="22">
        <v>672.62</v>
      </c>
      <c r="G2827" s="59"/>
    </row>
    <row r="2828" spans="3:8" x14ac:dyDescent="0.25">
      <c r="C2828" s="44">
        <f t="shared" si="103"/>
        <v>2013</v>
      </c>
      <c r="D2828" s="44">
        <f t="shared" si="104"/>
        <v>3</v>
      </c>
      <c r="E2828" s="23">
        <v>41361</v>
      </c>
      <c r="F2828" s="22">
        <v>678.31299999999999</v>
      </c>
      <c r="G2828" s="59"/>
    </row>
    <row r="2829" spans="3:8" x14ac:dyDescent="0.25">
      <c r="C2829" s="44">
        <f t="shared" si="103"/>
        <v>2013</v>
      </c>
      <c r="D2829" s="44">
        <f t="shared" si="104"/>
        <v>3</v>
      </c>
      <c r="E2829" s="23">
        <v>41362</v>
      </c>
      <c r="F2829" s="22">
        <v>684.16600000000005</v>
      </c>
      <c r="G2829" s="59"/>
    </row>
    <row r="2830" spans="3:8" x14ac:dyDescent="0.25">
      <c r="C2830" s="46">
        <f t="shared" si="103"/>
        <v>2013</v>
      </c>
      <c r="D2830" s="46">
        <f t="shared" si="104"/>
        <v>4</v>
      </c>
      <c r="E2830" s="47">
        <v>41365</v>
      </c>
      <c r="F2830" s="48">
        <v>683.78599999999994</v>
      </c>
      <c r="G2830" s="59"/>
    </row>
    <row r="2831" spans="3:8" x14ac:dyDescent="0.25">
      <c r="C2831" s="46">
        <f t="shared" si="103"/>
        <v>2013</v>
      </c>
      <c r="D2831" s="46">
        <f t="shared" si="104"/>
        <v>4</v>
      </c>
      <c r="E2831" s="47">
        <v>41366</v>
      </c>
      <c r="F2831" s="48">
        <v>688.29700000000003</v>
      </c>
      <c r="G2831" s="59"/>
      <c r="H2831" s="44">
        <f>+AVERAGEIFS(F:F,D:D,4,C:C,2013)</f>
        <v>666.84945454545459</v>
      </c>
    </row>
    <row r="2832" spans="3:8" x14ac:dyDescent="0.25">
      <c r="C2832" s="46">
        <f t="shared" si="103"/>
        <v>2013</v>
      </c>
      <c r="D2832" s="46">
        <f t="shared" si="104"/>
        <v>4</v>
      </c>
      <c r="E2832" s="47">
        <v>41367</v>
      </c>
      <c r="F2832" s="48">
        <v>678.23800000000006</v>
      </c>
      <c r="G2832" s="59"/>
    </row>
    <row r="2833" spans="3:7" x14ac:dyDescent="0.25">
      <c r="C2833" s="46">
        <f t="shared" si="103"/>
        <v>2013</v>
      </c>
      <c r="D2833" s="46">
        <f t="shared" si="104"/>
        <v>4</v>
      </c>
      <c r="E2833" s="47">
        <v>41368</v>
      </c>
      <c r="F2833" s="48">
        <v>682.87199999999996</v>
      </c>
      <c r="G2833" s="59"/>
    </row>
    <row r="2834" spans="3:7" x14ac:dyDescent="0.25">
      <c r="C2834" s="46">
        <f t="shared" si="103"/>
        <v>2013</v>
      </c>
      <c r="D2834" s="46">
        <f t="shared" si="104"/>
        <v>4</v>
      </c>
      <c r="E2834" s="47">
        <v>41369</v>
      </c>
      <c r="F2834" s="48">
        <v>683.29200000000003</v>
      </c>
      <c r="G2834" s="59"/>
    </row>
    <row r="2835" spans="3:7" x14ac:dyDescent="0.25">
      <c r="C2835" s="46">
        <f t="shared" si="103"/>
        <v>2013</v>
      </c>
      <c r="D2835" s="46">
        <f t="shared" si="104"/>
        <v>4</v>
      </c>
      <c r="E2835" s="47">
        <v>41372</v>
      </c>
      <c r="F2835" s="48">
        <v>679.899</v>
      </c>
      <c r="G2835" s="59"/>
    </row>
    <row r="2836" spans="3:7" x14ac:dyDescent="0.25">
      <c r="C2836" s="46">
        <f t="shared" si="103"/>
        <v>2013</v>
      </c>
      <c r="D2836" s="46">
        <f t="shared" si="104"/>
        <v>4</v>
      </c>
      <c r="E2836" s="47">
        <v>41373</v>
      </c>
      <c r="F2836" s="48">
        <v>677.77099999999996</v>
      </c>
      <c r="G2836" s="59"/>
    </row>
    <row r="2837" spans="3:7" x14ac:dyDescent="0.25">
      <c r="C2837" s="46">
        <f t="shared" si="103"/>
        <v>2013</v>
      </c>
      <c r="D2837" s="46">
        <f t="shared" si="104"/>
        <v>4</v>
      </c>
      <c r="E2837" s="47">
        <v>41374</v>
      </c>
      <c r="F2837" s="48">
        <v>661.08399999999995</v>
      </c>
      <c r="G2837" s="59"/>
    </row>
    <row r="2838" spans="3:7" x14ac:dyDescent="0.25">
      <c r="C2838" s="46">
        <f t="shared" si="103"/>
        <v>2013</v>
      </c>
      <c r="D2838" s="46">
        <f t="shared" si="104"/>
        <v>4</v>
      </c>
      <c r="E2838" s="45">
        <v>41375</v>
      </c>
      <c r="F2838" s="46">
        <v>654.97400000000005</v>
      </c>
      <c r="G2838" s="59"/>
    </row>
    <row r="2839" spans="3:7" x14ac:dyDescent="0.25">
      <c r="C2839" s="46">
        <f t="shared" si="103"/>
        <v>2013</v>
      </c>
      <c r="D2839" s="46">
        <f t="shared" si="104"/>
        <v>4</v>
      </c>
      <c r="E2839" s="45">
        <v>41376</v>
      </c>
      <c r="F2839" s="46">
        <v>666.54899999999998</v>
      </c>
      <c r="G2839" s="59"/>
    </row>
    <row r="2840" spans="3:7" x14ac:dyDescent="0.25">
      <c r="C2840" s="46">
        <f t="shared" si="103"/>
        <v>2013</v>
      </c>
      <c r="D2840" s="46">
        <f t="shared" si="104"/>
        <v>4</v>
      </c>
      <c r="E2840" s="45">
        <v>41379</v>
      </c>
      <c r="F2840" s="46">
        <v>679.62800000000004</v>
      </c>
      <c r="G2840" s="59"/>
    </row>
    <row r="2841" spans="3:7" x14ac:dyDescent="0.25">
      <c r="C2841" s="46">
        <f t="shared" si="103"/>
        <v>2013</v>
      </c>
      <c r="D2841" s="46">
        <f t="shared" si="104"/>
        <v>4</v>
      </c>
      <c r="E2841" s="45">
        <v>41380</v>
      </c>
      <c r="F2841" s="46">
        <v>681.54899999999998</v>
      </c>
      <c r="G2841" s="59"/>
    </row>
    <row r="2842" spans="3:7" x14ac:dyDescent="0.25">
      <c r="C2842" s="46">
        <f t="shared" si="103"/>
        <v>2013</v>
      </c>
      <c r="D2842" s="46">
        <f t="shared" si="104"/>
        <v>4</v>
      </c>
      <c r="E2842" s="45">
        <v>41381</v>
      </c>
      <c r="F2842" s="46">
        <v>677.55399999999997</v>
      </c>
      <c r="G2842" s="59"/>
    </row>
    <row r="2843" spans="3:7" x14ac:dyDescent="0.25">
      <c r="C2843" s="46">
        <f t="shared" si="103"/>
        <v>2013</v>
      </c>
      <c r="D2843" s="46">
        <f t="shared" si="104"/>
        <v>4</v>
      </c>
      <c r="E2843" s="45">
        <v>41382</v>
      </c>
      <c r="F2843" s="46">
        <v>685.81600000000003</v>
      </c>
      <c r="G2843" s="59"/>
    </row>
    <row r="2844" spans="3:7" x14ac:dyDescent="0.25">
      <c r="C2844" s="46">
        <f t="shared" si="103"/>
        <v>2013</v>
      </c>
      <c r="D2844" s="46">
        <f t="shared" si="104"/>
        <v>4</v>
      </c>
      <c r="E2844" s="45">
        <v>41383</v>
      </c>
      <c r="F2844" s="46">
        <v>684.351</v>
      </c>
      <c r="G2844" s="59"/>
    </row>
    <row r="2845" spans="3:7" x14ac:dyDescent="0.25">
      <c r="C2845" s="46">
        <f t="shared" si="103"/>
        <v>2013</v>
      </c>
      <c r="D2845" s="46">
        <f t="shared" si="104"/>
        <v>4</v>
      </c>
      <c r="E2845" s="45">
        <v>41386</v>
      </c>
      <c r="F2845" s="46">
        <v>659.98400000000004</v>
      </c>
      <c r="G2845" s="59"/>
    </row>
    <row r="2846" spans="3:7" x14ac:dyDescent="0.25">
      <c r="C2846" s="46">
        <f t="shared" si="103"/>
        <v>2013</v>
      </c>
      <c r="D2846" s="46">
        <f t="shared" si="104"/>
        <v>4</v>
      </c>
      <c r="E2846" s="45">
        <v>41387</v>
      </c>
      <c r="F2846" s="46">
        <v>649.04</v>
      </c>
      <c r="G2846" s="59"/>
    </row>
    <row r="2847" spans="3:7" x14ac:dyDescent="0.25">
      <c r="C2847" s="46">
        <f t="shared" si="103"/>
        <v>2013</v>
      </c>
      <c r="D2847" s="46">
        <f t="shared" si="104"/>
        <v>4</v>
      </c>
      <c r="E2847" s="45">
        <v>41388</v>
      </c>
      <c r="F2847" s="46">
        <v>638.09699999999998</v>
      </c>
      <c r="G2847" s="59"/>
    </row>
    <row r="2848" spans="3:7" x14ac:dyDescent="0.25">
      <c r="C2848" s="46">
        <f t="shared" si="103"/>
        <v>2013</v>
      </c>
      <c r="D2848" s="46">
        <f t="shared" si="104"/>
        <v>4</v>
      </c>
      <c r="E2848" s="45">
        <v>41389</v>
      </c>
      <c r="F2848" s="46">
        <v>645.17200000000003</v>
      </c>
      <c r="G2848" s="59"/>
    </row>
    <row r="2849" spans="3:7" x14ac:dyDescent="0.25">
      <c r="C2849" s="46">
        <f t="shared" si="103"/>
        <v>2013</v>
      </c>
      <c r="D2849" s="46">
        <f t="shared" si="104"/>
        <v>4</v>
      </c>
      <c r="E2849" s="45">
        <v>41390</v>
      </c>
      <c r="F2849" s="46">
        <v>646.55100000000004</v>
      </c>
      <c r="G2849" s="59"/>
    </row>
    <row r="2850" spans="3:7" x14ac:dyDescent="0.25">
      <c r="C2850" s="46">
        <f t="shared" si="103"/>
        <v>2013</v>
      </c>
      <c r="D2850" s="46">
        <f t="shared" si="104"/>
        <v>4</v>
      </c>
      <c r="E2850" s="45">
        <v>41393</v>
      </c>
      <c r="F2850" s="46">
        <v>640.14300000000003</v>
      </c>
      <c r="G2850" s="59"/>
    </row>
    <row r="2851" spans="3:7" x14ac:dyDescent="0.25">
      <c r="C2851" s="46">
        <f t="shared" si="103"/>
        <v>2013</v>
      </c>
      <c r="D2851" s="46">
        <f t="shared" si="104"/>
        <v>4</v>
      </c>
      <c r="E2851" s="45">
        <v>41394</v>
      </c>
      <c r="F2851" s="46">
        <v>626.04100000000005</v>
      </c>
      <c r="G2851" s="59"/>
    </row>
    <row r="2852" spans="3:7" x14ac:dyDescent="0.25">
      <c r="C2852" s="44">
        <f t="shared" si="103"/>
        <v>2013</v>
      </c>
      <c r="D2852" s="44">
        <f t="shared" si="104"/>
        <v>5</v>
      </c>
      <c r="E2852" s="28">
        <v>41395</v>
      </c>
      <c r="F2852" s="59">
        <v>606.89800000000002</v>
      </c>
      <c r="G2852" s="59"/>
    </row>
    <row r="2853" spans="3:7" x14ac:dyDescent="0.25">
      <c r="C2853" s="44">
        <f t="shared" si="103"/>
        <v>2013</v>
      </c>
      <c r="D2853" s="44">
        <f t="shared" si="104"/>
        <v>5</v>
      </c>
      <c r="E2853" s="28">
        <v>41396</v>
      </c>
      <c r="F2853" s="59">
        <v>598.68899999999996</v>
      </c>
      <c r="G2853" s="59"/>
    </row>
    <row r="2854" spans="3:7" x14ac:dyDescent="0.25">
      <c r="C2854" s="44">
        <f t="shared" si="103"/>
        <v>2013</v>
      </c>
      <c r="D2854" s="44">
        <f t="shared" si="104"/>
        <v>5</v>
      </c>
      <c r="E2854" s="28">
        <v>41397</v>
      </c>
      <c r="F2854" s="59">
        <v>560.39</v>
      </c>
      <c r="G2854" s="59"/>
    </row>
    <row r="2855" spans="3:7" x14ac:dyDescent="0.25">
      <c r="C2855" s="44">
        <f t="shared" si="103"/>
        <v>2013</v>
      </c>
      <c r="D2855" s="44">
        <f t="shared" si="104"/>
        <v>5</v>
      </c>
      <c r="E2855" s="28">
        <v>41400</v>
      </c>
      <c r="F2855" s="59">
        <v>558.43299999999999</v>
      </c>
      <c r="G2855" s="59"/>
    </row>
    <row r="2856" spans="3:7" x14ac:dyDescent="0.25">
      <c r="C2856" s="44">
        <f t="shared" si="103"/>
        <v>2013</v>
      </c>
      <c r="D2856" s="44">
        <f t="shared" si="104"/>
        <v>5</v>
      </c>
      <c r="E2856" s="28">
        <v>41401</v>
      </c>
      <c r="F2856" s="59">
        <v>532.774</v>
      </c>
      <c r="G2856" s="59"/>
    </row>
    <row r="2857" spans="3:7" x14ac:dyDescent="0.25">
      <c r="C2857" s="44">
        <f t="shared" si="103"/>
        <v>2013</v>
      </c>
      <c r="D2857" s="44">
        <f t="shared" si="104"/>
        <v>5</v>
      </c>
      <c r="E2857" s="28">
        <v>41402</v>
      </c>
      <c r="F2857" s="59">
        <v>534.80200000000002</v>
      </c>
      <c r="G2857" s="59"/>
    </row>
    <row r="2858" spans="3:7" x14ac:dyDescent="0.25">
      <c r="C2858" s="44">
        <f t="shared" si="103"/>
        <v>2013</v>
      </c>
      <c r="D2858" s="44">
        <f t="shared" si="104"/>
        <v>5</v>
      </c>
      <c r="E2858" s="28">
        <v>41403</v>
      </c>
      <c r="F2858" s="59">
        <v>556.846</v>
      </c>
      <c r="G2858" s="59"/>
    </row>
    <row r="2859" spans="3:7" x14ac:dyDescent="0.25">
      <c r="C2859" s="44">
        <f t="shared" si="103"/>
        <v>2013</v>
      </c>
      <c r="D2859" s="44">
        <f t="shared" si="104"/>
        <v>5</v>
      </c>
      <c r="E2859" s="28">
        <v>41404</v>
      </c>
      <c r="F2859" s="59">
        <v>570.38800000000003</v>
      </c>
      <c r="G2859" s="59"/>
    </row>
    <row r="2860" spans="3:7" x14ac:dyDescent="0.25">
      <c r="C2860" s="44">
        <f t="shared" si="103"/>
        <v>2013</v>
      </c>
      <c r="D2860" s="44">
        <f t="shared" si="104"/>
        <v>5</v>
      </c>
      <c r="E2860" s="28">
        <v>41407</v>
      </c>
      <c r="F2860" s="59">
        <v>586.15</v>
      </c>
      <c r="G2860" s="59"/>
    </row>
    <row r="2861" spans="3:7" x14ac:dyDescent="0.25">
      <c r="C2861" s="44">
        <f t="shared" si="103"/>
        <v>2013</v>
      </c>
      <c r="D2861" s="44">
        <f t="shared" si="104"/>
        <v>5</v>
      </c>
      <c r="E2861" s="28">
        <v>41408</v>
      </c>
      <c r="F2861" s="59">
        <v>586.096</v>
      </c>
      <c r="G2861" s="59"/>
    </row>
    <row r="2862" spans="3:7" x14ac:dyDescent="0.25">
      <c r="C2862" s="44">
        <f t="shared" si="103"/>
        <v>2013</v>
      </c>
      <c r="D2862" s="44">
        <f t="shared" si="104"/>
        <v>5</v>
      </c>
      <c r="E2862" s="28">
        <v>41409</v>
      </c>
      <c r="F2862" s="59">
        <v>588.42700000000002</v>
      </c>
      <c r="G2862" s="59"/>
    </row>
    <row r="2863" spans="3:7" x14ac:dyDescent="0.25">
      <c r="C2863" s="44">
        <f t="shared" si="103"/>
        <v>2013</v>
      </c>
      <c r="D2863" s="44">
        <f t="shared" si="104"/>
        <v>5</v>
      </c>
      <c r="E2863" s="28">
        <v>41410</v>
      </c>
      <c r="F2863" s="59">
        <v>586.84</v>
      </c>
      <c r="G2863" s="59"/>
    </row>
    <row r="2864" spans="3:7" x14ac:dyDescent="0.25">
      <c r="C2864" s="44">
        <f t="shared" si="103"/>
        <v>2013</v>
      </c>
      <c r="D2864" s="44">
        <f t="shared" si="104"/>
        <v>5</v>
      </c>
      <c r="E2864" s="28">
        <v>41411</v>
      </c>
      <c r="F2864" s="59">
        <v>573.17499999999995</v>
      </c>
      <c r="G2864" s="59"/>
    </row>
    <row r="2865" spans="3:7" x14ac:dyDescent="0.25">
      <c r="C2865" s="44">
        <f t="shared" si="103"/>
        <v>2013</v>
      </c>
      <c r="D2865" s="44">
        <f t="shared" si="104"/>
        <v>5</v>
      </c>
      <c r="E2865" s="28">
        <v>41414</v>
      </c>
      <c r="F2865" s="59">
        <v>563.25800000000004</v>
      </c>
      <c r="G2865" s="59"/>
    </row>
    <row r="2866" spans="3:7" x14ac:dyDescent="0.25">
      <c r="C2866" s="44">
        <f t="shared" si="103"/>
        <v>2013</v>
      </c>
      <c r="D2866" s="44">
        <f t="shared" si="104"/>
        <v>5</v>
      </c>
      <c r="E2866" s="28">
        <v>41415</v>
      </c>
      <c r="F2866" s="59">
        <v>567.07299999999998</v>
      </c>
      <c r="G2866" s="59"/>
    </row>
    <row r="2867" spans="3:7" x14ac:dyDescent="0.25">
      <c r="C2867" s="44">
        <f t="shared" si="103"/>
        <v>2013</v>
      </c>
      <c r="D2867" s="44">
        <f t="shared" si="104"/>
        <v>5</v>
      </c>
      <c r="E2867" s="28">
        <v>41416</v>
      </c>
      <c r="F2867" s="59">
        <v>548.86400000000003</v>
      </c>
      <c r="G2867" s="59"/>
    </row>
    <row r="2868" spans="3:7" x14ac:dyDescent="0.25">
      <c r="C2868" s="44">
        <f t="shared" si="103"/>
        <v>2013</v>
      </c>
      <c r="D2868" s="44">
        <f t="shared" si="104"/>
        <v>5</v>
      </c>
      <c r="E2868" s="28">
        <v>41417</v>
      </c>
      <c r="F2868" s="59">
        <v>561.49300000000005</v>
      </c>
      <c r="G2868" s="59"/>
    </row>
    <row r="2869" spans="3:7" x14ac:dyDescent="0.25">
      <c r="C2869" s="44">
        <f t="shared" si="103"/>
        <v>2013</v>
      </c>
      <c r="D2869" s="44">
        <f t="shared" si="104"/>
        <v>5</v>
      </c>
      <c r="E2869" s="28">
        <v>41418</v>
      </c>
      <c r="F2869" s="59">
        <v>578.02200000000005</v>
      </c>
      <c r="G2869" s="59"/>
    </row>
    <row r="2870" spans="3:7" x14ac:dyDescent="0.25">
      <c r="C2870" s="44">
        <f t="shared" si="103"/>
        <v>2013</v>
      </c>
      <c r="D2870" s="44">
        <f t="shared" si="104"/>
        <v>5</v>
      </c>
      <c r="E2870" s="28">
        <v>41421</v>
      </c>
      <c r="F2870" s="59">
        <v>578.82500000000005</v>
      </c>
      <c r="G2870" s="59"/>
    </row>
    <row r="2871" spans="3:7" x14ac:dyDescent="0.25">
      <c r="C2871" s="44">
        <f t="shared" si="103"/>
        <v>2013</v>
      </c>
      <c r="D2871" s="44">
        <f t="shared" si="104"/>
        <v>5</v>
      </c>
      <c r="E2871" s="28">
        <v>41422</v>
      </c>
      <c r="F2871" s="59">
        <v>569.226</v>
      </c>
      <c r="G2871" s="59"/>
    </row>
    <row r="2872" spans="3:7" x14ac:dyDescent="0.25">
      <c r="C2872" s="44">
        <f t="shared" si="103"/>
        <v>2013</v>
      </c>
      <c r="D2872" s="44">
        <f t="shared" si="104"/>
        <v>5</v>
      </c>
      <c r="E2872" s="28">
        <v>41423</v>
      </c>
      <c r="F2872" s="59">
        <v>588.59100000000001</v>
      </c>
      <c r="G2872" s="59"/>
    </row>
    <row r="2873" spans="3:7" x14ac:dyDescent="0.25">
      <c r="C2873" s="44">
        <f t="shared" si="103"/>
        <v>2013</v>
      </c>
      <c r="D2873" s="44">
        <f t="shared" si="104"/>
        <v>5</v>
      </c>
      <c r="E2873" s="28">
        <v>41424</v>
      </c>
      <c r="F2873" s="59">
        <v>589.596</v>
      </c>
      <c r="G2873" s="59"/>
    </row>
    <row r="2874" spans="3:7" x14ac:dyDescent="0.25">
      <c r="C2874" s="44">
        <f t="shared" si="103"/>
        <v>2013</v>
      </c>
      <c r="D2874" s="44">
        <f t="shared" si="104"/>
        <v>5</v>
      </c>
      <c r="E2874" s="28">
        <v>41425</v>
      </c>
      <c r="F2874" s="59">
        <v>596.27599999999995</v>
      </c>
      <c r="G2874" s="59"/>
    </row>
    <row r="2875" spans="3:7" x14ac:dyDescent="0.25">
      <c r="C2875" s="44">
        <f t="shared" si="103"/>
        <v>2013</v>
      </c>
      <c r="D2875" s="44">
        <f t="shared" si="104"/>
        <v>6</v>
      </c>
      <c r="E2875" s="28">
        <v>41428</v>
      </c>
      <c r="F2875" s="59">
        <v>606.50400000000002</v>
      </c>
      <c r="G2875" s="59"/>
    </row>
    <row r="2876" spans="3:7" x14ac:dyDescent="0.25">
      <c r="C2876" s="44">
        <f t="shared" si="103"/>
        <v>2013</v>
      </c>
      <c r="D2876" s="44">
        <f t="shared" si="104"/>
        <v>6</v>
      </c>
      <c r="E2876" s="28">
        <v>41429</v>
      </c>
      <c r="F2876" s="59">
        <v>596.18299999999999</v>
      </c>
      <c r="G2876" s="59"/>
    </row>
    <row r="2877" spans="3:7" x14ac:dyDescent="0.25">
      <c r="C2877" s="44">
        <f t="shared" si="103"/>
        <v>2013</v>
      </c>
      <c r="D2877" s="44">
        <f t="shared" si="104"/>
        <v>6</v>
      </c>
      <c r="E2877" s="28">
        <v>41430</v>
      </c>
      <c r="F2877" s="59">
        <v>610.19100000000003</v>
      </c>
      <c r="G2877" s="59"/>
    </row>
    <row r="2878" spans="3:7" x14ac:dyDescent="0.25">
      <c r="C2878" s="44">
        <f t="shared" si="103"/>
        <v>2013</v>
      </c>
      <c r="D2878" s="44">
        <f t="shared" si="104"/>
        <v>6</v>
      </c>
      <c r="E2878" s="28">
        <v>41431</v>
      </c>
      <c r="F2878" s="59">
        <v>625.37900000000002</v>
      </c>
      <c r="G2878" s="59"/>
    </row>
    <row r="2879" spans="3:7" x14ac:dyDescent="0.25">
      <c r="C2879" s="44">
        <f t="shared" si="103"/>
        <v>2013</v>
      </c>
      <c r="D2879" s="44">
        <f t="shared" si="104"/>
        <v>6</v>
      </c>
      <c r="E2879" s="28">
        <v>41432</v>
      </c>
      <c r="F2879" s="59">
        <v>608.27599999999995</v>
      </c>
      <c r="G2879" s="59"/>
    </row>
    <row r="2880" spans="3:7" x14ac:dyDescent="0.25">
      <c r="C2880" s="44">
        <f t="shared" si="103"/>
        <v>2013</v>
      </c>
      <c r="D2880" s="44">
        <f t="shared" si="104"/>
        <v>6</v>
      </c>
      <c r="E2880" s="28">
        <v>41435</v>
      </c>
      <c r="F2880" s="59">
        <v>613.65800000000002</v>
      </c>
      <c r="G2880" s="59"/>
    </row>
    <row r="2881" spans="3:7" x14ac:dyDescent="0.25">
      <c r="C2881" s="44">
        <f t="shared" si="103"/>
        <v>2013</v>
      </c>
      <c r="D2881" s="44">
        <f t="shared" si="104"/>
        <v>6</v>
      </c>
      <c r="E2881" s="28">
        <v>41436</v>
      </c>
      <c r="F2881" s="59">
        <v>628.16600000000005</v>
      </c>
      <c r="G2881" s="59"/>
    </row>
    <row r="2882" spans="3:7" x14ac:dyDescent="0.25">
      <c r="C2882" s="44">
        <f t="shared" si="103"/>
        <v>2013</v>
      </c>
      <c r="D2882" s="44">
        <f t="shared" si="104"/>
        <v>6</v>
      </c>
      <c r="E2882" s="28">
        <v>41437</v>
      </c>
      <c r="F2882" s="59">
        <v>632.20799999999997</v>
      </c>
      <c r="G2882" s="59"/>
    </row>
    <row r="2883" spans="3:7" x14ac:dyDescent="0.25">
      <c r="C2883" s="44">
        <f t="shared" si="103"/>
        <v>2013</v>
      </c>
      <c r="D2883" s="44">
        <f t="shared" si="104"/>
        <v>6</v>
      </c>
      <c r="E2883" s="28">
        <v>41438</v>
      </c>
      <c r="F2883" s="59">
        <v>630.22299999999996</v>
      </c>
      <c r="G2883" s="59"/>
    </row>
    <row r="2884" spans="3:7" x14ac:dyDescent="0.25">
      <c r="C2884" s="44">
        <f t="shared" si="103"/>
        <v>2013</v>
      </c>
      <c r="D2884" s="44">
        <f t="shared" si="104"/>
        <v>6</v>
      </c>
      <c r="E2884" s="28">
        <v>41439</v>
      </c>
      <c r="F2884" s="59">
        <v>620.33100000000002</v>
      </c>
      <c r="G2884" s="59"/>
    </row>
    <row r="2885" spans="3:7" x14ac:dyDescent="0.25">
      <c r="C2885" s="44">
        <f t="shared" si="103"/>
        <v>2013</v>
      </c>
      <c r="D2885" s="44">
        <f t="shared" si="104"/>
        <v>6</v>
      </c>
      <c r="E2885" s="28">
        <v>41442</v>
      </c>
      <c r="F2885" s="59">
        <v>610.77300000000002</v>
      </c>
      <c r="G2885" s="59"/>
    </row>
    <row r="2886" spans="3:7" x14ac:dyDescent="0.25">
      <c r="C2886" s="44">
        <f t="shared" si="103"/>
        <v>2013</v>
      </c>
      <c r="D2886" s="44">
        <f t="shared" si="104"/>
        <v>6</v>
      </c>
      <c r="E2886" s="28">
        <v>41443</v>
      </c>
      <c r="F2886" s="59">
        <v>621.54899999999998</v>
      </c>
      <c r="G2886" s="59"/>
    </row>
    <row r="2887" spans="3:7" x14ac:dyDescent="0.25">
      <c r="C2887" s="44">
        <f t="shared" ref="C2887:C2947" si="105">YEAR(E2887)</f>
        <v>2013</v>
      </c>
      <c r="D2887" s="44">
        <f t="shared" ref="D2887:D2947" si="106">MONTH(E2887)</f>
        <v>6</v>
      </c>
      <c r="E2887" s="28">
        <v>41444</v>
      </c>
      <c r="F2887" s="59">
        <v>623.47699999999998</v>
      </c>
      <c r="G2887" s="59"/>
    </row>
    <row r="2888" spans="3:7" x14ac:dyDescent="0.25">
      <c r="C2888" s="44">
        <f t="shared" si="105"/>
        <v>2013</v>
      </c>
      <c r="D2888" s="44">
        <f t="shared" si="106"/>
        <v>6</v>
      </c>
      <c r="E2888" s="28">
        <v>41445</v>
      </c>
      <c r="F2888" s="59">
        <v>664.27800000000002</v>
      </c>
      <c r="G2888" s="59"/>
    </row>
    <row r="2889" spans="3:7" x14ac:dyDescent="0.25">
      <c r="C2889" s="44">
        <f t="shared" si="105"/>
        <v>2013</v>
      </c>
      <c r="D2889" s="44">
        <f t="shared" si="106"/>
        <v>6</v>
      </c>
      <c r="E2889" s="28">
        <v>41446</v>
      </c>
      <c r="F2889" s="59">
        <v>672.23299999999995</v>
      </c>
      <c r="G2889" s="59"/>
    </row>
    <row r="2890" spans="3:7" x14ac:dyDescent="0.25">
      <c r="C2890" s="44">
        <f t="shared" si="105"/>
        <v>2013</v>
      </c>
      <c r="D2890" s="44">
        <f t="shared" si="106"/>
        <v>6</v>
      </c>
      <c r="E2890" s="28">
        <v>41449</v>
      </c>
      <c r="F2890" s="59">
        <v>698.18899999999996</v>
      </c>
      <c r="G2890" s="59"/>
    </row>
    <row r="2891" spans="3:7" x14ac:dyDescent="0.25">
      <c r="C2891" s="44">
        <f t="shared" si="105"/>
        <v>2013</v>
      </c>
      <c r="D2891" s="44">
        <f t="shared" si="106"/>
        <v>6</v>
      </c>
      <c r="E2891" s="28">
        <v>41450</v>
      </c>
      <c r="F2891" s="59">
        <v>686.89499999999998</v>
      </c>
      <c r="G2891" s="59"/>
    </row>
    <row r="2892" spans="3:7" x14ac:dyDescent="0.25">
      <c r="C2892" s="44">
        <f t="shared" si="105"/>
        <v>2013</v>
      </c>
      <c r="D2892" s="44">
        <f t="shared" si="106"/>
        <v>6</v>
      </c>
      <c r="E2892" s="28">
        <v>41451</v>
      </c>
      <c r="F2892" s="59">
        <v>667.72299999999996</v>
      </c>
      <c r="G2892" s="59"/>
    </row>
    <row r="2893" spans="3:7" x14ac:dyDescent="0.25">
      <c r="C2893" s="44">
        <f t="shared" si="105"/>
        <v>2013</v>
      </c>
      <c r="D2893" s="44">
        <f t="shared" si="106"/>
        <v>6</v>
      </c>
      <c r="E2893" s="28">
        <v>41452</v>
      </c>
      <c r="F2893" s="59">
        <v>665.70799999999997</v>
      </c>
      <c r="G2893" s="59"/>
    </row>
    <row r="2894" spans="3:7" x14ac:dyDescent="0.25">
      <c r="C2894" s="44">
        <f t="shared" si="105"/>
        <v>2013</v>
      </c>
      <c r="D2894" s="44">
        <f t="shared" si="106"/>
        <v>6</v>
      </c>
      <c r="E2894" s="28">
        <v>41453</v>
      </c>
      <c r="F2894" s="59">
        <v>683.90899999999999</v>
      </c>
      <c r="G2894" s="59"/>
    </row>
    <row r="2895" spans="3:7" x14ac:dyDescent="0.25">
      <c r="C2895" s="44">
        <f t="shared" si="105"/>
        <v>2013</v>
      </c>
      <c r="D2895" s="44">
        <f t="shared" si="106"/>
        <v>7</v>
      </c>
      <c r="E2895" s="28">
        <v>41456</v>
      </c>
      <c r="F2895" s="75">
        <v>681.04399999999998</v>
      </c>
      <c r="G2895" s="59"/>
    </row>
    <row r="2896" spans="3:7" x14ac:dyDescent="0.25">
      <c r="C2896" s="44">
        <f t="shared" si="105"/>
        <v>2013</v>
      </c>
      <c r="D2896" s="44">
        <f t="shared" si="106"/>
        <v>7</v>
      </c>
      <c r="E2896" s="28">
        <v>41457</v>
      </c>
      <c r="F2896" s="75">
        <v>677.36300000000006</v>
      </c>
      <c r="G2896" s="59"/>
    </row>
    <row r="2897" spans="3:7" x14ac:dyDescent="0.25">
      <c r="C2897" s="44">
        <f t="shared" si="105"/>
        <v>2013</v>
      </c>
      <c r="D2897" s="44">
        <f t="shared" si="106"/>
        <v>7</v>
      </c>
      <c r="E2897" s="28">
        <v>41458</v>
      </c>
      <c r="F2897" s="75">
        <v>687.85599999999999</v>
      </c>
      <c r="G2897" s="59"/>
    </row>
    <row r="2898" spans="3:7" x14ac:dyDescent="0.25">
      <c r="C2898" s="44">
        <f t="shared" si="105"/>
        <v>2013</v>
      </c>
      <c r="D2898" s="44">
        <f t="shared" si="106"/>
        <v>7</v>
      </c>
      <c r="E2898" s="28">
        <v>41459</v>
      </c>
      <c r="F2898" s="75">
        <v>676.34900000000005</v>
      </c>
      <c r="G2898" s="59"/>
    </row>
    <row r="2899" spans="3:7" x14ac:dyDescent="0.25">
      <c r="C2899" s="44">
        <f t="shared" si="105"/>
        <v>2013</v>
      </c>
      <c r="D2899" s="44">
        <f t="shared" si="106"/>
        <v>7</v>
      </c>
      <c r="E2899" s="28">
        <v>41460</v>
      </c>
      <c r="F2899" s="75">
        <v>680.94299999999998</v>
      </c>
      <c r="G2899" s="59"/>
    </row>
    <row r="2900" spans="3:7" x14ac:dyDescent="0.25">
      <c r="C2900" s="44">
        <f t="shared" si="105"/>
        <v>2013</v>
      </c>
      <c r="D2900" s="44">
        <f t="shared" si="106"/>
        <v>7</v>
      </c>
      <c r="E2900" s="28">
        <v>41463</v>
      </c>
      <c r="F2900" s="75">
        <v>681.101</v>
      </c>
      <c r="G2900" s="59"/>
    </row>
    <row r="2901" spans="3:7" x14ac:dyDescent="0.25">
      <c r="C2901" s="44">
        <f t="shared" si="105"/>
        <v>2013</v>
      </c>
      <c r="D2901" s="44">
        <f t="shared" si="106"/>
        <v>7</v>
      </c>
      <c r="E2901" s="28">
        <v>41464</v>
      </c>
      <c r="F2901" s="75">
        <v>681.81799999999998</v>
      </c>
      <c r="G2901" s="59"/>
    </row>
    <row r="2902" spans="3:7" x14ac:dyDescent="0.25">
      <c r="C2902" s="44">
        <f t="shared" si="105"/>
        <v>2013</v>
      </c>
      <c r="D2902" s="44">
        <f t="shared" si="106"/>
        <v>7</v>
      </c>
      <c r="E2902" s="28">
        <v>41465</v>
      </c>
      <c r="F2902" s="75">
        <v>717.74800000000005</v>
      </c>
      <c r="G2902" s="59"/>
    </row>
    <row r="2903" spans="3:7" x14ac:dyDescent="0.25">
      <c r="C2903" s="44">
        <f t="shared" si="105"/>
        <v>2013</v>
      </c>
      <c r="D2903" s="44">
        <f t="shared" si="106"/>
        <v>7</v>
      </c>
      <c r="E2903" s="28">
        <v>41466</v>
      </c>
      <c r="F2903" s="75">
        <v>710.76300000000003</v>
      </c>
      <c r="G2903" s="59"/>
    </row>
    <row r="2904" spans="3:7" x14ac:dyDescent="0.25">
      <c r="C2904" s="44">
        <f t="shared" si="105"/>
        <v>2013</v>
      </c>
      <c r="D2904" s="44">
        <f t="shared" si="106"/>
        <v>7</v>
      </c>
      <c r="E2904" s="28">
        <v>41467</v>
      </c>
      <c r="F2904" s="75">
        <v>716.64099999999996</v>
      </c>
      <c r="G2904" s="59"/>
    </row>
    <row r="2905" spans="3:7" x14ac:dyDescent="0.25">
      <c r="C2905" s="44">
        <f t="shared" si="105"/>
        <v>2013</v>
      </c>
      <c r="D2905" s="44">
        <f t="shared" si="106"/>
        <v>7</v>
      </c>
      <c r="E2905" s="28">
        <v>41470</v>
      </c>
      <c r="F2905" s="75">
        <v>708.27599999999995</v>
      </c>
      <c r="G2905" s="59"/>
    </row>
    <row r="2906" spans="3:7" x14ac:dyDescent="0.25">
      <c r="C2906" s="44">
        <f t="shared" si="105"/>
        <v>2013</v>
      </c>
      <c r="D2906" s="44">
        <f t="shared" si="106"/>
        <v>7</v>
      </c>
      <c r="E2906" s="28">
        <v>41471</v>
      </c>
      <c r="F2906" s="75">
        <v>710.63599999999997</v>
      </c>
      <c r="G2906" s="59"/>
    </row>
    <row r="2907" spans="3:7" x14ac:dyDescent="0.25">
      <c r="C2907" s="44">
        <f t="shared" si="105"/>
        <v>2013</v>
      </c>
      <c r="D2907" s="44">
        <f t="shared" si="106"/>
        <v>7</v>
      </c>
      <c r="E2907" s="28">
        <v>41472</v>
      </c>
      <c r="F2907" s="75">
        <v>712.94600000000003</v>
      </c>
      <c r="G2907" s="59"/>
    </row>
    <row r="2908" spans="3:7" x14ac:dyDescent="0.25">
      <c r="C2908" s="44">
        <f t="shared" si="105"/>
        <v>2013</v>
      </c>
      <c r="D2908" s="44">
        <f t="shared" si="106"/>
        <v>7</v>
      </c>
      <c r="E2908" s="28">
        <v>41473</v>
      </c>
      <c r="F2908" s="75">
        <v>704.976</v>
      </c>
      <c r="G2908" s="59"/>
    </row>
    <row r="2909" spans="3:7" x14ac:dyDescent="0.25">
      <c r="C2909" s="44">
        <f t="shared" si="105"/>
        <v>2013</v>
      </c>
      <c r="D2909" s="44">
        <f t="shared" si="106"/>
        <v>7</v>
      </c>
      <c r="E2909" s="28">
        <v>41474</v>
      </c>
      <c r="F2909" s="75">
        <v>707.83399999999995</v>
      </c>
      <c r="G2909" s="59"/>
    </row>
    <row r="2910" spans="3:7" x14ac:dyDescent="0.25">
      <c r="C2910" s="44">
        <f t="shared" si="105"/>
        <v>2013</v>
      </c>
      <c r="D2910" s="44">
        <f t="shared" si="106"/>
        <v>7</v>
      </c>
      <c r="E2910" s="28">
        <v>41477</v>
      </c>
      <c r="F2910" s="75">
        <v>691.70100000000002</v>
      </c>
      <c r="G2910" s="59"/>
    </row>
    <row r="2911" spans="3:7" x14ac:dyDescent="0.25">
      <c r="C2911" s="44">
        <f t="shared" si="105"/>
        <v>2013</v>
      </c>
      <c r="D2911" s="44">
        <f t="shared" si="106"/>
        <v>7</v>
      </c>
      <c r="E2911" s="28">
        <v>41478</v>
      </c>
      <c r="F2911" s="75">
        <v>690.26</v>
      </c>
      <c r="G2911" s="59"/>
    </row>
    <row r="2912" spans="3:7" x14ac:dyDescent="0.25">
      <c r="C2912" s="44">
        <f t="shared" si="105"/>
        <v>2013</v>
      </c>
      <c r="D2912" s="44">
        <f t="shared" si="106"/>
        <v>7</v>
      </c>
      <c r="E2912" s="28">
        <v>41479</v>
      </c>
      <c r="F2912" s="75">
        <v>691.46600000000001</v>
      </c>
      <c r="G2912" s="59"/>
    </row>
    <row r="2913" spans="3:7" x14ac:dyDescent="0.25">
      <c r="C2913" s="44">
        <f t="shared" si="105"/>
        <v>2013</v>
      </c>
      <c r="D2913" s="44">
        <f t="shared" si="106"/>
        <v>7</v>
      </c>
      <c r="E2913" s="28">
        <v>41480</v>
      </c>
      <c r="F2913" s="75">
        <v>702.08600000000001</v>
      </c>
      <c r="G2913" s="59"/>
    </row>
    <row r="2914" spans="3:7" x14ac:dyDescent="0.25">
      <c r="C2914" s="44">
        <f t="shared" si="105"/>
        <v>2013</v>
      </c>
      <c r="D2914" s="44">
        <f t="shared" si="106"/>
        <v>7</v>
      </c>
      <c r="E2914" s="28">
        <v>41481</v>
      </c>
      <c r="F2914" s="75">
        <v>697.46600000000001</v>
      </c>
      <c r="G2914" s="59"/>
    </row>
    <row r="2915" spans="3:7" x14ac:dyDescent="0.25">
      <c r="C2915" s="44">
        <f t="shared" si="105"/>
        <v>2013</v>
      </c>
      <c r="D2915" s="44">
        <f t="shared" si="106"/>
        <v>7</v>
      </c>
      <c r="E2915" s="28">
        <v>41484</v>
      </c>
      <c r="F2915" s="75">
        <v>709.40800000000002</v>
      </c>
      <c r="G2915" s="59"/>
    </row>
    <row r="2916" spans="3:7" x14ac:dyDescent="0.25">
      <c r="C2916" s="44">
        <f t="shared" si="105"/>
        <v>2013</v>
      </c>
      <c r="D2916" s="44">
        <f t="shared" si="106"/>
        <v>7</v>
      </c>
      <c r="E2916" s="28">
        <v>41485</v>
      </c>
      <c r="F2916" s="75">
        <v>717.13400000000001</v>
      </c>
      <c r="G2916" s="59"/>
    </row>
    <row r="2917" spans="3:7" x14ac:dyDescent="0.25">
      <c r="C2917" s="44">
        <f t="shared" si="105"/>
        <v>2013</v>
      </c>
      <c r="D2917" s="44">
        <f t="shared" si="106"/>
        <v>7</v>
      </c>
      <c r="E2917" s="28">
        <v>41486</v>
      </c>
      <c r="F2917" s="75">
        <v>696.72900000000004</v>
      </c>
      <c r="G2917" s="59"/>
    </row>
    <row r="2918" spans="3:7" x14ac:dyDescent="0.25">
      <c r="C2918" s="44">
        <f t="shared" si="105"/>
        <v>2013</v>
      </c>
      <c r="D2918" s="44">
        <f t="shared" si="106"/>
        <v>8</v>
      </c>
      <c r="E2918" s="28">
        <v>41487</v>
      </c>
      <c r="F2918" s="75">
        <v>688.98</v>
      </c>
      <c r="G2918" s="59"/>
    </row>
    <row r="2919" spans="3:7" x14ac:dyDescent="0.25">
      <c r="C2919" s="44">
        <f t="shared" si="105"/>
        <v>2013</v>
      </c>
      <c r="D2919" s="44">
        <f t="shared" si="106"/>
        <v>8</v>
      </c>
      <c r="E2919" s="28">
        <v>41488</v>
      </c>
      <c r="F2919" s="75">
        <v>692.71199999999999</v>
      </c>
      <c r="G2919" s="59"/>
    </row>
    <row r="2920" spans="3:7" x14ac:dyDescent="0.25">
      <c r="C2920" s="44">
        <f t="shared" si="105"/>
        <v>2013</v>
      </c>
      <c r="D2920" s="44">
        <f t="shared" si="106"/>
        <v>8</v>
      </c>
      <c r="E2920" s="28">
        <v>41491</v>
      </c>
      <c r="F2920" s="75">
        <v>690.66399999999999</v>
      </c>
      <c r="G2920" s="59"/>
    </row>
    <row r="2921" spans="3:7" x14ac:dyDescent="0.25">
      <c r="C2921" s="44">
        <f t="shared" si="105"/>
        <v>2013</v>
      </c>
      <c r="D2921" s="44">
        <f t="shared" si="106"/>
        <v>8</v>
      </c>
      <c r="E2921" s="28">
        <v>41492</v>
      </c>
      <c r="F2921" s="75">
        <v>687.83100000000002</v>
      </c>
      <c r="G2921" s="59"/>
    </row>
    <row r="2922" spans="3:7" x14ac:dyDescent="0.25">
      <c r="C2922" s="44">
        <f t="shared" si="105"/>
        <v>2013</v>
      </c>
      <c r="D2922" s="44">
        <f t="shared" si="106"/>
        <v>8</v>
      </c>
      <c r="E2922" s="28">
        <v>41493</v>
      </c>
      <c r="F2922" s="75">
        <v>697.60199999999998</v>
      </c>
      <c r="G2922" s="59"/>
    </row>
    <row r="2923" spans="3:7" x14ac:dyDescent="0.25">
      <c r="C2923" s="44">
        <f t="shared" si="105"/>
        <v>2013</v>
      </c>
      <c r="D2923" s="44">
        <f t="shared" si="106"/>
        <v>8</v>
      </c>
      <c r="E2923" s="28">
        <v>41494</v>
      </c>
      <c r="F2923" s="75">
        <v>688.72900000000004</v>
      </c>
      <c r="G2923" s="59"/>
    </row>
    <row r="2924" spans="3:7" x14ac:dyDescent="0.25">
      <c r="C2924" s="44">
        <f t="shared" si="105"/>
        <v>2013</v>
      </c>
      <c r="D2924" s="44">
        <f t="shared" si="106"/>
        <v>8</v>
      </c>
      <c r="E2924" s="28">
        <v>41495</v>
      </c>
      <c r="F2924" s="75">
        <v>684.39</v>
      </c>
      <c r="G2924" s="59"/>
    </row>
    <row r="2925" spans="3:7" x14ac:dyDescent="0.25">
      <c r="C2925" s="44">
        <f t="shared" si="105"/>
        <v>2013</v>
      </c>
      <c r="D2925" s="44">
        <f t="shared" si="106"/>
        <v>8</v>
      </c>
      <c r="E2925" s="28">
        <v>41498</v>
      </c>
      <c r="F2925" s="75">
        <v>684.08500000000004</v>
      </c>
      <c r="G2925" s="59"/>
    </row>
    <row r="2926" spans="3:7" x14ac:dyDescent="0.25">
      <c r="C2926" s="44">
        <f t="shared" si="105"/>
        <v>2013</v>
      </c>
      <c r="D2926" s="44">
        <f t="shared" si="106"/>
        <v>8</v>
      </c>
      <c r="E2926" s="28">
        <v>41499</v>
      </c>
      <c r="F2926" s="75">
        <v>662.92600000000004</v>
      </c>
      <c r="G2926" s="59"/>
    </row>
    <row r="2927" spans="3:7" x14ac:dyDescent="0.25">
      <c r="C2927" s="44">
        <f t="shared" si="105"/>
        <v>2013</v>
      </c>
      <c r="D2927" s="44">
        <f t="shared" si="106"/>
        <v>8</v>
      </c>
      <c r="E2927" s="28">
        <v>41500</v>
      </c>
      <c r="F2927" s="75">
        <v>667.39099999999996</v>
      </c>
      <c r="G2927" s="59"/>
    </row>
    <row r="2928" spans="3:7" x14ac:dyDescent="0.25">
      <c r="C2928" s="44">
        <f t="shared" si="105"/>
        <v>2013</v>
      </c>
      <c r="D2928" s="44">
        <f t="shared" si="106"/>
        <v>8</v>
      </c>
      <c r="E2928" s="28">
        <v>41501</v>
      </c>
      <c r="F2928" s="75">
        <v>687.03399999999999</v>
      </c>
      <c r="G2928" s="59"/>
    </row>
    <row r="2929" spans="3:7" x14ac:dyDescent="0.25">
      <c r="C2929" s="44">
        <f t="shared" si="105"/>
        <v>2013</v>
      </c>
      <c r="D2929" s="44">
        <f t="shared" si="106"/>
        <v>8</v>
      </c>
      <c r="E2929" s="28">
        <v>41502</v>
      </c>
      <c r="F2929" s="75">
        <v>688.35</v>
      </c>
      <c r="G2929" s="59"/>
    </row>
    <row r="2930" spans="3:7" x14ac:dyDescent="0.25">
      <c r="C2930" s="44">
        <f t="shared" si="105"/>
        <v>2013</v>
      </c>
      <c r="D2930" s="44">
        <f t="shared" si="106"/>
        <v>8</v>
      </c>
      <c r="E2930" s="28">
        <v>41505</v>
      </c>
      <c r="F2930" s="75">
        <v>688.52599999999995</v>
      </c>
      <c r="G2930" s="59"/>
    </row>
    <row r="2931" spans="3:7" x14ac:dyDescent="0.25">
      <c r="C2931" s="44">
        <f t="shared" si="105"/>
        <v>2013</v>
      </c>
      <c r="D2931" s="44">
        <f t="shared" si="106"/>
        <v>8</v>
      </c>
      <c r="E2931" s="28">
        <v>41506</v>
      </c>
      <c r="F2931" s="75">
        <v>701.51099999999997</v>
      </c>
      <c r="G2931" s="59"/>
    </row>
    <row r="2932" spans="3:7" x14ac:dyDescent="0.25">
      <c r="C2932" s="44">
        <f t="shared" si="105"/>
        <v>2013</v>
      </c>
      <c r="D2932" s="44">
        <f t="shared" si="106"/>
        <v>8</v>
      </c>
      <c r="E2932" s="28">
        <v>41507</v>
      </c>
      <c r="F2932" s="75">
        <v>699.85699999999997</v>
      </c>
      <c r="G2932" s="59"/>
    </row>
    <row r="2933" spans="3:7" x14ac:dyDescent="0.25">
      <c r="C2933" s="44">
        <f t="shared" si="105"/>
        <v>2013</v>
      </c>
      <c r="D2933" s="44">
        <f t="shared" si="106"/>
        <v>8</v>
      </c>
      <c r="E2933" s="28">
        <v>41508</v>
      </c>
      <c r="F2933" s="75">
        <v>694.75699999999995</v>
      </c>
      <c r="G2933" s="59"/>
    </row>
    <row r="2934" spans="3:7" x14ac:dyDescent="0.25">
      <c r="C2934" s="44">
        <f t="shared" si="105"/>
        <v>2013</v>
      </c>
      <c r="D2934" s="44">
        <f t="shared" si="106"/>
        <v>8</v>
      </c>
      <c r="E2934" s="28">
        <v>41509</v>
      </c>
      <c r="F2934" s="75">
        <v>690.41700000000003</v>
      </c>
      <c r="G2934" s="59"/>
    </row>
    <row r="2935" spans="3:7" x14ac:dyDescent="0.25">
      <c r="C2935" s="44">
        <f t="shared" si="105"/>
        <v>2013</v>
      </c>
      <c r="D2935" s="44">
        <f t="shared" si="106"/>
        <v>8</v>
      </c>
      <c r="E2935" s="28">
        <v>41512</v>
      </c>
      <c r="F2935" s="75">
        <v>691.94600000000003</v>
      </c>
      <c r="G2935" s="59"/>
    </row>
    <row r="2936" spans="3:7" x14ac:dyDescent="0.25">
      <c r="C2936" s="44">
        <f t="shared" si="105"/>
        <v>2013</v>
      </c>
      <c r="D2936" s="44">
        <f t="shared" si="106"/>
        <v>8</v>
      </c>
      <c r="E2936" s="28">
        <v>41513</v>
      </c>
      <c r="F2936" s="75">
        <v>699.06399999999996</v>
      </c>
      <c r="G2936" s="59"/>
    </row>
    <row r="2937" spans="3:7" x14ac:dyDescent="0.25">
      <c r="C2937" s="44">
        <f t="shared" si="105"/>
        <v>2013</v>
      </c>
      <c r="D2937" s="44">
        <f t="shared" si="106"/>
        <v>8</v>
      </c>
      <c r="E2937" s="28">
        <v>41514</v>
      </c>
      <c r="F2937" s="75">
        <v>697.03399999999999</v>
      </c>
      <c r="G2937" s="59"/>
    </row>
    <row r="2938" spans="3:7" x14ac:dyDescent="0.25">
      <c r="C2938" s="44">
        <f t="shared" si="105"/>
        <v>2013</v>
      </c>
      <c r="D2938" s="44">
        <f t="shared" si="106"/>
        <v>8</v>
      </c>
      <c r="E2938" s="28">
        <v>41515</v>
      </c>
      <c r="F2938" s="75">
        <v>692.88599999999997</v>
      </c>
      <c r="G2938" s="59"/>
    </row>
    <row r="2939" spans="3:7" x14ac:dyDescent="0.25">
      <c r="C2939" s="44">
        <f t="shared" si="105"/>
        <v>2013</v>
      </c>
      <c r="D2939" s="44">
        <f t="shared" si="106"/>
        <v>8</v>
      </c>
      <c r="E2939" s="28">
        <v>41516</v>
      </c>
      <c r="F2939" s="75">
        <v>694.20600000000002</v>
      </c>
      <c r="G2939" s="59"/>
    </row>
    <row r="2940" spans="3:7" x14ac:dyDescent="0.25">
      <c r="C2940" s="44">
        <f t="shared" si="105"/>
        <v>2013</v>
      </c>
      <c r="D2940" s="44">
        <f t="shared" si="106"/>
        <v>9</v>
      </c>
      <c r="E2940" s="28">
        <v>41519</v>
      </c>
      <c r="F2940" s="75">
        <v>689.47199999999998</v>
      </c>
      <c r="G2940" s="59"/>
    </row>
    <row r="2941" spans="3:7" x14ac:dyDescent="0.25">
      <c r="C2941" s="44">
        <f t="shared" si="105"/>
        <v>2013</v>
      </c>
      <c r="D2941" s="44">
        <f t="shared" si="106"/>
        <v>9</v>
      </c>
      <c r="E2941" s="28">
        <v>41520</v>
      </c>
      <c r="F2941" s="75">
        <v>683.34500000000003</v>
      </c>
      <c r="G2941" s="59"/>
    </row>
    <row r="2942" spans="3:7" x14ac:dyDescent="0.25">
      <c r="C2942" s="44">
        <f t="shared" si="105"/>
        <v>2013</v>
      </c>
      <c r="D2942" s="44">
        <f t="shared" si="106"/>
        <v>9</v>
      </c>
      <c r="E2942" s="28">
        <v>41521</v>
      </c>
      <c r="F2942" s="75">
        <v>687.14</v>
      </c>
      <c r="G2942" s="59"/>
    </row>
    <row r="2943" spans="3:7" x14ac:dyDescent="0.25">
      <c r="C2943" s="44">
        <f t="shared" si="105"/>
        <v>2013</v>
      </c>
      <c r="D2943" s="44">
        <f t="shared" si="106"/>
        <v>9</v>
      </c>
      <c r="E2943" s="28">
        <v>41522</v>
      </c>
      <c r="F2943" s="75">
        <v>690.13300000000004</v>
      </c>
      <c r="G2943" s="59"/>
    </row>
    <row r="2944" spans="3:7" x14ac:dyDescent="0.25">
      <c r="C2944" s="44">
        <f t="shared" si="105"/>
        <v>2013</v>
      </c>
      <c r="D2944" s="44">
        <f t="shared" si="106"/>
        <v>9</v>
      </c>
      <c r="E2944" s="28">
        <v>41523</v>
      </c>
      <c r="F2944" s="75">
        <v>689.15499999999997</v>
      </c>
      <c r="G2944" s="59"/>
    </row>
    <row r="2945" spans="3:7" x14ac:dyDescent="0.25">
      <c r="C2945" s="44">
        <f t="shared" si="105"/>
        <v>2013</v>
      </c>
      <c r="D2945" s="44">
        <f t="shared" si="106"/>
        <v>9</v>
      </c>
      <c r="E2945" s="28">
        <v>41526</v>
      </c>
      <c r="F2945" s="75">
        <v>669.37699999999995</v>
      </c>
      <c r="G2945" s="59"/>
    </row>
    <row r="2946" spans="3:7" x14ac:dyDescent="0.25">
      <c r="C2946" s="44">
        <f t="shared" si="105"/>
        <v>2013</v>
      </c>
      <c r="D2946" s="44">
        <f t="shared" si="106"/>
        <v>9</v>
      </c>
      <c r="E2946" s="28">
        <v>41527</v>
      </c>
      <c r="F2946" s="75">
        <v>657.42200000000003</v>
      </c>
      <c r="G2946" s="59"/>
    </row>
    <row r="2947" spans="3:7" x14ac:dyDescent="0.25">
      <c r="C2947" s="44">
        <f t="shared" si="105"/>
        <v>2013</v>
      </c>
      <c r="D2947" s="44">
        <f t="shared" si="106"/>
        <v>9</v>
      </c>
      <c r="E2947" s="28">
        <v>41528</v>
      </c>
      <c r="F2947" s="75">
        <v>648.74199999999996</v>
      </c>
      <c r="G2947" s="59"/>
    </row>
    <row r="2948" spans="3:7" x14ac:dyDescent="0.25">
      <c r="C2948" s="59">
        <f t="shared" ref="C2948:C3011" si="107">YEAR(E2948)</f>
        <v>2013</v>
      </c>
      <c r="D2948" s="59">
        <f t="shared" ref="D2948:D3011" si="108">MONTH(E2948)</f>
        <v>9</v>
      </c>
      <c r="E2948" s="66">
        <v>41529</v>
      </c>
      <c r="F2948" s="75">
        <v>653.61900000000003</v>
      </c>
      <c r="G2948" s="59"/>
    </row>
    <row r="2949" spans="3:7" x14ac:dyDescent="0.25">
      <c r="C2949" s="59">
        <f t="shared" si="107"/>
        <v>2013</v>
      </c>
      <c r="D2949" s="59">
        <f t="shared" si="108"/>
        <v>9</v>
      </c>
      <c r="E2949" s="66">
        <v>41530</v>
      </c>
      <c r="F2949" s="75">
        <v>655.37699999999995</v>
      </c>
      <c r="G2949" s="59"/>
    </row>
    <row r="2950" spans="3:7" x14ac:dyDescent="0.25">
      <c r="C2950" s="59">
        <f t="shared" si="107"/>
        <v>2013</v>
      </c>
      <c r="D2950" s="59">
        <f t="shared" si="108"/>
        <v>9</v>
      </c>
      <c r="E2950" s="66">
        <v>41533</v>
      </c>
      <c r="F2950" s="75">
        <v>639.072</v>
      </c>
      <c r="G2950" s="59"/>
    </row>
    <row r="2951" spans="3:7" x14ac:dyDescent="0.25">
      <c r="C2951" s="59">
        <f t="shared" si="107"/>
        <v>2013</v>
      </c>
      <c r="D2951" s="59">
        <f t="shared" si="108"/>
        <v>9</v>
      </c>
      <c r="E2951" s="66">
        <v>41534</v>
      </c>
      <c r="F2951" s="75">
        <v>633.59400000000005</v>
      </c>
      <c r="G2951" s="59"/>
    </row>
    <row r="2952" spans="3:7" x14ac:dyDescent="0.25">
      <c r="C2952" s="59">
        <f t="shared" si="107"/>
        <v>2013</v>
      </c>
      <c r="D2952" s="59">
        <f t="shared" si="108"/>
        <v>9</v>
      </c>
      <c r="E2952" s="66">
        <v>41535</v>
      </c>
      <c r="F2952" s="75">
        <v>632.41700000000003</v>
      </c>
      <c r="G2952" s="59"/>
    </row>
    <row r="2953" spans="3:7" x14ac:dyDescent="0.25">
      <c r="C2953" s="59">
        <f t="shared" si="107"/>
        <v>2013</v>
      </c>
      <c r="D2953" s="59">
        <f t="shared" si="108"/>
        <v>9</v>
      </c>
      <c r="E2953" s="66">
        <v>41536</v>
      </c>
      <c r="F2953" s="75">
        <v>608.66399999999999</v>
      </c>
      <c r="G2953" s="59"/>
    </row>
    <row r="2954" spans="3:7" x14ac:dyDescent="0.25">
      <c r="C2954" s="59">
        <f t="shared" si="107"/>
        <v>2013</v>
      </c>
      <c r="D2954" s="59">
        <f t="shared" si="108"/>
        <v>9</v>
      </c>
      <c r="E2954" s="66">
        <v>41537</v>
      </c>
      <c r="F2954" s="75">
        <v>624.38699999999994</v>
      </c>
      <c r="G2954" s="59"/>
    </row>
    <row r="2955" spans="3:7" x14ac:dyDescent="0.25">
      <c r="C2955" s="59">
        <f t="shared" si="107"/>
        <v>2013</v>
      </c>
      <c r="D2955" s="59">
        <f t="shared" si="108"/>
        <v>9</v>
      </c>
      <c r="E2955" s="66">
        <v>41540</v>
      </c>
      <c r="F2955" s="75">
        <v>621.35400000000004</v>
      </c>
      <c r="G2955" s="59"/>
    </row>
    <row r="2956" spans="3:7" x14ac:dyDescent="0.25">
      <c r="C2956" s="59">
        <f t="shared" si="107"/>
        <v>2013</v>
      </c>
      <c r="D2956" s="59">
        <f t="shared" si="108"/>
        <v>9</v>
      </c>
      <c r="E2956" s="66">
        <v>41541</v>
      </c>
      <c r="F2956" s="75">
        <v>610.04399999999998</v>
      </c>
      <c r="G2956" s="59"/>
    </row>
    <row r="2957" spans="3:7" x14ac:dyDescent="0.25">
      <c r="C2957" s="59">
        <f t="shared" si="107"/>
        <v>2013</v>
      </c>
      <c r="D2957" s="59">
        <f t="shared" si="108"/>
        <v>9</v>
      </c>
      <c r="E2957" s="66">
        <v>41542</v>
      </c>
      <c r="F2957" s="75">
        <v>603.625</v>
      </c>
      <c r="G2957" s="59"/>
    </row>
    <row r="2958" spans="3:7" x14ac:dyDescent="0.25">
      <c r="C2958" s="59">
        <f t="shared" si="107"/>
        <v>2013</v>
      </c>
      <c r="D2958" s="59">
        <f t="shared" si="108"/>
        <v>9</v>
      </c>
      <c r="E2958" s="66">
        <v>41543</v>
      </c>
      <c r="F2958" s="75">
        <v>602.84100000000001</v>
      </c>
      <c r="G2958" s="59"/>
    </row>
    <row r="2959" spans="3:7" x14ac:dyDescent="0.25">
      <c r="C2959" s="59">
        <f t="shared" si="107"/>
        <v>2013</v>
      </c>
      <c r="D2959" s="59">
        <f t="shared" si="108"/>
        <v>9</v>
      </c>
      <c r="E2959" s="66">
        <v>41544</v>
      </c>
      <c r="F2959" s="75">
        <v>597.09900000000005</v>
      </c>
      <c r="G2959" s="59"/>
    </row>
    <row r="2960" spans="3:7" x14ac:dyDescent="0.25">
      <c r="C2960" s="59">
        <f t="shared" si="107"/>
        <v>2013</v>
      </c>
      <c r="D2960" s="59">
        <f t="shared" si="108"/>
        <v>9</v>
      </c>
      <c r="E2960" s="66">
        <v>41547</v>
      </c>
      <c r="F2960" s="75">
        <v>614.61800000000005</v>
      </c>
      <c r="G2960" s="59"/>
    </row>
    <row r="2961" spans="3:7" x14ac:dyDescent="0.25">
      <c r="C2961" s="59">
        <f t="shared" si="107"/>
        <v>2013</v>
      </c>
      <c r="D2961" s="59">
        <f t="shared" si="108"/>
        <v>10</v>
      </c>
      <c r="E2961" s="66">
        <v>41548</v>
      </c>
      <c r="F2961" s="75">
        <v>587.02</v>
      </c>
      <c r="G2961" s="59"/>
    </row>
    <row r="2962" spans="3:7" x14ac:dyDescent="0.25">
      <c r="C2962" s="59">
        <f t="shared" si="107"/>
        <v>2013</v>
      </c>
      <c r="D2962" s="59">
        <f t="shared" si="108"/>
        <v>10</v>
      </c>
      <c r="E2962" s="66">
        <v>41549</v>
      </c>
      <c r="F2962" s="75">
        <v>588.36199999999997</v>
      </c>
      <c r="G2962" s="59"/>
    </row>
    <row r="2963" spans="3:7" x14ac:dyDescent="0.25">
      <c r="C2963" s="59">
        <f t="shared" si="107"/>
        <v>2013</v>
      </c>
      <c r="D2963" s="59">
        <f t="shared" si="108"/>
        <v>10</v>
      </c>
      <c r="E2963" s="66">
        <v>41550</v>
      </c>
      <c r="F2963" s="75">
        <v>580.75</v>
      </c>
      <c r="G2963" s="59"/>
    </row>
    <row r="2964" spans="3:7" x14ac:dyDescent="0.25">
      <c r="C2964" s="59">
        <f t="shared" si="107"/>
        <v>2013</v>
      </c>
      <c r="D2964" s="59">
        <f t="shared" si="108"/>
        <v>10</v>
      </c>
      <c r="E2964" s="66">
        <v>41551</v>
      </c>
      <c r="F2964" s="75">
        <v>568.75</v>
      </c>
      <c r="G2964" s="59"/>
    </row>
    <row r="2965" spans="3:7" x14ac:dyDescent="0.25">
      <c r="C2965" s="59">
        <f t="shared" si="107"/>
        <v>2013</v>
      </c>
      <c r="D2965" s="59">
        <f t="shared" si="108"/>
        <v>10</v>
      </c>
      <c r="E2965" s="66">
        <v>41554</v>
      </c>
      <c r="F2965" s="75">
        <v>553.73699999999997</v>
      </c>
      <c r="G2965" s="59"/>
    </row>
    <row r="2966" spans="3:7" x14ac:dyDescent="0.25">
      <c r="C2966" s="59">
        <f t="shared" si="107"/>
        <v>2013</v>
      </c>
      <c r="D2966" s="59">
        <f t="shared" si="108"/>
        <v>10</v>
      </c>
      <c r="E2966" s="66">
        <v>41555</v>
      </c>
      <c r="F2966" s="75">
        <v>531.20399999999995</v>
      </c>
      <c r="G2966" s="59"/>
    </row>
    <row r="2967" spans="3:7" x14ac:dyDescent="0.25">
      <c r="C2967" s="59">
        <f t="shared" si="107"/>
        <v>2013</v>
      </c>
      <c r="D2967" s="59">
        <f t="shared" si="108"/>
        <v>10</v>
      </c>
      <c r="E2967" s="66">
        <v>41556</v>
      </c>
      <c r="F2967" s="75">
        <v>506.42700000000002</v>
      </c>
      <c r="G2967" s="59"/>
    </row>
    <row r="2968" spans="3:7" x14ac:dyDescent="0.25">
      <c r="C2968" s="59">
        <f t="shared" si="107"/>
        <v>2013</v>
      </c>
      <c r="D2968" s="59">
        <f t="shared" si="108"/>
        <v>10</v>
      </c>
      <c r="E2968" s="66">
        <v>41557</v>
      </c>
      <c r="F2968" s="75">
        <v>482.08100000000002</v>
      </c>
      <c r="G2968" s="59"/>
    </row>
    <row r="2969" spans="3:7" x14ac:dyDescent="0.25">
      <c r="C2969" s="59">
        <f t="shared" si="107"/>
        <v>2013</v>
      </c>
      <c r="D2969" s="59">
        <f t="shared" si="108"/>
        <v>10</v>
      </c>
      <c r="E2969" s="66">
        <v>41558</v>
      </c>
      <c r="F2969" s="75">
        <v>455.56</v>
      </c>
      <c r="G2969" s="59"/>
    </row>
    <row r="2970" spans="3:7" x14ac:dyDescent="0.25">
      <c r="C2970" s="59">
        <f t="shared" si="107"/>
        <v>2013</v>
      </c>
      <c r="D2970" s="59">
        <f t="shared" si="108"/>
        <v>10</v>
      </c>
      <c r="E2970" s="66">
        <v>41561</v>
      </c>
      <c r="F2970" s="75">
        <v>445.06099999999998</v>
      </c>
      <c r="G2970" s="59"/>
    </row>
    <row r="2971" spans="3:7" x14ac:dyDescent="0.25">
      <c r="C2971" s="59">
        <f t="shared" si="107"/>
        <v>2013</v>
      </c>
      <c r="D2971" s="59">
        <f t="shared" si="108"/>
        <v>10</v>
      </c>
      <c r="E2971" s="66">
        <v>41562</v>
      </c>
      <c r="F2971" s="75">
        <v>431.92399999999998</v>
      </c>
      <c r="G2971" s="59"/>
    </row>
    <row r="2972" spans="3:7" x14ac:dyDescent="0.25">
      <c r="C2972" s="59">
        <f t="shared" si="107"/>
        <v>2013</v>
      </c>
      <c r="D2972" s="59">
        <f t="shared" si="108"/>
        <v>10</v>
      </c>
      <c r="E2972" s="66">
        <v>41563</v>
      </c>
      <c r="F2972" s="75">
        <v>424.995</v>
      </c>
      <c r="G2972" s="59"/>
    </row>
    <row r="2973" spans="3:7" x14ac:dyDescent="0.25">
      <c r="C2973" s="59">
        <f t="shared" si="107"/>
        <v>2013</v>
      </c>
      <c r="D2973" s="59">
        <f t="shared" si="108"/>
        <v>10</v>
      </c>
      <c r="E2973" s="66">
        <v>41564</v>
      </c>
      <c r="F2973" s="75">
        <v>434.09500000000003</v>
      </c>
      <c r="G2973" s="59"/>
    </row>
    <row r="2974" spans="3:7" x14ac:dyDescent="0.25">
      <c r="C2974" s="59">
        <f t="shared" si="107"/>
        <v>2013</v>
      </c>
      <c r="D2974" s="59">
        <f t="shared" si="108"/>
        <v>10</v>
      </c>
      <c r="E2974" s="66">
        <v>41565</v>
      </c>
      <c r="F2974" s="75">
        <v>434.10700000000003</v>
      </c>
      <c r="G2974" s="59"/>
    </row>
    <row r="2975" spans="3:7" x14ac:dyDescent="0.25">
      <c r="C2975" s="59">
        <f t="shared" si="107"/>
        <v>2013</v>
      </c>
      <c r="D2975" s="59">
        <f t="shared" si="108"/>
        <v>10</v>
      </c>
      <c r="E2975" s="66">
        <v>41568</v>
      </c>
      <c r="F2975" s="75">
        <v>430.08199999999999</v>
      </c>
      <c r="G2975" s="59"/>
    </row>
    <row r="2976" spans="3:7" x14ac:dyDescent="0.25">
      <c r="C2976" s="59">
        <f t="shared" si="107"/>
        <v>2013</v>
      </c>
      <c r="D2976" s="59">
        <f t="shared" si="108"/>
        <v>10</v>
      </c>
      <c r="E2976" s="66">
        <v>41569</v>
      </c>
      <c r="F2976" s="75">
        <v>421.75700000000001</v>
      </c>
      <c r="G2976" s="59"/>
    </row>
    <row r="2977" spans="3:7" x14ac:dyDescent="0.25">
      <c r="C2977" s="59">
        <f t="shared" si="107"/>
        <v>2013</v>
      </c>
      <c r="D2977" s="59">
        <f t="shared" si="108"/>
        <v>10</v>
      </c>
      <c r="E2977" s="66">
        <v>41570</v>
      </c>
      <c r="F2977" s="75">
        <v>427.60899999999998</v>
      </c>
      <c r="G2977" s="59"/>
    </row>
    <row r="2978" spans="3:7" x14ac:dyDescent="0.25">
      <c r="C2978" s="59">
        <f t="shared" si="107"/>
        <v>2013</v>
      </c>
      <c r="D2978" s="59">
        <f t="shared" si="108"/>
        <v>10</v>
      </c>
      <c r="E2978" s="66">
        <v>41571</v>
      </c>
      <c r="F2978" s="75">
        <v>434.10700000000003</v>
      </c>
      <c r="G2978" s="59"/>
    </row>
    <row r="2979" spans="3:7" x14ac:dyDescent="0.25">
      <c r="C2979" s="59">
        <f t="shared" si="107"/>
        <v>2013</v>
      </c>
      <c r="D2979" s="59">
        <f t="shared" si="108"/>
        <v>10</v>
      </c>
      <c r="E2979" s="66">
        <v>41572</v>
      </c>
      <c r="F2979" s="75">
        <v>437.94</v>
      </c>
      <c r="G2979" s="59"/>
    </row>
    <row r="2980" spans="3:7" x14ac:dyDescent="0.25">
      <c r="C2980" s="59">
        <f t="shared" si="107"/>
        <v>2013</v>
      </c>
      <c r="D2980" s="59">
        <f t="shared" si="108"/>
        <v>10</v>
      </c>
      <c r="E2980" s="66">
        <v>41575</v>
      </c>
      <c r="F2980" s="75">
        <v>433.077</v>
      </c>
      <c r="G2980" s="59"/>
    </row>
    <row r="2981" spans="3:7" x14ac:dyDescent="0.25">
      <c r="C2981" s="59">
        <f t="shared" si="107"/>
        <v>2013</v>
      </c>
      <c r="D2981" s="59">
        <f t="shared" si="108"/>
        <v>10</v>
      </c>
      <c r="E2981" s="66">
        <v>41576</v>
      </c>
      <c r="F2981" s="75">
        <v>409.98500000000001</v>
      </c>
      <c r="G2981" s="59"/>
    </row>
    <row r="2982" spans="3:7" x14ac:dyDescent="0.25">
      <c r="C2982" s="59">
        <f t="shared" si="107"/>
        <v>2013</v>
      </c>
      <c r="D2982" s="59">
        <f t="shared" si="108"/>
        <v>10</v>
      </c>
      <c r="E2982" s="66">
        <v>41577</v>
      </c>
      <c r="F2982" s="75">
        <v>421.452</v>
      </c>
      <c r="G2982" s="59"/>
    </row>
    <row r="2983" spans="3:7" x14ac:dyDescent="0.25">
      <c r="C2983" s="59">
        <f t="shared" si="107"/>
        <v>2013</v>
      </c>
      <c r="D2983" s="59">
        <f t="shared" si="108"/>
        <v>10</v>
      </c>
      <c r="E2983" s="66">
        <v>41578</v>
      </c>
      <c r="F2983" s="75">
        <v>420.79199999999997</v>
      </c>
      <c r="G2983" s="59"/>
    </row>
    <row r="2984" spans="3:7" x14ac:dyDescent="0.25">
      <c r="C2984" s="59">
        <f t="shared" si="107"/>
        <v>2013</v>
      </c>
      <c r="D2984" s="59">
        <f t="shared" si="108"/>
        <v>11</v>
      </c>
      <c r="E2984" s="66">
        <v>41579</v>
      </c>
      <c r="F2984" s="75">
        <v>395.64499999999998</v>
      </c>
      <c r="G2984" s="59"/>
    </row>
    <row r="2985" spans="3:7" x14ac:dyDescent="0.25">
      <c r="C2985" s="59">
        <f t="shared" si="107"/>
        <v>2013</v>
      </c>
      <c r="D2985" s="59">
        <f t="shared" si="108"/>
        <v>11</v>
      </c>
      <c r="E2985" s="66">
        <v>41582</v>
      </c>
      <c r="F2985" s="75">
        <v>399.49700000000001</v>
      </c>
      <c r="G2985" s="59"/>
    </row>
    <row r="2986" spans="3:7" x14ac:dyDescent="0.25">
      <c r="C2986" s="59">
        <f t="shared" si="107"/>
        <v>2013</v>
      </c>
      <c r="D2986" s="59">
        <f t="shared" si="108"/>
        <v>11</v>
      </c>
      <c r="E2986" s="66">
        <v>41583</v>
      </c>
      <c r="F2986" s="75">
        <v>423.339</v>
      </c>
      <c r="G2986" s="59"/>
    </row>
    <row r="2987" spans="3:7" x14ac:dyDescent="0.25">
      <c r="C2987" s="59">
        <f t="shared" si="107"/>
        <v>2013</v>
      </c>
      <c r="D2987" s="59">
        <f t="shared" si="108"/>
        <v>11</v>
      </c>
      <c r="E2987" s="66">
        <v>41584</v>
      </c>
      <c r="F2987" s="75">
        <v>417.06900000000002</v>
      </c>
      <c r="G2987" s="59"/>
    </row>
    <row r="2988" spans="3:7" x14ac:dyDescent="0.25">
      <c r="C2988" s="59">
        <f t="shared" si="107"/>
        <v>2013</v>
      </c>
      <c r="D2988" s="59">
        <f t="shared" si="108"/>
        <v>11</v>
      </c>
      <c r="E2988" s="66">
        <v>41585</v>
      </c>
      <c r="F2988" s="75">
        <v>419.04899999999998</v>
      </c>
      <c r="G2988" s="59"/>
    </row>
    <row r="2989" spans="3:7" x14ac:dyDescent="0.25">
      <c r="C2989" s="59">
        <f t="shared" si="107"/>
        <v>2013</v>
      </c>
      <c r="D2989" s="59">
        <f t="shared" si="108"/>
        <v>11</v>
      </c>
      <c r="E2989" s="66">
        <v>41586</v>
      </c>
      <c r="F2989" s="75">
        <v>363.14699999999999</v>
      </c>
      <c r="G2989" s="59"/>
    </row>
    <row r="2990" spans="3:7" x14ac:dyDescent="0.25">
      <c r="C2990" s="59">
        <f t="shared" si="107"/>
        <v>2013</v>
      </c>
      <c r="D2990" s="59">
        <f t="shared" si="108"/>
        <v>11</v>
      </c>
      <c r="E2990" s="66">
        <v>41589</v>
      </c>
      <c r="F2990" s="75">
        <v>360.685</v>
      </c>
      <c r="G2990" s="59"/>
    </row>
    <row r="2991" spans="3:7" x14ac:dyDescent="0.25">
      <c r="C2991" s="59">
        <f t="shared" si="107"/>
        <v>2013</v>
      </c>
      <c r="D2991" s="59">
        <f t="shared" si="108"/>
        <v>11</v>
      </c>
      <c r="E2991" s="66">
        <v>41590</v>
      </c>
      <c r="F2991" s="75">
        <v>362.13299999999998</v>
      </c>
      <c r="G2991" s="59"/>
    </row>
    <row r="2992" spans="3:7" x14ac:dyDescent="0.25">
      <c r="C2992" s="59">
        <f t="shared" si="107"/>
        <v>2013</v>
      </c>
      <c r="D2992" s="59">
        <f t="shared" si="108"/>
        <v>11</v>
      </c>
      <c r="E2992" s="66">
        <v>41591</v>
      </c>
      <c r="F2992" s="75">
        <v>388.48700000000002</v>
      </c>
      <c r="G2992" s="59"/>
    </row>
    <row r="2993" spans="3:7" x14ac:dyDescent="0.25">
      <c r="C2993" s="59">
        <f t="shared" si="107"/>
        <v>2013</v>
      </c>
      <c r="D2993" s="59">
        <f t="shared" si="108"/>
        <v>11</v>
      </c>
      <c r="E2993" s="66">
        <v>41592</v>
      </c>
      <c r="F2993" s="75">
        <v>394.65800000000002</v>
      </c>
      <c r="G2993" s="59"/>
    </row>
    <row r="2994" spans="3:7" x14ac:dyDescent="0.25">
      <c r="C2994" s="59">
        <f t="shared" si="107"/>
        <v>2013</v>
      </c>
      <c r="D2994" s="59">
        <f t="shared" si="108"/>
        <v>11</v>
      </c>
      <c r="E2994" s="66">
        <v>41593</v>
      </c>
      <c r="F2994" s="75">
        <v>390.83699999999999</v>
      </c>
      <c r="G2994" s="59"/>
    </row>
    <row r="2995" spans="3:7" x14ac:dyDescent="0.25">
      <c r="C2995" s="59">
        <f t="shared" si="107"/>
        <v>2013</v>
      </c>
      <c r="D2995" s="59">
        <f t="shared" si="108"/>
        <v>11</v>
      </c>
      <c r="E2995" s="66">
        <v>41596</v>
      </c>
      <c r="F2995" s="75">
        <v>381.83699999999999</v>
      </c>
      <c r="G2995" s="59"/>
    </row>
    <row r="2996" spans="3:7" x14ac:dyDescent="0.25">
      <c r="C2996" s="59">
        <f t="shared" si="107"/>
        <v>2013</v>
      </c>
      <c r="D2996" s="59">
        <f t="shared" si="108"/>
        <v>11</v>
      </c>
      <c r="E2996" s="66">
        <v>41597</v>
      </c>
      <c r="F2996" s="75">
        <v>379.80700000000002</v>
      </c>
      <c r="G2996" s="59"/>
    </row>
    <row r="2997" spans="3:7" x14ac:dyDescent="0.25">
      <c r="C2997" s="59">
        <f t="shared" si="107"/>
        <v>2013</v>
      </c>
      <c r="D2997" s="59">
        <f t="shared" si="108"/>
        <v>11</v>
      </c>
      <c r="E2997" s="66">
        <v>41598</v>
      </c>
      <c r="F2997" s="75">
        <v>377.82799999999997</v>
      </c>
      <c r="G2997" s="59"/>
    </row>
    <row r="2998" spans="3:7" x14ac:dyDescent="0.25">
      <c r="C2998" s="59">
        <f t="shared" si="107"/>
        <v>2013</v>
      </c>
      <c r="D2998" s="59">
        <f t="shared" si="108"/>
        <v>11</v>
      </c>
      <c r="E2998" s="66">
        <v>41599</v>
      </c>
      <c r="F2998" s="75">
        <v>379.11200000000002</v>
      </c>
      <c r="G2998" s="59"/>
    </row>
    <row r="2999" spans="3:7" x14ac:dyDescent="0.25">
      <c r="C2999" s="59">
        <f t="shared" si="107"/>
        <v>2013</v>
      </c>
      <c r="D2999" s="59">
        <f t="shared" si="108"/>
        <v>11</v>
      </c>
      <c r="E2999" s="66">
        <v>41600</v>
      </c>
      <c r="F2999" s="75">
        <v>377.86700000000002</v>
      </c>
      <c r="G2999" s="59"/>
    </row>
    <row r="3000" spans="3:7" x14ac:dyDescent="0.25">
      <c r="C3000" s="59">
        <f t="shared" si="107"/>
        <v>2013</v>
      </c>
      <c r="D3000" s="59">
        <f t="shared" si="108"/>
        <v>11</v>
      </c>
      <c r="E3000" s="66">
        <v>41603</v>
      </c>
      <c r="F3000" s="75">
        <v>368.31</v>
      </c>
      <c r="G3000" s="59"/>
    </row>
    <row r="3001" spans="3:7" x14ac:dyDescent="0.25">
      <c r="C3001" s="59">
        <f t="shared" si="107"/>
        <v>2013</v>
      </c>
      <c r="D3001" s="59">
        <f t="shared" si="108"/>
        <v>11</v>
      </c>
      <c r="E3001" s="66">
        <v>41604</v>
      </c>
      <c r="F3001" s="75">
        <v>358.86700000000002</v>
      </c>
      <c r="G3001" s="59"/>
    </row>
    <row r="3002" spans="3:7" x14ac:dyDescent="0.25">
      <c r="C3002" s="59">
        <f t="shared" si="107"/>
        <v>2013</v>
      </c>
      <c r="D3002" s="59">
        <f t="shared" si="108"/>
        <v>11</v>
      </c>
      <c r="E3002" s="66">
        <v>41605</v>
      </c>
      <c r="F3002" s="75">
        <v>344.70499999999998</v>
      </c>
      <c r="G3002" s="59"/>
    </row>
    <row r="3003" spans="3:7" x14ac:dyDescent="0.25">
      <c r="C3003" s="59">
        <f t="shared" si="107"/>
        <v>2013</v>
      </c>
      <c r="D3003" s="59">
        <f t="shared" si="108"/>
        <v>11</v>
      </c>
      <c r="E3003" s="66">
        <v>41606</v>
      </c>
      <c r="F3003" s="75">
        <v>334.16300000000001</v>
      </c>
      <c r="G3003" s="59"/>
    </row>
    <row r="3004" spans="3:7" x14ac:dyDescent="0.25">
      <c r="C3004" s="59">
        <f t="shared" si="107"/>
        <v>2013</v>
      </c>
      <c r="D3004" s="59">
        <f t="shared" si="108"/>
        <v>11</v>
      </c>
      <c r="E3004" s="66">
        <v>41607</v>
      </c>
      <c r="F3004" s="75">
        <v>342.738</v>
      </c>
      <c r="G3004" s="59"/>
    </row>
    <row r="3005" spans="3:7" x14ac:dyDescent="0.25">
      <c r="C3005" s="59">
        <f t="shared" si="107"/>
        <v>2013</v>
      </c>
      <c r="D3005" s="59">
        <f t="shared" si="108"/>
        <v>12</v>
      </c>
      <c r="E3005" s="66">
        <v>41610</v>
      </c>
      <c r="F3005" s="75">
        <v>344.17200000000003</v>
      </c>
      <c r="G3005" s="59"/>
    </row>
    <row r="3006" spans="3:7" x14ac:dyDescent="0.25">
      <c r="C3006" s="59">
        <f t="shared" si="107"/>
        <v>2013</v>
      </c>
      <c r="D3006" s="59">
        <f t="shared" si="108"/>
        <v>12</v>
      </c>
      <c r="E3006" s="66">
        <v>41611</v>
      </c>
      <c r="F3006" s="75">
        <v>345.18799999999999</v>
      </c>
      <c r="G3006" s="59"/>
    </row>
    <row r="3007" spans="3:7" x14ac:dyDescent="0.25">
      <c r="C3007" s="59">
        <f t="shared" si="107"/>
        <v>2013</v>
      </c>
      <c r="D3007" s="59">
        <f t="shared" si="108"/>
        <v>12</v>
      </c>
      <c r="E3007" s="66">
        <v>41612</v>
      </c>
      <c r="F3007" s="75">
        <v>347.16800000000001</v>
      </c>
      <c r="G3007" s="59"/>
    </row>
    <row r="3008" spans="3:7" x14ac:dyDescent="0.25">
      <c r="C3008" s="59">
        <f t="shared" si="107"/>
        <v>2013</v>
      </c>
      <c r="D3008" s="59">
        <f t="shared" si="108"/>
        <v>12</v>
      </c>
      <c r="E3008" s="66">
        <v>41613</v>
      </c>
      <c r="F3008" s="75">
        <v>349.84800000000001</v>
      </c>
      <c r="G3008" s="59"/>
    </row>
    <row r="3009" spans="3:7" x14ac:dyDescent="0.25">
      <c r="C3009" s="59">
        <f t="shared" si="107"/>
        <v>2013</v>
      </c>
      <c r="D3009" s="59">
        <f t="shared" si="108"/>
        <v>12</v>
      </c>
      <c r="E3009" s="66">
        <v>41614</v>
      </c>
      <c r="F3009" s="75">
        <v>349.83199999999999</v>
      </c>
      <c r="G3009" s="59"/>
    </row>
    <row r="3010" spans="3:7" x14ac:dyDescent="0.25">
      <c r="C3010" s="59">
        <f t="shared" si="107"/>
        <v>2013</v>
      </c>
      <c r="D3010" s="59">
        <f t="shared" si="108"/>
        <v>12</v>
      </c>
      <c r="E3010" s="66">
        <v>41617</v>
      </c>
      <c r="F3010" s="75">
        <v>346.50799999999998</v>
      </c>
      <c r="G3010" s="59"/>
    </row>
    <row r="3011" spans="3:7" x14ac:dyDescent="0.25">
      <c r="C3011" s="59">
        <f t="shared" si="107"/>
        <v>2013</v>
      </c>
      <c r="D3011" s="59">
        <f t="shared" si="108"/>
        <v>12</v>
      </c>
      <c r="E3011" s="66">
        <v>41618</v>
      </c>
      <c r="F3011" s="75">
        <v>362.19299999999998</v>
      </c>
      <c r="G3011" s="59"/>
    </row>
    <row r="3012" spans="3:7" x14ac:dyDescent="0.25">
      <c r="C3012" s="59">
        <f t="shared" ref="C3012:C3075" si="109">YEAR(E3012)</f>
        <v>2013</v>
      </c>
      <c r="D3012" s="59">
        <f t="shared" ref="D3012:D3075" si="110">MONTH(E3012)</f>
        <v>12</v>
      </c>
      <c r="E3012" s="66">
        <v>41619</v>
      </c>
      <c r="F3012" s="75">
        <v>360.87200000000001</v>
      </c>
      <c r="G3012" s="59"/>
    </row>
    <row r="3013" spans="3:7" x14ac:dyDescent="0.25">
      <c r="C3013" s="59">
        <f t="shared" si="109"/>
        <v>2013</v>
      </c>
      <c r="D3013" s="59">
        <f t="shared" si="110"/>
        <v>12</v>
      </c>
      <c r="E3013" s="66">
        <v>41620</v>
      </c>
      <c r="F3013" s="75">
        <v>362.18200000000002</v>
      </c>
      <c r="G3013" s="59"/>
    </row>
    <row r="3014" spans="3:7" x14ac:dyDescent="0.25">
      <c r="C3014" s="59">
        <f t="shared" si="109"/>
        <v>2013</v>
      </c>
      <c r="D3014" s="59">
        <f t="shared" si="110"/>
        <v>12</v>
      </c>
      <c r="E3014" s="66">
        <v>41621</v>
      </c>
      <c r="F3014" s="75">
        <v>361.16800000000001</v>
      </c>
      <c r="G3014" s="59"/>
    </row>
    <row r="3015" spans="3:7" x14ac:dyDescent="0.25">
      <c r="C3015" s="59">
        <f t="shared" si="109"/>
        <v>2013</v>
      </c>
      <c r="D3015" s="59">
        <f t="shared" si="110"/>
        <v>12</v>
      </c>
      <c r="E3015" s="66">
        <v>41624</v>
      </c>
      <c r="F3015" s="75">
        <v>362.85300000000001</v>
      </c>
      <c r="G3015" s="59"/>
    </row>
    <row r="3016" spans="3:7" x14ac:dyDescent="0.25">
      <c r="C3016" s="59">
        <f t="shared" si="109"/>
        <v>2013</v>
      </c>
      <c r="D3016" s="59">
        <f t="shared" si="110"/>
        <v>12</v>
      </c>
      <c r="E3016" s="66">
        <v>41625</v>
      </c>
      <c r="F3016" s="75">
        <v>358.65499999999997</v>
      </c>
      <c r="G3016" s="59"/>
    </row>
    <row r="3017" spans="3:7" x14ac:dyDescent="0.25">
      <c r="C3017" s="59">
        <f t="shared" si="109"/>
        <v>2013</v>
      </c>
      <c r="D3017" s="59">
        <f t="shared" si="110"/>
        <v>12</v>
      </c>
      <c r="E3017" s="66">
        <v>41626</v>
      </c>
      <c r="F3017" s="75">
        <v>355.67</v>
      </c>
      <c r="G3017" s="59"/>
    </row>
    <row r="3018" spans="3:7" x14ac:dyDescent="0.25">
      <c r="C3018" s="59">
        <f t="shared" si="109"/>
        <v>2013</v>
      </c>
      <c r="D3018" s="59">
        <f t="shared" si="110"/>
        <v>12</v>
      </c>
      <c r="E3018" s="66">
        <v>41627</v>
      </c>
      <c r="F3018" s="75">
        <v>348.31</v>
      </c>
      <c r="G3018" s="59"/>
    </row>
    <row r="3019" spans="3:7" x14ac:dyDescent="0.25">
      <c r="C3019" s="59">
        <f t="shared" si="109"/>
        <v>2013</v>
      </c>
      <c r="D3019" s="59">
        <f t="shared" si="110"/>
        <v>12</v>
      </c>
      <c r="E3019" s="66">
        <v>41628</v>
      </c>
      <c r="F3019" s="75">
        <v>346.86599999999999</v>
      </c>
      <c r="G3019" s="59"/>
    </row>
    <row r="3020" spans="3:7" x14ac:dyDescent="0.25">
      <c r="C3020" s="59">
        <f t="shared" si="109"/>
        <v>2013</v>
      </c>
      <c r="D3020" s="59">
        <f t="shared" si="110"/>
        <v>12</v>
      </c>
      <c r="E3020" s="66">
        <v>41631</v>
      </c>
      <c r="F3020" s="75">
        <v>344.02</v>
      </c>
      <c r="G3020" s="59"/>
    </row>
    <row r="3021" spans="3:7" x14ac:dyDescent="0.25">
      <c r="C3021" s="59">
        <f t="shared" si="109"/>
        <v>2013</v>
      </c>
      <c r="D3021" s="59">
        <f t="shared" si="110"/>
        <v>12</v>
      </c>
      <c r="E3021" s="66">
        <v>41632</v>
      </c>
      <c r="F3021" s="75">
        <v>349.70600000000002</v>
      </c>
      <c r="G3021" s="59"/>
    </row>
    <row r="3022" spans="3:7" x14ac:dyDescent="0.25">
      <c r="C3022" s="59">
        <f t="shared" si="109"/>
        <v>2013</v>
      </c>
      <c r="D3022" s="59">
        <f t="shared" si="110"/>
        <v>12</v>
      </c>
      <c r="E3022" s="66">
        <v>41635</v>
      </c>
      <c r="F3022" s="75">
        <v>349.13600000000002</v>
      </c>
      <c r="G3022" s="59"/>
    </row>
    <row r="3023" spans="3:7" x14ac:dyDescent="0.25">
      <c r="C3023" s="59">
        <f t="shared" si="109"/>
        <v>2013</v>
      </c>
      <c r="D3023" s="59">
        <f t="shared" si="110"/>
        <v>12</v>
      </c>
      <c r="E3023" s="66">
        <v>41638</v>
      </c>
      <c r="F3023" s="75">
        <v>359.79300000000001</v>
      </c>
      <c r="G3023" s="59"/>
    </row>
    <row r="3024" spans="3:7" x14ac:dyDescent="0.25">
      <c r="C3024" s="59">
        <f t="shared" si="109"/>
        <v>2013</v>
      </c>
      <c r="D3024" s="59">
        <f t="shared" si="110"/>
        <v>12</v>
      </c>
      <c r="E3024" s="66">
        <v>41639</v>
      </c>
      <c r="F3024" s="75">
        <v>364.71300000000002</v>
      </c>
      <c r="G3024" s="59"/>
    </row>
    <row r="3025" spans="3:7" x14ac:dyDescent="0.25">
      <c r="C3025" s="59">
        <f t="shared" si="109"/>
        <v>2014</v>
      </c>
      <c r="D3025" s="59">
        <f t="shared" si="110"/>
        <v>1</v>
      </c>
      <c r="E3025" s="66">
        <v>41640</v>
      </c>
      <c r="F3025" s="75">
        <v>364.72399999999999</v>
      </c>
      <c r="G3025" s="59"/>
    </row>
    <row r="3026" spans="3:7" x14ac:dyDescent="0.25">
      <c r="C3026" s="59">
        <f t="shared" si="109"/>
        <v>2014</v>
      </c>
      <c r="D3026" s="59">
        <f t="shared" si="110"/>
        <v>1</v>
      </c>
      <c r="E3026" s="66">
        <v>41641</v>
      </c>
      <c r="F3026" s="75">
        <v>362.82799999999997</v>
      </c>
      <c r="G3026" s="59"/>
    </row>
    <row r="3027" spans="3:7" x14ac:dyDescent="0.25">
      <c r="C3027" s="59">
        <f t="shared" si="109"/>
        <v>2014</v>
      </c>
      <c r="D3027" s="59">
        <f t="shared" si="110"/>
        <v>1</v>
      </c>
      <c r="E3027" s="66">
        <v>41642</v>
      </c>
      <c r="F3027" s="75">
        <v>360.33</v>
      </c>
      <c r="G3027" s="59"/>
    </row>
    <row r="3028" spans="3:7" x14ac:dyDescent="0.25">
      <c r="C3028" s="59">
        <f t="shared" si="109"/>
        <v>2014</v>
      </c>
      <c r="D3028" s="59">
        <f t="shared" si="110"/>
        <v>1</v>
      </c>
      <c r="E3028" s="66">
        <v>41645</v>
      </c>
      <c r="F3028" s="75">
        <v>355.84800000000001</v>
      </c>
      <c r="G3028" s="59"/>
    </row>
    <row r="3029" spans="3:7" x14ac:dyDescent="0.25">
      <c r="C3029" s="59">
        <f t="shared" si="109"/>
        <v>2014</v>
      </c>
      <c r="D3029" s="59">
        <f t="shared" si="110"/>
        <v>1</v>
      </c>
      <c r="E3029" s="66">
        <v>41646</v>
      </c>
      <c r="F3029" s="75">
        <v>355.20299999999997</v>
      </c>
      <c r="G3029" s="59"/>
    </row>
    <row r="3030" spans="3:7" x14ac:dyDescent="0.25">
      <c r="C3030" s="59">
        <f t="shared" si="109"/>
        <v>2014</v>
      </c>
      <c r="D3030" s="59">
        <f t="shared" si="110"/>
        <v>1</v>
      </c>
      <c r="E3030" s="66">
        <v>41647</v>
      </c>
      <c r="F3030" s="75">
        <v>362.84199999999998</v>
      </c>
      <c r="G3030" s="59"/>
    </row>
    <row r="3031" spans="3:7" x14ac:dyDescent="0.25">
      <c r="C3031" s="59">
        <f t="shared" si="109"/>
        <v>2014</v>
      </c>
      <c r="D3031" s="59">
        <f t="shared" si="110"/>
        <v>1</v>
      </c>
      <c r="E3031" s="66">
        <v>41648</v>
      </c>
      <c r="F3031" s="75">
        <v>368.84100000000001</v>
      </c>
      <c r="G3031" s="59"/>
    </row>
    <row r="3032" spans="3:7" x14ac:dyDescent="0.25">
      <c r="C3032" s="59">
        <f t="shared" si="109"/>
        <v>2014</v>
      </c>
      <c r="D3032" s="59">
        <f t="shared" si="110"/>
        <v>1</v>
      </c>
      <c r="E3032" s="66">
        <v>41649</v>
      </c>
      <c r="F3032" s="75">
        <v>367.15800000000002</v>
      </c>
      <c r="G3032" s="59"/>
    </row>
    <row r="3033" spans="3:7" x14ac:dyDescent="0.25">
      <c r="C3033" s="59">
        <f t="shared" si="109"/>
        <v>2014</v>
      </c>
      <c r="D3033" s="59">
        <f t="shared" si="110"/>
        <v>1</v>
      </c>
      <c r="E3033" s="66">
        <v>41652</v>
      </c>
      <c r="F3033" s="75">
        <v>365.517</v>
      </c>
      <c r="G3033" s="59"/>
    </row>
    <row r="3034" spans="3:7" x14ac:dyDescent="0.25">
      <c r="C3034" s="59">
        <f t="shared" si="109"/>
        <v>2014</v>
      </c>
      <c r="D3034" s="59">
        <f t="shared" si="110"/>
        <v>1</v>
      </c>
      <c r="E3034" s="66">
        <v>41653</v>
      </c>
      <c r="F3034" s="75">
        <v>374.18799999999999</v>
      </c>
      <c r="G3034" s="59"/>
    </row>
    <row r="3035" spans="3:7" x14ac:dyDescent="0.25">
      <c r="C3035" s="59">
        <f t="shared" si="109"/>
        <v>2014</v>
      </c>
      <c r="D3035" s="59">
        <f t="shared" si="110"/>
        <v>1</v>
      </c>
      <c r="E3035" s="66">
        <v>41654</v>
      </c>
      <c r="F3035" s="75">
        <v>361.82799999999997</v>
      </c>
      <c r="G3035" s="59"/>
    </row>
    <row r="3036" spans="3:7" x14ac:dyDescent="0.25">
      <c r="C3036" s="59">
        <f t="shared" si="109"/>
        <v>2014</v>
      </c>
      <c r="D3036" s="59">
        <f t="shared" si="110"/>
        <v>1</v>
      </c>
      <c r="E3036" s="66">
        <v>41655</v>
      </c>
      <c r="F3036" s="75">
        <v>354.68</v>
      </c>
      <c r="G3036" s="59"/>
    </row>
    <row r="3037" spans="3:7" x14ac:dyDescent="0.25">
      <c r="C3037" s="59">
        <f t="shared" si="109"/>
        <v>2014</v>
      </c>
      <c r="D3037" s="59">
        <f t="shared" si="110"/>
        <v>1</v>
      </c>
      <c r="E3037" s="66">
        <v>41656</v>
      </c>
      <c r="F3037" s="75">
        <v>359.49200000000002</v>
      </c>
      <c r="G3037" s="59"/>
    </row>
    <row r="3038" spans="3:7" x14ac:dyDescent="0.25">
      <c r="C3038" s="59">
        <f t="shared" si="109"/>
        <v>2014</v>
      </c>
      <c r="D3038" s="59">
        <f t="shared" si="110"/>
        <v>1</v>
      </c>
      <c r="E3038" s="66">
        <v>41659</v>
      </c>
      <c r="F3038" s="75">
        <v>359.54300000000001</v>
      </c>
      <c r="G3038" s="59"/>
    </row>
    <row r="3039" spans="3:7" x14ac:dyDescent="0.25">
      <c r="C3039" s="59">
        <f t="shared" si="109"/>
        <v>2014</v>
      </c>
      <c r="D3039" s="59">
        <f t="shared" si="110"/>
        <v>1</v>
      </c>
      <c r="E3039" s="66">
        <v>41660</v>
      </c>
      <c r="F3039" s="75">
        <v>364.12799999999999</v>
      </c>
      <c r="G3039" s="59"/>
    </row>
    <row r="3040" spans="3:7" x14ac:dyDescent="0.25">
      <c r="C3040" s="59">
        <f t="shared" si="109"/>
        <v>2014</v>
      </c>
      <c r="D3040" s="59">
        <f t="shared" si="110"/>
        <v>1</v>
      </c>
      <c r="E3040" s="66">
        <v>41661</v>
      </c>
      <c r="F3040" s="75">
        <v>364.12400000000002</v>
      </c>
      <c r="G3040" s="59"/>
    </row>
    <row r="3041" spans="3:7" x14ac:dyDescent="0.25">
      <c r="C3041" s="59">
        <f t="shared" si="109"/>
        <v>2014</v>
      </c>
      <c r="D3041" s="59">
        <f t="shared" si="110"/>
        <v>1</v>
      </c>
      <c r="E3041" s="66">
        <v>41662</v>
      </c>
      <c r="F3041" s="75">
        <v>370.97500000000002</v>
      </c>
      <c r="G3041" s="59"/>
    </row>
    <row r="3042" spans="3:7" x14ac:dyDescent="0.25">
      <c r="C3042" s="59">
        <f t="shared" si="109"/>
        <v>2014</v>
      </c>
      <c r="D3042" s="59">
        <f t="shared" si="110"/>
        <v>1</v>
      </c>
      <c r="E3042" s="66">
        <v>41663</v>
      </c>
      <c r="F3042" s="75">
        <v>379.60500000000002</v>
      </c>
      <c r="G3042" s="59"/>
    </row>
    <row r="3043" spans="3:7" x14ac:dyDescent="0.25">
      <c r="C3043" s="59">
        <f t="shared" si="109"/>
        <v>2014</v>
      </c>
      <c r="D3043" s="59">
        <f t="shared" si="110"/>
        <v>1</v>
      </c>
      <c r="E3043" s="66">
        <v>41666</v>
      </c>
      <c r="F3043" s="75">
        <v>380.26</v>
      </c>
      <c r="G3043" s="59"/>
    </row>
    <row r="3044" spans="3:7" x14ac:dyDescent="0.25">
      <c r="C3044" s="59">
        <f t="shared" si="109"/>
        <v>2014</v>
      </c>
      <c r="D3044" s="59">
        <f t="shared" si="110"/>
        <v>1</v>
      </c>
      <c r="E3044" s="66">
        <v>41667</v>
      </c>
      <c r="F3044" s="75">
        <v>377.48700000000002</v>
      </c>
      <c r="G3044" s="59"/>
    </row>
    <row r="3045" spans="3:7" x14ac:dyDescent="0.25">
      <c r="C3045" s="59">
        <f t="shared" si="109"/>
        <v>2014</v>
      </c>
      <c r="D3045" s="59">
        <f t="shared" si="110"/>
        <v>1</v>
      </c>
      <c r="E3045" s="66">
        <v>41668</v>
      </c>
      <c r="F3045" s="75">
        <v>385.15199999999999</v>
      </c>
      <c r="G3045" s="59"/>
    </row>
    <row r="3046" spans="3:7" x14ac:dyDescent="0.25">
      <c r="C3046" s="59">
        <f t="shared" si="109"/>
        <v>2014</v>
      </c>
      <c r="D3046" s="59">
        <f t="shared" si="110"/>
        <v>1</v>
      </c>
      <c r="E3046" s="66">
        <v>41669</v>
      </c>
      <c r="F3046" s="75">
        <v>375.12799999999999</v>
      </c>
      <c r="G3046" s="59"/>
    </row>
    <row r="3047" spans="3:7" x14ac:dyDescent="0.25">
      <c r="C3047" s="59">
        <f t="shared" si="109"/>
        <v>2014</v>
      </c>
      <c r="D3047" s="59">
        <f t="shared" si="110"/>
        <v>1</v>
      </c>
      <c r="E3047" s="66">
        <v>41670</v>
      </c>
      <c r="F3047" s="75">
        <v>376.80200000000002</v>
      </c>
      <c r="G3047" s="59"/>
    </row>
    <row r="3048" spans="3:7" x14ac:dyDescent="0.25">
      <c r="C3048" s="59">
        <f t="shared" si="109"/>
        <v>2014</v>
      </c>
      <c r="D3048" s="59">
        <f t="shared" si="110"/>
        <v>2</v>
      </c>
      <c r="E3048" s="66">
        <v>41673</v>
      </c>
      <c r="F3048" s="75">
        <v>380.17700000000002</v>
      </c>
      <c r="G3048" s="59"/>
    </row>
    <row r="3049" spans="3:7" x14ac:dyDescent="0.25">
      <c r="C3049" s="59">
        <f t="shared" si="109"/>
        <v>2014</v>
      </c>
      <c r="D3049" s="59">
        <f t="shared" si="110"/>
        <v>2</v>
      </c>
      <c r="E3049" s="66">
        <v>41674</v>
      </c>
      <c r="F3049" s="75">
        <v>389.21199999999999</v>
      </c>
      <c r="G3049" s="59"/>
    </row>
    <row r="3050" spans="3:7" x14ac:dyDescent="0.25">
      <c r="C3050" s="59">
        <f t="shared" si="109"/>
        <v>2014</v>
      </c>
      <c r="D3050" s="59">
        <f t="shared" si="110"/>
        <v>2</v>
      </c>
      <c r="E3050" s="66">
        <v>41675</v>
      </c>
      <c r="F3050" s="75">
        <v>367.85300000000001</v>
      </c>
      <c r="G3050" s="59"/>
    </row>
    <row r="3051" spans="3:7" x14ac:dyDescent="0.25">
      <c r="C3051" s="59">
        <f t="shared" si="109"/>
        <v>2014</v>
      </c>
      <c r="D3051" s="59">
        <f t="shared" si="110"/>
        <v>2</v>
      </c>
      <c r="E3051" s="66">
        <v>41676</v>
      </c>
      <c r="F3051" s="75">
        <v>365.88799999999998</v>
      </c>
      <c r="G3051" s="59"/>
    </row>
    <row r="3052" spans="3:7" x14ac:dyDescent="0.25">
      <c r="C3052" s="59">
        <f t="shared" si="109"/>
        <v>2014</v>
      </c>
      <c r="D3052" s="59">
        <f t="shared" si="110"/>
        <v>2</v>
      </c>
      <c r="E3052" s="66">
        <v>41677</v>
      </c>
      <c r="F3052" s="75">
        <v>363.33499999999998</v>
      </c>
      <c r="G3052" s="59"/>
    </row>
    <row r="3053" spans="3:7" x14ac:dyDescent="0.25">
      <c r="C3053" s="59">
        <f t="shared" si="109"/>
        <v>2014</v>
      </c>
      <c r="D3053" s="59">
        <f t="shared" si="110"/>
        <v>2</v>
      </c>
      <c r="E3053" s="66">
        <v>41680</v>
      </c>
      <c r="F3053" s="75">
        <v>329.14699999999999</v>
      </c>
      <c r="G3053" s="59"/>
    </row>
    <row r="3054" spans="3:7" x14ac:dyDescent="0.25">
      <c r="C3054" s="59">
        <f t="shared" si="109"/>
        <v>2014</v>
      </c>
      <c r="D3054" s="59">
        <f t="shared" si="110"/>
        <v>2</v>
      </c>
      <c r="E3054" s="66">
        <v>41681</v>
      </c>
      <c r="F3054" s="75">
        <v>327.86700000000002</v>
      </c>
      <c r="G3054" s="59"/>
    </row>
    <row r="3055" spans="3:7" x14ac:dyDescent="0.25">
      <c r="C3055" s="59">
        <f t="shared" si="109"/>
        <v>2014</v>
      </c>
      <c r="D3055" s="59">
        <f t="shared" si="110"/>
        <v>2</v>
      </c>
      <c r="E3055" s="66">
        <v>41682</v>
      </c>
      <c r="F3055" s="75">
        <v>313.51299999999998</v>
      </c>
      <c r="G3055" s="59"/>
    </row>
    <row r="3056" spans="3:7" x14ac:dyDescent="0.25">
      <c r="C3056" s="59">
        <f t="shared" si="109"/>
        <v>2014</v>
      </c>
      <c r="D3056" s="59">
        <f t="shared" si="110"/>
        <v>2</v>
      </c>
      <c r="E3056" s="66">
        <v>41683</v>
      </c>
      <c r="F3056" s="75">
        <v>320.16800000000001</v>
      </c>
      <c r="G3056" s="59"/>
    </row>
    <row r="3057" spans="3:7" x14ac:dyDescent="0.25">
      <c r="C3057" s="59">
        <f t="shared" si="109"/>
        <v>2014</v>
      </c>
      <c r="D3057" s="59">
        <f t="shared" si="110"/>
        <v>2</v>
      </c>
      <c r="E3057" s="66">
        <v>41684</v>
      </c>
      <c r="F3057" s="75">
        <v>318.35000000000002</v>
      </c>
      <c r="G3057" s="59"/>
    </row>
    <row r="3058" spans="3:7" x14ac:dyDescent="0.25">
      <c r="C3058" s="59">
        <f t="shared" si="109"/>
        <v>2014</v>
      </c>
      <c r="D3058" s="59">
        <f t="shared" si="110"/>
        <v>2</v>
      </c>
      <c r="E3058" s="66">
        <v>41687</v>
      </c>
      <c r="F3058" s="75">
        <v>311.84199999999998</v>
      </c>
      <c r="G3058" s="59"/>
    </row>
    <row r="3059" spans="3:7" x14ac:dyDescent="0.25">
      <c r="C3059" s="59">
        <f t="shared" si="109"/>
        <v>2014</v>
      </c>
      <c r="D3059" s="59">
        <f t="shared" si="110"/>
        <v>2</v>
      </c>
      <c r="E3059" s="66">
        <v>41688</v>
      </c>
      <c r="F3059" s="75">
        <v>307.15600000000001</v>
      </c>
      <c r="G3059" s="59"/>
    </row>
    <row r="3060" spans="3:7" x14ac:dyDescent="0.25">
      <c r="C3060" s="59">
        <f t="shared" si="109"/>
        <v>2014</v>
      </c>
      <c r="D3060" s="59">
        <f t="shared" si="110"/>
        <v>2</v>
      </c>
      <c r="E3060" s="66">
        <v>41689</v>
      </c>
      <c r="F3060" s="75">
        <v>308.50299999999999</v>
      </c>
      <c r="G3060" s="59"/>
    </row>
    <row r="3061" spans="3:7" x14ac:dyDescent="0.25">
      <c r="C3061" s="59">
        <f t="shared" si="109"/>
        <v>2014</v>
      </c>
      <c r="D3061" s="59">
        <f t="shared" si="110"/>
        <v>2</v>
      </c>
      <c r="E3061" s="66">
        <v>41690</v>
      </c>
      <c r="F3061" s="75">
        <v>311.51299999999998</v>
      </c>
      <c r="G3061" s="59"/>
    </row>
    <row r="3062" spans="3:7" x14ac:dyDescent="0.25">
      <c r="C3062" s="59">
        <f t="shared" si="109"/>
        <v>2014</v>
      </c>
      <c r="D3062" s="59">
        <f t="shared" si="110"/>
        <v>2</v>
      </c>
      <c r="E3062" s="66">
        <v>41691</v>
      </c>
      <c r="F3062" s="75">
        <v>311.84199999999998</v>
      </c>
      <c r="G3062" s="59"/>
    </row>
    <row r="3063" spans="3:7" x14ac:dyDescent="0.25">
      <c r="C3063" s="59">
        <f t="shared" si="109"/>
        <v>2014</v>
      </c>
      <c r="D3063" s="59">
        <f t="shared" si="110"/>
        <v>2</v>
      </c>
      <c r="E3063" s="66">
        <v>41694</v>
      </c>
      <c r="F3063" s="75">
        <v>308.51299999999998</v>
      </c>
      <c r="G3063" s="59"/>
    </row>
    <row r="3064" spans="3:7" x14ac:dyDescent="0.25">
      <c r="C3064" s="59">
        <f t="shared" si="109"/>
        <v>2014</v>
      </c>
      <c r="D3064" s="59">
        <f t="shared" si="110"/>
        <v>2</v>
      </c>
      <c r="E3064" s="66">
        <v>41695</v>
      </c>
      <c r="F3064" s="75">
        <v>306.83699999999999</v>
      </c>
      <c r="G3064" s="59"/>
    </row>
    <row r="3065" spans="3:7" x14ac:dyDescent="0.25">
      <c r="C3065" s="59">
        <f t="shared" si="109"/>
        <v>2014</v>
      </c>
      <c r="D3065" s="59">
        <f t="shared" si="110"/>
        <v>2</v>
      </c>
      <c r="E3065" s="66">
        <v>41696</v>
      </c>
      <c r="F3065" s="75">
        <v>306.17700000000002</v>
      </c>
      <c r="G3065" s="59"/>
    </row>
    <row r="3066" spans="3:7" x14ac:dyDescent="0.25">
      <c r="C3066" s="59">
        <f t="shared" si="109"/>
        <v>2014</v>
      </c>
      <c r="D3066" s="59">
        <f t="shared" si="110"/>
        <v>2</v>
      </c>
      <c r="E3066" s="66">
        <v>41697</v>
      </c>
      <c r="F3066" s="75">
        <v>308.83199999999999</v>
      </c>
      <c r="G3066" s="59"/>
    </row>
    <row r="3067" spans="3:7" x14ac:dyDescent="0.25">
      <c r="C3067" s="59">
        <f t="shared" si="109"/>
        <v>2014</v>
      </c>
      <c r="D3067" s="59">
        <f t="shared" si="110"/>
        <v>2</v>
      </c>
      <c r="E3067" s="66">
        <v>41698</v>
      </c>
      <c r="F3067" s="75">
        <v>304.84800000000001</v>
      </c>
      <c r="G3067" s="59"/>
    </row>
    <row r="3068" spans="3:7" x14ac:dyDescent="0.25">
      <c r="C3068" s="59">
        <f t="shared" si="109"/>
        <v>2014</v>
      </c>
      <c r="D3068" s="59">
        <f t="shared" si="110"/>
        <v>3</v>
      </c>
      <c r="E3068" s="66">
        <v>41701</v>
      </c>
      <c r="F3068" s="75">
        <v>309.13799999999998</v>
      </c>
      <c r="G3068" s="59"/>
    </row>
    <row r="3069" spans="3:7" x14ac:dyDescent="0.25">
      <c r="C3069" s="59">
        <f t="shared" si="109"/>
        <v>2014</v>
      </c>
      <c r="D3069" s="59">
        <f t="shared" si="110"/>
        <v>3</v>
      </c>
      <c r="E3069" s="66">
        <v>41702</v>
      </c>
      <c r="F3069" s="75">
        <v>299.642</v>
      </c>
      <c r="G3069" s="59"/>
    </row>
    <row r="3070" spans="3:7" x14ac:dyDescent="0.25">
      <c r="C3070" s="59">
        <f t="shared" si="109"/>
        <v>2014</v>
      </c>
      <c r="D3070" s="59">
        <f t="shared" si="110"/>
        <v>3</v>
      </c>
      <c r="E3070" s="66">
        <v>41703</v>
      </c>
      <c r="F3070" s="75">
        <v>289.65499999999997</v>
      </c>
      <c r="G3070" s="59"/>
    </row>
    <row r="3071" spans="3:7" x14ac:dyDescent="0.25">
      <c r="C3071" s="59">
        <f t="shared" si="109"/>
        <v>2014</v>
      </c>
      <c r="D3071" s="59">
        <f t="shared" si="110"/>
        <v>3</v>
      </c>
      <c r="E3071" s="66">
        <v>41704</v>
      </c>
      <c r="F3071" s="75">
        <v>275.49200000000002</v>
      </c>
      <c r="G3071" s="59"/>
    </row>
    <row r="3072" spans="3:7" x14ac:dyDescent="0.25">
      <c r="C3072" s="59">
        <f t="shared" si="109"/>
        <v>2014</v>
      </c>
      <c r="D3072" s="59">
        <f t="shared" si="110"/>
        <v>3</v>
      </c>
      <c r="E3072" s="66">
        <v>41705</v>
      </c>
      <c r="F3072" s="75">
        <v>273.15800000000002</v>
      </c>
      <c r="G3072" s="59"/>
    </row>
    <row r="3073" spans="3:7" x14ac:dyDescent="0.25">
      <c r="C3073" s="59">
        <f t="shared" si="109"/>
        <v>2014</v>
      </c>
      <c r="D3073" s="59">
        <f t="shared" si="110"/>
        <v>3</v>
      </c>
      <c r="E3073" s="66">
        <v>41708</v>
      </c>
      <c r="F3073" s="75">
        <v>273.48700000000002</v>
      </c>
      <c r="G3073" s="59"/>
    </row>
    <row r="3074" spans="3:7" x14ac:dyDescent="0.25">
      <c r="C3074" s="59">
        <f t="shared" si="109"/>
        <v>2014</v>
      </c>
      <c r="D3074" s="59">
        <f t="shared" si="110"/>
        <v>3</v>
      </c>
      <c r="E3074" s="66">
        <v>41709</v>
      </c>
      <c r="F3074" s="75">
        <v>273.69299999999998</v>
      </c>
      <c r="G3074" s="59"/>
    </row>
    <row r="3075" spans="3:7" x14ac:dyDescent="0.25">
      <c r="C3075" s="59">
        <f t="shared" si="109"/>
        <v>2014</v>
      </c>
      <c r="D3075" s="59">
        <f t="shared" si="110"/>
        <v>3</v>
      </c>
      <c r="E3075" s="66">
        <v>41710</v>
      </c>
      <c r="F3075" s="75">
        <v>273.18200000000002</v>
      </c>
      <c r="G3075" s="59"/>
    </row>
    <row r="3076" spans="3:7" x14ac:dyDescent="0.25">
      <c r="C3076" s="59">
        <f t="shared" ref="C3076:C3139" si="111">YEAR(E3076)</f>
        <v>2014</v>
      </c>
      <c r="D3076" s="59">
        <f t="shared" ref="D3076:D3139" si="112">MONTH(E3076)</f>
        <v>3</v>
      </c>
      <c r="E3076" s="66">
        <v>41711</v>
      </c>
      <c r="F3076" s="75">
        <v>281.15199999999999</v>
      </c>
      <c r="G3076" s="59"/>
    </row>
    <row r="3077" spans="3:7" x14ac:dyDescent="0.25">
      <c r="C3077" s="59">
        <f t="shared" si="111"/>
        <v>2014</v>
      </c>
      <c r="D3077" s="59">
        <f t="shared" si="112"/>
        <v>3</v>
      </c>
      <c r="E3077" s="66">
        <v>41712</v>
      </c>
      <c r="F3077" s="75">
        <v>281.67500000000001</v>
      </c>
      <c r="G3077" s="59"/>
    </row>
    <row r="3078" spans="3:7" x14ac:dyDescent="0.25">
      <c r="C3078" s="59">
        <f t="shared" si="111"/>
        <v>2014</v>
      </c>
      <c r="D3078" s="59">
        <f t="shared" si="112"/>
        <v>3</v>
      </c>
      <c r="E3078" s="66">
        <v>41715</v>
      </c>
      <c r="F3078" s="75">
        <v>270.06</v>
      </c>
      <c r="G3078" s="59"/>
    </row>
    <row r="3079" spans="3:7" x14ac:dyDescent="0.25">
      <c r="C3079" s="59">
        <f t="shared" si="111"/>
        <v>2014</v>
      </c>
      <c r="D3079" s="59">
        <f t="shared" si="112"/>
        <v>3</v>
      </c>
      <c r="E3079" s="66">
        <v>41716</v>
      </c>
      <c r="F3079" s="75">
        <v>248.66499999999999</v>
      </c>
      <c r="G3079" s="59"/>
    </row>
    <row r="3080" spans="3:7" x14ac:dyDescent="0.25">
      <c r="C3080" s="59">
        <f t="shared" si="111"/>
        <v>2014</v>
      </c>
      <c r="D3080" s="59">
        <f t="shared" si="112"/>
        <v>3</v>
      </c>
      <c r="E3080" s="66">
        <v>41717</v>
      </c>
      <c r="F3080" s="75">
        <v>245.518</v>
      </c>
      <c r="G3080" s="59"/>
    </row>
    <row r="3081" spans="3:7" x14ac:dyDescent="0.25">
      <c r="C3081" s="59">
        <f t="shared" si="111"/>
        <v>2014</v>
      </c>
      <c r="D3081" s="59">
        <f t="shared" si="112"/>
        <v>3</v>
      </c>
      <c r="E3081" s="66">
        <v>41718</v>
      </c>
      <c r="F3081" s="75">
        <v>242.19300000000001</v>
      </c>
      <c r="G3081" s="59"/>
    </row>
    <row r="3082" spans="3:7" x14ac:dyDescent="0.25">
      <c r="C3082" s="59">
        <f t="shared" si="111"/>
        <v>2014</v>
      </c>
      <c r="D3082" s="59">
        <f t="shared" si="112"/>
        <v>3</v>
      </c>
      <c r="E3082" s="66">
        <v>41719</v>
      </c>
      <c r="F3082" s="75">
        <v>244.19499999999999</v>
      </c>
      <c r="G3082" s="59"/>
    </row>
    <row r="3083" spans="3:7" x14ac:dyDescent="0.25">
      <c r="C3083" s="59">
        <f t="shared" si="111"/>
        <v>2014</v>
      </c>
      <c r="D3083" s="59">
        <f t="shared" si="112"/>
        <v>3</v>
      </c>
      <c r="E3083" s="66">
        <v>41722</v>
      </c>
      <c r="F3083" s="75">
        <v>240.977</v>
      </c>
      <c r="G3083" s="59"/>
    </row>
    <row r="3084" spans="3:7" x14ac:dyDescent="0.25">
      <c r="C3084" s="59">
        <f t="shared" si="111"/>
        <v>2014</v>
      </c>
      <c r="D3084" s="59">
        <f t="shared" si="112"/>
        <v>3</v>
      </c>
      <c r="E3084" s="66">
        <v>41723</v>
      </c>
      <c r="F3084" s="75">
        <v>248.667</v>
      </c>
      <c r="G3084" s="59"/>
    </row>
    <row r="3085" spans="3:7" x14ac:dyDescent="0.25">
      <c r="C3085" s="59">
        <f t="shared" si="111"/>
        <v>2014</v>
      </c>
      <c r="D3085" s="59">
        <f t="shared" si="112"/>
        <v>3</v>
      </c>
      <c r="E3085" s="66">
        <v>41724</v>
      </c>
      <c r="F3085" s="75">
        <v>242.535</v>
      </c>
      <c r="G3085" s="59"/>
    </row>
    <row r="3086" spans="3:7" x14ac:dyDescent="0.25">
      <c r="C3086" s="59">
        <f t="shared" si="111"/>
        <v>2014</v>
      </c>
      <c r="D3086" s="59">
        <f t="shared" si="112"/>
        <v>3</v>
      </c>
      <c r="E3086" s="66">
        <v>41725</v>
      </c>
      <c r="F3086" s="75">
        <v>237.357</v>
      </c>
      <c r="G3086" s="59"/>
    </row>
    <row r="3087" spans="3:7" x14ac:dyDescent="0.25">
      <c r="C3087" s="59">
        <f t="shared" si="111"/>
        <v>2014</v>
      </c>
      <c r="D3087" s="59">
        <f t="shared" si="112"/>
        <v>3</v>
      </c>
      <c r="E3087" s="66">
        <v>41726</v>
      </c>
      <c r="F3087" s="75">
        <v>231.02</v>
      </c>
      <c r="G3087" s="59"/>
    </row>
    <row r="3088" spans="3:7" x14ac:dyDescent="0.25">
      <c r="C3088" s="59">
        <f t="shared" si="111"/>
        <v>2014</v>
      </c>
      <c r="D3088" s="59">
        <f t="shared" si="112"/>
        <v>3</v>
      </c>
      <c r="E3088" s="66">
        <v>41729</v>
      </c>
      <c r="F3088" s="75">
        <v>224.51499999999999</v>
      </c>
      <c r="G3088" s="59"/>
    </row>
    <row r="3089" spans="3:7" x14ac:dyDescent="0.25">
      <c r="C3089" s="59">
        <f t="shared" si="111"/>
        <v>2014</v>
      </c>
      <c r="D3089" s="59">
        <f t="shared" si="112"/>
        <v>4</v>
      </c>
      <c r="E3089" s="66">
        <v>41730</v>
      </c>
      <c r="F3089" s="75">
        <v>225.67</v>
      </c>
      <c r="G3089" s="59"/>
    </row>
    <row r="3090" spans="3:7" x14ac:dyDescent="0.25">
      <c r="C3090" s="59">
        <f t="shared" si="111"/>
        <v>2014</v>
      </c>
      <c r="D3090" s="59">
        <f t="shared" si="112"/>
        <v>4</v>
      </c>
      <c r="E3090" s="66">
        <v>41731</v>
      </c>
      <c r="F3090" s="75">
        <v>217.7</v>
      </c>
      <c r="G3090" s="59"/>
    </row>
    <row r="3091" spans="3:7" x14ac:dyDescent="0.25">
      <c r="C3091" s="59">
        <f t="shared" si="111"/>
        <v>2014</v>
      </c>
      <c r="D3091" s="59">
        <f t="shared" si="112"/>
        <v>4</v>
      </c>
      <c r="E3091" s="66">
        <v>41732</v>
      </c>
      <c r="F3091" s="75">
        <v>217.995</v>
      </c>
      <c r="G3091" s="59"/>
    </row>
    <row r="3092" spans="3:7" x14ac:dyDescent="0.25">
      <c r="C3092" s="59">
        <f t="shared" si="111"/>
        <v>2014</v>
      </c>
      <c r="D3092" s="59">
        <f t="shared" si="112"/>
        <v>4</v>
      </c>
      <c r="E3092" s="66">
        <v>41733</v>
      </c>
      <c r="F3092" s="75">
        <v>208.845</v>
      </c>
      <c r="G3092" s="59"/>
    </row>
    <row r="3093" spans="3:7" x14ac:dyDescent="0.25">
      <c r="C3093" s="59">
        <f t="shared" si="111"/>
        <v>2014</v>
      </c>
      <c r="D3093" s="59">
        <f t="shared" si="112"/>
        <v>4</v>
      </c>
      <c r="E3093" s="66">
        <v>41736</v>
      </c>
      <c r="F3093" s="75">
        <v>208.03299999999999</v>
      </c>
      <c r="G3093" s="59"/>
    </row>
    <row r="3094" spans="3:7" x14ac:dyDescent="0.25">
      <c r="C3094" s="59">
        <f t="shared" si="111"/>
        <v>2014</v>
      </c>
      <c r="D3094" s="59">
        <f t="shared" si="112"/>
        <v>4</v>
      </c>
      <c r="E3094" s="66">
        <v>41737</v>
      </c>
      <c r="F3094" s="75">
        <v>201.815</v>
      </c>
      <c r="G3094" s="59"/>
    </row>
    <row r="3095" spans="3:7" x14ac:dyDescent="0.25">
      <c r="C3095" s="59">
        <f t="shared" si="111"/>
        <v>2014</v>
      </c>
      <c r="D3095" s="59">
        <f t="shared" si="112"/>
        <v>4</v>
      </c>
      <c r="E3095" s="66">
        <v>41738</v>
      </c>
      <c r="F3095" s="75">
        <v>200.482</v>
      </c>
      <c r="G3095" s="59"/>
    </row>
    <row r="3096" spans="3:7" x14ac:dyDescent="0.25">
      <c r="C3096" s="59">
        <f t="shared" si="111"/>
        <v>2014</v>
      </c>
      <c r="D3096" s="59">
        <f t="shared" si="112"/>
        <v>4</v>
      </c>
      <c r="E3096" s="66">
        <v>41739</v>
      </c>
      <c r="F3096" s="75">
        <v>197</v>
      </c>
      <c r="G3096" s="59"/>
    </row>
    <row r="3097" spans="3:7" x14ac:dyDescent="0.25">
      <c r="C3097" s="59">
        <f t="shared" si="111"/>
        <v>2014</v>
      </c>
      <c r="D3097" s="59">
        <f t="shared" si="112"/>
        <v>4</v>
      </c>
      <c r="E3097" s="66">
        <v>41740</v>
      </c>
      <c r="F3097" s="75">
        <v>212.00299999999999</v>
      </c>
      <c r="G3097" s="59"/>
    </row>
    <row r="3098" spans="3:7" x14ac:dyDescent="0.25">
      <c r="C3098" s="59">
        <f t="shared" si="111"/>
        <v>2014</v>
      </c>
      <c r="D3098" s="59">
        <f t="shared" si="112"/>
        <v>4</v>
      </c>
      <c r="E3098" s="66">
        <v>41743</v>
      </c>
      <c r="F3098" s="75">
        <v>210.65</v>
      </c>
      <c r="G3098" s="59"/>
    </row>
    <row r="3099" spans="3:7" x14ac:dyDescent="0.25">
      <c r="C3099" s="59">
        <f t="shared" si="111"/>
        <v>2014</v>
      </c>
      <c r="D3099" s="59">
        <f t="shared" si="112"/>
        <v>4</v>
      </c>
      <c r="E3099" s="66">
        <v>41744</v>
      </c>
      <c r="F3099" s="75">
        <v>199.113</v>
      </c>
      <c r="G3099" s="59"/>
    </row>
    <row r="3100" spans="3:7" x14ac:dyDescent="0.25">
      <c r="C3100" s="59">
        <f t="shared" si="111"/>
        <v>2014</v>
      </c>
      <c r="D3100" s="59">
        <f t="shared" si="112"/>
        <v>4</v>
      </c>
      <c r="E3100" s="66">
        <v>41745</v>
      </c>
      <c r="F3100" s="75">
        <v>199.148</v>
      </c>
      <c r="G3100" s="59"/>
    </row>
    <row r="3101" spans="3:7" x14ac:dyDescent="0.25">
      <c r="C3101" s="59">
        <f t="shared" si="111"/>
        <v>2014</v>
      </c>
      <c r="D3101" s="59">
        <f t="shared" si="112"/>
        <v>4</v>
      </c>
      <c r="E3101" s="66">
        <v>41746</v>
      </c>
      <c r="F3101" s="75">
        <v>197.34800000000001</v>
      </c>
      <c r="G3101" s="59"/>
    </row>
    <row r="3102" spans="3:7" x14ac:dyDescent="0.25">
      <c r="C3102" s="59">
        <f t="shared" si="111"/>
        <v>2014</v>
      </c>
      <c r="D3102" s="59">
        <f t="shared" si="112"/>
        <v>4</v>
      </c>
      <c r="E3102" s="66">
        <v>41747</v>
      </c>
      <c r="F3102" s="75">
        <v>198.90700000000001</v>
      </c>
      <c r="G3102" s="59"/>
    </row>
    <row r="3103" spans="3:7" x14ac:dyDescent="0.25">
      <c r="C3103" s="59">
        <f t="shared" si="111"/>
        <v>2014</v>
      </c>
      <c r="D3103" s="59">
        <f t="shared" si="112"/>
        <v>4</v>
      </c>
      <c r="E3103" s="66">
        <v>41750</v>
      </c>
      <c r="F3103" s="75">
        <v>198.88499999999999</v>
      </c>
      <c r="G3103" s="59"/>
    </row>
    <row r="3104" spans="3:7" x14ac:dyDescent="0.25">
      <c r="C3104" s="59">
        <f t="shared" si="111"/>
        <v>2014</v>
      </c>
      <c r="D3104" s="59">
        <f t="shared" si="112"/>
        <v>4</v>
      </c>
      <c r="E3104" s="66">
        <v>41751</v>
      </c>
      <c r="F3104" s="75">
        <v>184.833</v>
      </c>
      <c r="G3104" s="59"/>
    </row>
    <row r="3105" spans="3:7" x14ac:dyDescent="0.25">
      <c r="C3105" s="59">
        <f t="shared" si="111"/>
        <v>2014</v>
      </c>
      <c r="D3105" s="59">
        <f t="shared" si="112"/>
        <v>4</v>
      </c>
      <c r="E3105" s="66">
        <v>41752</v>
      </c>
      <c r="F3105" s="75">
        <v>181.178</v>
      </c>
      <c r="G3105" s="59"/>
    </row>
    <row r="3106" spans="3:7" x14ac:dyDescent="0.25">
      <c r="C3106" s="59">
        <f t="shared" si="111"/>
        <v>2014</v>
      </c>
      <c r="D3106" s="59">
        <f t="shared" si="112"/>
        <v>4</v>
      </c>
      <c r="E3106" s="66">
        <v>41753</v>
      </c>
      <c r="F3106" s="75">
        <v>187.84200000000001</v>
      </c>
      <c r="G3106" s="59"/>
    </row>
    <row r="3107" spans="3:7" x14ac:dyDescent="0.25">
      <c r="C3107" s="59">
        <f t="shared" si="111"/>
        <v>2014</v>
      </c>
      <c r="D3107" s="59">
        <f t="shared" si="112"/>
        <v>4</v>
      </c>
      <c r="E3107" s="66">
        <v>41754</v>
      </c>
      <c r="F3107" s="75">
        <v>189.16300000000001</v>
      </c>
      <c r="G3107" s="59"/>
    </row>
    <row r="3108" spans="3:7" x14ac:dyDescent="0.25">
      <c r="C3108" s="59">
        <f t="shared" si="111"/>
        <v>2014</v>
      </c>
      <c r="D3108" s="59">
        <f t="shared" si="112"/>
        <v>4</v>
      </c>
      <c r="E3108" s="66">
        <v>41757</v>
      </c>
      <c r="F3108" s="75">
        <v>189.833</v>
      </c>
      <c r="G3108" s="59"/>
    </row>
    <row r="3109" spans="3:7" x14ac:dyDescent="0.25">
      <c r="C3109" s="59">
        <f t="shared" si="111"/>
        <v>2014</v>
      </c>
      <c r="D3109" s="59">
        <f t="shared" si="112"/>
        <v>4</v>
      </c>
      <c r="E3109" s="66">
        <v>41758</v>
      </c>
      <c r="F3109" s="75">
        <v>189.518</v>
      </c>
      <c r="G3109" s="59"/>
    </row>
    <row r="3110" spans="3:7" x14ac:dyDescent="0.25">
      <c r="C3110" s="59">
        <f t="shared" si="111"/>
        <v>2014</v>
      </c>
      <c r="D3110" s="59">
        <f t="shared" si="112"/>
        <v>4</v>
      </c>
      <c r="E3110" s="66">
        <v>41759</v>
      </c>
      <c r="F3110" s="75">
        <v>186.852</v>
      </c>
      <c r="G3110" s="59"/>
    </row>
    <row r="3111" spans="3:7" x14ac:dyDescent="0.25">
      <c r="C3111" s="59">
        <f t="shared" si="111"/>
        <v>2014</v>
      </c>
      <c r="D3111" s="59">
        <f t="shared" si="112"/>
        <v>5</v>
      </c>
      <c r="E3111" s="66">
        <v>41760</v>
      </c>
      <c r="F3111" s="75">
        <v>185.50800000000001</v>
      </c>
      <c r="G3111" s="59"/>
    </row>
    <row r="3112" spans="3:7" x14ac:dyDescent="0.25">
      <c r="C3112" s="59">
        <f t="shared" si="111"/>
        <v>2014</v>
      </c>
      <c r="D3112" s="59">
        <f t="shared" si="112"/>
        <v>5</v>
      </c>
      <c r="E3112" s="66">
        <v>41761</v>
      </c>
      <c r="F3112" s="75">
        <v>185.83699999999999</v>
      </c>
      <c r="G3112" s="59"/>
    </row>
    <row r="3113" spans="3:7" x14ac:dyDescent="0.25">
      <c r="C3113" s="59">
        <f t="shared" si="111"/>
        <v>2014</v>
      </c>
      <c r="D3113" s="59">
        <f t="shared" si="112"/>
        <v>5</v>
      </c>
      <c r="E3113" s="66">
        <v>41764</v>
      </c>
      <c r="F3113" s="75">
        <v>187.702</v>
      </c>
      <c r="G3113" s="59"/>
    </row>
    <row r="3114" spans="3:7" x14ac:dyDescent="0.25">
      <c r="C3114" s="59">
        <f t="shared" si="111"/>
        <v>2014</v>
      </c>
      <c r="D3114" s="59">
        <f t="shared" si="112"/>
        <v>5</v>
      </c>
      <c r="E3114" s="66">
        <v>41765</v>
      </c>
      <c r="F3114" s="75">
        <v>178.83699999999999</v>
      </c>
      <c r="G3114" s="59"/>
    </row>
    <row r="3115" spans="3:7" x14ac:dyDescent="0.25">
      <c r="C3115" s="59">
        <f t="shared" si="111"/>
        <v>2014</v>
      </c>
      <c r="D3115" s="59">
        <f t="shared" si="112"/>
        <v>5</v>
      </c>
      <c r="E3115" s="66">
        <v>41766</v>
      </c>
      <c r="F3115" s="75">
        <v>177.68799999999999</v>
      </c>
      <c r="G3115" s="59"/>
    </row>
    <row r="3116" spans="3:7" x14ac:dyDescent="0.25">
      <c r="C3116" s="59">
        <f t="shared" si="111"/>
        <v>2014</v>
      </c>
      <c r="D3116" s="59">
        <f t="shared" si="112"/>
        <v>5</v>
      </c>
      <c r="E3116" s="66">
        <v>41767</v>
      </c>
      <c r="F3116" s="75">
        <v>170.49199999999999</v>
      </c>
      <c r="G3116" s="59"/>
    </row>
    <row r="3117" spans="3:7" x14ac:dyDescent="0.25">
      <c r="C3117" s="59">
        <f t="shared" si="111"/>
        <v>2014</v>
      </c>
      <c r="D3117" s="59">
        <f t="shared" si="112"/>
        <v>5</v>
      </c>
      <c r="E3117" s="66">
        <v>41768</v>
      </c>
      <c r="F3117" s="75">
        <v>168.69499999999999</v>
      </c>
      <c r="G3117" s="59"/>
    </row>
    <row r="3118" spans="3:7" x14ac:dyDescent="0.25">
      <c r="C3118" s="59">
        <f t="shared" si="111"/>
        <v>2014</v>
      </c>
      <c r="D3118" s="59">
        <f t="shared" si="112"/>
        <v>5</v>
      </c>
      <c r="E3118" s="66">
        <v>41771</v>
      </c>
      <c r="F3118" s="75">
        <v>164.173</v>
      </c>
      <c r="G3118" s="59"/>
    </row>
    <row r="3119" spans="3:7" x14ac:dyDescent="0.25">
      <c r="C3119" s="59">
        <f t="shared" si="111"/>
        <v>2014</v>
      </c>
      <c r="D3119" s="59">
        <f t="shared" si="112"/>
        <v>5</v>
      </c>
      <c r="E3119" s="66">
        <v>41772</v>
      </c>
      <c r="F3119" s="75">
        <v>163.15799999999999</v>
      </c>
      <c r="G3119" s="59"/>
    </row>
    <row r="3120" spans="3:7" x14ac:dyDescent="0.25">
      <c r="C3120" s="59">
        <f t="shared" si="111"/>
        <v>2014</v>
      </c>
      <c r="D3120" s="59">
        <f t="shared" si="112"/>
        <v>5</v>
      </c>
      <c r="E3120" s="66">
        <v>41773</v>
      </c>
      <c r="F3120" s="75">
        <v>162.982</v>
      </c>
      <c r="G3120" s="59"/>
    </row>
    <row r="3121" spans="3:7" x14ac:dyDescent="0.25">
      <c r="C3121" s="59">
        <f t="shared" si="111"/>
        <v>2014</v>
      </c>
      <c r="D3121" s="59">
        <f t="shared" si="112"/>
        <v>5</v>
      </c>
      <c r="E3121" s="66">
        <v>41774</v>
      </c>
      <c r="F3121" s="75">
        <v>187.143</v>
      </c>
      <c r="G3121" s="59"/>
    </row>
    <row r="3122" spans="3:7" x14ac:dyDescent="0.25">
      <c r="C3122" s="59">
        <f t="shared" si="111"/>
        <v>2014</v>
      </c>
      <c r="D3122" s="59">
        <f t="shared" si="112"/>
        <v>5</v>
      </c>
      <c r="E3122" s="66">
        <v>41775</v>
      </c>
      <c r="F3122" s="75">
        <v>181.15199999999999</v>
      </c>
      <c r="G3122" s="59"/>
    </row>
    <row r="3123" spans="3:7" x14ac:dyDescent="0.25">
      <c r="C3123" s="59">
        <f t="shared" si="111"/>
        <v>2014</v>
      </c>
      <c r="D3123" s="59">
        <f t="shared" si="112"/>
        <v>5</v>
      </c>
      <c r="E3123" s="66">
        <v>41778</v>
      </c>
      <c r="F3123" s="75">
        <v>194.833</v>
      </c>
      <c r="G3123" s="59"/>
    </row>
    <row r="3124" spans="3:7" x14ac:dyDescent="0.25">
      <c r="C3124" s="59">
        <f t="shared" si="111"/>
        <v>2014</v>
      </c>
      <c r="D3124" s="59">
        <f t="shared" si="112"/>
        <v>5</v>
      </c>
      <c r="E3124" s="66">
        <v>41779</v>
      </c>
      <c r="F3124" s="75">
        <v>199.488</v>
      </c>
      <c r="G3124" s="59"/>
    </row>
    <row r="3125" spans="3:7" x14ac:dyDescent="0.25">
      <c r="C3125" s="59">
        <f t="shared" si="111"/>
        <v>2014</v>
      </c>
      <c r="D3125" s="59">
        <f t="shared" si="112"/>
        <v>5</v>
      </c>
      <c r="E3125" s="66">
        <v>41780</v>
      </c>
      <c r="F3125" s="75">
        <v>190.65799999999999</v>
      </c>
      <c r="G3125" s="59"/>
    </row>
    <row r="3126" spans="3:7" x14ac:dyDescent="0.25">
      <c r="C3126" s="59">
        <f t="shared" si="111"/>
        <v>2014</v>
      </c>
      <c r="D3126" s="59">
        <f t="shared" si="112"/>
        <v>5</v>
      </c>
      <c r="E3126" s="66">
        <v>41781</v>
      </c>
      <c r="F3126" s="75">
        <v>194.477</v>
      </c>
      <c r="G3126" s="59"/>
    </row>
    <row r="3127" spans="3:7" x14ac:dyDescent="0.25">
      <c r="C3127" s="59">
        <f t="shared" si="111"/>
        <v>2014</v>
      </c>
      <c r="D3127" s="59">
        <f t="shared" si="112"/>
        <v>5</v>
      </c>
      <c r="E3127" s="66">
        <v>41782</v>
      </c>
      <c r="F3127" s="75">
        <v>191.68</v>
      </c>
      <c r="G3127" s="59"/>
    </row>
    <row r="3128" spans="3:7" x14ac:dyDescent="0.25">
      <c r="C3128" s="59">
        <f t="shared" si="111"/>
        <v>2014</v>
      </c>
      <c r="D3128" s="59">
        <f t="shared" si="112"/>
        <v>5</v>
      </c>
      <c r="E3128" s="66">
        <v>41785</v>
      </c>
      <c r="F3128" s="75">
        <v>190.87100000000001</v>
      </c>
      <c r="G3128" s="59"/>
    </row>
    <row r="3129" spans="3:7" x14ac:dyDescent="0.25">
      <c r="C3129" s="59">
        <f t="shared" si="111"/>
        <v>2014</v>
      </c>
      <c r="D3129" s="59">
        <f t="shared" si="112"/>
        <v>5</v>
      </c>
      <c r="E3129" s="66">
        <v>41786</v>
      </c>
      <c r="F3129" s="75">
        <v>173.512</v>
      </c>
      <c r="G3129" s="59"/>
    </row>
    <row r="3130" spans="3:7" x14ac:dyDescent="0.25">
      <c r="C3130" s="59">
        <f t="shared" si="111"/>
        <v>2014</v>
      </c>
      <c r="D3130" s="59">
        <f t="shared" si="112"/>
        <v>5</v>
      </c>
      <c r="E3130" s="66">
        <v>41787</v>
      </c>
      <c r="F3130" s="75">
        <v>176.17</v>
      </c>
      <c r="G3130" s="59"/>
    </row>
    <row r="3131" spans="3:7" x14ac:dyDescent="0.25">
      <c r="C3131" s="59">
        <f t="shared" si="111"/>
        <v>2014</v>
      </c>
      <c r="D3131" s="59">
        <f t="shared" si="112"/>
        <v>5</v>
      </c>
      <c r="E3131" s="66">
        <v>41788</v>
      </c>
      <c r="F3131" s="75">
        <v>171.27600000000001</v>
      </c>
      <c r="G3131" s="59"/>
    </row>
    <row r="3132" spans="3:7" x14ac:dyDescent="0.25">
      <c r="C3132" s="59">
        <f t="shared" si="111"/>
        <v>2014</v>
      </c>
      <c r="D3132" s="59">
        <f t="shared" si="112"/>
        <v>5</v>
      </c>
      <c r="E3132" s="66">
        <v>41789</v>
      </c>
      <c r="F3132" s="75">
        <v>164.84200000000001</v>
      </c>
      <c r="G3132" s="59"/>
    </row>
    <row r="3133" spans="3:7" x14ac:dyDescent="0.25">
      <c r="C3133" s="59">
        <f t="shared" si="111"/>
        <v>2014</v>
      </c>
      <c r="D3133" s="59">
        <f t="shared" si="112"/>
        <v>6</v>
      </c>
      <c r="E3133" s="66">
        <v>41792</v>
      </c>
      <c r="F3133" s="75">
        <v>167.33500000000001</v>
      </c>
      <c r="G3133" s="59"/>
    </row>
    <row r="3134" spans="3:7" x14ac:dyDescent="0.25">
      <c r="C3134" s="59">
        <f t="shared" si="111"/>
        <v>2014</v>
      </c>
      <c r="D3134" s="59">
        <f t="shared" si="112"/>
        <v>6</v>
      </c>
      <c r="E3134" s="66">
        <v>41793</v>
      </c>
      <c r="F3134" s="75">
        <v>166.345</v>
      </c>
      <c r="G3134" s="59"/>
    </row>
    <row r="3135" spans="3:7" x14ac:dyDescent="0.25">
      <c r="C3135" s="59">
        <f t="shared" si="111"/>
        <v>2014</v>
      </c>
      <c r="D3135" s="59">
        <f t="shared" si="112"/>
        <v>6</v>
      </c>
      <c r="E3135" s="66">
        <v>41794</v>
      </c>
      <c r="F3135" s="75">
        <v>166.827</v>
      </c>
      <c r="G3135" s="59"/>
    </row>
    <row r="3136" spans="3:7" x14ac:dyDescent="0.25">
      <c r="C3136" s="59">
        <f t="shared" si="111"/>
        <v>2014</v>
      </c>
      <c r="D3136" s="59">
        <f t="shared" si="112"/>
        <v>6</v>
      </c>
      <c r="E3136" s="66">
        <v>41795</v>
      </c>
      <c r="F3136" s="75">
        <v>159.66999999999999</v>
      </c>
      <c r="G3136" s="59"/>
    </row>
    <row r="3137" spans="3:7" x14ac:dyDescent="0.25">
      <c r="C3137" s="59">
        <f t="shared" si="111"/>
        <v>2014</v>
      </c>
      <c r="D3137" s="59">
        <f t="shared" si="112"/>
        <v>6</v>
      </c>
      <c r="E3137" s="66">
        <v>41796</v>
      </c>
      <c r="F3137" s="75">
        <v>144.173</v>
      </c>
      <c r="G3137" s="59"/>
    </row>
    <row r="3138" spans="3:7" x14ac:dyDescent="0.25">
      <c r="C3138" s="59">
        <f t="shared" si="111"/>
        <v>2014</v>
      </c>
      <c r="D3138" s="59">
        <f t="shared" si="112"/>
        <v>6</v>
      </c>
      <c r="E3138" s="66">
        <v>41799</v>
      </c>
      <c r="F3138" s="75">
        <v>135.65799999999999</v>
      </c>
      <c r="G3138" s="59"/>
    </row>
    <row r="3139" spans="3:7" x14ac:dyDescent="0.25">
      <c r="C3139" s="59">
        <f t="shared" si="111"/>
        <v>2014</v>
      </c>
      <c r="D3139" s="59">
        <f t="shared" si="112"/>
        <v>6</v>
      </c>
      <c r="E3139" s="66">
        <v>41800</v>
      </c>
      <c r="F3139" s="75">
        <v>144.173</v>
      </c>
      <c r="G3139" s="59"/>
    </row>
    <row r="3140" spans="3:7" x14ac:dyDescent="0.25">
      <c r="C3140" s="59">
        <f t="shared" ref="C3140:C3197" si="113">YEAR(E3140)</f>
        <v>2014</v>
      </c>
      <c r="D3140" s="59">
        <f t="shared" ref="D3140:D3197" si="114">MONTH(E3140)</f>
        <v>6</v>
      </c>
      <c r="E3140" s="66">
        <v>41801</v>
      </c>
      <c r="F3140" s="75">
        <v>151.02500000000001</v>
      </c>
      <c r="G3140" s="59"/>
    </row>
    <row r="3141" spans="3:7" x14ac:dyDescent="0.25">
      <c r="C3141" s="59">
        <f t="shared" si="113"/>
        <v>2014</v>
      </c>
      <c r="D3141" s="59">
        <f t="shared" si="114"/>
        <v>6</v>
      </c>
      <c r="E3141" s="66">
        <v>41802</v>
      </c>
      <c r="F3141" s="75">
        <v>148.512</v>
      </c>
      <c r="G3141" s="59"/>
    </row>
    <row r="3142" spans="3:7" x14ac:dyDescent="0.25">
      <c r="C3142" s="59">
        <f t="shared" si="113"/>
        <v>2014</v>
      </c>
      <c r="D3142" s="59">
        <f t="shared" si="114"/>
        <v>6</v>
      </c>
      <c r="E3142" s="66">
        <v>41803</v>
      </c>
      <c r="F3142" s="75">
        <v>152.65199999999999</v>
      </c>
      <c r="G3142" s="59"/>
    </row>
    <row r="3143" spans="3:7" x14ac:dyDescent="0.25">
      <c r="C3143" s="59">
        <f t="shared" si="113"/>
        <v>2014</v>
      </c>
      <c r="D3143" s="59">
        <f t="shared" si="114"/>
        <v>6</v>
      </c>
      <c r="E3143" s="66">
        <v>41806</v>
      </c>
      <c r="F3143" s="75">
        <v>166.66</v>
      </c>
      <c r="G3143" s="59"/>
    </row>
    <row r="3144" spans="3:7" x14ac:dyDescent="0.25">
      <c r="C3144" s="59">
        <f t="shared" si="113"/>
        <v>2014</v>
      </c>
      <c r="D3144" s="59">
        <f t="shared" si="114"/>
        <v>6</v>
      </c>
      <c r="E3144" s="66">
        <v>41807</v>
      </c>
      <c r="F3144" s="75">
        <v>163.477</v>
      </c>
      <c r="G3144" s="59"/>
    </row>
    <row r="3145" spans="3:7" x14ac:dyDescent="0.25">
      <c r="C3145" s="59">
        <f t="shared" si="113"/>
        <v>2014</v>
      </c>
      <c r="D3145" s="59">
        <f t="shared" si="114"/>
        <v>6</v>
      </c>
      <c r="E3145" s="66">
        <v>41808</v>
      </c>
      <c r="F3145" s="75">
        <v>171.15199999999999</v>
      </c>
      <c r="G3145" s="59"/>
    </row>
    <row r="3146" spans="3:7" x14ac:dyDescent="0.25">
      <c r="C3146" s="59">
        <f t="shared" si="113"/>
        <v>2014</v>
      </c>
      <c r="D3146" s="59">
        <f t="shared" si="114"/>
        <v>6</v>
      </c>
      <c r="E3146" s="66">
        <v>41809</v>
      </c>
      <c r="F3146" s="75">
        <v>166.15199999999999</v>
      </c>
      <c r="G3146" s="59"/>
    </row>
    <row r="3147" spans="3:7" x14ac:dyDescent="0.25">
      <c r="C3147" s="59">
        <f t="shared" si="113"/>
        <v>2014</v>
      </c>
      <c r="D3147" s="59">
        <f t="shared" si="114"/>
        <v>6</v>
      </c>
      <c r="E3147" s="66">
        <v>41810</v>
      </c>
      <c r="F3147" s="75">
        <v>172.803</v>
      </c>
      <c r="G3147" s="59"/>
    </row>
    <row r="3148" spans="3:7" x14ac:dyDescent="0.25">
      <c r="C3148" s="59">
        <f t="shared" si="113"/>
        <v>2014</v>
      </c>
      <c r="D3148" s="59">
        <f t="shared" si="114"/>
        <v>6</v>
      </c>
      <c r="E3148" s="66">
        <v>41813</v>
      </c>
      <c r="F3148" s="75">
        <v>175.47</v>
      </c>
      <c r="G3148" s="59"/>
    </row>
    <row r="3149" spans="3:7" x14ac:dyDescent="0.25">
      <c r="C3149" s="59">
        <f t="shared" si="113"/>
        <v>2014</v>
      </c>
      <c r="D3149" s="59">
        <f t="shared" si="114"/>
        <v>6</v>
      </c>
      <c r="E3149" s="66">
        <v>41814</v>
      </c>
      <c r="F3149" s="75">
        <v>189.173</v>
      </c>
      <c r="G3149" s="59"/>
    </row>
    <row r="3150" spans="3:7" x14ac:dyDescent="0.25">
      <c r="C3150" s="59">
        <f t="shared" si="113"/>
        <v>2014</v>
      </c>
      <c r="D3150" s="59">
        <f t="shared" si="114"/>
        <v>6</v>
      </c>
      <c r="E3150" s="66">
        <v>41815</v>
      </c>
      <c r="F3150" s="75">
        <v>191.482</v>
      </c>
      <c r="G3150" s="59"/>
    </row>
    <row r="3151" spans="3:7" x14ac:dyDescent="0.25">
      <c r="C3151" s="59">
        <f t="shared" si="113"/>
        <v>2014</v>
      </c>
      <c r="D3151" s="59">
        <f t="shared" si="114"/>
        <v>6</v>
      </c>
      <c r="E3151" s="66">
        <v>41816</v>
      </c>
      <c r="F3151" s="75">
        <v>195.822</v>
      </c>
      <c r="G3151" s="59"/>
    </row>
    <row r="3152" spans="3:7" x14ac:dyDescent="0.25">
      <c r="C3152" s="59">
        <f t="shared" si="113"/>
        <v>2014</v>
      </c>
      <c r="D3152" s="59">
        <f t="shared" si="114"/>
        <v>6</v>
      </c>
      <c r="E3152" s="66">
        <v>41817</v>
      </c>
      <c r="F3152" s="75">
        <v>190.99</v>
      </c>
      <c r="G3152" s="59"/>
    </row>
    <row r="3153" spans="3:7" x14ac:dyDescent="0.25">
      <c r="C3153" s="59">
        <f t="shared" si="113"/>
        <v>2014</v>
      </c>
      <c r="D3153" s="59">
        <f t="shared" si="114"/>
        <v>6</v>
      </c>
      <c r="E3153" s="66">
        <v>41820</v>
      </c>
      <c r="F3153" s="75">
        <v>195.798</v>
      </c>
      <c r="G3153" s="59"/>
    </row>
    <row r="3154" spans="3:7" x14ac:dyDescent="0.25">
      <c r="C3154" s="59">
        <f t="shared" si="113"/>
        <v>2014</v>
      </c>
      <c r="D3154" s="59">
        <f t="shared" si="114"/>
        <v>7</v>
      </c>
      <c r="E3154" s="66">
        <v>41821</v>
      </c>
      <c r="F3154" s="75">
        <v>190.327</v>
      </c>
      <c r="G3154" s="59"/>
    </row>
    <row r="3155" spans="3:7" x14ac:dyDescent="0.25">
      <c r="C3155" s="59">
        <f t="shared" si="113"/>
        <v>2014</v>
      </c>
      <c r="D3155" s="59">
        <f t="shared" si="114"/>
        <v>7</v>
      </c>
      <c r="E3155" s="66">
        <v>41822</v>
      </c>
      <c r="F3155" s="75">
        <v>191.178</v>
      </c>
      <c r="G3155" s="59"/>
    </row>
    <row r="3156" spans="3:7" x14ac:dyDescent="0.25">
      <c r="C3156" s="59">
        <f t="shared" si="113"/>
        <v>2014</v>
      </c>
      <c r="D3156" s="59">
        <f t="shared" si="114"/>
        <v>7</v>
      </c>
      <c r="E3156" s="66">
        <v>41823</v>
      </c>
      <c r="F3156" s="75">
        <v>189.477</v>
      </c>
      <c r="G3156" s="59"/>
    </row>
    <row r="3157" spans="3:7" x14ac:dyDescent="0.25">
      <c r="C3157" s="59">
        <f t="shared" si="113"/>
        <v>2014</v>
      </c>
      <c r="D3157" s="59">
        <f t="shared" si="114"/>
        <v>7</v>
      </c>
      <c r="E3157" s="66">
        <v>41824</v>
      </c>
      <c r="F3157" s="75">
        <v>191.69</v>
      </c>
      <c r="G3157" s="59"/>
    </row>
    <row r="3158" spans="3:7" x14ac:dyDescent="0.25">
      <c r="C3158" s="59">
        <f t="shared" si="113"/>
        <v>2014</v>
      </c>
      <c r="D3158" s="59">
        <f t="shared" si="114"/>
        <v>7</v>
      </c>
      <c r="E3158" s="66">
        <v>41827</v>
      </c>
      <c r="F3158" s="75">
        <v>196.15199999999999</v>
      </c>
      <c r="G3158" s="59"/>
    </row>
    <row r="3159" spans="3:7" x14ac:dyDescent="0.25">
      <c r="C3159" s="59">
        <f t="shared" si="113"/>
        <v>2014</v>
      </c>
      <c r="D3159" s="59">
        <f t="shared" si="114"/>
        <v>7</v>
      </c>
      <c r="E3159" s="66">
        <v>41828</v>
      </c>
      <c r="F3159" s="75">
        <v>207.49700000000001</v>
      </c>
      <c r="G3159" s="59"/>
    </row>
    <row r="3160" spans="3:7" x14ac:dyDescent="0.25">
      <c r="C3160" s="59">
        <f t="shared" si="113"/>
        <v>2014</v>
      </c>
      <c r="D3160" s="59">
        <f t="shared" si="114"/>
        <v>7</v>
      </c>
      <c r="E3160" s="66">
        <v>41829</v>
      </c>
      <c r="F3160" s="75">
        <v>209.173</v>
      </c>
      <c r="G3160" s="59"/>
    </row>
    <row r="3161" spans="3:7" x14ac:dyDescent="0.25">
      <c r="C3161" s="59">
        <f t="shared" si="113"/>
        <v>2014</v>
      </c>
      <c r="D3161" s="59">
        <f t="shared" si="114"/>
        <v>7</v>
      </c>
      <c r="E3161" s="66">
        <v>41830</v>
      </c>
      <c r="F3161" s="75">
        <v>218.702</v>
      </c>
      <c r="G3161" s="59"/>
    </row>
    <row r="3162" spans="3:7" x14ac:dyDescent="0.25">
      <c r="C3162" s="59">
        <f t="shared" si="113"/>
        <v>2014</v>
      </c>
      <c r="D3162" s="59">
        <f t="shared" si="114"/>
        <v>7</v>
      </c>
      <c r="E3162" s="66">
        <v>41831</v>
      </c>
      <c r="F3162" s="75">
        <v>216.178</v>
      </c>
      <c r="G3162" s="59"/>
    </row>
    <row r="3163" spans="3:7" x14ac:dyDescent="0.25">
      <c r="C3163" s="59">
        <f t="shared" si="113"/>
        <v>2014</v>
      </c>
      <c r="D3163" s="59">
        <f t="shared" si="114"/>
        <v>7</v>
      </c>
      <c r="E3163" s="66">
        <v>41834</v>
      </c>
      <c r="F3163" s="75">
        <v>217.47300000000001</v>
      </c>
      <c r="G3163" s="59"/>
    </row>
    <row r="3164" spans="3:7" x14ac:dyDescent="0.25">
      <c r="C3164" s="59">
        <f t="shared" si="113"/>
        <v>2014</v>
      </c>
      <c r="D3164" s="59">
        <f t="shared" si="114"/>
        <v>7</v>
      </c>
      <c r="E3164" s="66">
        <v>41835</v>
      </c>
      <c r="F3164" s="75">
        <v>227.523</v>
      </c>
      <c r="G3164" s="59"/>
    </row>
    <row r="3165" spans="3:7" x14ac:dyDescent="0.25">
      <c r="C3165" s="59">
        <f t="shared" si="113"/>
        <v>2014</v>
      </c>
      <c r="D3165" s="59">
        <f t="shared" si="114"/>
        <v>7</v>
      </c>
      <c r="E3165" s="66">
        <v>41836</v>
      </c>
      <c r="F3165" s="75">
        <v>218.11</v>
      </c>
      <c r="G3165" s="59"/>
    </row>
    <row r="3166" spans="3:7" x14ac:dyDescent="0.25">
      <c r="C3166" s="59">
        <f t="shared" si="113"/>
        <v>2014</v>
      </c>
      <c r="D3166" s="59">
        <f t="shared" si="114"/>
        <v>7</v>
      </c>
      <c r="E3166" s="66">
        <v>41837</v>
      </c>
      <c r="F3166" s="75">
        <v>220.673</v>
      </c>
      <c r="G3166" s="59"/>
    </row>
    <row r="3167" spans="3:7" x14ac:dyDescent="0.25">
      <c r="C3167" s="59">
        <f t="shared" si="113"/>
        <v>2014</v>
      </c>
      <c r="D3167" s="59">
        <f t="shared" si="114"/>
        <v>7</v>
      </c>
      <c r="E3167" s="66">
        <v>41838</v>
      </c>
      <c r="F3167" s="75">
        <v>219.36500000000001</v>
      </c>
      <c r="G3167" s="59"/>
    </row>
    <row r="3168" spans="3:7" x14ac:dyDescent="0.25">
      <c r="C3168" s="59">
        <f t="shared" si="113"/>
        <v>2014</v>
      </c>
      <c r="D3168" s="59">
        <f t="shared" si="114"/>
        <v>7</v>
      </c>
      <c r="E3168" s="66">
        <v>41841</v>
      </c>
      <c r="F3168" s="75">
        <v>226.15199999999999</v>
      </c>
      <c r="G3168" s="59"/>
    </row>
    <row r="3169" spans="3:7" x14ac:dyDescent="0.25">
      <c r="C3169" s="59">
        <f t="shared" si="113"/>
        <v>2014</v>
      </c>
      <c r="D3169" s="59">
        <f t="shared" si="114"/>
        <v>7</v>
      </c>
      <c r="E3169" s="66">
        <v>41842</v>
      </c>
      <c r="F3169" s="75">
        <v>226.482</v>
      </c>
      <c r="G3169" s="59"/>
    </row>
    <row r="3170" spans="3:7" x14ac:dyDescent="0.25">
      <c r="C3170" s="59">
        <f t="shared" si="113"/>
        <v>2014</v>
      </c>
      <c r="D3170" s="59">
        <f t="shared" si="114"/>
        <v>7</v>
      </c>
      <c r="E3170" s="66">
        <v>41843</v>
      </c>
      <c r="F3170" s="75">
        <v>216.50800000000001</v>
      </c>
      <c r="G3170" s="59"/>
    </row>
    <row r="3171" spans="3:7" x14ac:dyDescent="0.25">
      <c r="C3171" s="59">
        <f t="shared" si="113"/>
        <v>2014</v>
      </c>
      <c r="D3171" s="59">
        <f t="shared" si="114"/>
        <v>7</v>
      </c>
      <c r="E3171" s="66">
        <v>41844</v>
      </c>
      <c r="F3171" s="75">
        <v>218.15799999999999</v>
      </c>
      <c r="G3171" s="59"/>
    </row>
    <row r="3172" spans="3:7" x14ac:dyDescent="0.25">
      <c r="C3172" s="59">
        <f t="shared" si="113"/>
        <v>2014</v>
      </c>
      <c r="D3172" s="59">
        <f t="shared" si="114"/>
        <v>7</v>
      </c>
      <c r="E3172" s="66">
        <v>41845</v>
      </c>
      <c r="F3172" s="75">
        <v>213.173</v>
      </c>
      <c r="G3172" s="59"/>
    </row>
    <row r="3173" spans="3:7" x14ac:dyDescent="0.25">
      <c r="C3173" s="59">
        <f t="shared" si="113"/>
        <v>2014</v>
      </c>
      <c r="D3173" s="59">
        <f t="shared" si="114"/>
        <v>7</v>
      </c>
      <c r="E3173" s="66">
        <v>41848</v>
      </c>
      <c r="F3173" s="75">
        <v>217.49700000000001</v>
      </c>
      <c r="G3173" s="59"/>
    </row>
    <row r="3174" spans="3:7" x14ac:dyDescent="0.25">
      <c r="C3174" s="59">
        <f t="shared" si="113"/>
        <v>2014</v>
      </c>
      <c r="D3174" s="59">
        <f t="shared" si="114"/>
        <v>7</v>
      </c>
      <c r="E3174" s="66">
        <v>41849</v>
      </c>
      <c r="F3174" s="75">
        <v>220.148</v>
      </c>
      <c r="G3174" s="59"/>
    </row>
    <row r="3175" spans="3:7" x14ac:dyDescent="0.25">
      <c r="C3175" s="59">
        <f t="shared" si="113"/>
        <v>2014</v>
      </c>
      <c r="D3175" s="59">
        <f t="shared" si="114"/>
        <v>7</v>
      </c>
      <c r="E3175" s="66">
        <v>41850</v>
      </c>
      <c r="F3175" s="75">
        <v>217.673</v>
      </c>
      <c r="G3175" s="59"/>
    </row>
    <row r="3176" spans="3:7" x14ac:dyDescent="0.25">
      <c r="C3176" s="59">
        <f t="shared" si="113"/>
        <v>2014</v>
      </c>
      <c r="D3176" s="59">
        <f t="shared" si="114"/>
        <v>7</v>
      </c>
      <c r="E3176" s="66">
        <v>41851</v>
      </c>
      <c r="F3176" s="75">
        <v>236.673</v>
      </c>
      <c r="G3176" s="59"/>
    </row>
    <row r="3177" spans="3:7" x14ac:dyDescent="0.25">
      <c r="C3177" s="59">
        <f t="shared" si="113"/>
        <v>2014</v>
      </c>
      <c r="D3177" s="59">
        <f t="shared" si="114"/>
        <v>8</v>
      </c>
      <c r="E3177" s="66">
        <v>41852</v>
      </c>
      <c r="F3177" s="75">
        <v>265.517</v>
      </c>
      <c r="G3177" s="59"/>
    </row>
    <row r="3178" spans="3:7" x14ac:dyDescent="0.25">
      <c r="C3178" s="59">
        <f t="shared" si="113"/>
        <v>2014</v>
      </c>
      <c r="D3178" s="59">
        <f t="shared" si="114"/>
        <v>8</v>
      </c>
      <c r="E3178" s="66">
        <v>41855</v>
      </c>
      <c r="F3178" s="75">
        <v>254.64500000000001</v>
      </c>
      <c r="G3178" s="59"/>
    </row>
    <row r="3179" spans="3:7" x14ac:dyDescent="0.25">
      <c r="C3179" s="59">
        <f t="shared" si="113"/>
        <v>2014</v>
      </c>
      <c r="D3179" s="59">
        <f t="shared" si="114"/>
        <v>8</v>
      </c>
      <c r="E3179" s="66">
        <v>41856</v>
      </c>
      <c r="F3179" s="75">
        <v>249.197</v>
      </c>
      <c r="G3179" s="59"/>
    </row>
    <row r="3180" spans="3:7" x14ac:dyDescent="0.25">
      <c r="C3180" s="59">
        <f t="shared" si="113"/>
        <v>2014</v>
      </c>
      <c r="D3180" s="59">
        <f t="shared" si="114"/>
        <v>8</v>
      </c>
      <c r="E3180" s="66">
        <v>41857</v>
      </c>
      <c r="F3180" s="75">
        <v>265.685</v>
      </c>
      <c r="G3180" s="59"/>
    </row>
    <row r="3181" spans="3:7" x14ac:dyDescent="0.25">
      <c r="C3181" s="59">
        <f t="shared" si="113"/>
        <v>2014</v>
      </c>
      <c r="D3181" s="59">
        <f t="shared" si="114"/>
        <v>8</v>
      </c>
      <c r="E3181" s="66">
        <v>41858</v>
      </c>
      <c r="F3181" s="75">
        <v>270.517</v>
      </c>
      <c r="G3181" s="59"/>
    </row>
    <row r="3182" spans="3:7" x14ac:dyDescent="0.25">
      <c r="C3182" s="59">
        <f t="shared" si="113"/>
        <v>2014</v>
      </c>
      <c r="D3182" s="59">
        <f t="shared" si="114"/>
        <v>8</v>
      </c>
      <c r="E3182" s="66">
        <v>41859</v>
      </c>
      <c r="F3182" s="75">
        <v>289.55200000000002</v>
      </c>
      <c r="G3182" s="59"/>
    </row>
    <row r="3183" spans="3:7" x14ac:dyDescent="0.25">
      <c r="C3183" s="59">
        <f t="shared" si="113"/>
        <v>2014</v>
      </c>
      <c r="D3183" s="59">
        <f t="shared" si="114"/>
        <v>8</v>
      </c>
      <c r="E3183" s="66">
        <v>41862</v>
      </c>
      <c r="F3183" s="75">
        <v>257.00299999999999</v>
      </c>
      <c r="G3183" s="59"/>
    </row>
    <row r="3184" spans="3:7" x14ac:dyDescent="0.25">
      <c r="C3184" s="59">
        <f t="shared" si="113"/>
        <v>2014</v>
      </c>
      <c r="D3184" s="59">
        <f t="shared" si="114"/>
        <v>8</v>
      </c>
      <c r="E3184" s="66">
        <v>41863</v>
      </c>
      <c r="F3184" s="75">
        <v>244.16</v>
      </c>
      <c r="G3184" s="59"/>
    </row>
    <row r="3185" spans="3:7" x14ac:dyDescent="0.25">
      <c r="C3185" s="59">
        <f t="shared" si="113"/>
        <v>2014</v>
      </c>
      <c r="D3185" s="59">
        <f t="shared" si="114"/>
        <v>8</v>
      </c>
      <c r="E3185" s="66">
        <v>41864</v>
      </c>
      <c r="F3185" s="75">
        <v>237.827</v>
      </c>
      <c r="G3185" s="59"/>
    </row>
    <row r="3186" spans="3:7" x14ac:dyDescent="0.25">
      <c r="C3186" s="59">
        <f t="shared" si="113"/>
        <v>2014</v>
      </c>
      <c r="D3186" s="59">
        <f t="shared" si="114"/>
        <v>8</v>
      </c>
      <c r="E3186" s="66">
        <v>41865</v>
      </c>
      <c r="F3186" s="75">
        <v>237.715</v>
      </c>
      <c r="G3186" s="59"/>
    </row>
    <row r="3187" spans="3:7" x14ac:dyDescent="0.25">
      <c r="C3187" s="59">
        <f t="shared" si="113"/>
        <v>2014</v>
      </c>
      <c r="D3187" s="59">
        <f t="shared" si="114"/>
        <v>8</v>
      </c>
      <c r="E3187" s="66">
        <v>41866</v>
      </c>
      <c r="F3187" s="75">
        <v>229.512</v>
      </c>
      <c r="G3187" s="59"/>
    </row>
    <row r="3188" spans="3:7" x14ac:dyDescent="0.25">
      <c r="C3188" s="59">
        <f t="shared" si="113"/>
        <v>2014</v>
      </c>
      <c r="D3188" s="59">
        <f t="shared" si="114"/>
        <v>8</v>
      </c>
      <c r="E3188" s="66">
        <v>41869</v>
      </c>
      <c r="F3188" s="75">
        <v>227.16300000000001</v>
      </c>
      <c r="G3188" s="59"/>
    </row>
    <row r="3189" spans="3:7" x14ac:dyDescent="0.25">
      <c r="C3189" s="59">
        <f t="shared" si="113"/>
        <v>2014</v>
      </c>
      <c r="D3189" s="59">
        <f t="shared" si="114"/>
        <v>8</v>
      </c>
      <c r="E3189" s="66">
        <v>41870</v>
      </c>
      <c r="F3189" s="75">
        <v>224.50800000000001</v>
      </c>
      <c r="G3189" s="59"/>
    </row>
    <row r="3190" spans="3:7" x14ac:dyDescent="0.25">
      <c r="C3190" s="59">
        <f t="shared" si="113"/>
        <v>2014</v>
      </c>
      <c r="D3190" s="59">
        <f t="shared" si="114"/>
        <v>8</v>
      </c>
      <c r="E3190" s="66">
        <v>41871</v>
      </c>
      <c r="F3190" s="75">
        <v>221.69900000000001</v>
      </c>
      <c r="G3190" s="59"/>
    </row>
    <row r="3191" spans="3:7" x14ac:dyDescent="0.25">
      <c r="C3191" s="59">
        <f t="shared" si="113"/>
        <v>2014</v>
      </c>
      <c r="D3191" s="59">
        <f t="shared" si="114"/>
        <v>8</v>
      </c>
      <c r="E3191" s="66">
        <v>41872</v>
      </c>
      <c r="F3191" s="75">
        <v>211.518</v>
      </c>
      <c r="G3191" s="59"/>
    </row>
    <row r="3192" spans="3:7" x14ac:dyDescent="0.25">
      <c r="C3192" s="59">
        <f t="shared" si="113"/>
        <v>2014</v>
      </c>
      <c r="D3192" s="59">
        <f t="shared" si="114"/>
        <v>8</v>
      </c>
      <c r="E3192" s="66">
        <v>41873</v>
      </c>
      <c r="F3192" s="75">
        <v>207.857</v>
      </c>
      <c r="G3192" s="59"/>
    </row>
    <row r="3193" spans="3:7" x14ac:dyDescent="0.25">
      <c r="C3193" s="59">
        <f t="shared" si="113"/>
        <v>2014</v>
      </c>
      <c r="D3193" s="59">
        <f t="shared" si="114"/>
        <v>8</v>
      </c>
      <c r="E3193" s="66">
        <v>41876</v>
      </c>
      <c r="F3193" s="75">
        <v>208.30600000000001</v>
      </c>
      <c r="G3193" s="59"/>
    </row>
    <row r="3194" spans="3:7" x14ac:dyDescent="0.25">
      <c r="C3194" s="59">
        <f t="shared" si="113"/>
        <v>2014</v>
      </c>
      <c r="D3194" s="59">
        <f t="shared" si="114"/>
        <v>8</v>
      </c>
      <c r="E3194" s="66">
        <v>41877</v>
      </c>
      <c r="F3194" s="75">
        <v>189.50299999999999</v>
      </c>
      <c r="G3194" s="59"/>
    </row>
    <row r="3195" spans="3:7" x14ac:dyDescent="0.25">
      <c r="C3195" s="59">
        <f t="shared" si="113"/>
        <v>2014</v>
      </c>
      <c r="D3195" s="59">
        <f t="shared" si="114"/>
        <v>8</v>
      </c>
      <c r="E3195" s="66">
        <v>41878</v>
      </c>
      <c r="F3195" s="75">
        <v>190.96199999999999</v>
      </c>
      <c r="G3195" s="59"/>
    </row>
    <row r="3196" spans="3:7" x14ac:dyDescent="0.25">
      <c r="C3196" s="59">
        <f t="shared" si="113"/>
        <v>2014</v>
      </c>
      <c r="D3196" s="59">
        <f t="shared" si="114"/>
        <v>8</v>
      </c>
      <c r="E3196" s="66">
        <v>41879</v>
      </c>
      <c r="F3196" s="75">
        <v>187.852</v>
      </c>
      <c r="G3196" s="59"/>
    </row>
    <row r="3197" spans="3:7" x14ac:dyDescent="0.25">
      <c r="C3197" s="59">
        <f t="shared" si="113"/>
        <v>2014</v>
      </c>
      <c r="D3197" s="59">
        <f t="shared" si="114"/>
        <v>8</v>
      </c>
      <c r="E3197" s="66">
        <v>41880</v>
      </c>
      <c r="F3197" s="75">
        <v>192.94900000000001</v>
      </c>
      <c r="G319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tbECM</vt:lpstr>
      <vt:lpstr>decfact</vt:lpstr>
      <vt:lpstr>g.2 impieghi kc TWO STEP</vt:lpstr>
      <vt:lpstr>e.2 impieghi private TWO STEP</vt:lpstr>
      <vt:lpstr>f.2 impieghi enti TWO STEP</vt:lpstr>
      <vt:lpstr>c.2 impieghi sme TWO STEP</vt:lpstr>
      <vt:lpstr>a.2 impieghi pmi TWO STEP</vt:lpstr>
      <vt:lpstr>d.2 impieghi retail pf TWO STEP</vt:lpstr>
      <vt:lpstr>cds bmps</vt:lpstr>
    </vt:vector>
  </TitlesOfParts>
  <Company>Gruppo MPS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S505648</dc:creator>
  <cp:lastModifiedBy>S506285</cp:lastModifiedBy>
  <cp:lastPrinted>2013-10-21T10:55:43Z</cp:lastPrinted>
  <dcterms:created xsi:type="dcterms:W3CDTF">2012-05-11T10:50:10Z</dcterms:created>
  <dcterms:modified xsi:type="dcterms:W3CDTF">2016-04-14T08:38:18Z</dcterms:modified>
</cp:coreProperties>
</file>