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lhasználó\Munka\!PROJEKTEK\ALLEA projekt\"/>
    </mc:Choice>
  </mc:AlternateContent>
  <xr:revisionPtr revIDLastSave="0" documentId="13_ncr:1_{49B57831-DF7C-44DF-9D0F-1415885C91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érköltség" sheetId="17" r:id="rId1"/>
    <sheet name="Havi béradatok" sheetId="21" r:id="rId2"/>
  </sheets>
  <definedNames>
    <definedName name="_xlnm._FilterDatabase" localSheetId="0" hidden="1">Bérköltség!$A$5:$T$18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" i="17" l="1"/>
  <c r="H17" i="17"/>
  <c r="H16" i="17"/>
  <c r="K16" i="17" s="1"/>
  <c r="H15" i="17"/>
  <c r="H14" i="17"/>
  <c r="K14" i="17" s="1"/>
  <c r="M14" i="17" s="1"/>
  <c r="H13" i="17"/>
  <c r="K13" i="17" s="1"/>
  <c r="M13" i="17" s="1"/>
  <c r="H12" i="17"/>
  <c r="H11" i="17"/>
  <c r="K11" i="17" s="1"/>
  <c r="M11" i="17" s="1"/>
  <c r="N11" i="17" s="1"/>
  <c r="H10" i="17"/>
  <c r="K10" i="17" s="1"/>
  <c r="M10" i="17" s="1"/>
  <c r="N10" i="17" s="1"/>
  <c r="H9" i="17"/>
  <c r="K9" i="17" s="1"/>
  <c r="L9" i="17" s="1"/>
  <c r="H8" i="17"/>
  <c r="K8" i="17" s="1"/>
  <c r="L8" i="17" s="1"/>
  <c r="H7" i="17"/>
  <c r="K7" i="17" s="1"/>
  <c r="L7" i="17" s="1"/>
  <c r="S2" i="17"/>
  <c r="T2" i="17"/>
  <c r="N13" i="17" l="1"/>
  <c r="L16" i="17"/>
  <c r="M16" i="17"/>
  <c r="N16" i="17" s="1"/>
  <c r="N14" i="17"/>
  <c r="L14" i="17"/>
  <c r="K12" i="17"/>
  <c r="M9" i="17"/>
  <c r="N9" i="17" s="1"/>
  <c r="K17" i="17"/>
  <c r="L10" i="17"/>
  <c r="K15" i="17"/>
  <c r="M8" i="17"/>
  <c r="N8" i="17" s="1"/>
  <c r="L13" i="17"/>
  <c r="K18" i="17"/>
  <c r="L11" i="17"/>
  <c r="M7" i="17"/>
  <c r="N7" i="17" s="1"/>
  <c r="R2" i="17"/>
  <c r="M18" i="17" l="1"/>
  <c r="N18" i="17" s="1"/>
  <c r="L18" i="17"/>
  <c r="M17" i="17"/>
  <c r="N17" i="17" s="1"/>
  <c r="L17" i="17"/>
  <c r="M15" i="17"/>
  <c r="N15" i="17" s="1"/>
  <c r="L15" i="17"/>
  <c r="M12" i="17"/>
  <c r="N12" i="17" s="1"/>
  <c r="L12" i="17"/>
  <c r="H6" i="17"/>
  <c r="K26" i="17" l="1"/>
  <c r="K6" i="17"/>
  <c r="L6" i="17" s="1"/>
  <c r="M6" i="17" l="1"/>
  <c r="N6" i="17" l="1"/>
  <c r="L26" i="1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Domján Gábor</author>
  </authors>
  <commentList>
    <comment ref="S2" authorId="0" shapeId="0" xr:uid="{5D6E737A-A097-4CA2-817B-40E88E0E086F}">
      <text>
        <r>
          <rPr>
            <b/>
            <sz val="9"/>
            <color indexed="81"/>
            <rFont val="Tahoma"/>
            <family val="2"/>
            <charset val="238"/>
          </rPr>
          <t>Ha mínusz 1-2 forint az eltérés, akkor én lecsökkentem a bruttó bért annyival. Ha plusz 1-2 forint, akkor marad az alaplevél szerinti bére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G7" authorId="0" shapeId="0" xr:uid="{1056AC09-5EF7-4B23-96EA-2126958626D5}">
      <text>
        <r>
          <rPr>
            <b/>
            <sz val="9"/>
            <color indexed="81"/>
            <rFont val="Tahoma"/>
            <family val="2"/>
            <charset val="238"/>
          </rPr>
          <t>jár. Kedv.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K7" authorId="0" shapeId="0" xr:uid="{826A9D14-FDC1-41ED-ACFB-55DDBA63134E}">
      <text>
        <r>
          <rPr>
            <b/>
            <sz val="9"/>
            <color indexed="81"/>
            <rFont val="Tahoma"/>
            <family val="2"/>
            <charset val="238"/>
          </rPr>
          <t>ekkor még nem az egészet könyveltem le, csak valamilen árfolyamon. Módosítani kell úgy, hogy minden hónapban elkönyvelem a dolgozó adott havi bérét (726.000 + jár)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G8" authorId="0" shapeId="0" xr:uid="{9BC68E71-C6D5-45C2-A7BA-786DBD7EDC3A}">
      <text>
        <r>
          <rPr>
            <b/>
            <sz val="9"/>
            <color indexed="81"/>
            <rFont val="Tahoma"/>
            <family val="2"/>
            <charset val="238"/>
          </rPr>
          <t>jár. Kedv.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K8" authorId="0" shapeId="0" xr:uid="{7105D0BA-ED3E-4075-BAFA-76EF9ED617E9}">
      <text>
        <r>
          <rPr>
            <b/>
            <sz val="9"/>
            <color indexed="81"/>
            <rFont val="Tahoma"/>
            <family val="2"/>
            <charset val="238"/>
          </rPr>
          <t>ekkor még nem az egészet könyveltem le, csak valamilen árfolyamon. Módosítani kell úgy, hogy minden hónapban elkönyvelem a dolgozó adott havi bérét (726.000 + jár)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G9" authorId="0" shapeId="0" xr:uid="{A51AE9E8-B921-4196-8C46-BEC3CBA58C3A}">
      <text>
        <r>
          <rPr>
            <b/>
            <sz val="9"/>
            <color indexed="81"/>
            <rFont val="Tahoma"/>
            <family val="2"/>
            <charset val="238"/>
          </rPr>
          <t>jár. Kedv.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K9" authorId="0" shapeId="0" xr:uid="{21A9A536-1299-42AB-BB4B-041FC542699C}">
      <text>
        <r>
          <rPr>
            <b/>
            <sz val="9"/>
            <color indexed="81"/>
            <rFont val="Tahoma"/>
            <family val="2"/>
            <charset val="238"/>
          </rPr>
          <t>ekkor még nem az egészet könyveltem le, csak valamilen árfolyamon. Módosítani kell úgy, hogy minden hónapban elkönyvelem a dolgozó adott havi bérét (726.000 + jár)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G10" authorId="0" shapeId="0" xr:uid="{F0205BC6-9898-4698-A2D4-A81DB0C2408F}">
      <text>
        <r>
          <rPr>
            <b/>
            <sz val="9"/>
            <color indexed="81"/>
            <rFont val="Tahoma"/>
            <family val="2"/>
            <charset val="238"/>
          </rPr>
          <t>jár. Kedv.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K10" authorId="0" shapeId="0" xr:uid="{8AAC337A-EAF7-4A47-99D3-9C47B3EC4E82}">
      <text>
        <r>
          <rPr>
            <b/>
            <sz val="9"/>
            <color indexed="81"/>
            <rFont val="Tahoma"/>
            <family val="2"/>
            <charset val="238"/>
          </rPr>
          <t>ekkor még nem az egészet könyveltem le, csak valamilen árfolyamon. Módosítani kell úgy, hogy minden hónapban elkönyvelem a dolgozó adott havi bérét (726.000 + jár)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G11" authorId="0" shapeId="0" xr:uid="{84F0078D-177E-4F52-8448-A76CC7215C93}">
      <text>
        <r>
          <rPr>
            <b/>
            <sz val="9"/>
            <color indexed="81"/>
            <rFont val="Tahoma"/>
            <family val="2"/>
            <charset val="238"/>
          </rPr>
          <t>jár. Kedv.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G12" authorId="0" shapeId="0" xr:uid="{1A93D660-E239-487A-BABE-ABF8CE75BF42}">
      <text>
        <r>
          <rPr>
            <b/>
            <sz val="9"/>
            <color indexed="81"/>
            <rFont val="Tahoma"/>
            <family val="2"/>
            <charset val="238"/>
          </rPr>
          <t>jár. Kedv.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G13" authorId="0" shapeId="0" xr:uid="{567A99FD-1B6A-470A-9C68-5906DBF4A049}">
      <text>
        <r>
          <rPr>
            <b/>
            <sz val="9"/>
            <color indexed="81"/>
            <rFont val="Tahoma"/>
            <family val="2"/>
            <charset val="238"/>
          </rPr>
          <t>jár. Kedv.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G14" authorId="0" shapeId="0" xr:uid="{EF0B6C82-44C5-4C5C-B520-138EA1BAAF58}">
      <text>
        <r>
          <rPr>
            <b/>
            <sz val="9"/>
            <color indexed="81"/>
            <rFont val="Tahoma"/>
            <family val="2"/>
            <charset val="238"/>
          </rPr>
          <t>jár. Kedv.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G15" authorId="0" shapeId="0" xr:uid="{1039A0A2-BB55-4CD6-832E-75245B05F7AE}">
      <text>
        <r>
          <rPr>
            <b/>
            <sz val="9"/>
            <color indexed="81"/>
            <rFont val="Tahoma"/>
            <family val="2"/>
            <charset val="238"/>
          </rPr>
          <t>jár. Kedv.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G16" authorId="0" shapeId="0" xr:uid="{52F7DF8F-37EB-4B34-ADF9-449E4B8E587E}">
      <text>
        <r>
          <rPr>
            <b/>
            <sz val="9"/>
            <color indexed="81"/>
            <rFont val="Tahoma"/>
            <family val="2"/>
            <charset val="238"/>
          </rPr>
          <t>jár. Kedv.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G17" authorId="0" shapeId="0" xr:uid="{99FF6405-71E4-4ED0-8F0A-1DBCCC5666E8}">
      <text>
        <r>
          <rPr>
            <b/>
            <sz val="9"/>
            <color indexed="81"/>
            <rFont val="Tahoma"/>
            <family val="2"/>
            <charset val="238"/>
          </rPr>
          <t>jár. Kedv.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G18" authorId="0" shapeId="0" xr:uid="{B80E9BC9-E4C2-40A5-A5E8-4473F51E7BD3}">
      <text>
        <r>
          <rPr>
            <b/>
            <sz val="9"/>
            <color indexed="81"/>
            <rFont val="Tahoma"/>
            <family val="2"/>
            <charset val="238"/>
          </rPr>
          <t>jár. Kedv.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<sst xmlns="http://schemas.openxmlformats.org/spreadsheetml/2006/main" count="136" uniqueCount="68">
  <si>
    <t>résztvevő</t>
  </si>
  <si>
    <t>óra</t>
  </si>
  <si>
    <t>bér arány</t>
  </si>
  <si>
    <t>ÖSSZESEN</t>
  </si>
  <si>
    <t>időszak</t>
  </si>
  <si>
    <t>Tény/kötváll</t>
  </si>
  <si>
    <t>Tény</t>
  </si>
  <si>
    <t>elszámolt bruttó</t>
  </si>
  <si>
    <t>Köt. váll.</t>
  </si>
  <si>
    <t xml:space="preserve">Központi </t>
  </si>
  <si>
    <t>bruttó bér</t>
  </si>
  <si>
    <t>munkában</t>
  </si>
  <si>
    <t>munkaidő</t>
  </si>
  <si>
    <t xml:space="preserve">Szakmai megvalósításban </t>
  </si>
  <si>
    <t>témaszám</t>
  </si>
  <si>
    <t>komp.</t>
  </si>
  <si>
    <t>töltött</t>
  </si>
  <si>
    <t>elszámolt</t>
  </si>
  <si>
    <t>elszámolt bér</t>
  </si>
  <si>
    <t>közreműködő munkatársak (Név)</t>
  </si>
  <si>
    <t>(Hónap)</t>
  </si>
  <si>
    <t>(számfejtés)</t>
  </si>
  <si>
    <t>nélkül</t>
  </si>
  <si>
    <t>arány</t>
  </si>
  <si>
    <t>bér</t>
  </si>
  <si>
    <t>járulék</t>
  </si>
  <si>
    <t>különbsége</t>
  </si>
  <si>
    <t>Szociális</t>
  </si>
  <si>
    <t xml:space="preserve">hozzájárulási </t>
  </si>
  <si>
    <t>adó mértéke</t>
  </si>
  <si>
    <t xml:space="preserve">havi </t>
  </si>
  <si>
    <t>projekt</t>
  </si>
  <si>
    <t>2022.09</t>
  </si>
  <si>
    <t>2022.10</t>
  </si>
  <si>
    <t>2022.11</t>
  </si>
  <si>
    <t>2022.12</t>
  </si>
  <si>
    <t>2023.01</t>
  </si>
  <si>
    <t>2023.02</t>
  </si>
  <si>
    <t>2023.03</t>
  </si>
  <si>
    <t>2023.04</t>
  </si>
  <si>
    <t>2023.05</t>
  </si>
  <si>
    <t>Projekt</t>
  </si>
  <si>
    <t>pénzügyi központ</t>
  </si>
  <si>
    <t>terhelés</t>
  </si>
  <si>
    <t>Dolgozó</t>
  </si>
  <si>
    <t>adóazonosító</t>
  </si>
  <si>
    <t>teljes bér</t>
  </si>
  <si>
    <t>jár.</t>
  </si>
  <si>
    <t>Témaszám</t>
  </si>
  <si>
    <t>Bér</t>
  </si>
  <si>
    <t>Járulék</t>
  </si>
  <si>
    <t>eltérés</t>
  </si>
  <si>
    <t>Név</t>
  </si>
  <si>
    <t>Adóazonosító</t>
  </si>
  <si>
    <t>Számfejtés</t>
  </si>
  <si>
    <t>Hónap</t>
  </si>
  <si>
    <t>Terhelés</t>
  </si>
  <si>
    <t>Kihagyás</t>
  </si>
  <si>
    <t>ALLEA - C018100041</t>
  </si>
  <si>
    <t>Irina Voronko</t>
  </si>
  <si>
    <t>2023.06</t>
  </si>
  <si>
    <t>2023.07</t>
  </si>
  <si>
    <t>2023.08</t>
  </si>
  <si>
    <t>C018100041</t>
  </si>
  <si>
    <t>8437704251</t>
  </si>
  <si>
    <t>C231110000</t>
  </si>
  <si>
    <t>Voronko Iryna</t>
  </si>
  <si>
    <t>EGYEZIK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</si>
</sst>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Ft&quot;_-;\-* #,##0.00\ &quot;Ft&quot;_-;_-* &quot;-&quot;??\ &quot;Ft&quot;_-;_-@_-"/>
    <numFmt numFmtId="164" formatCode="_-* #,##0.00\ _F_t_-;\-* #,##0.00\ _F_t_-;_-* &quot;-&quot;??\ _F_t_-;_-@_-"/>
    <numFmt numFmtId="165" formatCode="_-* #,##0\ _F_t_-;\-* #,##0\ _F_t_-;_-* &quot;-&quot;??\ _F_t_-;_-@_-"/>
    <numFmt numFmtId="166" formatCode="#,##0\ &quot;Ft&quot;"/>
    <numFmt numFmtId="167" formatCode="_-* #,##0\ &quot;Ft&quot;_-;\-* #,##0\ &quot;Ft&quot;_-;_-* &quot;-&quot;??\ &quot;Ft&quot;_-;_-@_-"/>
    <numFmt numFmtId="168" formatCode="_-* #,##0_-;\-* #,##0_-;_-* &quot;-&quot;??_-;_-@_-"/>
  </numFmts>
  <fonts count="41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sz val="10"/>
      <name val="Times New Roman"/>
      <family val="1"/>
      <charset val="238"/>
    </font>
    <font>
      <b/>
      <sz val="11"/>
      <color indexed="8"/>
      <name val="Calibri"/>
      <family val="2"/>
      <charset val="238"/>
    </font>
    <font>
      <sz val="10"/>
      <color indexed="8"/>
      <name val="Times New Roman"/>
      <family val="1"/>
      <charset val="238"/>
    </font>
    <font>
      <sz val="11"/>
      <color indexed="8"/>
      <name val="Calibri"/>
      <family val="2"/>
      <charset val="238"/>
    </font>
    <font>
      <sz val="11"/>
      <name val="Calibri"/>
      <family val="2"/>
      <charset val="238"/>
    </font>
    <font>
      <b/>
      <sz val="14"/>
      <name val="Times New Roman"/>
      <family val="1"/>
      <charset val="238"/>
    </font>
    <font>
      <b/>
      <sz val="11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u/>
      <sz val="10"/>
      <color theme="11"/>
      <name val="Arial"/>
      <family val="2"/>
      <charset val="238"/>
    </font>
    <font>
      <sz val="12"/>
      <color theme="0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0"/>
      <color rgb="FF000000"/>
      <name val="Calibri"/>
      <family val="2"/>
      <charset val="238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45">
    <xf numFmtId="0" fontId="0" fillId="0" borderId="0"/>
    <xf numFmtId="0" fontId="10" fillId="4" borderId="9" applyNumberFormat="0" applyAlignment="0" applyProtection="0"/>
    <xf numFmtId="164" fontId="5" fillId="0" borderId="0" applyFont="0" applyFill="0" applyBorder="0" applyAlignment="0" applyProtection="0"/>
    <xf numFmtId="0" fontId="12" fillId="0" borderId="0"/>
    <xf numFmtId="0" fontId="13" fillId="0" borderId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0" fontId="13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5" fillId="12" borderId="10" applyNumberFormat="0" applyAlignment="0" applyProtection="0"/>
    <xf numFmtId="0" fontId="16" fillId="0" borderId="0" applyNumberFormat="0" applyFill="0" applyBorder="0" applyAlignment="0" applyProtection="0"/>
    <xf numFmtId="0" fontId="17" fillId="0" borderId="11" applyNumberFormat="0" applyFill="0" applyAlignment="0" applyProtection="0"/>
    <xf numFmtId="0" fontId="18" fillId="0" borderId="12" applyNumberFormat="0" applyFill="0" applyAlignment="0" applyProtection="0"/>
    <xf numFmtId="0" fontId="19" fillId="0" borderId="13" applyNumberFormat="0" applyFill="0" applyAlignment="0" applyProtection="0"/>
    <xf numFmtId="0" fontId="19" fillId="0" borderId="0" applyNumberFormat="0" applyFill="0" applyBorder="0" applyAlignment="0" applyProtection="0"/>
    <xf numFmtId="0" fontId="20" fillId="21" borderId="14" applyNumberFormat="0" applyAlignment="0" applyProtection="0"/>
    <xf numFmtId="0" fontId="21" fillId="0" borderId="0" applyNumberFormat="0" applyFill="0" applyBorder="0" applyAlignment="0" applyProtection="0"/>
    <xf numFmtId="0" fontId="22" fillId="0" borderId="15" applyNumberFormat="0" applyFill="0" applyAlignment="0" applyProtection="0"/>
    <xf numFmtId="0" fontId="1" fillId="22" borderId="16" applyNumberFormat="0" applyFont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6" borderId="0" applyNumberFormat="0" applyBorder="0" applyAlignment="0" applyProtection="0"/>
    <xf numFmtId="0" fontId="23" fillId="9" borderId="0" applyNumberFormat="0" applyBorder="0" applyAlignment="0" applyProtection="0"/>
    <xf numFmtId="0" fontId="24" fillId="27" borderId="17" applyNumberFormat="0" applyAlignment="0" applyProtection="0"/>
    <xf numFmtId="0" fontId="25" fillId="0" borderId="0" applyNumberFormat="0" applyFill="0" applyBorder="0" applyAlignment="0" applyProtection="0"/>
    <xf numFmtId="0" fontId="3" fillId="0" borderId="18" applyNumberFormat="0" applyFill="0" applyAlignment="0" applyProtection="0"/>
    <xf numFmtId="0" fontId="26" fillId="8" borderId="0" applyNumberFormat="0" applyBorder="0" applyAlignment="0" applyProtection="0"/>
    <xf numFmtId="0" fontId="27" fillId="28" borderId="0" applyNumberFormat="0" applyBorder="0" applyAlignment="0" applyProtection="0"/>
    <xf numFmtId="0" fontId="28" fillId="27" borderId="10" applyNumberFormat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29" fillId="0" borderId="0"/>
    <xf numFmtId="0" fontId="15" fillId="12" borderId="10" applyNumberFormat="0" applyAlignment="0" applyProtection="0"/>
    <xf numFmtId="0" fontId="1" fillId="22" borderId="16" applyNumberFormat="0" applyFont="0" applyAlignment="0" applyProtection="0"/>
    <xf numFmtId="0" fontId="24" fillId="27" borderId="17" applyNumberFormat="0" applyAlignment="0" applyProtection="0"/>
    <xf numFmtId="0" fontId="3" fillId="0" borderId="18" applyNumberFormat="0" applyFill="0" applyAlignment="0" applyProtection="0"/>
    <xf numFmtId="0" fontId="28" fillId="27" borderId="10" applyNumberFormat="0" applyAlignment="0" applyProtection="0"/>
    <xf numFmtId="0" fontId="9" fillId="6" borderId="0" applyNumberFormat="0" applyBorder="0" applyAlignment="0" applyProtection="0"/>
    <xf numFmtId="0" fontId="9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5" borderId="0" applyNumberFormat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27" borderId="17" applyNumberFormat="0" applyAlignment="0" applyProtection="0"/>
    <xf numFmtId="0" fontId="1" fillId="22" borderId="16" applyNumberFormat="0" applyFont="0" applyAlignment="0" applyProtection="0"/>
    <xf numFmtId="0" fontId="3" fillId="0" borderId="18" applyNumberFormat="0" applyFill="0" applyAlignment="0" applyProtection="0"/>
    <xf numFmtId="0" fontId="24" fillId="27" borderId="17" applyNumberFormat="0" applyAlignment="0" applyProtection="0"/>
    <xf numFmtId="0" fontId="28" fillId="27" borderId="10" applyNumberFormat="0" applyAlignment="0" applyProtection="0"/>
    <xf numFmtId="0" fontId="3" fillId="0" borderId="18" applyNumberFormat="0" applyFill="0" applyAlignment="0" applyProtection="0"/>
    <xf numFmtId="0" fontId="24" fillId="27" borderId="17" applyNumberFormat="0" applyAlignment="0" applyProtection="0"/>
    <xf numFmtId="0" fontId="1" fillId="22" borderId="16" applyNumberFormat="0" applyFont="0" applyAlignment="0" applyProtection="0"/>
    <xf numFmtId="0" fontId="15" fillId="12" borderId="10" applyNumberFormat="0" applyAlignment="0" applyProtection="0"/>
    <xf numFmtId="0" fontId="1" fillId="22" borderId="16" applyNumberFormat="0" applyFont="0" applyAlignment="0" applyProtection="0"/>
    <xf numFmtId="0" fontId="1" fillId="22" borderId="16" applyNumberFormat="0" applyFont="0" applyAlignment="0" applyProtection="0"/>
    <xf numFmtId="0" fontId="15" fillId="12" borderId="10" applyNumberFormat="0" applyAlignment="0" applyProtection="0"/>
    <xf numFmtId="0" fontId="24" fillId="27" borderId="17" applyNumberFormat="0" applyAlignment="0" applyProtection="0"/>
    <xf numFmtId="0" fontId="3" fillId="0" borderId="18" applyNumberFormat="0" applyFill="0" applyAlignment="0" applyProtection="0"/>
    <xf numFmtId="0" fontId="28" fillId="27" borderId="10" applyNumberFormat="0" applyAlignment="0" applyProtection="0"/>
    <xf numFmtId="0" fontId="28" fillId="27" borderId="10" applyNumberFormat="0" applyAlignment="0" applyProtection="0"/>
    <xf numFmtId="0" fontId="15" fillId="12" borderId="10" applyNumberFormat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24" fillId="27" borderId="17" applyNumberFormat="0" applyAlignment="0" applyProtection="0"/>
    <xf numFmtId="0" fontId="1" fillId="22" borderId="16" applyNumberFormat="0" applyFont="0" applyAlignment="0" applyProtection="0"/>
    <xf numFmtId="0" fontId="15" fillId="12" borderId="10" applyNumberFormat="0" applyAlignment="0" applyProtection="0"/>
    <xf numFmtId="0" fontId="28" fillId="27" borderId="10" applyNumberFormat="0" applyAlignment="0" applyProtection="0"/>
    <xf numFmtId="0" fontId="28" fillId="27" borderId="10" applyNumberFormat="0" applyAlignment="0" applyProtection="0"/>
    <xf numFmtId="0" fontId="3" fillId="0" borderId="18" applyNumberFormat="0" applyFill="0" applyAlignment="0" applyProtection="0"/>
    <xf numFmtId="0" fontId="15" fillId="12" borderId="10" applyNumberFormat="0" applyAlignment="0" applyProtection="0"/>
    <xf numFmtId="0" fontId="28" fillId="27" borderId="10" applyNumberFormat="0" applyAlignment="0" applyProtection="0"/>
    <xf numFmtId="0" fontId="3" fillId="0" borderId="18" applyNumberFormat="0" applyFill="0" applyAlignment="0" applyProtection="0"/>
    <xf numFmtId="0" fontId="3" fillId="0" borderId="18" applyNumberFormat="0" applyFill="0" applyAlignment="0" applyProtection="0"/>
    <xf numFmtId="0" fontId="24" fillId="27" borderId="17" applyNumberFormat="0" applyAlignment="0" applyProtection="0"/>
    <xf numFmtId="0" fontId="1" fillId="22" borderId="16" applyNumberFormat="0" applyFont="0" applyAlignment="0" applyProtection="0"/>
    <xf numFmtId="0" fontId="15" fillId="12" borderId="10" applyNumberFormat="0" applyAlignment="0" applyProtection="0"/>
    <xf numFmtId="0" fontId="28" fillId="27" borderId="10" applyNumberFormat="0" applyAlignment="0" applyProtection="0"/>
    <xf numFmtId="0" fontId="3" fillId="0" borderId="18" applyNumberFormat="0" applyFill="0" applyAlignment="0" applyProtection="0"/>
    <xf numFmtId="0" fontId="24" fillId="27" borderId="17" applyNumberFormat="0" applyAlignment="0" applyProtection="0"/>
    <xf numFmtId="0" fontId="1" fillId="22" borderId="16" applyNumberFormat="0" applyFont="0" applyAlignment="0" applyProtection="0"/>
    <xf numFmtId="0" fontId="15" fillId="12" borderId="10" applyNumberFormat="0" applyAlignment="0" applyProtection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9" fillId="0" borderId="0"/>
    <xf numFmtId="164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44" fontId="9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0">
    <xf numFmtId="0" fontId="0" fillId="0" borderId="0" xfId="0"/>
    <xf numFmtId="49" fontId="0" fillId="0" borderId="0" xfId="0" applyNumberFormat="1"/>
    <xf numFmtId="0" fontId="11" fillId="0" borderId="1" xfId="0" applyFont="1" applyBorder="1"/>
    <xf numFmtId="3" fontId="11" fillId="0" borderId="1" xfId="1" applyNumberFormat="1" applyFont="1" applyFill="1" applyBorder="1" applyAlignment="1" applyProtection="1">
      <alignment wrapText="1"/>
      <protection locked="0"/>
    </xf>
    <xf numFmtId="9" fontId="11" fillId="3" borderId="1" xfId="1" applyNumberFormat="1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166" fontId="6" fillId="0" borderId="1" xfId="0" applyNumberFormat="1" applyFont="1" applyBorder="1" applyAlignment="1">
      <alignment wrapText="1"/>
    </xf>
    <xf numFmtId="9" fontId="6" fillId="0" borderId="1" xfId="0" applyNumberFormat="1" applyFont="1" applyBorder="1" applyAlignment="1">
      <alignment wrapText="1"/>
    </xf>
    <xf numFmtId="0" fontId="8" fillId="0" borderId="1" xfId="0" applyFont="1" applyBorder="1"/>
    <xf numFmtId="166" fontId="33" fillId="0" borderId="1" xfId="0" applyNumberFormat="1" applyFont="1" applyBorder="1" applyAlignment="1">
      <alignment wrapText="1"/>
    </xf>
    <xf numFmtId="10" fontId="6" fillId="0" borderId="1" xfId="0" applyNumberFormat="1" applyFont="1" applyBorder="1" applyAlignment="1">
      <alignment wrapText="1"/>
    </xf>
    <xf numFmtId="0" fontId="11" fillId="0" borderId="0" xfId="0" applyFont="1"/>
    <xf numFmtId="0" fontId="11" fillId="0" borderId="19" xfId="0" applyFont="1" applyBorder="1"/>
    <xf numFmtId="3" fontId="11" fillId="0" borderId="19" xfId="1" applyNumberFormat="1" applyFont="1" applyFill="1" applyBorder="1" applyAlignment="1" applyProtection="1">
      <alignment wrapText="1"/>
      <protection locked="0"/>
    </xf>
    <xf numFmtId="0" fontId="6" fillId="0" borderId="19" xfId="0" applyFont="1" applyBorder="1" applyAlignment="1">
      <alignment wrapText="1"/>
    </xf>
    <xf numFmtId="166" fontId="33" fillId="0" borderId="19" xfId="0" applyNumberFormat="1" applyFont="1" applyBorder="1" applyAlignment="1">
      <alignment wrapText="1"/>
    </xf>
    <xf numFmtId="9" fontId="6" fillId="0" borderId="19" xfId="138" applyFont="1" applyFill="1" applyBorder="1" applyAlignment="1">
      <alignment wrapText="1"/>
    </xf>
    <xf numFmtId="10" fontId="6" fillId="0" borderId="19" xfId="0" applyNumberFormat="1" applyFont="1" applyBorder="1" applyAlignment="1">
      <alignment wrapText="1"/>
    </xf>
    <xf numFmtId="9" fontId="6" fillId="0" borderId="19" xfId="0" applyNumberFormat="1" applyFont="1" applyBorder="1" applyAlignment="1">
      <alignment wrapText="1"/>
    </xf>
    <xf numFmtId="165" fontId="6" fillId="0" borderId="19" xfId="2" applyNumberFormat="1" applyFont="1" applyFill="1" applyBorder="1" applyAlignment="1">
      <alignment wrapText="1"/>
    </xf>
    <xf numFmtId="165" fontId="0" fillId="0" borderId="0" xfId="2" applyNumberFormat="1" applyFont="1" applyFill="1"/>
    <xf numFmtId="0" fontId="34" fillId="0" borderId="0" xfId="0" applyFont="1" applyAlignment="1">
      <alignment horizontal="center"/>
    </xf>
    <xf numFmtId="0" fontId="0" fillId="29" borderId="0" xfId="0" applyFill="1"/>
    <xf numFmtId="165" fontId="0" fillId="29" borderId="0" xfId="2" applyNumberFormat="1" applyFont="1" applyFill="1"/>
    <xf numFmtId="0" fontId="7" fillId="0" borderId="0" xfId="0" applyFont="1" applyAlignment="1">
      <alignment horizontal="center" vertical="center" wrapText="1"/>
    </xf>
    <xf numFmtId="3" fontId="2" fillId="2" borderId="7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49" fontId="0" fillId="29" borderId="0" xfId="0" applyNumberFormat="1" applyFill="1"/>
    <xf numFmtId="0" fontId="35" fillId="29" borderId="0" xfId="0" applyFont="1" applyFill="1"/>
    <xf numFmtId="0" fontId="34" fillId="29" borderId="0" xfId="0" applyFont="1" applyFill="1" applyAlignment="1">
      <alignment horizontal="center"/>
    </xf>
    <xf numFmtId="0" fontId="11" fillId="29" borderId="0" xfId="0" applyFont="1" applyFill="1"/>
    <xf numFmtId="166" fontId="33" fillId="29" borderId="0" xfId="0" applyNumberFormat="1" applyFont="1" applyFill="1" applyAlignment="1">
      <alignment wrapText="1"/>
    </xf>
    <xf numFmtId="166" fontId="0" fillId="29" borderId="0" xfId="0" applyNumberFormat="1" applyFill="1"/>
    <xf numFmtId="166" fontId="33" fillId="0" borderId="0" xfId="0" applyNumberFormat="1" applyFont="1" applyAlignment="1">
      <alignment wrapText="1"/>
    </xf>
    <xf numFmtId="166" fontId="0" fillId="0" borderId="0" xfId="0" applyNumberFormat="1"/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21" xfId="0" applyNumberFormat="1" applyFont="1" applyFill="1" applyBorder="1" applyAlignment="1">
      <alignment horizontal="center" vertical="center"/>
    </xf>
    <xf numFmtId="3" fontId="2" fillId="2" borderId="21" xfId="0" applyNumberFormat="1" applyFont="1" applyFill="1" applyBorder="1" applyAlignment="1">
      <alignment horizontal="center" vertical="center" wrapText="1"/>
    </xf>
    <xf numFmtId="3" fontId="2" fillId="2" borderId="22" xfId="0" applyNumberFormat="1" applyFont="1" applyFill="1" applyBorder="1" applyAlignment="1">
      <alignment horizontal="center" vertical="center" wrapText="1"/>
    </xf>
    <xf numFmtId="0" fontId="4" fillId="30" borderId="22" xfId="0" applyFont="1" applyFill="1" applyBorder="1" applyAlignment="1">
      <alignment horizontal="center" vertical="center" wrapText="1"/>
    </xf>
    <xf numFmtId="3" fontId="2" fillId="30" borderId="20" xfId="0" applyNumberFormat="1" applyFont="1" applyFill="1" applyBorder="1" applyAlignment="1">
      <alignment horizontal="center" vertical="center"/>
    </xf>
    <xf numFmtId="0" fontId="4" fillId="30" borderId="23" xfId="0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/>
    </xf>
    <xf numFmtId="0" fontId="4" fillId="30" borderId="7" xfId="0" applyFont="1" applyFill="1" applyBorder="1" applyAlignment="1">
      <alignment horizontal="center" vertical="center" wrapText="1"/>
    </xf>
    <xf numFmtId="3" fontId="2" fillId="30" borderId="0" xfId="0" applyNumberFormat="1" applyFont="1" applyFill="1" applyAlignment="1">
      <alignment horizontal="center" vertical="center" wrapText="1"/>
    </xf>
    <xf numFmtId="49" fontId="2" fillId="30" borderId="0" xfId="0" applyNumberFormat="1" applyFont="1" applyFill="1" applyAlignment="1">
      <alignment horizontal="center" vertical="center"/>
    </xf>
    <xf numFmtId="3" fontId="2" fillId="30" borderId="0" xfId="0" applyNumberFormat="1" applyFont="1" applyFill="1" applyAlignment="1">
      <alignment horizontal="center" vertical="center"/>
    </xf>
    <xf numFmtId="0" fontId="4" fillId="30" borderId="3" xfId="0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/>
    </xf>
    <xf numFmtId="0" fontId="4" fillId="30" borderId="8" xfId="0" applyFont="1" applyFill="1" applyBorder="1" applyAlignment="1">
      <alignment horizontal="center" vertical="center" wrapText="1"/>
    </xf>
    <xf numFmtId="3" fontId="2" fillId="30" borderId="2" xfId="0" applyNumberFormat="1" applyFont="1" applyFill="1" applyBorder="1" applyAlignment="1">
      <alignment horizontal="center" vertical="center" wrapText="1"/>
    </xf>
    <xf numFmtId="49" fontId="2" fillId="30" borderId="2" xfId="0" applyNumberFormat="1" applyFont="1" applyFill="1" applyBorder="1" applyAlignment="1">
      <alignment horizontal="center" vertical="center"/>
    </xf>
    <xf numFmtId="3" fontId="2" fillId="30" borderId="2" xfId="0" applyNumberFormat="1" applyFont="1" applyFill="1" applyBorder="1" applyAlignment="1">
      <alignment horizontal="center" vertical="center"/>
    </xf>
    <xf numFmtId="0" fontId="4" fillId="30" borderId="4" xfId="0" applyFont="1" applyFill="1" applyBorder="1" applyAlignment="1">
      <alignment horizontal="center" vertical="center" wrapText="1"/>
    </xf>
    <xf numFmtId="165" fontId="0" fillId="0" borderId="0" xfId="2" applyNumberFormat="1" applyFont="1"/>
    <xf numFmtId="49" fontId="0" fillId="0" borderId="0" xfId="0" applyNumberFormat="1" applyAlignment="1">
      <alignment horizontal="center"/>
    </xf>
    <xf numFmtId="0" fontId="6" fillId="0" borderId="1" xfId="0" applyFont="1" applyBorder="1" applyAlignment="1">
      <alignment horizontal="center" wrapText="1"/>
    </xf>
    <xf numFmtId="49" fontId="0" fillId="29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5" fontId="4" fillId="0" borderId="23" xfId="2" applyNumberFormat="1" applyFont="1" applyFill="1" applyBorder="1" applyAlignment="1">
      <alignment horizontal="center" vertical="center" wrapText="1"/>
    </xf>
    <xf numFmtId="165" fontId="4" fillId="0" borderId="3" xfId="2" applyNumberFormat="1" applyFont="1" applyFill="1" applyBorder="1" applyAlignment="1">
      <alignment horizontal="center" vertical="center" wrapText="1"/>
    </xf>
    <xf numFmtId="165" fontId="4" fillId="0" borderId="4" xfId="2" applyNumberFormat="1" applyFont="1" applyFill="1" applyBorder="1" applyAlignment="1">
      <alignment horizontal="center" vertical="center" wrapText="1"/>
    </xf>
    <xf numFmtId="165" fontId="11" fillId="0" borderId="0" xfId="2" applyNumberFormat="1" applyFont="1" applyFill="1"/>
    <xf numFmtId="0" fontId="11" fillId="0" borderId="0" xfId="0" applyFont="1" applyAlignment="1">
      <alignment wrapText="1"/>
    </xf>
    <xf numFmtId="0" fontId="4" fillId="30" borderId="20" xfId="0" applyFont="1" applyFill="1" applyBorder="1" applyAlignment="1">
      <alignment horizontal="center" vertical="center" wrapText="1"/>
    </xf>
    <xf numFmtId="0" fontId="4" fillId="30" borderId="0" xfId="0" applyFont="1" applyFill="1" applyAlignment="1">
      <alignment horizontal="center" vertical="center" wrapText="1"/>
    </xf>
    <xf numFmtId="0" fontId="4" fillId="30" borderId="2" xfId="0" applyFont="1" applyFill="1" applyBorder="1" applyAlignment="1">
      <alignment horizontal="center" vertical="center" wrapText="1"/>
    </xf>
    <xf numFmtId="17" fontId="0" fillId="29" borderId="0" xfId="0" quotePrefix="1" applyNumberFormat="1" applyFill="1"/>
    <xf numFmtId="0" fontId="0" fillId="29" borderId="0" xfId="0" quotePrefix="1" applyFill="1"/>
    <xf numFmtId="167" fontId="33" fillId="0" borderId="1" xfId="143" applyNumberFormat="1" applyFont="1" applyFill="1" applyBorder="1" applyAlignment="1">
      <alignment wrapText="1"/>
    </xf>
    <xf numFmtId="167" fontId="33" fillId="0" borderId="19" xfId="143" applyNumberFormat="1" applyFont="1" applyFill="1" applyBorder="1" applyAlignment="1">
      <alignment wrapText="1"/>
    </xf>
    <xf numFmtId="0" fontId="6" fillId="0" borderId="0" xfId="0" applyFont="1" applyAlignment="1">
      <alignment vertical="center"/>
    </xf>
    <xf numFmtId="0" fontId="0" fillId="31" borderId="0" xfId="0" applyFill="1" applyAlignment="1">
      <alignment vertical="center"/>
    </xf>
    <xf numFmtId="0" fontId="34" fillId="31" borderId="0" xfId="0" applyFont="1" applyFill="1" applyAlignment="1">
      <alignment horizontal="center" vertical="center"/>
    </xf>
    <xf numFmtId="0" fontId="38" fillId="31" borderId="0" xfId="0" applyFont="1" applyFill="1" applyAlignment="1">
      <alignment horizontal="center" vertical="center" wrapText="1"/>
    </xf>
    <xf numFmtId="0" fontId="34" fillId="32" borderId="0" xfId="0" applyFont="1" applyFill="1" applyAlignment="1">
      <alignment horizontal="center"/>
    </xf>
    <xf numFmtId="0" fontId="39" fillId="0" borderId="0" xfId="0" applyFont="1" applyAlignment="1">
      <alignment horizontal="left"/>
    </xf>
    <xf numFmtId="0" fontId="0" fillId="0" borderId="0" xfId="0" applyAlignment="1">
      <alignment horizontal="left"/>
    </xf>
    <xf numFmtId="168" fontId="0" fillId="0" borderId="0" xfId="0" applyNumberFormat="1"/>
    <xf numFmtId="0" fontId="39" fillId="0" borderId="0" xfId="0" applyFont="1"/>
    <xf numFmtId="0" fontId="39" fillId="0" borderId="24" xfId="0" applyFont="1" applyBorder="1"/>
    <xf numFmtId="10" fontId="11" fillId="0" borderId="1" xfId="138" applyNumberFormat="1" applyFont="1" applyFill="1" applyBorder="1" applyAlignment="1">
      <alignment wrapText="1"/>
    </xf>
    <xf numFmtId="10" fontId="11" fillId="0" borderId="1" xfId="1" applyNumberFormat="1" applyFont="1" applyFill="1" applyBorder="1" applyAlignment="1">
      <alignment wrapText="1"/>
    </xf>
    <xf numFmtId="3" fontId="6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39" fillId="0" borderId="24" xfId="0" applyFont="1" applyBorder="1" applyAlignment="1">
      <alignment horizontal="left"/>
    </xf>
    <xf numFmtId="3" fontId="11" fillId="0" borderId="1" xfId="1" quotePrefix="1" applyNumberFormat="1" applyFont="1" applyFill="1" applyBorder="1" applyAlignment="1" applyProtection="1">
      <alignment wrapText="1"/>
      <protection locked="0"/>
    </xf>
    <xf numFmtId="0" fontId="35" fillId="0" borderId="0" xfId="0" applyFont="1" applyAlignment="1">
      <alignment horizontal="center"/>
    </xf>
    <xf numFmtId="0" fontId="7" fillId="0" borderId="2" xfId="0" applyFont="1" applyBorder="1" applyAlignment="1">
      <alignment horizontal="center" vertical="center" wrapText="1"/>
    </xf>
  </cellXfs>
  <cellStyles count="145">
    <cellStyle name="20% - 1. jelölőszín 2" xfId="9" xr:uid="{00000000-0005-0000-0000-000000000000}"/>
    <cellStyle name="20% - 2. jelölőszín 2" xfId="10" xr:uid="{00000000-0005-0000-0000-000001000000}"/>
    <cellStyle name="20% - 3. jelölőszín 2" xfId="11" xr:uid="{00000000-0005-0000-0000-000002000000}"/>
    <cellStyle name="20% - 4. jelölőszín 2" xfId="12" xr:uid="{00000000-0005-0000-0000-000003000000}"/>
    <cellStyle name="20% - 5. jelölőszín 2" xfId="13" xr:uid="{00000000-0005-0000-0000-000004000000}"/>
    <cellStyle name="20% - 6. jelölőszín 2" xfId="14" xr:uid="{00000000-0005-0000-0000-000005000000}"/>
    <cellStyle name="40% - 1. jelölőszín 2" xfId="15" xr:uid="{00000000-0005-0000-0000-000006000000}"/>
    <cellStyle name="40% - 2. jelölőszín 2" xfId="16" xr:uid="{00000000-0005-0000-0000-000007000000}"/>
    <cellStyle name="40% - 3. jelölőszín 2" xfId="17" xr:uid="{00000000-0005-0000-0000-000008000000}"/>
    <cellStyle name="40% - 4. jelölőszín 2" xfId="18" xr:uid="{00000000-0005-0000-0000-000009000000}"/>
    <cellStyle name="40% - 4. jelölőszín 3" xfId="53" xr:uid="{00000000-0005-0000-0000-00000A000000}"/>
    <cellStyle name="40% - 4. jelölőszín 3 2" xfId="116" xr:uid="{00000000-0005-0000-0000-00000B000000}"/>
    <cellStyle name="40% - 4. jelölőszín 4" xfId="61" xr:uid="{00000000-0005-0000-0000-00000C000000}"/>
    <cellStyle name="40% - 4. jelölőszín 4 2" xfId="118" xr:uid="{00000000-0005-0000-0000-00000D000000}"/>
    <cellStyle name="40% - 5. jelölőszín 2" xfId="19" xr:uid="{00000000-0005-0000-0000-00000E000000}"/>
    <cellStyle name="40% - 6. jelölőszín 2" xfId="20" xr:uid="{00000000-0005-0000-0000-00000F000000}"/>
    <cellStyle name="60% - 1. jelölőszín 2" xfId="21" xr:uid="{00000000-0005-0000-0000-000010000000}"/>
    <cellStyle name="60% - 2. jelölőszín 2" xfId="22" xr:uid="{00000000-0005-0000-0000-000011000000}"/>
    <cellStyle name="60% - 3. jelölőszín 2" xfId="23" xr:uid="{00000000-0005-0000-0000-000012000000}"/>
    <cellStyle name="60% - 4. jelölőszín 2" xfId="24" xr:uid="{00000000-0005-0000-0000-000013000000}"/>
    <cellStyle name="60% - 5. jelölőszín 2" xfId="25" xr:uid="{00000000-0005-0000-0000-000014000000}"/>
    <cellStyle name="60% - 6. jelölőszín 2" xfId="26" xr:uid="{00000000-0005-0000-0000-000015000000}"/>
    <cellStyle name="Bevitel" xfId="1" builtinId="20"/>
    <cellStyle name="Bevitel 2" xfId="27" xr:uid="{00000000-0005-0000-0000-000017000000}"/>
    <cellStyle name="Bevitel 2 2" xfId="56" xr:uid="{00000000-0005-0000-0000-000018000000}"/>
    <cellStyle name="Bevitel 2 2 2" xfId="106" xr:uid="{00000000-0005-0000-0000-000019000000}"/>
    <cellStyle name="Bevitel 2 2 3" xfId="109" xr:uid="{00000000-0005-0000-0000-00001A000000}"/>
    <cellStyle name="Bevitel 2 2 4" xfId="132" xr:uid="{00000000-0005-0000-0000-00001B000000}"/>
    <cellStyle name="Bevitel 2 2 5" xfId="137" xr:uid="{00000000-0005-0000-0000-00001C000000}"/>
    <cellStyle name="Bevitel 2 3" xfId="114" xr:uid="{00000000-0005-0000-0000-00001D000000}"/>
    <cellStyle name="Bevitel 2 4" xfId="126" xr:uid="{00000000-0005-0000-0000-00001E000000}"/>
    <cellStyle name="Bevitel 2 5" xfId="122" xr:uid="{00000000-0005-0000-0000-00001F000000}"/>
    <cellStyle name="Cím 2" xfId="28" xr:uid="{00000000-0005-0000-0000-000020000000}"/>
    <cellStyle name="Címsor 1 2" xfId="29" xr:uid="{00000000-0005-0000-0000-000021000000}"/>
    <cellStyle name="Címsor 2 2" xfId="30" xr:uid="{00000000-0005-0000-0000-000022000000}"/>
    <cellStyle name="Címsor 3 2" xfId="31" xr:uid="{00000000-0005-0000-0000-000023000000}"/>
    <cellStyle name="Címsor 4 2" xfId="32" xr:uid="{00000000-0005-0000-0000-000024000000}"/>
    <cellStyle name="Ellenőrzőcella 2" xfId="33" xr:uid="{00000000-0005-0000-0000-000025000000}"/>
    <cellStyle name="Ezres" xfId="2" builtinId="3"/>
    <cellStyle name="Ezres 2" xfId="139" xr:uid="{00000000-0005-0000-0000-000027000000}"/>
    <cellStyle name="Ezres 2 2" xfId="141" xr:uid="{00000000-0005-0000-0000-000028000000}"/>
    <cellStyle name="Ezres 3" xfId="142" xr:uid="{00000000-0005-0000-0000-000029000000}"/>
    <cellStyle name="Ezres 4" xfId="144" xr:uid="{00000000-0005-0000-0000-00002A000000}"/>
    <cellStyle name="Figyelmeztetés 2" xfId="34" xr:uid="{00000000-0005-0000-0000-00002B000000}"/>
    <cellStyle name="Hivatkozás 10" xfId="80" xr:uid="{00000000-0005-0000-0000-00002C000000}"/>
    <cellStyle name="Hivatkozás 11" xfId="82" xr:uid="{00000000-0005-0000-0000-00002D000000}"/>
    <cellStyle name="Hivatkozás 12" xfId="84" xr:uid="{00000000-0005-0000-0000-00002E000000}"/>
    <cellStyle name="Hivatkozás 13" xfId="86" xr:uid="{00000000-0005-0000-0000-00002F000000}"/>
    <cellStyle name="Hivatkozás 14" xfId="88" xr:uid="{00000000-0005-0000-0000-000030000000}"/>
    <cellStyle name="Hivatkozás 15" xfId="90" xr:uid="{00000000-0005-0000-0000-000031000000}"/>
    <cellStyle name="Hivatkozás 16" xfId="92" xr:uid="{00000000-0005-0000-0000-000032000000}"/>
    <cellStyle name="Hivatkozás 17" xfId="94" xr:uid="{00000000-0005-0000-0000-000033000000}"/>
    <cellStyle name="Hivatkozás 18" xfId="96" xr:uid="{00000000-0005-0000-0000-000034000000}"/>
    <cellStyle name="Hivatkozás 2" xfId="63" xr:uid="{00000000-0005-0000-0000-000035000000}"/>
    <cellStyle name="Hivatkozás 3" xfId="65" xr:uid="{00000000-0005-0000-0000-000036000000}"/>
    <cellStyle name="Hivatkozás 4" xfId="68" xr:uid="{00000000-0005-0000-0000-000037000000}"/>
    <cellStyle name="Hivatkozás 5" xfId="70" xr:uid="{00000000-0005-0000-0000-000038000000}"/>
    <cellStyle name="Hivatkozás 6" xfId="72" xr:uid="{00000000-0005-0000-0000-000039000000}"/>
    <cellStyle name="Hivatkozás 7" xfId="74" xr:uid="{00000000-0005-0000-0000-00003A000000}"/>
    <cellStyle name="Hivatkozás 8" xfId="76" xr:uid="{00000000-0005-0000-0000-00003B000000}"/>
    <cellStyle name="Hivatkozás 9" xfId="78" xr:uid="{00000000-0005-0000-0000-00003C000000}"/>
    <cellStyle name="Hivatkozott cella 2" xfId="35" xr:uid="{00000000-0005-0000-0000-00003D000000}"/>
    <cellStyle name="Jegyzet 2" xfId="36" xr:uid="{00000000-0005-0000-0000-00003E000000}"/>
    <cellStyle name="Jegyzet 2 2" xfId="57" xr:uid="{00000000-0005-0000-0000-00003F000000}"/>
    <cellStyle name="Jegyzet 2 2 2" xfId="105" xr:uid="{00000000-0005-0000-0000-000040000000}"/>
    <cellStyle name="Jegyzet 2 2 3" xfId="121" xr:uid="{00000000-0005-0000-0000-000041000000}"/>
    <cellStyle name="Jegyzet 2 2 4" xfId="131" xr:uid="{00000000-0005-0000-0000-000042000000}"/>
    <cellStyle name="Jegyzet 2 2 5" xfId="136" xr:uid="{00000000-0005-0000-0000-000043000000}"/>
    <cellStyle name="Jegyzet 2 3" xfId="108" xr:uid="{00000000-0005-0000-0000-000044000000}"/>
    <cellStyle name="Jegyzet 2 4" xfId="107" xr:uid="{00000000-0005-0000-0000-000045000000}"/>
    <cellStyle name="Jegyzet 2 5" xfId="99" xr:uid="{00000000-0005-0000-0000-000046000000}"/>
    <cellStyle name="Jelölőszín (1) 2" xfId="37" xr:uid="{00000000-0005-0000-0000-000047000000}"/>
    <cellStyle name="Jelölőszín (2) 2" xfId="38" xr:uid="{00000000-0005-0000-0000-000048000000}"/>
    <cellStyle name="Jelölőszín (2) 3" xfId="67" xr:uid="{00000000-0005-0000-0000-000049000000}"/>
    <cellStyle name="Jelölőszín (3) 2" xfId="39" xr:uid="{00000000-0005-0000-0000-00004A000000}"/>
    <cellStyle name="Jelölőszín (4) 2" xfId="40" xr:uid="{00000000-0005-0000-0000-00004B000000}"/>
    <cellStyle name="Jelölőszín (5) 2" xfId="41" xr:uid="{00000000-0005-0000-0000-00004C000000}"/>
    <cellStyle name="Jelölőszín (6) 2" xfId="42" xr:uid="{00000000-0005-0000-0000-00004D000000}"/>
    <cellStyle name="Jó 2" xfId="43" xr:uid="{00000000-0005-0000-0000-00004E000000}"/>
    <cellStyle name="Kimenet 2" xfId="44" xr:uid="{00000000-0005-0000-0000-00004F000000}"/>
    <cellStyle name="Kimenet 2 2" xfId="58" xr:uid="{00000000-0005-0000-0000-000050000000}"/>
    <cellStyle name="Kimenet 2 2 2" xfId="104" xr:uid="{00000000-0005-0000-0000-000051000000}"/>
    <cellStyle name="Kimenet 2 2 3" xfId="110" xr:uid="{00000000-0005-0000-0000-000052000000}"/>
    <cellStyle name="Kimenet 2 2 4" xfId="130" xr:uid="{00000000-0005-0000-0000-000053000000}"/>
    <cellStyle name="Kimenet 2 2 5" xfId="135" xr:uid="{00000000-0005-0000-0000-000054000000}"/>
    <cellStyle name="Kimenet 2 3" xfId="120" xr:uid="{00000000-0005-0000-0000-000055000000}"/>
    <cellStyle name="Kimenet 2 4" xfId="101" xr:uid="{00000000-0005-0000-0000-000056000000}"/>
    <cellStyle name="Kimenet 2 5" xfId="98" xr:uid="{00000000-0005-0000-0000-000057000000}"/>
    <cellStyle name="Látott hivatkozás 10" xfId="81" xr:uid="{00000000-0005-0000-0000-000058000000}"/>
    <cellStyle name="Látott hivatkozás 11" xfId="83" xr:uid="{00000000-0005-0000-0000-000059000000}"/>
    <cellStyle name="Látott hivatkozás 12" xfId="85" xr:uid="{00000000-0005-0000-0000-00005A000000}"/>
    <cellStyle name="Látott hivatkozás 13" xfId="87" xr:uid="{00000000-0005-0000-0000-00005B000000}"/>
    <cellStyle name="Látott hivatkozás 14" xfId="89" xr:uid="{00000000-0005-0000-0000-00005C000000}"/>
    <cellStyle name="Látott hivatkozás 15" xfId="91" xr:uid="{00000000-0005-0000-0000-00005D000000}"/>
    <cellStyle name="Látott hivatkozás 16" xfId="93" xr:uid="{00000000-0005-0000-0000-00005E000000}"/>
    <cellStyle name="Látott hivatkozás 17" xfId="95" xr:uid="{00000000-0005-0000-0000-00005F000000}"/>
    <cellStyle name="Látott hivatkozás 18" xfId="97" xr:uid="{00000000-0005-0000-0000-000060000000}"/>
    <cellStyle name="Látott hivatkozás 2" xfId="64" xr:uid="{00000000-0005-0000-0000-000061000000}"/>
    <cellStyle name="Látott hivatkozás 3" xfId="66" xr:uid="{00000000-0005-0000-0000-000062000000}"/>
    <cellStyle name="Látott hivatkozás 4" xfId="69" xr:uid="{00000000-0005-0000-0000-000063000000}"/>
    <cellStyle name="Látott hivatkozás 5" xfId="71" xr:uid="{00000000-0005-0000-0000-000064000000}"/>
    <cellStyle name="Látott hivatkozás 6" xfId="73" xr:uid="{00000000-0005-0000-0000-000065000000}"/>
    <cellStyle name="Látott hivatkozás 7" xfId="75" xr:uid="{00000000-0005-0000-0000-000066000000}"/>
    <cellStyle name="Látott hivatkozás 8" xfId="77" xr:uid="{00000000-0005-0000-0000-000067000000}"/>
    <cellStyle name="Látott hivatkozás 9" xfId="79" xr:uid="{00000000-0005-0000-0000-000068000000}"/>
    <cellStyle name="Magyarázó szöveg 2" xfId="45" xr:uid="{00000000-0005-0000-0000-000069000000}"/>
    <cellStyle name="Normál" xfId="0" builtinId="0"/>
    <cellStyle name="Normál 2" xfId="4" xr:uid="{00000000-0005-0000-0000-00006B000000}"/>
    <cellStyle name="Normál 2 2" xfId="8" xr:uid="{00000000-0005-0000-0000-00006C000000}"/>
    <cellStyle name="Normál 3" xfId="52" xr:uid="{00000000-0005-0000-0000-00006D000000}"/>
    <cellStyle name="Normál 3 2" xfId="54" xr:uid="{00000000-0005-0000-0000-00006E000000}"/>
    <cellStyle name="Normál 3 2 2" xfId="117" xr:uid="{00000000-0005-0000-0000-00006F000000}"/>
    <cellStyle name="Normál 3 3" xfId="62" xr:uid="{00000000-0005-0000-0000-000070000000}"/>
    <cellStyle name="Normál 3 3 2" xfId="119" xr:uid="{00000000-0005-0000-0000-000071000000}"/>
    <cellStyle name="Normál 3 4" xfId="115" xr:uid="{00000000-0005-0000-0000-000072000000}"/>
    <cellStyle name="Normál 4" xfId="7" xr:uid="{00000000-0005-0000-0000-000073000000}"/>
    <cellStyle name="Normál 5" xfId="3" xr:uid="{00000000-0005-0000-0000-000074000000}"/>
    <cellStyle name="Normál 6" xfId="140" xr:uid="{00000000-0005-0000-0000-000075000000}"/>
    <cellStyle name="Összesen 2" xfId="46" xr:uid="{00000000-0005-0000-0000-000076000000}"/>
    <cellStyle name="Összesen 2 2" xfId="59" xr:uid="{00000000-0005-0000-0000-000077000000}"/>
    <cellStyle name="Összesen 2 2 2" xfId="103" xr:uid="{00000000-0005-0000-0000-000078000000}"/>
    <cellStyle name="Összesen 2 2 3" xfId="111" xr:uid="{00000000-0005-0000-0000-000079000000}"/>
    <cellStyle name="Összesen 2 2 4" xfId="129" xr:uid="{00000000-0005-0000-0000-00007A000000}"/>
    <cellStyle name="Összesen 2 2 5" xfId="134" xr:uid="{00000000-0005-0000-0000-00007B000000}"/>
    <cellStyle name="Összesen 2 3" xfId="125" xr:uid="{00000000-0005-0000-0000-00007C000000}"/>
    <cellStyle name="Összesen 2 4" xfId="128" xr:uid="{00000000-0005-0000-0000-00007D000000}"/>
    <cellStyle name="Összesen 2 5" xfId="100" xr:uid="{00000000-0005-0000-0000-00007E000000}"/>
    <cellStyle name="Pénznem" xfId="143" builtinId="4"/>
    <cellStyle name="Pénznem 2" xfId="50" xr:uid="{00000000-0005-0000-0000-000080000000}"/>
    <cellStyle name="Pénznem 3" xfId="5" xr:uid="{00000000-0005-0000-0000-000081000000}"/>
    <cellStyle name="Rossz 2" xfId="47" xr:uid="{00000000-0005-0000-0000-000082000000}"/>
    <cellStyle name="Semleges 2" xfId="48" xr:uid="{00000000-0005-0000-0000-000083000000}"/>
    <cellStyle name="Számítás 2" xfId="49" xr:uid="{00000000-0005-0000-0000-000084000000}"/>
    <cellStyle name="Számítás 2 2" xfId="60" xr:uid="{00000000-0005-0000-0000-000085000000}"/>
    <cellStyle name="Számítás 2 2 2" xfId="102" xr:uid="{00000000-0005-0000-0000-000086000000}"/>
    <cellStyle name="Számítás 2 2 3" xfId="112" xr:uid="{00000000-0005-0000-0000-000087000000}"/>
    <cellStyle name="Számítás 2 2 4" xfId="123" xr:uid="{00000000-0005-0000-0000-000088000000}"/>
    <cellStyle name="Számítás 2 2 5" xfId="133" xr:uid="{00000000-0005-0000-0000-000089000000}"/>
    <cellStyle name="Számítás 2 3" xfId="124" xr:uid="{00000000-0005-0000-0000-00008A000000}"/>
    <cellStyle name="Számítás 2 4" xfId="127" xr:uid="{00000000-0005-0000-0000-00008B000000}"/>
    <cellStyle name="Számítás 2 5" xfId="113" xr:uid="{00000000-0005-0000-0000-00008C000000}"/>
    <cellStyle name="Százalék" xfId="138" builtinId="5"/>
    <cellStyle name="Százalék 2" xfId="51" xr:uid="{00000000-0005-0000-0000-00008E000000}"/>
    <cellStyle name="Százalék 3" xfId="6" xr:uid="{00000000-0005-0000-0000-00008F000000}"/>
    <cellStyle name="TableStyleLight1" xfId="55" xr:uid="{00000000-0005-0000-0000-00009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0"/>
  <sheetViews>
    <sheetView tabSelected="1" zoomScaleNormal="100" workbookViewId="0">
      <pane ySplit="5" topLeftCell="A14" activePane="bottomLeft" state="frozen"/>
      <selection pane="bottomLeft" activeCell="B14" sqref="B14"/>
    </sheetView>
  </sheetViews>
  <sheetFormatPr defaultRowHeight="15" outlineLevelRow="1" x14ac:dyDescent="0.25"/>
  <cols>
    <col min="1" max="1" width="33.7109375" customWidth="1"/>
    <col min="2" max="2" width="11.85546875" bestFit="1" customWidth="1"/>
    <col min="3" max="3" width="14.140625" customWidth="1"/>
    <col min="4" max="4" width="14.5703125" customWidth="1"/>
    <col min="5" max="5" width="10.7109375" bestFit="1" customWidth="1"/>
    <col min="6" max="7" width="11.85546875" customWidth="1"/>
    <col min="8" max="9" width="11" customWidth="1"/>
    <col min="10" max="10" width="8.140625" style="1" customWidth="1"/>
    <col min="11" max="12" width="13.28515625" style="1" bestFit="1" customWidth="1"/>
    <col min="13" max="13" width="13.28515625" bestFit="1" customWidth="1"/>
    <col min="14" max="14" width="14.42578125" bestFit="1" customWidth="1"/>
    <col min="15" max="15" width="14.7109375" bestFit="1" customWidth="1"/>
    <col min="16" max="16" width="13.5703125" style="56" customWidth="1"/>
    <col min="17" max="17" width="9.5703125" style="55" bestFit="1" customWidth="1"/>
    <col min="18" max="18" width="11.42578125" customWidth="1"/>
    <col min="19" max="19" width="11" customWidth="1"/>
    <col min="20" max="20" width="10.7109375" customWidth="1"/>
  </cols>
  <sheetData>
    <row r="1" spans="1:20" x14ac:dyDescent="0.25">
      <c r="A1" t="s">
        <v>52</v>
      </c>
      <c r="B1" t="s">
        <v>55</v>
      </c>
      <c r="C1" t="s">
        <v>56</v>
      </c>
      <c r="D1" t="s">
        <v>54</v>
      </c>
      <c r="K1" s="1" t="s">
        <v>49</v>
      </c>
      <c r="L1" s="1" t="s">
        <v>50</v>
      </c>
      <c r="P1" s="56" t="s">
        <v>53</v>
      </c>
      <c r="Q1" t="s">
        <v>57</v>
      </c>
    </row>
    <row r="2" spans="1:20" ht="18.75" customHeight="1" x14ac:dyDescent="0.25">
      <c r="A2" s="89" t="s">
        <v>58</v>
      </c>
      <c r="B2" s="89"/>
      <c r="C2" s="89"/>
      <c r="D2" s="89"/>
      <c r="E2" s="24"/>
      <c r="M2" s="64"/>
      <c r="N2" s="64"/>
      <c r="O2" s="64"/>
      <c r="Q2" s="20"/>
      <c r="R2" s="72" t="e">
        <f>IF(VLOOKUP($P2,'Havi béradatok'!$B:$E,2,FALSE)=D2,"EGYEZIK","HIBÁS")</f>
        <v>#N/A</v>
      </c>
      <c r="S2" s="84" t="e">
        <f>VLOOKUP($P2,'Havi béradatok'!$B:$E,3,FALSE)-F2</f>
        <v>#N/A</v>
      </c>
      <c r="T2" s="85" t="e">
        <f>VLOOKUP($P2,'Havi béradatok'!$B:$E,4,FALSE)-G2</f>
        <v>#N/A</v>
      </c>
    </row>
    <row r="3" spans="1:20" ht="15" customHeight="1" x14ac:dyDescent="0.25">
      <c r="A3" s="37" t="s">
        <v>0</v>
      </c>
      <c r="B3" s="38"/>
      <c r="C3" s="38" t="s">
        <v>41</v>
      </c>
      <c r="D3" s="38" t="s">
        <v>9</v>
      </c>
      <c r="E3" s="39"/>
      <c r="F3" s="40" t="s">
        <v>10</v>
      </c>
      <c r="G3" s="65"/>
      <c r="H3" s="41" t="s">
        <v>11</v>
      </c>
      <c r="I3" s="41" t="s">
        <v>30</v>
      </c>
      <c r="J3" s="41" t="s">
        <v>31</v>
      </c>
      <c r="K3" s="41"/>
      <c r="L3" s="41"/>
      <c r="M3" s="41"/>
      <c r="N3" s="42" t="s">
        <v>12</v>
      </c>
      <c r="O3" s="65" t="s">
        <v>27</v>
      </c>
      <c r="P3" s="41"/>
      <c r="Q3" s="60"/>
      <c r="R3" s="73"/>
      <c r="S3" s="73"/>
      <c r="T3" s="73"/>
    </row>
    <row r="4" spans="1:20" ht="24.75" customHeight="1" x14ac:dyDescent="0.25">
      <c r="A4" s="43" t="s">
        <v>13</v>
      </c>
      <c r="B4" s="35" t="s">
        <v>4</v>
      </c>
      <c r="C4" s="35" t="s">
        <v>42</v>
      </c>
      <c r="D4" s="35" t="s">
        <v>14</v>
      </c>
      <c r="E4" s="25" t="s">
        <v>5</v>
      </c>
      <c r="F4" s="44" t="s">
        <v>15</v>
      </c>
      <c r="G4" s="66" t="s">
        <v>46</v>
      </c>
      <c r="H4" s="45" t="s">
        <v>16</v>
      </c>
      <c r="I4" s="45" t="s">
        <v>12</v>
      </c>
      <c r="J4" s="46" t="s">
        <v>1</v>
      </c>
      <c r="K4" s="47" t="s">
        <v>7</v>
      </c>
      <c r="L4" s="47" t="s">
        <v>17</v>
      </c>
      <c r="M4" s="47" t="s">
        <v>2</v>
      </c>
      <c r="N4" s="48" t="s">
        <v>18</v>
      </c>
      <c r="O4" s="66" t="s">
        <v>28</v>
      </c>
      <c r="P4" s="46" t="s">
        <v>44</v>
      </c>
      <c r="Q4" s="61"/>
      <c r="R4" s="74" t="s">
        <v>48</v>
      </c>
      <c r="S4" s="74" t="s">
        <v>49</v>
      </c>
      <c r="T4" s="74" t="s">
        <v>50</v>
      </c>
    </row>
    <row r="5" spans="1:20" ht="18.75" customHeight="1" x14ac:dyDescent="0.25">
      <c r="A5" s="49" t="s">
        <v>19</v>
      </c>
      <c r="B5" s="36" t="s">
        <v>20</v>
      </c>
      <c r="C5" s="36" t="s">
        <v>43</v>
      </c>
      <c r="D5" s="36" t="s">
        <v>21</v>
      </c>
      <c r="E5" s="26"/>
      <c r="F5" s="50" t="s">
        <v>22</v>
      </c>
      <c r="G5" s="67" t="s">
        <v>47</v>
      </c>
      <c r="H5" s="51" t="s">
        <v>23</v>
      </c>
      <c r="I5" s="51"/>
      <c r="J5" s="52"/>
      <c r="K5" s="51" t="s">
        <v>24</v>
      </c>
      <c r="L5" s="51" t="s">
        <v>25</v>
      </c>
      <c r="M5" s="53"/>
      <c r="N5" s="54" t="s">
        <v>26</v>
      </c>
      <c r="O5" s="67" t="s">
        <v>29</v>
      </c>
      <c r="P5" s="52" t="s">
        <v>45</v>
      </c>
      <c r="Q5" s="62"/>
      <c r="R5" s="75" t="s">
        <v>51</v>
      </c>
      <c r="S5" s="75" t="s">
        <v>51</v>
      </c>
      <c r="T5" s="75" t="s">
        <v>51</v>
      </c>
    </row>
    <row r="6" spans="1:20" ht="15" customHeight="1" x14ac:dyDescent="0.25">
      <c r="A6" s="2"/>
      <c r="B6" s="3"/>
      <c r="C6" s="3"/>
      <c r="D6" s="2"/>
      <c r="E6" s="2"/>
      <c r="F6" s="6"/>
      <c r="G6" s="6"/>
      <c r="H6" s="82" t="e">
        <f>J6/I6</f>
        <v>#DIV/0!</v>
      </c>
      <c r="I6" s="5"/>
      <c r="J6" s="5"/>
      <c r="K6" s="70" t="e">
        <f>ROUND(F6*H6,0)</f>
        <v>#DIV/0!</v>
      </c>
      <c r="L6" s="9" t="e">
        <f>ROUND(K6*O6,0)</f>
        <v>#DIV/0!</v>
      </c>
      <c r="M6" s="7" t="e">
        <f>K6/F6</f>
        <v>#DIV/0!</v>
      </c>
      <c r="N6" s="10" t="e">
        <f>H6-M6</f>
        <v>#DIV/0!</v>
      </c>
      <c r="O6" s="10">
        <v>0.13</v>
      </c>
      <c r="P6" s="57"/>
      <c r="Q6" s="20"/>
    </row>
    <row r="7" spans="1:20" ht="15" customHeight="1" x14ac:dyDescent="0.25">
      <c r="A7" s="2" t="s">
        <v>59</v>
      </c>
      <c r="B7" s="87" t="s">
        <v>32</v>
      </c>
      <c r="C7" s="3" t="s">
        <v>63</v>
      </c>
      <c r="D7" s="2" t="s">
        <v>65</v>
      </c>
      <c r="E7" s="2" t="s">
        <v>6</v>
      </c>
      <c r="F7" s="6">
        <v>726000</v>
      </c>
      <c r="G7" s="6">
        <v>64220</v>
      </c>
      <c r="H7" s="82">
        <f>J7/I7</f>
        <v>1</v>
      </c>
      <c r="I7" s="5">
        <v>174</v>
      </c>
      <c r="J7" s="5">
        <v>174</v>
      </c>
      <c r="K7" s="70">
        <f t="shared" ref="K7:K10" si="0">ROUND(F7*H7,0)</f>
        <v>726000</v>
      </c>
      <c r="L7" s="9">
        <f t="shared" ref="L7" si="1">ROUND(K7*O7,0)</f>
        <v>94380</v>
      </c>
      <c r="M7" s="7">
        <f t="shared" ref="M7" si="2">K7/F7</f>
        <v>1</v>
      </c>
      <c r="N7" s="10">
        <f t="shared" ref="N7" si="3">H7-M7</f>
        <v>0</v>
      </c>
      <c r="O7" s="10">
        <v>0.13</v>
      </c>
      <c r="P7" s="57" t="s">
        <v>64</v>
      </c>
      <c r="Q7" s="20"/>
    </row>
    <row r="8" spans="1:20" ht="15" customHeight="1" x14ac:dyDescent="0.25">
      <c r="A8" s="2" t="s">
        <v>59</v>
      </c>
      <c r="B8" s="87" t="s">
        <v>33</v>
      </c>
      <c r="C8" s="3" t="s">
        <v>63</v>
      </c>
      <c r="D8" s="2" t="s">
        <v>65</v>
      </c>
      <c r="E8" s="2" t="s">
        <v>6</v>
      </c>
      <c r="F8" s="6">
        <v>726000</v>
      </c>
      <c r="G8" s="6">
        <v>64220</v>
      </c>
      <c r="H8" s="82">
        <f t="shared" ref="H8:H18" si="4">J8/I8</f>
        <v>1</v>
      </c>
      <c r="I8" s="5">
        <v>174</v>
      </c>
      <c r="J8" s="5">
        <v>174</v>
      </c>
      <c r="K8" s="70">
        <f t="shared" si="0"/>
        <v>726000</v>
      </c>
      <c r="L8" s="9">
        <f t="shared" ref="L8:L18" si="5">ROUND(K8*O8,0)</f>
        <v>94380</v>
      </c>
      <c r="M8" s="7">
        <f t="shared" ref="M8:M18" si="6">K8/F8</f>
        <v>1</v>
      </c>
      <c r="N8" s="10">
        <f t="shared" ref="N8:N18" si="7">H8-M8</f>
        <v>0</v>
      </c>
      <c r="O8" s="10">
        <v>0.13</v>
      </c>
      <c r="P8" s="57" t="s">
        <v>64</v>
      </c>
      <c r="Q8" s="20"/>
    </row>
    <row r="9" spans="1:20" ht="15" customHeight="1" x14ac:dyDescent="0.25">
      <c r="A9" s="2" t="s">
        <v>59</v>
      </c>
      <c r="B9" s="87" t="s">
        <v>34</v>
      </c>
      <c r="C9" s="3" t="s">
        <v>63</v>
      </c>
      <c r="D9" s="2" t="s">
        <v>65</v>
      </c>
      <c r="E9" s="2" t="s">
        <v>6</v>
      </c>
      <c r="F9" s="6">
        <v>726000</v>
      </c>
      <c r="G9" s="6">
        <v>64220</v>
      </c>
      <c r="H9" s="82">
        <f t="shared" si="4"/>
        <v>1</v>
      </c>
      <c r="I9" s="5">
        <v>174</v>
      </c>
      <c r="J9" s="5">
        <v>174</v>
      </c>
      <c r="K9" s="70">
        <f t="shared" si="0"/>
        <v>726000</v>
      </c>
      <c r="L9" s="9">
        <f t="shared" si="5"/>
        <v>94380</v>
      </c>
      <c r="M9" s="7">
        <f t="shared" si="6"/>
        <v>1</v>
      </c>
      <c r="N9" s="10">
        <f t="shared" si="7"/>
        <v>0</v>
      </c>
      <c r="O9" s="10">
        <v>0.13</v>
      </c>
      <c r="P9" s="57" t="s">
        <v>64</v>
      </c>
      <c r="Q9" s="20"/>
    </row>
    <row r="10" spans="1:20" ht="15" customHeight="1" x14ac:dyDescent="0.25">
      <c r="A10" s="2" t="s">
        <v>59</v>
      </c>
      <c r="B10" s="87" t="s">
        <v>35</v>
      </c>
      <c r="C10" s="3" t="s">
        <v>63</v>
      </c>
      <c r="D10" s="2" t="s">
        <v>65</v>
      </c>
      <c r="E10" s="2" t="s">
        <v>6</v>
      </c>
      <c r="F10" s="6">
        <v>726000</v>
      </c>
      <c r="G10" s="6">
        <v>64220</v>
      </c>
      <c r="H10" s="82">
        <f t="shared" si="4"/>
        <v>1</v>
      </c>
      <c r="I10" s="5">
        <v>174</v>
      </c>
      <c r="J10" s="5">
        <v>174</v>
      </c>
      <c r="K10" s="70">
        <f t="shared" si="0"/>
        <v>726000</v>
      </c>
      <c r="L10" s="9">
        <f t="shared" si="5"/>
        <v>94380</v>
      </c>
      <c r="M10" s="7">
        <f t="shared" si="6"/>
        <v>1</v>
      </c>
      <c r="N10" s="10">
        <f t="shared" si="7"/>
        <v>0</v>
      </c>
      <c r="O10" s="10">
        <v>0.13</v>
      </c>
      <c r="P10" s="57" t="s">
        <v>64</v>
      </c>
      <c r="Q10" s="20"/>
    </row>
    <row r="11" spans="1:20" ht="15" customHeight="1" x14ac:dyDescent="0.25">
      <c r="A11" s="2" t="s">
        <v>59</v>
      </c>
      <c r="B11" s="87" t="s">
        <v>36</v>
      </c>
      <c r="C11" s="3" t="s">
        <v>63</v>
      </c>
      <c r="D11" s="2" t="s">
        <v>65</v>
      </c>
      <c r="E11" s="2" t="s">
        <v>6</v>
      </c>
      <c r="F11" s="6">
        <v>726000</v>
      </c>
      <c r="G11" s="6">
        <v>64220</v>
      </c>
      <c r="H11" s="82">
        <f t="shared" si="4"/>
        <v>1</v>
      </c>
      <c r="I11" s="5">
        <v>174</v>
      </c>
      <c r="J11" s="5">
        <v>174</v>
      </c>
      <c r="K11" s="70">
        <f t="shared" ref="K11:K18" si="8">ROUND(F11*H11,0)</f>
        <v>726000</v>
      </c>
      <c r="L11" s="9">
        <f t="shared" si="5"/>
        <v>94380</v>
      </c>
      <c r="M11" s="7">
        <f t="shared" si="6"/>
        <v>1</v>
      </c>
      <c r="N11" s="10">
        <f t="shared" si="7"/>
        <v>0</v>
      </c>
      <c r="O11" s="10">
        <v>0.13</v>
      </c>
      <c r="P11" s="57" t="s">
        <v>64</v>
      </c>
    </row>
    <row r="12" spans="1:20" ht="15" customHeight="1" x14ac:dyDescent="0.25">
      <c r="A12" s="2" t="s">
        <v>59</v>
      </c>
      <c r="B12" s="87" t="s">
        <v>37</v>
      </c>
      <c r="C12" s="3" t="s">
        <v>63</v>
      </c>
      <c r="D12" s="2" t="s">
        <v>65</v>
      </c>
      <c r="E12" s="2" t="s">
        <v>6</v>
      </c>
      <c r="F12" s="6">
        <v>726000</v>
      </c>
      <c r="G12" s="6">
        <v>64220</v>
      </c>
      <c r="H12" s="82">
        <f t="shared" si="4"/>
        <v>1</v>
      </c>
      <c r="I12" s="5">
        <v>174</v>
      </c>
      <c r="J12" s="5">
        <v>174</v>
      </c>
      <c r="K12" s="70">
        <f t="shared" si="8"/>
        <v>726000</v>
      </c>
      <c r="L12" s="9">
        <f t="shared" si="5"/>
        <v>94380</v>
      </c>
      <c r="M12" s="7">
        <f t="shared" si="6"/>
        <v>1</v>
      </c>
      <c r="N12" s="10">
        <f t="shared" si="7"/>
        <v>0</v>
      </c>
      <c r="O12" s="10">
        <v>0.13</v>
      </c>
      <c r="P12" s="57" t="s">
        <v>64</v>
      </c>
    </row>
    <row r="13" spans="1:20" ht="15" customHeight="1" x14ac:dyDescent="0.25">
      <c r="A13" s="2" t="s">
        <v>59</v>
      </c>
      <c r="B13" s="87" t="s">
        <v>38</v>
      </c>
      <c r="C13" s="3" t="s">
        <v>63</v>
      </c>
      <c r="D13" s="2" t="s">
        <v>65</v>
      </c>
      <c r="E13" s="2" t="s">
        <v>6</v>
      </c>
      <c r="F13" s="6">
        <v>726000</v>
      </c>
      <c r="G13" s="6">
        <v>64220</v>
      </c>
      <c r="H13" s="82">
        <f t="shared" si="4"/>
        <v>1</v>
      </c>
      <c r="I13" s="5">
        <v>174</v>
      </c>
      <c r="J13" s="5">
        <v>174</v>
      </c>
      <c r="K13" s="70">
        <f t="shared" si="8"/>
        <v>726000</v>
      </c>
      <c r="L13" s="9">
        <f t="shared" si="5"/>
        <v>94380</v>
      </c>
      <c r="M13" s="7">
        <f t="shared" si="6"/>
        <v>1</v>
      </c>
      <c r="N13" s="10">
        <f t="shared" si="7"/>
        <v>0</v>
      </c>
      <c r="O13" s="10">
        <v>0.13</v>
      </c>
      <c r="P13" s="57" t="s">
        <v>64</v>
      </c>
    </row>
    <row r="14" spans="1:20" ht="15" customHeight="1" x14ac:dyDescent="0.25">
      <c r="A14" s="2" t="s">
        <v>59</v>
      </c>
      <c r="B14" s="87" t="s">
        <v>39</v>
      </c>
      <c r="C14" s="3" t="s">
        <v>63</v>
      </c>
      <c r="D14" s="2" t="s">
        <v>65</v>
      </c>
      <c r="E14" s="2" t="s">
        <v>6</v>
      </c>
      <c r="F14" s="6">
        <v>725999</v>
      </c>
      <c r="G14" s="6">
        <v>64220</v>
      </c>
      <c r="H14" s="82">
        <f t="shared" si="4"/>
        <v>1</v>
      </c>
      <c r="I14" s="5">
        <v>174</v>
      </c>
      <c r="J14" s="5">
        <v>174</v>
      </c>
      <c r="K14" s="70">
        <f t="shared" si="8"/>
        <v>725999</v>
      </c>
      <c r="L14" s="9">
        <f t="shared" si="5"/>
        <v>94380</v>
      </c>
      <c r="M14" s="7">
        <f t="shared" si="6"/>
        <v>1</v>
      </c>
      <c r="N14" s="10">
        <f t="shared" si="7"/>
        <v>0</v>
      </c>
      <c r="O14" s="10">
        <v>0.13</v>
      </c>
      <c r="P14" s="57" t="s">
        <v>64</v>
      </c>
      <c r="R14" t="s">
        <v>67</v>
      </c>
      <c r="S14">
        <v>0</v>
      </c>
      <c r="T14">
        <v>0</v>
      </c>
    </row>
    <row r="15" spans="1:20" ht="15" customHeight="1" x14ac:dyDescent="0.25">
      <c r="A15" s="2" t="s">
        <v>59</v>
      </c>
      <c r="B15" s="87" t="s">
        <v>40</v>
      </c>
      <c r="C15" s="3" t="s">
        <v>63</v>
      </c>
      <c r="D15" s="2" t="s">
        <v>65</v>
      </c>
      <c r="E15" s="2" t="s">
        <v>8</v>
      </c>
      <c r="F15" s="6">
        <v>726000</v>
      </c>
      <c r="G15" s="6">
        <v>64220</v>
      </c>
      <c r="H15" s="82">
        <f t="shared" si="4"/>
        <v>1</v>
      </c>
      <c r="I15" s="5">
        <v>174</v>
      </c>
      <c r="J15" s="5">
        <v>174</v>
      </c>
      <c r="K15" s="70">
        <f t="shared" si="8"/>
        <v>726000</v>
      </c>
      <c r="L15" s="9">
        <f t="shared" si="5"/>
        <v>94380</v>
      </c>
      <c r="M15" s="7">
        <f t="shared" si="6"/>
        <v>1</v>
      </c>
      <c r="N15" s="10">
        <f t="shared" si="7"/>
        <v>0</v>
      </c>
      <c r="O15" s="10">
        <v>0.13</v>
      </c>
      <c r="P15" s="57" t="s">
        <v>64</v>
      </c>
    </row>
    <row r="16" spans="1:20" ht="15" customHeight="1" x14ac:dyDescent="0.25">
      <c r="A16" s="2" t="s">
        <v>59</v>
      </c>
      <c r="B16" s="87" t="s">
        <v>60</v>
      </c>
      <c r="C16" s="3" t="s">
        <v>63</v>
      </c>
      <c r="D16" s="2" t="s">
        <v>65</v>
      </c>
      <c r="E16" s="2" t="s">
        <v>8</v>
      </c>
      <c r="F16" s="6">
        <v>726000</v>
      </c>
      <c r="G16" s="6">
        <v>64220</v>
      </c>
      <c r="H16" s="82">
        <f t="shared" si="4"/>
        <v>1</v>
      </c>
      <c r="I16" s="5">
        <v>174</v>
      </c>
      <c r="J16" s="5">
        <v>174</v>
      </c>
      <c r="K16" s="70">
        <f t="shared" si="8"/>
        <v>726000</v>
      </c>
      <c r="L16" s="9">
        <f t="shared" si="5"/>
        <v>94380</v>
      </c>
      <c r="M16" s="7">
        <f t="shared" si="6"/>
        <v>1</v>
      </c>
      <c r="N16" s="10">
        <f t="shared" si="7"/>
        <v>0</v>
      </c>
      <c r="O16" s="10">
        <v>0.13</v>
      </c>
      <c r="P16" s="57" t="s">
        <v>64</v>
      </c>
    </row>
    <row r="17" spans="1:17" s="11" customFormat="1" ht="15" customHeight="1" x14ac:dyDescent="0.25">
      <c r="A17" s="2" t="s">
        <v>59</v>
      </c>
      <c r="B17" s="87" t="s">
        <v>61</v>
      </c>
      <c r="C17" s="3" t="s">
        <v>63</v>
      </c>
      <c r="D17" s="2" t="s">
        <v>65</v>
      </c>
      <c r="E17" s="2" t="s">
        <v>8</v>
      </c>
      <c r="F17" s="6">
        <v>726000</v>
      </c>
      <c r="G17" s="6">
        <v>64220</v>
      </c>
      <c r="H17" s="82">
        <f t="shared" si="4"/>
        <v>1</v>
      </c>
      <c r="I17" s="5">
        <v>174</v>
      </c>
      <c r="J17" s="5">
        <v>174</v>
      </c>
      <c r="K17" s="70">
        <f t="shared" si="8"/>
        <v>726000</v>
      </c>
      <c r="L17" s="9">
        <f t="shared" si="5"/>
        <v>94380</v>
      </c>
      <c r="M17" s="7">
        <f t="shared" si="6"/>
        <v>1</v>
      </c>
      <c r="N17" s="10">
        <f t="shared" si="7"/>
        <v>0</v>
      </c>
      <c r="O17" s="10">
        <v>0.13</v>
      </c>
      <c r="P17" s="57" t="s">
        <v>64</v>
      </c>
      <c r="Q17" s="63"/>
    </row>
    <row r="18" spans="1:17" s="11" customFormat="1" ht="15" customHeight="1" x14ac:dyDescent="0.25">
      <c r="A18" s="2" t="s">
        <v>59</v>
      </c>
      <c r="B18" s="87" t="s">
        <v>62</v>
      </c>
      <c r="C18" s="3" t="s">
        <v>63</v>
      </c>
      <c r="D18" s="2" t="s">
        <v>65</v>
      </c>
      <c r="E18" s="2" t="s">
        <v>8</v>
      </c>
      <c r="F18" s="6">
        <v>726000</v>
      </c>
      <c r="G18" s="6">
        <v>64220</v>
      </c>
      <c r="H18" s="82">
        <f t="shared" si="4"/>
        <v>1</v>
      </c>
      <c r="I18" s="5">
        <v>174</v>
      </c>
      <c r="J18" s="5">
        <v>174</v>
      </c>
      <c r="K18" s="70">
        <f t="shared" si="8"/>
        <v>726000</v>
      </c>
      <c r="L18" s="9">
        <f t="shared" si="5"/>
        <v>94380</v>
      </c>
      <c r="M18" s="7">
        <f t="shared" si="6"/>
        <v>1</v>
      </c>
      <c r="N18" s="10">
        <f t="shared" si="7"/>
        <v>0</v>
      </c>
      <c r="O18" s="10">
        <v>0.13</v>
      </c>
      <c r="P18" s="57" t="s">
        <v>64</v>
      </c>
      <c r="Q18" s="63"/>
    </row>
    <row r="19" spans="1:17" s="11" customFormat="1" ht="15" customHeight="1" x14ac:dyDescent="0.25">
      <c r="A19" s="2"/>
      <c r="B19" s="87"/>
      <c r="C19" s="3"/>
      <c r="D19" s="2"/>
      <c r="E19" s="2"/>
      <c r="F19" s="6"/>
      <c r="G19" s="6"/>
      <c r="H19" s="83"/>
      <c r="I19" s="5"/>
      <c r="J19" s="5"/>
      <c r="K19" s="70"/>
      <c r="L19" s="9"/>
      <c r="M19" s="7"/>
      <c r="N19" s="10"/>
      <c r="O19" s="10"/>
      <c r="P19" s="57"/>
      <c r="Q19" s="63"/>
    </row>
    <row r="20" spans="1:17" s="11" customFormat="1" ht="15" customHeight="1" x14ac:dyDescent="0.25">
      <c r="A20" s="2"/>
      <c r="B20" s="87"/>
      <c r="C20" s="3"/>
      <c r="D20" s="2"/>
      <c r="E20" s="2"/>
      <c r="F20" s="6"/>
      <c r="G20" s="6"/>
      <c r="H20" s="83"/>
      <c r="I20" s="5"/>
      <c r="J20" s="5"/>
      <c r="K20" s="70"/>
      <c r="L20" s="9"/>
      <c r="M20" s="7"/>
      <c r="N20" s="10"/>
      <c r="O20" s="10"/>
      <c r="P20" s="57"/>
      <c r="Q20" s="63"/>
    </row>
    <row r="21" spans="1:17" s="11" customFormat="1" ht="15" customHeight="1" x14ac:dyDescent="0.25">
      <c r="A21" s="2"/>
      <c r="B21" s="87"/>
      <c r="C21" s="3"/>
      <c r="D21" s="2"/>
      <c r="E21" s="2"/>
      <c r="F21" s="6"/>
      <c r="G21" s="6"/>
      <c r="H21" s="83"/>
      <c r="I21" s="5"/>
      <c r="J21" s="5"/>
      <c r="K21" s="70"/>
      <c r="L21" s="9"/>
      <c r="M21" s="7"/>
      <c r="N21" s="10"/>
      <c r="O21" s="10"/>
      <c r="P21" s="57"/>
      <c r="Q21" s="63"/>
    </row>
    <row r="22" spans="1:17" s="11" customFormat="1" ht="15" customHeight="1" x14ac:dyDescent="0.25">
      <c r="A22" s="2"/>
      <c r="B22" s="87"/>
      <c r="C22" s="3"/>
      <c r="D22" s="2"/>
      <c r="E22" s="2"/>
      <c r="F22" s="6"/>
      <c r="G22" s="6"/>
      <c r="H22" s="83"/>
      <c r="I22" s="5"/>
      <c r="J22" s="5"/>
      <c r="K22" s="70"/>
      <c r="L22" s="9"/>
      <c r="M22" s="7"/>
      <c r="N22" s="10"/>
      <c r="O22" s="10"/>
      <c r="P22" s="57"/>
      <c r="Q22" s="63"/>
    </row>
    <row r="23" spans="1:17" s="11" customFormat="1" ht="15" customHeight="1" x14ac:dyDescent="0.25">
      <c r="A23" s="2"/>
      <c r="B23" s="87"/>
      <c r="C23" s="3"/>
      <c r="D23" s="2"/>
      <c r="E23" s="2"/>
      <c r="F23" s="6"/>
      <c r="G23" s="6"/>
      <c r="H23" s="83"/>
      <c r="I23" s="5"/>
      <c r="J23" s="5"/>
      <c r="K23" s="70"/>
      <c r="L23" s="9"/>
      <c r="M23" s="7"/>
      <c r="N23" s="10"/>
      <c r="O23" s="10"/>
      <c r="P23" s="57"/>
      <c r="Q23" s="63"/>
    </row>
    <row r="24" spans="1:17" s="11" customFormat="1" ht="15" customHeight="1" x14ac:dyDescent="0.25">
      <c r="A24" s="2"/>
      <c r="B24" s="3"/>
      <c r="C24" s="3"/>
      <c r="D24" s="2"/>
      <c r="E24" s="2"/>
      <c r="F24" s="6"/>
      <c r="G24" s="6"/>
      <c r="H24" s="4"/>
      <c r="I24" s="4"/>
      <c r="J24" s="5"/>
      <c r="K24" s="70"/>
      <c r="L24" s="9"/>
      <c r="M24" s="7"/>
      <c r="N24" s="10"/>
      <c r="O24" s="10"/>
      <c r="P24" s="57"/>
      <c r="Q24" s="63"/>
    </row>
    <row r="25" spans="1:17" ht="15" customHeight="1" x14ac:dyDescent="0.25">
      <c r="A25" s="12"/>
      <c r="B25" s="13"/>
      <c r="C25" s="13"/>
      <c r="D25" s="12"/>
      <c r="E25" s="12"/>
      <c r="F25" s="19"/>
      <c r="G25" s="19"/>
      <c r="H25" s="18"/>
      <c r="I25" s="18"/>
      <c r="J25" s="14"/>
      <c r="K25" s="71"/>
      <c r="L25" s="15"/>
      <c r="M25" s="16"/>
      <c r="N25" s="17"/>
      <c r="O25" s="17"/>
      <c r="P25" s="57"/>
    </row>
    <row r="26" spans="1:17" x14ac:dyDescent="0.25">
      <c r="A26" s="8" t="s">
        <v>3</v>
      </c>
      <c r="B26" s="3"/>
      <c r="C26" s="3"/>
      <c r="D26" s="2"/>
      <c r="E26" s="2"/>
      <c r="F26" s="7"/>
      <c r="G26" s="7"/>
      <c r="H26" s="7"/>
      <c r="I26" s="7"/>
      <c r="J26" s="5"/>
      <c r="K26" s="9">
        <f>SUBTOTAL(109,K11:K25)</f>
        <v>5807999</v>
      </c>
      <c r="L26" s="9">
        <f>SUBTOTAL(109,L11:L25)</f>
        <v>755040</v>
      </c>
      <c r="M26" s="7"/>
      <c r="N26" s="10"/>
      <c r="O26" s="10"/>
      <c r="P26" s="57"/>
    </row>
    <row r="28" spans="1:17" s="22" customFormat="1" hidden="1" outlineLevel="1" x14ac:dyDescent="0.25">
      <c r="E28" s="22" t="s">
        <v>6</v>
      </c>
      <c r="J28" s="27"/>
      <c r="K28" s="28"/>
      <c r="L28" s="28"/>
      <c r="P28" s="58"/>
      <c r="Q28" s="23"/>
    </row>
    <row r="29" spans="1:17" s="22" customFormat="1" hidden="1" outlineLevel="1" x14ac:dyDescent="0.25">
      <c r="E29" s="22" t="s">
        <v>8</v>
      </c>
      <c r="J29" s="27"/>
      <c r="K29" s="29"/>
      <c r="L29" s="29"/>
      <c r="P29" s="58"/>
      <c r="Q29" s="23"/>
    </row>
    <row r="30" spans="1:17" s="22" customFormat="1" hidden="1" outlineLevel="1" x14ac:dyDescent="0.25">
      <c r="J30" s="27"/>
      <c r="K30" s="30"/>
      <c r="L30" s="31"/>
      <c r="P30" s="58"/>
      <c r="Q30" s="23"/>
    </row>
    <row r="31" spans="1:17" s="22" customFormat="1" hidden="1" outlineLevel="1" x14ac:dyDescent="0.25">
      <c r="J31" s="27"/>
      <c r="K31" s="30"/>
      <c r="L31" s="31"/>
      <c r="P31" s="58"/>
      <c r="Q31" s="23"/>
    </row>
    <row r="32" spans="1:17" s="22" customFormat="1" hidden="1" outlineLevel="1" x14ac:dyDescent="0.25">
      <c r="J32" s="27"/>
      <c r="K32" s="30"/>
      <c r="L32" s="31"/>
      <c r="P32" s="58"/>
      <c r="Q32" s="23"/>
    </row>
    <row r="33" spans="2:17" s="22" customFormat="1" hidden="1" outlineLevel="1" x14ac:dyDescent="0.25">
      <c r="J33" s="27"/>
      <c r="K33" s="30"/>
      <c r="L33" s="32"/>
      <c r="P33" s="58"/>
      <c r="Q33" s="23"/>
    </row>
    <row r="34" spans="2:17" s="22" customFormat="1" hidden="1" outlineLevel="1" x14ac:dyDescent="0.25">
      <c r="J34" s="27"/>
      <c r="K34" s="30"/>
      <c r="L34" s="31"/>
      <c r="P34" s="58"/>
      <c r="Q34" s="23"/>
    </row>
    <row r="35" spans="2:17" s="22" customFormat="1" hidden="1" outlineLevel="1" x14ac:dyDescent="0.25">
      <c r="J35" s="27"/>
      <c r="K35" s="30"/>
      <c r="L35" s="31"/>
      <c r="P35" s="58"/>
      <c r="Q35" s="23"/>
    </row>
    <row r="36" spans="2:17" s="22" customFormat="1" hidden="1" outlineLevel="1" x14ac:dyDescent="0.25">
      <c r="J36" s="27"/>
      <c r="K36" s="30"/>
      <c r="L36" s="31"/>
      <c r="P36" s="58"/>
      <c r="Q36" s="23"/>
    </row>
    <row r="37" spans="2:17" s="22" customFormat="1" hidden="1" outlineLevel="1" x14ac:dyDescent="0.25">
      <c r="J37" s="27"/>
      <c r="K37" s="30"/>
      <c r="L37" s="31"/>
      <c r="P37" s="58"/>
      <c r="Q37" s="23"/>
    </row>
    <row r="38" spans="2:17" s="22" customFormat="1" hidden="1" outlineLevel="1" x14ac:dyDescent="0.25">
      <c r="J38" s="27"/>
      <c r="K38" s="30"/>
      <c r="L38" s="31"/>
      <c r="P38" s="58"/>
      <c r="Q38" s="23"/>
    </row>
    <row r="39" spans="2:17" s="22" customFormat="1" hidden="1" outlineLevel="1" x14ac:dyDescent="0.25">
      <c r="J39" s="27"/>
      <c r="K39" s="30"/>
      <c r="L39" s="31"/>
      <c r="P39" s="58"/>
      <c r="Q39" s="23"/>
    </row>
    <row r="40" spans="2:17" s="22" customFormat="1" hidden="1" outlineLevel="1" x14ac:dyDescent="0.25">
      <c r="J40" s="27"/>
      <c r="K40" s="30"/>
      <c r="L40" s="31"/>
      <c r="P40" s="58"/>
      <c r="Q40" s="23"/>
    </row>
    <row r="41" spans="2:17" s="22" customFormat="1" hidden="1" outlineLevel="1" x14ac:dyDescent="0.25">
      <c r="J41" s="27"/>
      <c r="K41" s="30"/>
      <c r="L41" s="31"/>
      <c r="P41" s="58"/>
      <c r="Q41" s="23"/>
    </row>
    <row r="42" spans="2:17" s="22" customFormat="1" hidden="1" outlineLevel="1" x14ac:dyDescent="0.25">
      <c r="J42" s="27"/>
      <c r="K42" s="30"/>
      <c r="L42" s="31"/>
      <c r="P42" s="58"/>
      <c r="Q42" s="23"/>
    </row>
    <row r="43" spans="2:17" s="22" customFormat="1" ht="15" hidden="1" customHeight="1" outlineLevel="1" x14ac:dyDescent="0.25">
      <c r="B43" s="68"/>
      <c r="C43" s="68"/>
      <c r="J43" s="27"/>
      <c r="K43" s="30"/>
      <c r="L43" s="31"/>
      <c r="P43" s="58"/>
      <c r="Q43" s="23"/>
    </row>
    <row r="44" spans="2:17" s="22" customFormat="1" hidden="1" outlineLevel="1" x14ac:dyDescent="0.25">
      <c r="J44" s="27"/>
      <c r="K44" s="30"/>
      <c r="L44" s="31"/>
      <c r="P44" s="58"/>
      <c r="Q44" s="23"/>
    </row>
    <row r="45" spans="2:17" s="22" customFormat="1" hidden="1" outlineLevel="1" x14ac:dyDescent="0.25">
      <c r="B45" s="68"/>
      <c r="C45" s="68"/>
      <c r="J45" s="27"/>
      <c r="K45" s="30"/>
      <c r="L45" s="31"/>
      <c r="P45" s="58"/>
      <c r="Q45" s="23"/>
    </row>
    <row r="46" spans="2:17" s="22" customFormat="1" hidden="1" outlineLevel="1" x14ac:dyDescent="0.25">
      <c r="J46" s="27"/>
      <c r="K46" s="30"/>
      <c r="L46" s="31"/>
      <c r="P46" s="58"/>
      <c r="Q46" s="23"/>
    </row>
    <row r="47" spans="2:17" s="22" customFormat="1" hidden="1" outlineLevel="1" x14ac:dyDescent="0.25">
      <c r="B47" s="68"/>
      <c r="C47" s="68"/>
      <c r="J47" s="27"/>
      <c r="K47" s="30"/>
      <c r="L47" s="31"/>
      <c r="P47" s="58"/>
      <c r="Q47" s="23"/>
    </row>
    <row r="48" spans="2:17" s="22" customFormat="1" hidden="1" outlineLevel="1" x14ac:dyDescent="0.25">
      <c r="B48" s="69"/>
      <c r="C48" s="69"/>
      <c r="J48" s="27"/>
      <c r="K48" s="30"/>
      <c r="L48" s="31"/>
      <c r="P48" s="58"/>
      <c r="Q48" s="23"/>
    </row>
    <row r="49" spans="2:17" s="22" customFormat="1" hidden="1" outlineLevel="1" x14ac:dyDescent="0.25">
      <c r="B49" s="68"/>
      <c r="C49" s="68"/>
      <c r="J49" s="27"/>
      <c r="K49" s="30"/>
      <c r="L49" s="31"/>
      <c r="P49" s="58"/>
      <c r="Q49" s="23"/>
    </row>
    <row r="50" spans="2:17" s="22" customFormat="1" hidden="1" outlineLevel="1" x14ac:dyDescent="0.25">
      <c r="B50" s="69"/>
      <c r="C50" s="69"/>
      <c r="J50" s="27"/>
      <c r="K50" s="30"/>
      <c r="L50" s="31"/>
      <c r="P50" s="58"/>
      <c r="Q50" s="23"/>
    </row>
    <row r="51" spans="2:17" s="22" customFormat="1" hidden="1" outlineLevel="1" x14ac:dyDescent="0.25">
      <c r="B51" s="68"/>
      <c r="C51" s="68"/>
      <c r="J51" s="27"/>
      <c r="K51" s="30"/>
      <c r="L51" s="31"/>
      <c r="P51" s="58"/>
      <c r="Q51" s="23"/>
    </row>
    <row r="52" spans="2:17" ht="15" hidden="1" customHeight="1" outlineLevel="1" x14ac:dyDescent="0.25">
      <c r="K52" s="88"/>
      <c r="L52" s="88"/>
      <c r="Q52" s="20"/>
    </row>
    <row r="53" spans="2:17" hidden="1" outlineLevel="1" x14ac:dyDescent="0.25">
      <c r="K53" s="21"/>
      <c r="L53" s="21"/>
      <c r="Q53" s="20"/>
    </row>
    <row r="54" spans="2:17" hidden="1" outlineLevel="1" x14ac:dyDescent="0.25">
      <c r="K54" s="11"/>
      <c r="L54" s="33"/>
      <c r="Q54" s="20"/>
    </row>
    <row r="55" spans="2:17" hidden="1" outlineLevel="1" x14ac:dyDescent="0.25">
      <c r="K55" s="11"/>
      <c r="L55" s="33"/>
      <c r="Q55" s="20"/>
    </row>
    <row r="56" spans="2:17" hidden="1" outlineLevel="1" x14ac:dyDescent="0.25">
      <c r="K56" s="11"/>
      <c r="L56" s="33"/>
      <c r="Q56" s="20"/>
    </row>
    <row r="57" spans="2:17" hidden="1" outlineLevel="1" x14ac:dyDescent="0.25">
      <c r="K57" s="11"/>
      <c r="L57" s="33"/>
      <c r="Q57" s="20"/>
    </row>
    <row r="58" spans="2:17" hidden="1" outlineLevel="1" x14ac:dyDescent="0.25">
      <c r="J58"/>
      <c r="K58" s="11"/>
      <c r="L58" s="33"/>
      <c r="P58" s="59"/>
      <c r="Q58" s="20"/>
    </row>
    <row r="59" spans="2:17" hidden="1" outlineLevel="1" x14ac:dyDescent="0.25">
      <c r="J59"/>
      <c r="K59" s="11"/>
      <c r="L59" s="34"/>
      <c r="P59" s="59"/>
      <c r="Q59" s="20"/>
    </row>
    <row r="60" spans="2:17" hidden="1" outlineLevel="1" x14ac:dyDescent="0.25">
      <c r="J60"/>
      <c r="P60" s="59"/>
      <c r="Q60" s="20"/>
    </row>
    <row r="61" spans="2:17" ht="15" hidden="1" customHeight="1" outlineLevel="1" x14ac:dyDescent="0.25">
      <c r="J61"/>
      <c r="P61" s="59"/>
      <c r="Q61" s="20"/>
    </row>
    <row r="62" spans="2:17" hidden="1" outlineLevel="1" x14ac:dyDescent="0.25">
      <c r="J62"/>
      <c r="P62" s="59"/>
      <c r="Q62" s="20"/>
    </row>
    <row r="63" spans="2:17" hidden="1" outlineLevel="1" x14ac:dyDescent="0.25">
      <c r="J63"/>
      <c r="P63" s="59"/>
      <c r="Q63" s="20"/>
    </row>
    <row r="64" spans="2:17" hidden="1" outlineLevel="1" x14ac:dyDescent="0.25">
      <c r="J64"/>
      <c r="P64" s="59"/>
      <c r="Q64" s="20"/>
    </row>
    <row r="65" spans="5:17" ht="15" hidden="1" customHeight="1" outlineLevel="1" x14ac:dyDescent="0.25">
      <c r="J65"/>
      <c r="P65" s="59"/>
      <c r="Q65" s="20"/>
    </row>
    <row r="66" spans="5:17" hidden="1" outlineLevel="1" x14ac:dyDescent="0.25">
      <c r="J66"/>
      <c r="P66" s="59"/>
      <c r="Q66" s="20"/>
    </row>
    <row r="67" spans="5:17" hidden="1" outlineLevel="1" x14ac:dyDescent="0.25">
      <c r="J67"/>
      <c r="P67" s="59"/>
      <c r="Q67" s="20"/>
    </row>
    <row r="68" spans="5:17" collapsed="1" x14ac:dyDescent="0.25">
      <c r="H68" s="1"/>
      <c r="I68" s="1"/>
      <c r="Q68" s="20"/>
    </row>
    <row r="69" spans="5:17" x14ac:dyDescent="0.25">
      <c r="Q69" s="20"/>
    </row>
    <row r="70" spans="5:17" x14ac:dyDescent="0.25">
      <c r="E70" s="1"/>
      <c r="Q70" s="20"/>
    </row>
  </sheetData>
  <autoFilter ref="A5:T18" xr:uid="{00000000-0001-0000-0000-000000000000}"/>
  <mergeCells count="2">
    <mergeCell ref="K52:L52"/>
    <mergeCell ref="A2:D2"/>
  </mergeCells>
  <phoneticPr fontId="40" type="noConversion"/>
  <dataValidations count="5">
    <dataValidation type="list" allowBlank="1" showInputMessage="1" showErrorMessage="1" sqref="A65284 A65266:A65273 A65275:A65282" xr:uid="{00000000-0002-0000-0000-000000000000}">
      <formula1>#REF!</formula1>
    </dataValidation>
    <dataValidation type="list" allowBlank="1" showInputMessage="1" showErrorMessage="1" sqref="C6 C19:C23" xr:uid="{2A411849-7B9F-43FB-B122-82BBA4E85669}">
      <formula1>"A017600063"</formula1>
    </dataValidation>
    <dataValidation type="list" allowBlank="1" showInputMessage="1" showErrorMessage="1" sqref="C24:C25" xr:uid="{00000000-0002-0000-0000-000001000000}">
      <formula1>$B$28:$B$51</formula1>
    </dataValidation>
    <dataValidation type="list" allowBlank="1" showInputMessage="1" showErrorMessage="1" sqref="E6:E25" xr:uid="{00000000-0002-0000-0000-000002000000}">
      <formula1>$E$28:$E$29</formula1>
    </dataValidation>
    <dataValidation type="list" allowBlank="1" showInputMessage="1" showErrorMessage="1" sqref="C7:C18" xr:uid="{0C00F085-5BF4-415D-AE17-8CE9F2A8BAD1}">
      <formula1>"C018100041"</formula1>
    </dataValidation>
  </dataValidations>
  <pageMargins left="0.70866141732283472" right="0.70866141732283472" top="0.35433070866141736" bottom="0.74803149606299213" header="0.31496062992125984" footer="0.31496062992125984"/>
  <pageSetup paperSize="9" scale="53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8D327-CE19-4FC0-9D85-44273892C1A8}">
  <dimension ref="A1:E16"/>
  <sheetViews>
    <sheetView workbookViewId="0">
      <selection activeCell="E13" sqref="E13"/>
    </sheetView>
  </sheetViews>
  <sheetFormatPr defaultRowHeight="15" x14ac:dyDescent="0.25"/>
  <cols>
    <col min="1" max="6" width="19.5703125" customWidth="1"/>
  </cols>
  <sheetData>
    <row r="1" spans="1:5" x14ac:dyDescent="0.25">
      <c r="A1" s="76" t="s">
        <v>52</v>
      </c>
      <c r="B1" s="76" t="s">
        <v>53</v>
      </c>
      <c r="C1" s="76" t="s">
        <v>54</v>
      </c>
      <c r="D1" s="76" t="s">
        <v>49</v>
      </c>
      <c r="E1" s="76" t="s">
        <v>50</v>
      </c>
    </row>
    <row r="2" spans="1:5" x14ac:dyDescent="0.25">
      <c r="A2" s="86" t="s">
        <v>66</v>
      </c>
      <c r="B2" s="77" t="s">
        <v>64</v>
      </c>
      <c r="C2" s="78" t="s">
        <v>65</v>
      </c>
      <c r="D2" s="79">
        <v>725999</v>
      </c>
      <c r="E2" s="79">
        <v>64220</v>
      </c>
    </row>
    <row r="3" spans="1:5" x14ac:dyDescent="0.25">
      <c r="A3" s="86"/>
      <c r="B3" s="77"/>
      <c r="C3" s="78"/>
      <c r="D3" s="79"/>
      <c r="E3" s="79"/>
    </row>
    <row r="4" spans="1:5" x14ac:dyDescent="0.25">
      <c r="A4" s="86"/>
      <c r="B4" s="77"/>
      <c r="C4" s="78"/>
      <c r="D4" s="79"/>
      <c r="E4" s="79"/>
    </row>
    <row r="5" spans="1:5" x14ac:dyDescent="0.25">
      <c r="A5" s="86"/>
      <c r="B5" s="77"/>
      <c r="C5" s="78"/>
      <c r="D5" s="79"/>
      <c r="E5" s="79"/>
    </row>
    <row r="6" spans="1:5" x14ac:dyDescent="0.25">
      <c r="A6" s="86"/>
      <c r="B6" s="77"/>
      <c r="C6" s="78"/>
      <c r="D6" s="79"/>
      <c r="E6" s="79"/>
    </row>
    <row r="7" spans="1:5" x14ac:dyDescent="0.25">
      <c r="A7" s="81"/>
      <c r="B7" s="80"/>
      <c r="C7" s="78"/>
      <c r="D7" s="79"/>
      <c r="E7" s="79"/>
    </row>
    <row r="8" spans="1:5" x14ac:dyDescent="0.25">
      <c r="A8" s="77"/>
      <c r="B8" s="77"/>
      <c r="C8" s="78"/>
      <c r="D8" s="79"/>
      <c r="E8" s="79"/>
    </row>
    <row r="9" spans="1:5" x14ac:dyDescent="0.25">
      <c r="A9" s="80"/>
      <c r="B9" s="80"/>
      <c r="C9" s="78"/>
      <c r="D9" s="79"/>
      <c r="E9" s="79"/>
    </row>
    <row r="10" spans="1:5" x14ac:dyDescent="0.25">
      <c r="A10" s="81"/>
      <c r="B10" s="80"/>
      <c r="C10" s="78"/>
      <c r="D10" s="79"/>
      <c r="E10" s="79"/>
    </row>
    <row r="11" spans="1:5" x14ac:dyDescent="0.25">
      <c r="A11" s="77"/>
      <c r="B11" s="77"/>
      <c r="C11" s="78"/>
      <c r="D11" s="79"/>
      <c r="E11" s="79"/>
    </row>
    <row r="12" spans="1:5" x14ac:dyDescent="0.25">
      <c r="A12" s="80"/>
      <c r="B12" s="80"/>
      <c r="C12" s="78"/>
      <c r="D12" s="79"/>
      <c r="E12" s="79"/>
    </row>
    <row r="13" spans="1:5" x14ac:dyDescent="0.25">
      <c r="A13" s="81"/>
      <c r="B13" s="80"/>
      <c r="C13" s="78"/>
      <c r="D13" s="79"/>
      <c r="E13" s="79"/>
    </row>
    <row r="14" spans="1:5" x14ac:dyDescent="0.25">
      <c r="A14" s="77"/>
      <c r="B14" s="77"/>
      <c r="C14" s="78"/>
      <c r="D14" s="79"/>
      <c r="E14" s="79"/>
    </row>
    <row r="15" spans="1:5" x14ac:dyDescent="0.25">
      <c r="A15" s="80"/>
      <c r="B15" s="80"/>
      <c r="C15" s="78"/>
      <c r="D15" s="79"/>
      <c r="E15" s="79"/>
    </row>
    <row r="16" spans="1:5" x14ac:dyDescent="0.25">
      <c r="A16" s="81"/>
      <c r="B16" s="80"/>
      <c r="C16" s="78"/>
      <c r="D16" s="79"/>
      <c r="E16" s="7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Bérköltség</vt:lpstr>
      <vt:lpstr>Havi béradatok</vt:lpstr>
    </vt:vector>
  </TitlesOfParts>
  <Company>Pannon Egyetem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Domján Gábor</cp:lastModifiedBy>
  <cp:lastPrinted>2016-12-20T13:51:43Z</cp:lastPrinted>
  <dcterms:created xsi:type="dcterms:W3CDTF">2012-04-12T14:47:49Z</dcterms:created>
  <dcterms:modified xsi:type="dcterms:W3CDTF">2023-05-09T11:03:19Z</dcterms:modified>
</cp:coreProperties>
</file>