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gandeepsingh/Documents/_RRC/2024_WINTER/COMP-1701 Transforming Data into Database/excel sheets/"/>
    </mc:Choice>
  </mc:AlternateContent>
  <xr:revisionPtr revIDLastSave="0" documentId="13_ncr:1_{E126F9B7-9384-8846-BBCA-3B499545C4B7}" xr6:coauthVersionLast="47" xr6:coauthVersionMax="47" xr10:uidLastSave="{00000000-0000-0000-0000-000000000000}"/>
  <bookViews>
    <workbookView xWindow="0" yWindow="500" windowWidth="51200" windowHeight="21100" activeTab="7" xr2:uid="{5FFBDBB4-8183-43F0-96BA-EFB993764B9F}"/>
  </bookViews>
  <sheets>
    <sheet name="do_not_touch" sheetId="2" r:id="rId1"/>
    <sheet name="Original" sheetId="1" r:id="rId2"/>
    <sheet name="Working" sheetId="15" r:id="rId3"/>
    <sheet name="1NF" sheetId="10" r:id="rId4"/>
    <sheet name="2NF" sheetId="18" r:id="rId5"/>
    <sheet name="3NF" sheetId="19" r:id="rId6"/>
    <sheet name="Time Anomaly" sheetId="20" r:id="rId7"/>
    <sheet name="Final Tables" sheetId="21" r:id="rId8"/>
    <sheet name="Rules" sheetId="3" state="hidden" r:id="rId9"/>
    <sheet name="1NF Steps" sheetId="4" state="hidden" r:id="rId10"/>
    <sheet name="2NF Steps" sheetId="5" state="hidden" r:id="rId11"/>
    <sheet name="3NF Steps" sheetId="6" state="hidden" r:id="rId12"/>
    <sheet name="2NF_old" sheetId="11" state="hidden" r:id="rId13"/>
    <sheet name="3NF_2" sheetId="17" state="hidden" r:id="rId14"/>
    <sheet name="3NF_old" sheetId="13" state="hidden" r:id="rId15"/>
    <sheet name="Time Anomaly_old" sheetId="14" state="hidden" r:id="rId16"/>
  </sheets>
  <definedNames>
    <definedName name="_xlnm._FilterDatabase" localSheetId="3" hidden="1">'1NF'!$B$2:$R$122</definedName>
    <definedName name="_xlnm._FilterDatabase" localSheetId="4" hidden="1">'2NF'!$B$2:$R$122</definedName>
    <definedName name="_xlnm._FilterDatabase" localSheetId="12" hidden="1">'2NF_old'!$C$8:$S$128</definedName>
    <definedName name="_xlnm._FilterDatabase" localSheetId="5" hidden="1">'3NF'!$B$2:$R$122</definedName>
    <definedName name="_xlnm._FilterDatabase" localSheetId="13" hidden="1">'3NF_2'!$B$6:$R$126</definedName>
    <definedName name="_xlnm._FilterDatabase" localSheetId="14" hidden="1">'3NF_old'!$C$8:$S$128</definedName>
    <definedName name="_xlnm._FilterDatabase" localSheetId="1">Original!$A$2:$M$122</definedName>
    <definedName name="_xlnm._FilterDatabase" localSheetId="15" hidden="1">'Time Anomaly_old'!$C$11:$S$131</definedName>
    <definedName name="_xlnm._FilterDatabase" localSheetId="2">Working!$A$2:$M$122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6" i="19" l="1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77" i="18"/>
  <c r="J176" i="18"/>
  <c r="J175" i="18"/>
  <c r="J174" i="18"/>
  <c r="J173" i="18"/>
  <c r="J172" i="18"/>
  <c r="J171" i="18"/>
  <c r="J170" i="18"/>
  <c r="J169" i="18"/>
  <c r="J168" i="18"/>
  <c r="J167" i="18"/>
  <c r="J166" i="18"/>
  <c r="J165" i="18"/>
  <c r="J164" i="18"/>
  <c r="J163" i="18"/>
  <c r="J162" i="18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J148" i="18"/>
  <c r="J147" i="18"/>
  <c r="J146" i="18"/>
  <c r="J145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29" i="10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5" i="21"/>
  <c r="L112" i="21"/>
  <c r="L111" i="21"/>
  <c r="L110" i="21"/>
  <c r="L109" i="21"/>
  <c r="L108" i="21"/>
  <c r="L107" i="21"/>
  <c r="L106" i="21"/>
  <c r="L105" i="21"/>
  <c r="L104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78" i="21"/>
  <c r="L77" i="21"/>
  <c r="L76" i="21"/>
  <c r="L73" i="21"/>
  <c r="L72" i="21"/>
  <c r="L71" i="21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2" i="20"/>
  <c r="K109" i="20"/>
  <c r="K108" i="20"/>
  <c r="K107" i="20"/>
  <c r="K106" i="20"/>
  <c r="K105" i="20"/>
  <c r="K104" i="20"/>
  <c r="K103" i="20"/>
  <c r="K102" i="20"/>
  <c r="K101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5" i="20"/>
  <c r="K74" i="20"/>
  <c r="K73" i="20"/>
  <c r="K70" i="20"/>
  <c r="K69" i="20"/>
  <c r="K68" i="20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38" i="19"/>
  <c r="K235" i="19"/>
  <c r="K234" i="19"/>
  <c r="K233" i="19"/>
  <c r="K232" i="19"/>
  <c r="K231" i="19"/>
  <c r="K230" i="19"/>
  <c r="K229" i="19"/>
  <c r="K228" i="19"/>
  <c r="K227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1" i="19"/>
  <c r="K200" i="19"/>
  <c r="K199" i="19"/>
  <c r="K196" i="19"/>
  <c r="K195" i="19"/>
  <c r="K194" i="19"/>
  <c r="O63" i="21"/>
  <c r="O42" i="21"/>
  <c r="N54" i="20"/>
  <c r="N33" i="20"/>
  <c r="G122" i="19"/>
  <c r="I122" i="19" s="1"/>
  <c r="G121" i="19"/>
  <c r="I121" i="19" s="1"/>
  <c r="G120" i="19"/>
  <c r="I120" i="19" s="1"/>
  <c r="G119" i="19"/>
  <c r="I119" i="19" s="1"/>
  <c r="G118" i="19"/>
  <c r="I118" i="19" s="1"/>
  <c r="G117" i="19"/>
  <c r="I117" i="19" s="1"/>
  <c r="G116" i="19"/>
  <c r="I116" i="19" s="1"/>
  <c r="G115" i="19"/>
  <c r="I115" i="19" s="1"/>
  <c r="G114" i="19"/>
  <c r="I114" i="19" s="1"/>
  <c r="G113" i="19"/>
  <c r="I113" i="19" s="1"/>
  <c r="G112" i="19"/>
  <c r="I112" i="19" s="1"/>
  <c r="G111" i="19"/>
  <c r="I111" i="19" s="1"/>
  <c r="G110" i="19"/>
  <c r="I110" i="19" s="1"/>
  <c r="G109" i="19"/>
  <c r="I109" i="19" s="1"/>
  <c r="G108" i="19"/>
  <c r="I108" i="19" s="1"/>
  <c r="G107" i="19"/>
  <c r="I107" i="19" s="1"/>
  <c r="G106" i="19"/>
  <c r="I106" i="19" s="1"/>
  <c r="G105" i="19"/>
  <c r="I105" i="19" s="1"/>
  <c r="G104" i="19"/>
  <c r="I104" i="19" s="1"/>
  <c r="G103" i="19"/>
  <c r="I103" i="19" s="1"/>
  <c r="G102" i="19"/>
  <c r="I102" i="19" s="1"/>
  <c r="G101" i="19"/>
  <c r="I101" i="19" s="1"/>
  <c r="G100" i="19"/>
  <c r="I100" i="19" s="1"/>
  <c r="G99" i="19"/>
  <c r="I99" i="19" s="1"/>
  <c r="G98" i="19"/>
  <c r="I98" i="19" s="1"/>
  <c r="G97" i="19"/>
  <c r="I97" i="19" s="1"/>
  <c r="G96" i="19"/>
  <c r="I96" i="19" s="1"/>
  <c r="G95" i="19"/>
  <c r="I95" i="19" s="1"/>
  <c r="G94" i="19"/>
  <c r="I94" i="19" s="1"/>
  <c r="G93" i="19"/>
  <c r="I93" i="19" s="1"/>
  <c r="G92" i="19"/>
  <c r="I92" i="19" s="1"/>
  <c r="G91" i="19"/>
  <c r="I91" i="19" s="1"/>
  <c r="G90" i="19"/>
  <c r="I90" i="19" s="1"/>
  <c r="G89" i="19"/>
  <c r="I89" i="19" s="1"/>
  <c r="G88" i="19"/>
  <c r="I88" i="19" s="1"/>
  <c r="G87" i="19"/>
  <c r="I87" i="19" s="1"/>
  <c r="G86" i="19"/>
  <c r="I86" i="19" s="1"/>
  <c r="G85" i="19"/>
  <c r="I85" i="19" s="1"/>
  <c r="G84" i="19"/>
  <c r="I84" i="19" s="1"/>
  <c r="G83" i="19"/>
  <c r="I83" i="19" s="1"/>
  <c r="G82" i="19"/>
  <c r="I82" i="19" s="1"/>
  <c r="G81" i="19"/>
  <c r="I81" i="19" s="1"/>
  <c r="Q80" i="19"/>
  <c r="G80" i="19"/>
  <c r="I80" i="19" s="1"/>
  <c r="G79" i="19"/>
  <c r="I79" i="19" s="1"/>
  <c r="G78" i="19"/>
  <c r="I78" i="19" s="1"/>
  <c r="G77" i="19"/>
  <c r="I77" i="19" s="1"/>
  <c r="G76" i="19"/>
  <c r="I76" i="19" s="1"/>
  <c r="G75" i="19"/>
  <c r="I75" i="19" s="1"/>
  <c r="G74" i="19"/>
  <c r="I74" i="19" s="1"/>
  <c r="G73" i="19"/>
  <c r="I73" i="19" s="1"/>
  <c r="G72" i="19"/>
  <c r="I72" i="19" s="1"/>
  <c r="G71" i="19"/>
  <c r="I71" i="19" s="1"/>
  <c r="G70" i="19"/>
  <c r="I70" i="19" s="1"/>
  <c r="G69" i="19"/>
  <c r="I69" i="19" s="1"/>
  <c r="G68" i="19"/>
  <c r="I68" i="19" s="1"/>
  <c r="G67" i="19"/>
  <c r="I67" i="19" s="1"/>
  <c r="G66" i="19"/>
  <c r="I66" i="19" s="1"/>
  <c r="G65" i="19"/>
  <c r="I65" i="19" s="1"/>
  <c r="G64" i="19"/>
  <c r="I64" i="19" s="1"/>
  <c r="G63" i="19"/>
  <c r="I63" i="19" s="1"/>
  <c r="G62" i="19"/>
  <c r="I62" i="19" s="1"/>
  <c r="G61" i="19"/>
  <c r="I61" i="19" s="1"/>
  <c r="G60" i="19"/>
  <c r="I60" i="19" s="1"/>
  <c r="G59" i="19"/>
  <c r="I59" i="19" s="1"/>
  <c r="G58" i="19"/>
  <c r="I58" i="19" s="1"/>
  <c r="G57" i="19"/>
  <c r="I57" i="19" s="1"/>
  <c r="G56" i="19"/>
  <c r="I56" i="19" s="1"/>
  <c r="G55" i="19"/>
  <c r="I55" i="19" s="1"/>
  <c r="G54" i="19"/>
  <c r="I54" i="19" s="1"/>
  <c r="G53" i="19"/>
  <c r="I53" i="19" s="1"/>
  <c r="G52" i="19"/>
  <c r="I52" i="19" s="1"/>
  <c r="G51" i="19"/>
  <c r="I51" i="19" s="1"/>
  <c r="G50" i="19"/>
  <c r="I50" i="19" s="1"/>
  <c r="G49" i="19"/>
  <c r="I49" i="19" s="1"/>
  <c r="G48" i="19"/>
  <c r="I48" i="19" s="1"/>
  <c r="G47" i="19"/>
  <c r="I47" i="19" s="1"/>
  <c r="G46" i="19"/>
  <c r="I46" i="19" s="1"/>
  <c r="G45" i="19"/>
  <c r="I45" i="19" s="1"/>
  <c r="G44" i="19"/>
  <c r="I44" i="19" s="1"/>
  <c r="G43" i="19"/>
  <c r="I43" i="19" s="1"/>
  <c r="G42" i="19"/>
  <c r="I42" i="19" s="1"/>
  <c r="G41" i="19"/>
  <c r="I41" i="19" s="1"/>
  <c r="G40" i="19"/>
  <c r="I40" i="19" s="1"/>
  <c r="G39" i="19"/>
  <c r="I39" i="19" s="1"/>
  <c r="G38" i="19"/>
  <c r="I38" i="19" s="1"/>
  <c r="G37" i="19"/>
  <c r="I37" i="19" s="1"/>
  <c r="G36" i="19"/>
  <c r="I36" i="19" s="1"/>
  <c r="G35" i="19"/>
  <c r="I35" i="19" s="1"/>
  <c r="G34" i="19"/>
  <c r="I34" i="19" s="1"/>
  <c r="G33" i="19"/>
  <c r="I33" i="19" s="1"/>
  <c r="G32" i="19"/>
  <c r="I32" i="19" s="1"/>
  <c r="G31" i="19"/>
  <c r="I31" i="19" s="1"/>
  <c r="G30" i="19"/>
  <c r="I30" i="19" s="1"/>
  <c r="G29" i="19"/>
  <c r="I29" i="19" s="1"/>
  <c r="G28" i="19"/>
  <c r="I28" i="19" s="1"/>
  <c r="G27" i="19"/>
  <c r="I27" i="19" s="1"/>
  <c r="G26" i="19"/>
  <c r="I26" i="19" s="1"/>
  <c r="G25" i="19"/>
  <c r="I25" i="19" s="1"/>
  <c r="G24" i="19"/>
  <c r="I24" i="19" s="1"/>
  <c r="G23" i="19"/>
  <c r="I23" i="19" s="1"/>
  <c r="G22" i="19"/>
  <c r="I22" i="19" s="1"/>
  <c r="G21" i="19"/>
  <c r="I21" i="19" s="1"/>
  <c r="G20" i="19"/>
  <c r="I20" i="19" s="1"/>
  <c r="G19" i="19"/>
  <c r="I19" i="19" s="1"/>
  <c r="G18" i="19"/>
  <c r="I18" i="19" s="1"/>
  <c r="G17" i="19"/>
  <c r="I17" i="19" s="1"/>
  <c r="G16" i="19"/>
  <c r="I16" i="19" s="1"/>
  <c r="G15" i="19"/>
  <c r="I15" i="19" s="1"/>
  <c r="G14" i="19"/>
  <c r="I14" i="19" s="1"/>
  <c r="G13" i="19"/>
  <c r="I13" i="19" s="1"/>
  <c r="G12" i="19"/>
  <c r="I12" i="19" s="1"/>
  <c r="G11" i="19"/>
  <c r="I11" i="19" s="1"/>
  <c r="G10" i="19"/>
  <c r="I10" i="19" s="1"/>
  <c r="G9" i="19"/>
  <c r="I9" i="19" s="1"/>
  <c r="G8" i="19"/>
  <c r="I8" i="19" s="1"/>
  <c r="G7" i="19"/>
  <c r="I7" i="19" s="1"/>
  <c r="G6" i="19"/>
  <c r="I6" i="19" s="1"/>
  <c r="G5" i="19"/>
  <c r="I5" i="19" s="1"/>
  <c r="G4" i="19"/>
  <c r="I4" i="19" s="1"/>
  <c r="G3" i="19"/>
  <c r="I3" i="19" s="1"/>
  <c r="G122" i="18"/>
  <c r="I122" i="18" s="1"/>
  <c r="G121" i="18"/>
  <c r="I121" i="18" s="1"/>
  <c r="G120" i="18"/>
  <c r="I120" i="18" s="1"/>
  <c r="G119" i="18"/>
  <c r="I119" i="18" s="1"/>
  <c r="G118" i="18"/>
  <c r="I118" i="18" s="1"/>
  <c r="G117" i="18"/>
  <c r="I117" i="18" s="1"/>
  <c r="G116" i="18"/>
  <c r="I116" i="18" s="1"/>
  <c r="G115" i="18"/>
  <c r="I115" i="18" s="1"/>
  <c r="G114" i="18"/>
  <c r="I114" i="18" s="1"/>
  <c r="G113" i="18"/>
  <c r="I113" i="18" s="1"/>
  <c r="G112" i="18"/>
  <c r="I112" i="18" s="1"/>
  <c r="G111" i="18"/>
  <c r="I111" i="18" s="1"/>
  <c r="G110" i="18"/>
  <c r="I110" i="18" s="1"/>
  <c r="G109" i="18"/>
  <c r="I109" i="18" s="1"/>
  <c r="G108" i="18"/>
  <c r="I108" i="18" s="1"/>
  <c r="G107" i="18"/>
  <c r="I107" i="18" s="1"/>
  <c r="G106" i="18"/>
  <c r="I106" i="18" s="1"/>
  <c r="G105" i="18"/>
  <c r="I105" i="18" s="1"/>
  <c r="G104" i="18"/>
  <c r="I104" i="18" s="1"/>
  <c r="G103" i="18"/>
  <c r="I103" i="18" s="1"/>
  <c r="G102" i="18"/>
  <c r="I102" i="18" s="1"/>
  <c r="G101" i="18"/>
  <c r="I101" i="18" s="1"/>
  <c r="G100" i="18"/>
  <c r="I100" i="18" s="1"/>
  <c r="G99" i="18"/>
  <c r="I99" i="18" s="1"/>
  <c r="G98" i="18"/>
  <c r="I98" i="18" s="1"/>
  <c r="G97" i="18"/>
  <c r="I97" i="18" s="1"/>
  <c r="G96" i="18"/>
  <c r="I96" i="18" s="1"/>
  <c r="G95" i="18"/>
  <c r="I95" i="18" s="1"/>
  <c r="G94" i="18"/>
  <c r="I94" i="18" s="1"/>
  <c r="G93" i="18"/>
  <c r="I93" i="18" s="1"/>
  <c r="G92" i="18"/>
  <c r="I92" i="18" s="1"/>
  <c r="G91" i="18"/>
  <c r="I91" i="18" s="1"/>
  <c r="G90" i="18"/>
  <c r="I90" i="18" s="1"/>
  <c r="G89" i="18"/>
  <c r="I89" i="18" s="1"/>
  <c r="G88" i="18"/>
  <c r="I88" i="18" s="1"/>
  <c r="G87" i="18"/>
  <c r="I87" i="18" s="1"/>
  <c r="G86" i="18"/>
  <c r="I86" i="18" s="1"/>
  <c r="G85" i="18"/>
  <c r="I85" i="18" s="1"/>
  <c r="G84" i="18"/>
  <c r="I84" i="18" s="1"/>
  <c r="G83" i="18"/>
  <c r="I83" i="18" s="1"/>
  <c r="G82" i="18"/>
  <c r="I82" i="18" s="1"/>
  <c r="G81" i="18"/>
  <c r="I81" i="18" s="1"/>
  <c r="Q80" i="18"/>
  <c r="G80" i="18"/>
  <c r="I80" i="18" s="1"/>
  <c r="G79" i="18"/>
  <c r="I79" i="18" s="1"/>
  <c r="G78" i="18"/>
  <c r="I78" i="18" s="1"/>
  <c r="G77" i="18"/>
  <c r="I77" i="18" s="1"/>
  <c r="G76" i="18"/>
  <c r="I76" i="18" s="1"/>
  <c r="G75" i="18"/>
  <c r="I75" i="18" s="1"/>
  <c r="G74" i="18"/>
  <c r="I74" i="18" s="1"/>
  <c r="G73" i="18"/>
  <c r="I73" i="18" s="1"/>
  <c r="G72" i="18"/>
  <c r="I72" i="18" s="1"/>
  <c r="G71" i="18"/>
  <c r="I71" i="18" s="1"/>
  <c r="G70" i="18"/>
  <c r="I70" i="18" s="1"/>
  <c r="G69" i="18"/>
  <c r="I69" i="18" s="1"/>
  <c r="G68" i="18"/>
  <c r="I68" i="18" s="1"/>
  <c r="G67" i="18"/>
  <c r="I67" i="18" s="1"/>
  <c r="G66" i="18"/>
  <c r="I66" i="18" s="1"/>
  <c r="G65" i="18"/>
  <c r="I65" i="18" s="1"/>
  <c r="G64" i="18"/>
  <c r="I64" i="18" s="1"/>
  <c r="G63" i="18"/>
  <c r="I63" i="18" s="1"/>
  <c r="G62" i="18"/>
  <c r="I62" i="18" s="1"/>
  <c r="G61" i="18"/>
  <c r="I61" i="18" s="1"/>
  <c r="G60" i="18"/>
  <c r="I60" i="18" s="1"/>
  <c r="G59" i="18"/>
  <c r="I59" i="18" s="1"/>
  <c r="G58" i="18"/>
  <c r="I58" i="18" s="1"/>
  <c r="G57" i="18"/>
  <c r="I57" i="18" s="1"/>
  <c r="G56" i="18"/>
  <c r="I56" i="18" s="1"/>
  <c r="G55" i="18"/>
  <c r="I55" i="18" s="1"/>
  <c r="G54" i="18"/>
  <c r="I54" i="18" s="1"/>
  <c r="G53" i="18"/>
  <c r="I53" i="18" s="1"/>
  <c r="G52" i="18"/>
  <c r="I52" i="18" s="1"/>
  <c r="G51" i="18"/>
  <c r="I51" i="18" s="1"/>
  <c r="G50" i="18"/>
  <c r="I50" i="18" s="1"/>
  <c r="G49" i="18"/>
  <c r="I49" i="18" s="1"/>
  <c r="G48" i="18"/>
  <c r="I48" i="18" s="1"/>
  <c r="G47" i="18"/>
  <c r="I47" i="18" s="1"/>
  <c r="G46" i="18"/>
  <c r="I46" i="18" s="1"/>
  <c r="G45" i="18"/>
  <c r="I45" i="18" s="1"/>
  <c r="G44" i="18"/>
  <c r="I44" i="18" s="1"/>
  <c r="G43" i="18"/>
  <c r="I43" i="18" s="1"/>
  <c r="G42" i="18"/>
  <c r="I42" i="18" s="1"/>
  <c r="G41" i="18"/>
  <c r="I41" i="18" s="1"/>
  <c r="G40" i="18"/>
  <c r="I40" i="18" s="1"/>
  <c r="G39" i="18"/>
  <c r="I39" i="18" s="1"/>
  <c r="G38" i="18"/>
  <c r="I38" i="18" s="1"/>
  <c r="G37" i="18"/>
  <c r="I37" i="18" s="1"/>
  <c r="G36" i="18"/>
  <c r="I36" i="18" s="1"/>
  <c r="G35" i="18"/>
  <c r="I35" i="18" s="1"/>
  <c r="G34" i="18"/>
  <c r="I34" i="18" s="1"/>
  <c r="G33" i="18"/>
  <c r="I33" i="18" s="1"/>
  <c r="G32" i="18"/>
  <c r="I32" i="18" s="1"/>
  <c r="G31" i="18"/>
  <c r="I31" i="18" s="1"/>
  <c r="G30" i="18"/>
  <c r="I30" i="18" s="1"/>
  <c r="G29" i="18"/>
  <c r="I29" i="18" s="1"/>
  <c r="G28" i="18"/>
  <c r="I28" i="18" s="1"/>
  <c r="G27" i="18"/>
  <c r="I27" i="18" s="1"/>
  <c r="G26" i="18"/>
  <c r="I26" i="18" s="1"/>
  <c r="G25" i="18"/>
  <c r="I25" i="18" s="1"/>
  <c r="G24" i="18"/>
  <c r="I24" i="18" s="1"/>
  <c r="G23" i="18"/>
  <c r="I23" i="18" s="1"/>
  <c r="G22" i="18"/>
  <c r="I22" i="18" s="1"/>
  <c r="G21" i="18"/>
  <c r="I21" i="18" s="1"/>
  <c r="G20" i="18"/>
  <c r="I20" i="18" s="1"/>
  <c r="G19" i="18"/>
  <c r="I19" i="18" s="1"/>
  <c r="G18" i="18"/>
  <c r="I18" i="18" s="1"/>
  <c r="G17" i="18"/>
  <c r="I17" i="18" s="1"/>
  <c r="G16" i="18"/>
  <c r="I16" i="18" s="1"/>
  <c r="G15" i="18"/>
  <c r="I15" i="18" s="1"/>
  <c r="G14" i="18"/>
  <c r="I14" i="18" s="1"/>
  <c r="G13" i="18"/>
  <c r="I13" i="18" s="1"/>
  <c r="G12" i="18"/>
  <c r="I12" i="18" s="1"/>
  <c r="G11" i="18"/>
  <c r="I11" i="18" s="1"/>
  <c r="G10" i="18"/>
  <c r="I10" i="18" s="1"/>
  <c r="G9" i="18"/>
  <c r="I9" i="18" s="1"/>
  <c r="G8" i="18"/>
  <c r="I8" i="18" s="1"/>
  <c r="G7" i="18"/>
  <c r="I7" i="18" s="1"/>
  <c r="G6" i="18"/>
  <c r="I6" i="18" s="1"/>
  <c r="G5" i="18"/>
  <c r="I5" i="18" s="1"/>
  <c r="G4" i="18"/>
  <c r="I4" i="18" s="1"/>
  <c r="G3" i="18"/>
  <c r="I3" i="18" s="1"/>
  <c r="P259" i="17"/>
  <c r="H126" i="17"/>
  <c r="K126" i="17" s="1"/>
  <c r="J126" i="17" s="1"/>
  <c r="H125" i="17"/>
  <c r="K125" i="17" s="1"/>
  <c r="J125" i="17" s="1"/>
  <c r="G125" i="17"/>
  <c r="H124" i="17"/>
  <c r="G124" i="17" s="1"/>
  <c r="H123" i="17"/>
  <c r="K123" i="17" s="1"/>
  <c r="J123" i="17" s="1"/>
  <c r="H122" i="17"/>
  <c r="K122" i="17" s="1"/>
  <c r="J122" i="17" s="1"/>
  <c r="H121" i="17"/>
  <c r="G121" i="17" s="1"/>
  <c r="H120" i="17"/>
  <c r="K120" i="17" s="1"/>
  <c r="J120" i="17" s="1"/>
  <c r="H119" i="17"/>
  <c r="K119" i="17" s="1"/>
  <c r="J119" i="17" s="1"/>
  <c r="H118" i="17"/>
  <c r="G118" i="17" s="1"/>
  <c r="H117" i="17"/>
  <c r="K117" i="17" s="1"/>
  <c r="J117" i="17" s="1"/>
  <c r="H116" i="17"/>
  <c r="K116" i="17" s="1"/>
  <c r="J116" i="17" s="1"/>
  <c r="H115" i="17"/>
  <c r="G115" i="17" s="1"/>
  <c r="H114" i="17"/>
  <c r="K114" i="17" s="1"/>
  <c r="J114" i="17" s="1"/>
  <c r="G114" i="17"/>
  <c r="H113" i="17"/>
  <c r="K113" i="17" s="1"/>
  <c r="J113" i="17" s="1"/>
  <c r="G113" i="17"/>
  <c r="H112" i="17"/>
  <c r="G112" i="17" s="1"/>
  <c r="H111" i="17"/>
  <c r="K111" i="17" s="1"/>
  <c r="J111" i="17" s="1"/>
  <c r="G111" i="17"/>
  <c r="H110" i="17"/>
  <c r="K110" i="17" s="1"/>
  <c r="J110" i="17" s="1"/>
  <c r="H109" i="17"/>
  <c r="G109" i="17" s="1"/>
  <c r="H108" i="17"/>
  <c r="K108" i="17" s="1"/>
  <c r="J108" i="17" s="1"/>
  <c r="H107" i="17"/>
  <c r="K107" i="17" s="1"/>
  <c r="J107" i="17" s="1"/>
  <c r="G107" i="17"/>
  <c r="H106" i="17"/>
  <c r="G106" i="17" s="1"/>
  <c r="H105" i="17"/>
  <c r="K105" i="17" s="1"/>
  <c r="J105" i="17" s="1"/>
  <c r="H104" i="17"/>
  <c r="K104" i="17" s="1"/>
  <c r="J104" i="17" s="1"/>
  <c r="H103" i="17"/>
  <c r="G103" i="17" s="1"/>
  <c r="H102" i="17"/>
  <c r="K102" i="17" s="1"/>
  <c r="J102" i="17" s="1"/>
  <c r="G102" i="17"/>
  <c r="H101" i="17"/>
  <c r="K101" i="17" s="1"/>
  <c r="J101" i="17" s="1"/>
  <c r="H100" i="17"/>
  <c r="G100" i="17" s="1"/>
  <c r="H99" i="17"/>
  <c r="K99" i="17" s="1"/>
  <c r="J99" i="17" s="1"/>
  <c r="H98" i="17"/>
  <c r="K98" i="17" s="1"/>
  <c r="J98" i="17" s="1"/>
  <c r="H97" i="17"/>
  <c r="G97" i="17" s="1"/>
  <c r="H96" i="17"/>
  <c r="K96" i="17" s="1"/>
  <c r="J96" i="17" s="1"/>
  <c r="G96" i="17"/>
  <c r="H95" i="17"/>
  <c r="K95" i="17" s="1"/>
  <c r="J95" i="17" s="1"/>
  <c r="G95" i="17"/>
  <c r="H94" i="17"/>
  <c r="G94" i="17" s="1"/>
  <c r="H93" i="17"/>
  <c r="K93" i="17" s="1"/>
  <c r="J93" i="17" s="1"/>
  <c r="H92" i="17"/>
  <c r="K92" i="17" s="1"/>
  <c r="J92" i="17" s="1"/>
  <c r="H91" i="17"/>
  <c r="G91" i="17" s="1"/>
  <c r="H90" i="17"/>
  <c r="K90" i="17" s="1"/>
  <c r="J90" i="17" s="1"/>
  <c r="H89" i="17"/>
  <c r="K89" i="17" s="1"/>
  <c r="J89" i="17" s="1"/>
  <c r="G89" i="17"/>
  <c r="H88" i="17"/>
  <c r="G88" i="17" s="1"/>
  <c r="H87" i="17"/>
  <c r="K87" i="17" s="1"/>
  <c r="J87" i="17" s="1"/>
  <c r="H86" i="17"/>
  <c r="K86" i="17" s="1"/>
  <c r="J86" i="17" s="1"/>
  <c r="H85" i="17"/>
  <c r="G85" i="17" s="1"/>
  <c r="S84" i="17"/>
  <c r="H84" i="17"/>
  <c r="K84" i="17" s="1"/>
  <c r="J84" i="17" s="1"/>
  <c r="H83" i="17"/>
  <c r="K83" i="17" s="1"/>
  <c r="J83" i="17" s="1"/>
  <c r="H82" i="17"/>
  <c r="G82" i="17" s="1"/>
  <c r="H81" i="17"/>
  <c r="K81" i="17" s="1"/>
  <c r="J81" i="17" s="1"/>
  <c r="H80" i="17"/>
  <c r="K80" i="17" s="1"/>
  <c r="J80" i="17" s="1"/>
  <c r="H79" i="17"/>
  <c r="G79" i="17" s="1"/>
  <c r="H78" i="17"/>
  <c r="K78" i="17" s="1"/>
  <c r="J78" i="17" s="1"/>
  <c r="H77" i="17"/>
  <c r="K77" i="17" s="1"/>
  <c r="J77" i="17" s="1"/>
  <c r="H76" i="17"/>
  <c r="G76" i="17" s="1"/>
  <c r="H75" i="17"/>
  <c r="K75" i="17" s="1"/>
  <c r="J75" i="17" s="1"/>
  <c r="G75" i="17"/>
  <c r="H74" i="17"/>
  <c r="K74" i="17" s="1"/>
  <c r="J74" i="17" s="1"/>
  <c r="H73" i="17"/>
  <c r="G73" i="17" s="1"/>
  <c r="H72" i="17"/>
  <c r="K72" i="17" s="1"/>
  <c r="J72" i="17" s="1"/>
  <c r="H71" i="17"/>
  <c r="K71" i="17" s="1"/>
  <c r="J71" i="17" s="1"/>
  <c r="H70" i="17"/>
  <c r="G70" i="17" s="1"/>
  <c r="H69" i="17"/>
  <c r="K69" i="17" s="1"/>
  <c r="J69" i="17" s="1"/>
  <c r="G69" i="17"/>
  <c r="H68" i="17"/>
  <c r="K68" i="17" s="1"/>
  <c r="J68" i="17" s="1"/>
  <c r="H67" i="17"/>
  <c r="G67" i="17" s="1"/>
  <c r="H66" i="17"/>
  <c r="K66" i="17" s="1"/>
  <c r="J66" i="17" s="1"/>
  <c r="G66" i="17"/>
  <c r="H65" i="17"/>
  <c r="K65" i="17" s="1"/>
  <c r="J65" i="17" s="1"/>
  <c r="H64" i="17"/>
  <c r="G64" i="17" s="1"/>
  <c r="H63" i="17"/>
  <c r="K63" i="17" s="1"/>
  <c r="J63" i="17" s="1"/>
  <c r="H62" i="17"/>
  <c r="K62" i="17" s="1"/>
  <c r="J62" i="17" s="1"/>
  <c r="H61" i="17"/>
  <c r="G61" i="17" s="1"/>
  <c r="H60" i="17"/>
  <c r="K60" i="17" s="1"/>
  <c r="J60" i="17" s="1"/>
  <c r="H59" i="17"/>
  <c r="K59" i="17" s="1"/>
  <c r="J59" i="17" s="1"/>
  <c r="H58" i="17"/>
  <c r="G58" i="17" s="1"/>
  <c r="H57" i="17"/>
  <c r="K57" i="17" s="1"/>
  <c r="J57" i="17" s="1"/>
  <c r="G57" i="17"/>
  <c r="H56" i="17"/>
  <c r="K56" i="17" s="1"/>
  <c r="J56" i="17" s="1"/>
  <c r="K55" i="17"/>
  <c r="J55" i="17" s="1"/>
  <c r="H55" i="17"/>
  <c r="G55" i="17" s="1"/>
  <c r="H54" i="17"/>
  <c r="K54" i="17" s="1"/>
  <c r="J54" i="17" s="1"/>
  <c r="H53" i="17"/>
  <c r="K53" i="17" s="1"/>
  <c r="J53" i="17" s="1"/>
  <c r="H52" i="17"/>
  <c r="G52" i="17" s="1"/>
  <c r="H51" i="17"/>
  <c r="K51" i="17" s="1"/>
  <c r="J51" i="17" s="1"/>
  <c r="G51" i="17"/>
  <c r="H50" i="17"/>
  <c r="K50" i="17" s="1"/>
  <c r="J50" i="17" s="1"/>
  <c r="H49" i="17"/>
  <c r="G49" i="17" s="1"/>
  <c r="H48" i="17"/>
  <c r="K48" i="17" s="1"/>
  <c r="J48" i="17" s="1"/>
  <c r="H47" i="17"/>
  <c r="K47" i="17" s="1"/>
  <c r="J47" i="17" s="1"/>
  <c r="H46" i="17"/>
  <c r="G46" i="17" s="1"/>
  <c r="H45" i="17"/>
  <c r="K45" i="17" s="1"/>
  <c r="J45" i="17" s="1"/>
  <c r="H44" i="17"/>
  <c r="K44" i="17" s="1"/>
  <c r="J44" i="17" s="1"/>
  <c r="H43" i="17"/>
  <c r="G43" i="17" s="1"/>
  <c r="H42" i="17"/>
  <c r="K42" i="17" s="1"/>
  <c r="J42" i="17" s="1"/>
  <c r="H41" i="17"/>
  <c r="K41" i="17" s="1"/>
  <c r="J41" i="17" s="1"/>
  <c r="H40" i="17"/>
  <c r="G40" i="17" s="1"/>
  <c r="H39" i="17"/>
  <c r="K39" i="17" s="1"/>
  <c r="J39" i="17" s="1"/>
  <c r="G39" i="17"/>
  <c r="H38" i="17"/>
  <c r="K38" i="17" s="1"/>
  <c r="J38" i="17" s="1"/>
  <c r="H37" i="17"/>
  <c r="G37" i="17" s="1"/>
  <c r="H36" i="17"/>
  <c r="K36" i="17" s="1"/>
  <c r="J36" i="17" s="1"/>
  <c r="H35" i="17"/>
  <c r="K35" i="17" s="1"/>
  <c r="J35" i="17" s="1"/>
  <c r="H34" i="17"/>
  <c r="G34" i="17" s="1"/>
  <c r="H33" i="17"/>
  <c r="K33" i="17" s="1"/>
  <c r="J33" i="17" s="1"/>
  <c r="G33" i="17"/>
  <c r="H32" i="17"/>
  <c r="K32" i="17" s="1"/>
  <c r="J32" i="17" s="1"/>
  <c r="H31" i="17"/>
  <c r="G31" i="17" s="1"/>
  <c r="H30" i="17"/>
  <c r="K30" i="17" s="1"/>
  <c r="J30" i="17" s="1"/>
  <c r="G30" i="17"/>
  <c r="H29" i="17"/>
  <c r="K29" i="17" s="1"/>
  <c r="J29" i="17" s="1"/>
  <c r="H28" i="17"/>
  <c r="G28" i="17" s="1"/>
  <c r="H27" i="17"/>
  <c r="K27" i="17" s="1"/>
  <c r="J27" i="17" s="1"/>
  <c r="G27" i="17"/>
  <c r="H26" i="17"/>
  <c r="K26" i="17" s="1"/>
  <c r="J26" i="17" s="1"/>
  <c r="H25" i="17"/>
  <c r="G25" i="17" s="1"/>
  <c r="H24" i="17"/>
  <c r="K24" i="17" s="1"/>
  <c r="J24" i="17" s="1"/>
  <c r="G24" i="17"/>
  <c r="H23" i="17"/>
  <c r="K23" i="17" s="1"/>
  <c r="J23" i="17" s="1"/>
  <c r="H22" i="17"/>
  <c r="G22" i="17" s="1"/>
  <c r="H21" i="17"/>
  <c r="K21" i="17" s="1"/>
  <c r="J21" i="17" s="1"/>
  <c r="G21" i="17"/>
  <c r="H20" i="17"/>
  <c r="K20" i="17" s="1"/>
  <c r="J20" i="17" s="1"/>
  <c r="K19" i="17"/>
  <c r="J19" i="17" s="1"/>
  <c r="H19" i="17"/>
  <c r="G19" i="17" s="1"/>
  <c r="H18" i="17"/>
  <c r="K18" i="17" s="1"/>
  <c r="J18" i="17" s="1"/>
  <c r="H17" i="17"/>
  <c r="K17" i="17" s="1"/>
  <c r="J17" i="17" s="1"/>
  <c r="H16" i="17"/>
  <c r="G16" i="17" s="1"/>
  <c r="H15" i="17"/>
  <c r="K15" i="17" s="1"/>
  <c r="J15" i="17" s="1"/>
  <c r="G15" i="17"/>
  <c r="H14" i="17"/>
  <c r="K14" i="17" s="1"/>
  <c r="J14" i="17" s="1"/>
  <c r="H13" i="17"/>
  <c r="G13" i="17" s="1"/>
  <c r="H12" i="17"/>
  <c r="K12" i="17" s="1"/>
  <c r="J12" i="17" s="1"/>
  <c r="H11" i="17"/>
  <c r="K11" i="17" s="1"/>
  <c r="J11" i="17" s="1"/>
  <c r="H10" i="17"/>
  <c r="G10" i="17" s="1"/>
  <c r="H9" i="17"/>
  <c r="K9" i="17" s="1"/>
  <c r="J9" i="17" s="1"/>
  <c r="H8" i="17"/>
  <c r="K8" i="17" s="1"/>
  <c r="J8" i="17" s="1"/>
  <c r="H7" i="17"/>
  <c r="G7" i="17" s="1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6" i="14"/>
  <c r="S157" i="14"/>
  <c r="S158" i="14"/>
  <c r="S159" i="14"/>
  <c r="S160" i="14"/>
  <c r="S161" i="14"/>
  <c r="S162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38" i="14"/>
  <c r="G119" i="17" l="1"/>
  <c r="G120" i="17"/>
  <c r="K49" i="17"/>
  <c r="J49" i="17" s="1"/>
  <c r="K7" i="17"/>
  <c r="J7" i="17" s="1"/>
  <c r="G9" i="17"/>
  <c r="G18" i="17"/>
  <c r="G45" i="17"/>
  <c r="G54" i="17"/>
  <c r="G63" i="17"/>
  <c r="G81" i="17"/>
  <c r="G90" i="17"/>
  <c r="G108" i="17"/>
  <c r="K13" i="17"/>
  <c r="J13" i="17" s="1"/>
  <c r="K43" i="17"/>
  <c r="J43" i="17" s="1"/>
  <c r="K79" i="17"/>
  <c r="J79" i="17" s="1"/>
  <c r="K73" i="17"/>
  <c r="J73" i="17" s="1"/>
  <c r="G101" i="17"/>
  <c r="K28" i="17"/>
  <c r="J28" i="17" s="1"/>
  <c r="G36" i="17"/>
  <c r="K64" i="17"/>
  <c r="J64" i="17" s="1"/>
  <c r="G72" i="17"/>
  <c r="G86" i="17"/>
  <c r="G93" i="17"/>
  <c r="G122" i="17"/>
  <c r="G87" i="17"/>
  <c r="G116" i="17"/>
  <c r="G123" i="17"/>
  <c r="K52" i="17"/>
  <c r="J52" i="17" s="1"/>
  <c r="G60" i="17"/>
  <c r="G110" i="17"/>
  <c r="G117" i="17"/>
  <c r="K22" i="17"/>
  <c r="J22" i="17" s="1"/>
  <c r="K58" i="17"/>
  <c r="J58" i="17" s="1"/>
  <c r="K82" i="17"/>
  <c r="J82" i="17" s="1"/>
  <c r="G104" i="17"/>
  <c r="K16" i="17"/>
  <c r="J16" i="17" s="1"/>
  <c r="K31" i="17"/>
  <c r="J31" i="17" s="1"/>
  <c r="K61" i="17"/>
  <c r="J61" i="17" s="1"/>
  <c r="K10" i="17"/>
  <c r="J10" i="17" s="1"/>
  <c r="G12" i="17"/>
  <c r="K40" i="17"/>
  <c r="J40" i="17" s="1"/>
  <c r="G48" i="17"/>
  <c r="K76" i="17"/>
  <c r="J76" i="17" s="1"/>
  <c r="G84" i="17"/>
  <c r="G98" i="17"/>
  <c r="G105" i="17"/>
  <c r="G126" i="17"/>
  <c r="K67" i="17"/>
  <c r="J67" i="17" s="1"/>
  <c r="K37" i="17"/>
  <c r="J37" i="17" s="1"/>
  <c r="K46" i="17"/>
  <c r="J46" i="17" s="1"/>
  <c r="K25" i="17"/>
  <c r="J25" i="17" s="1"/>
  <c r="K34" i="17"/>
  <c r="J34" i="17" s="1"/>
  <c r="G42" i="17"/>
  <c r="K70" i="17"/>
  <c r="J70" i="17" s="1"/>
  <c r="G78" i="17"/>
  <c r="G92" i="17"/>
  <c r="G99" i="17"/>
  <c r="G8" i="17"/>
  <c r="G11" i="17"/>
  <c r="G14" i="17"/>
  <c r="G17" i="17"/>
  <c r="G20" i="17"/>
  <c r="G23" i="17"/>
  <c r="G26" i="17"/>
  <c r="G29" i="17"/>
  <c r="G32" i="17"/>
  <c r="G35" i="17"/>
  <c r="G38" i="17"/>
  <c r="G41" i="17"/>
  <c r="G44" i="17"/>
  <c r="G47" i="17"/>
  <c r="G50" i="17"/>
  <c r="G53" i="17"/>
  <c r="G56" i="17"/>
  <c r="G59" i="17"/>
  <c r="G62" i="17"/>
  <c r="G65" i="17"/>
  <c r="G68" i="17"/>
  <c r="G71" i="17"/>
  <c r="G74" i="17"/>
  <c r="G77" i="17"/>
  <c r="G80" i="17"/>
  <c r="G83" i="17"/>
  <c r="K85" i="17"/>
  <c r="J85" i="17" s="1"/>
  <c r="K88" i="17"/>
  <c r="J88" i="17" s="1"/>
  <c r="K91" i="17"/>
  <c r="J91" i="17" s="1"/>
  <c r="K94" i="17"/>
  <c r="J94" i="17" s="1"/>
  <c r="K97" i="17"/>
  <c r="J97" i="17" s="1"/>
  <c r="K100" i="17"/>
  <c r="J100" i="17" s="1"/>
  <c r="K103" i="17"/>
  <c r="J103" i="17" s="1"/>
  <c r="K106" i="17"/>
  <c r="J106" i="17" s="1"/>
  <c r="K109" i="17"/>
  <c r="J109" i="17" s="1"/>
  <c r="K112" i="17"/>
  <c r="J112" i="17" s="1"/>
  <c r="K115" i="17"/>
  <c r="J115" i="17" s="1"/>
  <c r="K118" i="17"/>
  <c r="J118" i="17" s="1"/>
  <c r="K121" i="17"/>
  <c r="J121" i="17" s="1"/>
  <c r="K124" i="17"/>
  <c r="J124" i="17" s="1"/>
  <c r="O80" i="15"/>
  <c r="O80" i="1"/>
  <c r="U89" i="14"/>
  <c r="U86" i="13"/>
  <c r="I128" i="11"/>
  <c r="L128" i="11" s="1"/>
  <c r="I127" i="11"/>
  <c r="I126" i="11"/>
  <c r="L126" i="11" s="1"/>
  <c r="I125" i="11"/>
  <c r="L125" i="11" s="1"/>
  <c r="I124" i="11"/>
  <c r="L124" i="11" s="1"/>
  <c r="I123" i="11"/>
  <c r="L123" i="11" s="1"/>
  <c r="I122" i="11"/>
  <c r="L122" i="11" s="1"/>
  <c r="I121" i="11"/>
  <c r="L121" i="11" s="1"/>
  <c r="I120" i="11"/>
  <c r="L120" i="11" s="1"/>
  <c r="I119" i="11"/>
  <c r="L119" i="11" s="1"/>
  <c r="I118" i="11"/>
  <c r="L118" i="11" s="1"/>
  <c r="I117" i="11"/>
  <c r="L117" i="11" s="1"/>
  <c r="I116" i="11"/>
  <c r="L116" i="11" s="1"/>
  <c r="I115" i="11"/>
  <c r="L115" i="11" s="1"/>
  <c r="I114" i="11"/>
  <c r="L114" i="11" s="1"/>
  <c r="I113" i="11"/>
  <c r="L113" i="11" s="1"/>
  <c r="I112" i="11"/>
  <c r="L112" i="11" s="1"/>
  <c r="I111" i="11"/>
  <c r="L111" i="11" s="1"/>
  <c r="I110" i="11"/>
  <c r="L110" i="11" s="1"/>
  <c r="I109" i="11"/>
  <c r="L109" i="11" s="1"/>
  <c r="I108" i="11"/>
  <c r="L108" i="11" s="1"/>
  <c r="I107" i="11"/>
  <c r="L107" i="11" s="1"/>
  <c r="I106" i="11"/>
  <c r="L106" i="11" s="1"/>
  <c r="I105" i="11"/>
  <c r="L105" i="11" s="1"/>
  <c r="I104" i="11"/>
  <c r="L104" i="11" s="1"/>
  <c r="I103" i="11"/>
  <c r="L103" i="11" s="1"/>
  <c r="I102" i="11"/>
  <c r="L102" i="11" s="1"/>
  <c r="I101" i="11"/>
  <c r="L101" i="11" s="1"/>
  <c r="I100" i="11"/>
  <c r="L100" i="11" s="1"/>
  <c r="I99" i="11"/>
  <c r="L99" i="11" s="1"/>
  <c r="I98" i="11"/>
  <c r="L98" i="11" s="1"/>
  <c r="I97" i="11"/>
  <c r="L97" i="11" s="1"/>
  <c r="I96" i="11"/>
  <c r="L96" i="11" s="1"/>
  <c r="I95" i="11"/>
  <c r="L95" i="11" s="1"/>
  <c r="I94" i="11"/>
  <c r="L94" i="11" s="1"/>
  <c r="I93" i="11"/>
  <c r="L93" i="11" s="1"/>
  <c r="I92" i="11"/>
  <c r="L92" i="11" s="1"/>
  <c r="I91" i="11"/>
  <c r="L91" i="11" s="1"/>
  <c r="I90" i="11"/>
  <c r="L90" i="11" s="1"/>
  <c r="I89" i="11"/>
  <c r="L89" i="11" s="1"/>
  <c r="I88" i="11"/>
  <c r="L88" i="11" s="1"/>
  <c r="I87" i="11"/>
  <c r="L87" i="11" s="1"/>
  <c r="U86" i="11"/>
  <c r="I86" i="11"/>
  <c r="L86" i="11" s="1"/>
  <c r="I85" i="11"/>
  <c r="L85" i="11" s="1"/>
  <c r="I84" i="11"/>
  <c r="I83" i="11"/>
  <c r="L83" i="11" s="1"/>
  <c r="I82" i="11"/>
  <c r="I81" i="11"/>
  <c r="I80" i="11"/>
  <c r="L80" i="11" s="1"/>
  <c r="I79" i="11"/>
  <c r="L79" i="11" s="1"/>
  <c r="I78" i="11"/>
  <c r="I77" i="11"/>
  <c r="L77" i="11" s="1"/>
  <c r="I76" i="11"/>
  <c r="I75" i="11"/>
  <c r="I74" i="11"/>
  <c r="L74" i="11" s="1"/>
  <c r="I73" i="11"/>
  <c r="L73" i="11" s="1"/>
  <c r="I72" i="11"/>
  <c r="I71" i="11"/>
  <c r="L71" i="11" s="1"/>
  <c r="I70" i="11"/>
  <c r="L70" i="11" s="1"/>
  <c r="I69" i="11"/>
  <c r="I68" i="11"/>
  <c r="L68" i="11" s="1"/>
  <c r="I67" i="11"/>
  <c r="L67" i="11" s="1"/>
  <c r="I66" i="11"/>
  <c r="I65" i="11"/>
  <c r="L65" i="11" s="1"/>
  <c r="I64" i="11"/>
  <c r="L64" i="11" s="1"/>
  <c r="I63" i="11"/>
  <c r="I62" i="11"/>
  <c r="L62" i="11" s="1"/>
  <c r="I61" i="11"/>
  <c r="L61" i="11" s="1"/>
  <c r="I60" i="11"/>
  <c r="I59" i="11"/>
  <c r="L59" i="11" s="1"/>
  <c r="I58" i="11"/>
  <c r="L58" i="11" s="1"/>
  <c r="I57" i="11"/>
  <c r="I56" i="11"/>
  <c r="L56" i="11" s="1"/>
  <c r="I55" i="11"/>
  <c r="L55" i="11" s="1"/>
  <c r="I54" i="11"/>
  <c r="I53" i="11"/>
  <c r="L53" i="11" s="1"/>
  <c r="I52" i="11"/>
  <c r="L52" i="11" s="1"/>
  <c r="I51" i="11"/>
  <c r="I50" i="11"/>
  <c r="L50" i="11" s="1"/>
  <c r="I49" i="11"/>
  <c r="L49" i="11" s="1"/>
  <c r="I48" i="11"/>
  <c r="I47" i="11"/>
  <c r="L47" i="11" s="1"/>
  <c r="I46" i="11"/>
  <c r="I45" i="11"/>
  <c r="I44" i="11"/>
  <c r="L44" i="11" s="1"/>
  <c r="I43" i="11"/>
  <c r="L43" i="11" s="1"/>
  <c r="I42" i="11"/>
  <c r="I41" i="11"/>
  <c r="L41" i="11" s="1"/>
  <c r="I40" i="11"/>
  <c r="L40" i="11" s="1"/>
  <c r="I39" i="11"/>
  <c r="I38" i="11"/>
  <c r="L38" i="11" s="1"/>
  <c r="I37" i="11"/>
  <c r="L37" i="11" s="1"/>
  <c r="I36" i="11"/>
  <c r="I35" i="11"/>
  <c r="L35" i="11" s="1"/>
  <c r="I34" i="11"/>
  <c r="L34" i="11" s="1"/>
  <c r="I33" i="11"/>
  <c r="I32" i="11"/>
  <c r="L32" i="11" s="1"/>
  <c r="I31" i="11"/>
  <c r="L31" i="11" s="1"/>
  <c r="I30" i="11"/>
  <c r="I29" i="11"/>
  <c r="L29" i="11" s="1"/>
  <c r="I28" i="11"/>
  <c r="L28" i="11" s="1"/>
  <c r="I27" i="11"/>
  <c r="I26" i="11"/>
  <c r="L26" i="11" s="1"/>
  <c r="I25" i="11"/>
  <c r="I24" i="11"/>
  <c r="I23" i="11"/>
  <c r="L23" i="11" s="1"/>
  <c r="I22" i="11"/>
  <c r="L22" i="11" s="1"/>
  <c r="I21" i="11"/>
  <c r="I20" i="11"/>
  <c r="L20" i="11" s="1"/>
  <c r="I19" i="11"/>
  <c r="L19" i="11" s="1"/>
  <c r="I18" i="11"/>
  <c r="I17" i="11"/>
  <c r="L17" i="11" s="1"/>
  <c r="I16" i="11"/>
  <c r="L16" i="11" s="1"/>
  <c r="I15" i="11"/>
  <c r="I14" i="11"/>
  <c r="L14" i="11" s="1"/>
  <c r="I13" i="11"/>
  <c r="L13" i="11" s="1"/>
  <c r="I12" i="11"/>
  <c r="I11" i="11"/>
  <c r="L11" i="11" s="1"/>
  <c r="I10" i="11"/>
  <c r="I9" i="11"/>
  <c r="G109" i="10"/>
  <c r="I109" i="10" s="1"/>
  <c r="G110" i="10"/>
  <c r="I110" i="10" s="1"/>
  <c r="G111" i="10"/>
  <c r="I111" i="10" s="1"/>
  <c r="G112" i="10"/>
  <c r="I112" i="10" s="1"/>
  <c r="G113" i="10"/>
  <c r="I113" i="10" s="1"/>
  <c r="G54" i="10"/>
  <c r="I54" i="10" s="1"/>
  <c r="G100" i="10"/>
  <c r="I100" i="10" s="1"/>
  <c r="G101" i="10"/>
  <c r="I101" i="10" s="1"/>
  <c r="G108" i="10"/>
  <c r="I108" i="10" s="1"/>
  <c r="G7" i="10"/>
  <c r="I7" i="10" s="1"/>
  <c r="G65" i="10"/>
  <c r="I65" i="10" s="1"/>
  <c r="G66" i="10"/>
  <c r="I66" i="10" s="1"/>
  <c r="G71" i="10"/>
  <c r="I71" i="10" s="1"/>
  <c r="G72" i="10"/>
  <c r="I72" i="10" s="1"/>
  <c r="G18" i="10"/>
  <c r="I18" i="10" s="1"/>
  <c r="G19" i="10"/>
  <c r="I19" i="10" s="1"/>
  <c r="G22" i="10"/>
  <c r="I22" i="10" s="1"/>
  <c r="G23" i="10"/>
  <c r="I23" i="10" s="1"/>
  <c r="G67" i="10"/>
  <c r="I67" i="10" s="1"/>
  <c r="G68" i="10"/>
  <c r="I68" i="10" s="1"/>
  <c r="G107" i="10"/>
  <c r="I107" i="10" s="1"/>
  <c r="G63" i="10"/>
  <c r="I63" i="10" s="1"/>
  <c r="G64" i="10"/>
  <c r="I64" i="10" s="1"/>
  <c r="G12" i="10"/>
  <c r="I12" i="10" s="1"/>
  <c r="G13" i="10"/>
  <c r="I13" i="10" s="1"/>
  <c r="G14" i="10"/>
  <c r="I14" i="10" s="1"/>
  <c r="G15" i="10"/>
  <c r="I15" i="10" s="1"/>
  <c r="G16" i="10"/>
  <c r="I16" i="10" s="1"/>
  <c r="G17" i="10"/>
  <c r="I17" i="10" s="1"/>
  <c r="G103" i="10"/>
  <c r="I103" i="10" s="1"/>
  <c r="G104" i="10"/>
  <c r="I104" i="10" s="1"/>
  <c r="G6" i="10"/>
  <c r="I6" i="10" s="1"/>
  <c r="G5" i="10"/>
  <c r="I5" i="10" s="1"/>
  <c r="G55" i="10"/>
  <c r="I55" i="10" s="1"/>
  <c r="G56" i="10"/>
  <c r="I56" i="10" s="1"/>
  <c r="G57" i="10"/>
  <c r="I57" i="10" s="1"/>
  <c r="G58" i="10"/>
  <c r="I58" i="10" s="1"/>
  <c r="G51" i="10"/>
  <c r="I51" i="10" s="1"/>
  <c r="G98" i="10"/>
  <c r="I98" i="10" s="1"/>
  <c r="G99" i="10"/>
  <c r="I99" i="10" s="1"/>
  <c r="G102" i="10"/>
  <c r="I102" i="10" s="1"/>
  <c r="G59" i="10"/>
  <c r="I59" i="10" s="1"/>
  <c r="G60" i="10"/>
  <c r="I60" i="10" s="1"/>
  <c r="G52" i="10"/>
  <c r="I52" i="10" s="1"/>
  <c r="G10" i="10"/>
  <c r="I10" i="10" s="1"/>
  <c r="G11" i="10"/>
  <c r="I11" i="10" s="1"/>
  <c r="G24" i="10"/>
  <c r="I24" i="10" s="1"/>
  <c r="G25" i="10"/>
  <c r="I25" i="10" s="1"/>
  <c r="G26" i="10"/>
  <c r="I26" i="10" s="1"/>
  <c r="G27" i="10"/>
  <c r="I27" i="10" s="1"/>
  <c r="G28" i="10"/>
  <c r="I28" i="10" s="1"/>
  <c r="G29" i="10"/>
  <c r="I29" i="10" s="1"/>
  <c r="G30" i="10"/>
  <c r="I30" i="10" s="1"/>
  <c r="G31" i="10"/>
  <c r="I31" i="10" s="1"/>
  <c r="G32" i="10"/>
  <c r="I32" i="10" s="1"/>
  <c r="G33" i="10"/>
  <c r="I33" i="10" s="1"/>
  <c r="G34" i="10"/>
  <c r="I34" i="10" s="1"/>
  <c r="G35" i="10"/>
  <c r="I35" i="10" s="1"/>
  <c r="G36" i="10"/>
  <c r="I36" i="10" s="1"/>
  <c r="G37" i="10"/>
  <c r="I37" i="10" s="1"/>
  <c r="G38" i="10"/>
  <c r="I38" i="10" s="1"/>
  <c r="G39" i="10"/>
  <c r="I39" i="10" s="1"/>
  <c r="G41" i="10"/>
  <c r="I41" i="10" s="1"/>
  <c r="G105" i="10"/>
  <c r="I105" i="10" s="1"/>
  <c r="G4" i="10"/>
  <c r="I4" i="10" s="1"/>
  <c r="G116" i="10"/>
  <c r="I116" i="10" s="1"/>
  <c r="G48" i="10"/>
  <c r="I48" i="10" s="1"/>
  <c r="G49" i="10"/>
  <c r="I49" i="10" s="1"/>
  <c r="G94" i="10"/>
  <c r="I94" i="10" s="1"/>
  <c r="G95" i="10"/>
  <c r="I95" i="10" s="1"/>
  <c r="G20" i="10"/>
  <c r="I20" i="10" s="1"/>
  <c r="G21" i="10"/>
  <c r="I21" i="10" s="1"/>
  <c r="G53" i="10"/>
  <c r="I53" i="10" s="1"/>
  <c r="G106" i="10"/>
  <c r="I106" i="10" s="1"/>
  <c r="G81" i="10"/>
  <c r="I81" i="10" s="1"/>
  <c r="G82" i="10"/>
  <c r="I82" i="10" s="1"/>
  <c r="G83" i="10"/>
  <c r="I83" i="10" s="1"/>
  <c r="G84" i="10"/>
  <c r="I84" i="10" s="1"/>
  <c r="G85" i="10"/>
  <c r="I85" i="10" s="1"/>
  <c r="G89" i="10"/>
  <c r="I89" i="10" s="1"/>
  <c r="G90" i="10"/>
  <c r="I90" i="10" s="1"/>
  <c r="G91" i="10"/>
  <c r="I91" i="10" s="1"/>
  <c r="G96" i="10"/>
  <c r="I96" i="10" s="1"/>
  <c r="G97" i="10"/>
  <c r="I97" i="10" s="1"/>
  <c r="G40" i="10"/>
  <c r="I40" i="10" s="1"/>
  <c r="G92" i="10"/>
  <c r="I92" i="10" s="1"/>
  <c r="G93" i="10"/>
  <c r="I93" i="10" s="1"/>
  <c r="G69" i="10"/>
  <c r="I69" i="10" s="1"/>
  <c r="G70" i="10"/>
  <c r="I70" i="10" s="1"/>
  <c r="G61" i="10"/>
  <c r="I61" i="10" s="1"/>
  <c r="G62" i="10"/>
  <c r="I62" i="10" s="1"/>
  <c r="G80" i="10"/>
  <c r="I80" i="10" s="1"/>
  <c r="G115" i="10"/>
  <c r="I115" i="10" s="1"/>
  <c r="G119" i="10"/>
  <c r="I119" i="10" s="1"/>
  <c r="G120" i="10"/>
  <c r="I120" i="10" s="1"/>
  <c r="G121" i="10"/>
  <c r="I121" i="10" s="1"/>
  <c r="G122" i="10"/>
  <c r="I122" i="10" s="1"/>
  <c r="G118" i="10"/>
  <c r="I118" i="10" s="1"/>
  <c r="G117" i="10"/>
  <c r="I117" i="10" s="1"/>
  <c r="G3" i="10"/>
  <c r="I3" i="10" s="1"/>
  <c r="G8" i="10"/>
  <c r="I8" i="10" s="1"/>
  <c r="G9" i="10"/>
  <c r="I9" i="10" s="1"/>
  <c r="G46" i="10"/>
  <c r="I46" i="10" s="1"/>
  <c r="G47" i="10"/>
  <c r="I47" i="10" s="1"/>
  <c r="G73" i="10"/>
  <c r="I73" i="10" s="1"/>
  <c r="G74" i="10"/>
  <c r="I74" i="10" s="1"/>
  <c r="G75" i="10"/>
  <c r="I75" i="10" s="1"/>
  <c r="G76" i="10"/>
  <c r="I76" i="10" s="1"/>
  <c r="G42" i="10"/>
  <c r="I42" i="10" s="1"/>
  <c r="G43" i="10"/>
  <c r="I43" i="10" s="1"/>
  <c r="G44" i="10"/>
  <c r="I44" i="10" s="1"/>
  <c r="G45" i="10"/>
  <c r="I45" i="10" s="1"/>
  <c r="G79" i="10"/>
  <c r="I79" i="10" s="1"/>
  <c r="G77" i="10"/>
  <c r="I77" i="10" s="1"/>
  <c r="G78" i="10"/>
  <c r="I78" i="10" s="1"/>
  <c r="G86" i="10"/>
  <c r="I86" i="10" s="1"/>
  <c r="G87" i="10"/>
  <c r="I87" i="10" s="1"/>
  <c r="G88" i="10"/>
  <c r="I88" i="10" s="1"/>
  <c r="G50" i="10"/>
  <c r="I50" i="10" s="1"/>
  <c r="G114" i="10"/>
  <c r="I114" i="10" s="1"/>
  <c r="Q80" i="10"/>
  <c r="L25" i="11" l="1"/>
  <c r="L76" i="11"/>
  <c r="L46" i="11"/>
  <c r="L82" i="11"/>
  <c r="L10" i="11"/>
  <c r="L127" i="11"/>
  <c r="L9" i="11"/>
  <c r="L12" i="11"/>
  <c r="L15" i="11"/>
  <c r="L18" i="11"/>
  <c r="L21" i="11"/>
  <c r="L24" i="11"/>
  <c r="L27" i="11"/>
  <c r="L30" i="11"/>
  <c r="L33" i="11"/>
  <c r="L36" i="11"/>
  <c r="L39" i="11"/>
  <c r="L42" i="11"/>
  <c r="L45" i="11"/>
  <c r="L48" i="11"/>
  <c r="L51" i="11"/>
  <c r="L54" i="11"/>
  <c r="L57" i="11"/>
  <c r="L60" i="11"/>
  <c r="L63" i="11"/>
  <c r="L66" i="11"/>
  <c r="L69" i="11"/>
  <c r="L72" i="11"/>
  <c r="L75" i="11"/>
  <c r="L78" i="11"/>
  <c r="L81" i="11"/>
  <c r="L84" i="11"/>
</calcChain>
</file>

<file path=xl/sharedStrings.xml><?xml version="1.0" encoding="utf-8"?>
<sst xmlns="http://schemas.openxmlformats.org/spreadsheetml/2006/main" count="8638" uniqueCount="372">
  <si>
    <t>Boxstore Inc. Barista Express</t>
  </si>
  <si>
    <t>Coffee &amp; Tea</t>
  </si>
  <si>
    <t>1GQD0200001006</t>
  </si>
  <si>
    <t>Hitachi 20 ounce Blender</t>
  </si>
  <si>
    <t>Blender</t>
  </si>
  <si>
    <t>4MAR0120815001</t>
  </si>
  <si>
    <t>Microsoft 50" HDTV</t>
  </si>
  <si>
    <t>4KTV 55" &amp; Down</t>
  </si>
  <si>
    <t>2BRE1100066001</t>
  </si>
  <si>
    <t>2BRE11</t>
  </si>
  <si>
    <t>55" &amp; Down</t>
  </si>
  <si>
    <t>1GQD0200001012</t>
  </si>
  <si>
    <t>Hitachi Super Tablet</t>
  </si>
  <si>
    <t>Tablets</t>
  </si>
  <si>
    <t>7HYU0200041406</t>
  </si>
  <si>
    <t>Panasonic Barista Express</t>
  </si>
  <si>
    <t>7SPP0105618009</t>
  </si>
  <si>
    <t>7SPP01</t>
  </si>
  <si>
    <t>Panasonic Not-as Smartphone</t>
  </si>
  <si>
    <t>Smartphones</t>
  </si>
  <si>
    <t>7SPP0120983041</t>
  </si>
  <si>
    <t>7SPP0120983081</t>
  </si>
  <si>
    <t>Microsoft Really Smartphone</t>
  </si>
  <si>
    <t>2BRE0100008427</t>
  </si>
  <si>
    <t>Samsung Electronics Washer</t>
  </si>
  <si>
    <t>Washer</t>
  </si>
  <si>
    <t>3BRI3505804084</t>
  </si>
  <si>
    <t>2BRE0200008427</t>
  </si>
  <si>
    <t>Intel 20 ounce Blender</t>
  </si>
  <si>
    <t>2SUR1108413009</t>
  </si>
  <si>
    <t>2SUR11</t>
  </si>
  <si>
    <t>Intel Barista Express</t>
  </si>
  <si>
    <t>2SUR1103820009</t>
  </si>
  <si>
    <t>LG Electronics Really Smartphone</t>
  </si>
  <si>
    <t>2SUR1151463001</t>
  </si>
  <si>
    <t>Intel Really Smartphone</t>
  </si>
  <si>
    <t>2SUR1101100321</t>
  </si>
  <si>
    <t>Dell Technologies 20 ounce Blender</t>
  </si>
  <si>
    <t>3SKY0111164009</t>
  </si>
  <si>
    <t>3SKY01</t>
  </si>
  <si>
    <t>3SKY0142542001</t>
  </si>
  <si>
    <t>Boxstore Inc. Super Tablet</t>
  </si>
  <si>
    <t>1GQD0200008335</t>
  </si>
  <si>
    <t>Samsung Electronics Really Smartphone</t>
  </si>
  <si>
    <t>7DAE0400012490</t>
  </si>
  <si>
    <t>Dell Technologies Really Smartphone</t>
  </si>
  <si>
    <t>3TEC0350864001</t>
  </si>
  <si>
    <t>Hitachi Dryer</t>
  </si>
  <si>
    <t>Dryer</t>
  </si>
  <si>
    <t>7HAN0200008359</t>
  </si>
  <si>
    <t>Hitachi Really Smartphone</t>
  </si>
  <si>
    <t>7HAN0200013563</t>
  </si>
  <si>
    <t>3DAE0106096009</t>
  </si>
  <si>
    <t>Sony Super Tablet</t>
  </si>
  <si>
    <t>7SAK0100008355</t>
  </si>
  <si>
    <t>Hitachi Actually a Flipper</t>
  </si>
  <si>
    <t>4HEL0140184001</t>
  </si>
  <si>
    <t>Hitachi Barista Express</t>
  </si>
  <si>
    <t>4HEL0140182001</t>
  </si>
  <si>
    <t>Hitachi Mini Tablet</t>
  </si>
  <si>
    <t>4HEL0105850009</t>
  </si>
  <si>
    <t>LG Electronics Super Tablet</t>
  </si>
  <si>
    <t>2SUR1100011577</t>
  </si>
  <si>
    <t>Microsoft Super Tablet</t>
  </si>
  <si>
    <t>2SUR1100041491</t>
  </si>
  <si>
    <t>2BRE1000056014</t>
  </si>
  <si>
    <t>2BRE10</t>
  </si>
  <si>
    <t>2BRE0600013628</t>
  </si>
  <si>
    <t>4KTV 60" - 69"</t>
  </si>
  <si>
    <t>2SUR1100008335</t>
  </si>
  <si>
    <t>Microsoft Not-as Smartphone</t>
  </si>
  <si>
    <t>2BRE1200002124</t>
  </si>
  <si>
    <t>2BRE12</t>
  </si>
  <si>
    <t>3ADA0100008360</t>
  </si>
  <si>
    <t>Dell Technologies 65" HDTV</t>
  </si>
  <si>
    <t>3FPT0100051287</t>
  </si>
  <si>
    <t>3FPT0100051281</t>
  </si>
  <si>
    <t>3FPT0100051286</t>
  </si>
  <si>
    <t>LG Electronics Mini Tablet</t>
  </si>
  <si>
    <t>2SUR1100002136</t>
  </si>
  <si>
    <t>Dell Technologies Mini Tablet</t>
  </si>
  <si>
    <t>3OCE0108211010</t>
  </si>
  <si>
    <t>2SUR1100041398</t>
  </si>
  <si>
    <t>Samsung Electronics Super Tablet</t>
  </si>
  <si>
    <t>7DAE0400008335</t>
  </si>
  <si>
    <t>LG Electronics Not-as Smartphone</t>
  </si>
  <si>
    <t>2SUR1100002124</t>
  </si>
  <si>
    <t>7HYU0200008359</t>
  </si>
  <si>
    <t>7SMS0100041406</t>
  </si>
  <si>
    <t>7SMS0100008359</t>
  </si>
  <si>
    <t>Panasonic Super Tablet</t>
  </si>
  <si>
    <t>7SPP0100041406</t>
  </si>
  <si>
    <t>Intel Super Tablet</t>
  </si>
  <si>
    <t>2SUR1100008294</t>
  </si>
  <si>
    <t>Samsung Electronics Barista Express</t>
  </si>
  <si>
    <t>3BRI0300001012</t>
  </si>
  <si>
    <t>3BRI03</t>
  </si>
  <si>
    <t>2BRE0700013628</t>
  </si>
  <si>
    <t>Sony 50" HDTV</t>
  </si>
  <si>
    <t>6PRI0299999203</t>
  </si>
  <si>
    <t>Sony 75" HDTV</t>
  </si>
  <si>
    <t>8KTV 70" &amp; Up</t>
  </si>
  <si>
    <t>6PRI0299999197</t>
  </si>
  <si>
    <t>Apple Inc. Actually a Flipper</t>
  </si>
  <si>
    <t>4DAI0200002260</t>
  </si>
  <si>
    <t>4DAI02</t>
  </si>
  <si>
    <t>Samsung Electronics Mini Tablet</t>
  </si>
  <si>
    <t>3BRI0400002136</t>
  </si>
  <si>
    <t>Apple Inc. Mini Tablet</t>
  </si>
  <si>
    <t>4DAI0200002136</t>
  </si>
  <si>
    <t>4DAI0200002123</t>
  </si>
  <si>
    <t>7BOC0200002293</t>
  </si>
  <si>
    <t>2BRE13</t>
  </si>
  <si>
    <t>row</t>
  </si>
  <si>
    <t>order_no</t>
  </si>
  <si>
    <t>order_date</t>
  </si>
  <si>
    <t>man_id</t>
  </si>
  <si>
    <t>manufacturer item name</t>
  </si>
  <si>
    <t>Item Type</t>
  </si>
  <si>
    <t>Item Bar Code</t>
  </si>
  <si>
    <t>Item Model Number</t>
  </si>
  <si>
    <t>Serial Number</t>
  </si>
  <si>
    <t>G36954</t>
  </si>
  <si>
    <t>Item Qty</t>
  </si>
  <si>
    <t>4DAI03</t>
  </si>
  <si>
    <t>4DAI04</t>
  </si>
  <si>
    <t>4DAI05</t>
  </si>
  <si>
    <t>4DAI06</t>
  </si>
  <si>
    <t>4DAI07</t>
  </si>
  <si>
    <t>1GQD10</t>
  </si>
  <si>
    <t>1GQD11</t>
  </si>
  <si>
    <t>1GQD12</t>
  </si>
  <si>
    <t>1GQD13</t>
  </si>
  <si>
    <t>1GQD14</t>
  </si>
  <si>
    <t>1GQD15</t>
  </si>
  <si>
    <t>1GQD04</t>
  </si>
  <si>
    <t>1GQD16</t>
  </si>
  <si>
    <t>1GQD17</t>
  </si>
  <si>
    <t>3SKY02</t>
  </si>
  <si>
    <t>3SKY03</t>
  </si>
  <si>
    <t>3SKY04</t>
  </si>
  <si>
    <t>G36955</t>
  </si>
  <si>
    <t>2SUR12</t>
  </si>
  <si>
    <t>2SUR13</t>
  </si>
  <si>
    <t>2SUR14</t>
  </si>
  <si>
    <t>2SUR15</t>
  </si>
  <si>
    <t>2SUR16</t>
  </si>
  <si>
    <t>2SUR17</t>
  </si>
  <si>
    <t>2SUR18</t>
  </si>
  <si>
    <t>2SUR19</t>
  </si>
  <si>
    <t>2SUR20</t>
  </si>
  <si>
    <t>2SUR21</t>
  </si>
  <si>
    <t>2SUR22</t>
  </si>
  <si>
    <t>2SUR23</t>
  </si>
  <si>
    <t>2SUR24</t>
  </si>
  <si>
    <t>2SUR25</t>
  </si>
  <si>
    <t>2SUR26</t>
  </si>
  <si>
    <t>ESUR13</t>
  </si>
  <si>
    <t>ESUR14</t>
  </si>
  <si>
    <t>ESUR15</t>
  </si>
  <si>
    <t>ESUR16</t>
  </si>
  <si>
    <t>ESUR17</t>
  </si>
  <si>
    <t>ESUR18</t>
  </si>
  <si>
    <t>ESUR19</t>
  </si>
  <si>
    <t>ESUR21</t>
  </si>
  <si>
    <t>ESUR22</t>
  </si>
  <si>
    <t>ESUR25</t>
  </si>
  <si>
    <t>ESUR26</t>
  </si>
  <si>
    <t>ESUR27</t>
  </si>
  <si>
    <t>ESUR28</t>
  </si>
  <si>
    <t>ESUR29</t>
  </si>
  <si>
    <t>ESUR31</t>
  </si>
  <si>
    <t>ESUR33</t>
  </si>
  <si>
    <t>ESUR34</t>
  </si>
  <si>
    <t>2BRE18</t>
  </si>
  <si>
    <t>2BRE20</t>
  </si>
  <si>
    <t>2BRE21</t>
  </si>
  <si>
    <t>2BRE22</t>
  </si>
  <si>
    <t>2BRE23</t>
  </si>
  <si>
    <t>2BRE24</t>
  </si>
  <si>
    <t>2BRE25</t>
  </si>
  <si>
    <t>2BRE27</t>
  </si>
  <si>
    <t>2BRE34</t>
  </si>
  <si>
    <t>2BRE35</t>
  </si>
  <si>
    <t>7SPP02</t>
  </si>
  <si>
    <t>7SPP05</t>
  </si>
  <si>
    <t>7SPP06</t>
  </si>
  <si>
    <t>7SPP07</t>
  </si>
  <si>
    <t>7SPP08</t>
  </si>
  <si>
    <t>7SPP09</t>
  </si>
  <si>
    <t>7SPP10</t>
  </si>
  <si>
    <t>3BRI05</t>
  </si>
  <si>
    <t>3BRI09</t>
  </si>
  <si>
    <t>3BRI10</t>
  </si>
  <si>
    <t>3BRI11</t>
  </si>
  <si>
    <t>3BRI12</t>
  </si>
  <si>
    <t>3BRI13</t>
  </si>
  <si>
    <t>3BRI14</t>
  </si>
  <si>
    <t>3BRI15</t>
  </si>
  <si>
    <t>4SOD03</t>
  </si>
  <si>
    <t>4SOD04</t>
  </si>
  <si>
    <t>4SOD05</t>
  </si>
  <si>
    <t>4SOD06</t>
  </si>
  <si>
    <t>4SOD07</t>
  </si>
  <si>
    <t>4SOD08</t>
  </si>
  <si>
    <t>4SOD15</t>
  </si>
  <si>
    <t>4SOD17</t>
  </si>
  <si>
    <t>4SOD18</t>
  </si>
  <si>
    <t>4DAI08</t>
  </si>
  <si>
    <t>4DAI10</t>
  </si>
  <si>
    <t>3SKY05</t>
  </si>
  <si>
    <t>3SKY07</t>
  </si>
  <si>
    <t>3SKY09</t>
  </si>
  <si>
    <t>3SKY11</t>
  </si>
  <si>
    <t>3SKY12</t>
  </si>
  <si>
    <t>3SKY13</t>
  </si>
  <si>
    <t>G36958</t>
  </si>
  <si>
    <t>G36959</t>
  </si>
  <si>
    <t>G36960</t>
  </si>
  <si>
    <t>G36961</t>
  </si>
  <si>
    <t>G36964</t>
  </si>
  <si>
    <t>G36966</t>
  </si>
  <si>
    <t>G36967</t>
  </si>
  <si>
    <t>G36968</t>
  </si>
  <si>
    <t>G36972</t>
  </si>
  <si>
    <t>G36973</t>
  </si>
  <si>
    <t>G36975</t>
  </si>
  <si>
    <t>G36976</t>
  </si>
  <si>
    <t>G36977</t>
  </si>
  <si>
    <t>2SUR31</t>
  </si>
  <si>
    <t>2SUR36</t>
  </si>
  <si>
    <t>3SKYX1</t>
  </si>
  <si>
    <t>Grand Total</t>
  </si>
  <si>
    <t>Subtotal</t>
  </si>
  <si>
    <t>Item Price</t>
  </si>
  <si>
    <t>Tax GST</t>
  </si>
  <si>
    <t>Tax PST</t>
  </si>
  <si>
    <t>Tax Beg(in)</t>
  </si>
  <si>
    <t>Tax End</t>
  </si>
  <si>
    <t>4KTV - 55" &amp; Down</t>
  </si>
  <si>
    <t>8KTV - 70" &amp; Up</t>
  </si>
  <si>
    <t>4KTV - 60" - 69"</t>
  </si>
  <si>
    <t>Apple Inc. Actually a Flipper 2</t>
  </si>
  <si>
    <t>Dell Technologies 40 ounce Blender</t>
  </si>
  <si>
    <t>Rules</t>
  </si>
  <si>
    <t>Orders will have several items</t>
  </si>
  <si>
    <t>Same items can be in several orders</t>
  </si>
  <si>
    <t>Serial Number will differ by item manufacturer</t>
  </si>
  <si>
    <t>Note existing primary keys and create Surrogate Primary Keys for Dropdown (3NF) purposes</t>
  </si>
  <si>
    <t>All duplications should be removed (exception on Foreign Keys)</t>
  </si>
  <si>
    <t>Taxes PST 7% and GST 5% are a global entity with respect to the order</t>
  </si>
  <si>
    <t>Some records are purchases, replacements with refunds and refunds</t>
  </si>
  <si>
    <t>All tables should be normalized before we can begin to develop the SQL</t>
  </si>
  <si>
    <t>p_id</t>
  </si>
  <si>
    <t>item_id</t>
  </si>
  <si>
    <t>row_id</t>
  </si>
  <si>
    <t>man_item_name</t>
  </si>
  <si>
    <t>item_type</t>
  </si>
  <si>
    <t>item_modelno</t>
  </si>
  <si>
    <t>item_barcode</t>
  </si>
  <si>
    <t>item_qty</t>
  </si>
  <si>
    <t>item_price</t>
  </si>
  <si>
    <t>subtotal</t>
  </si>
  <si>
    <t>grandtotal</t>
  </si>
  <si>
    <t>Blenders</t>
  </si>
  <si>
    <t>Boxstore Inc. Barista Express II</t>
  </si>
  <si>
    <t>Washers</t>
  </si>
  <si>
    <t>Dryers</t>
  </si>
  <si>
    <t>LG Electronics Super Tablet X</t>
  </si>
  <si>
    <t>Microsoft 55" HDTV</t>
  </si>
  <si>
    <t>2BRE1000066014</t>
  </si>
  <si>
    <t>Microsoft Really Smartphone X</t>
  </si>
  <si>
    <t>ESUR32</t>
  </si>
  <si>
    <t>2BRE19</t>
  </si>
  <si>
    <t>Boxstore Inc. Super Tablet 1TB</t>
  </si>
  <si>
    <t>Dell Technologies 60" HDTV</t>
  </si>
  <si>
    <t>3DET0100051281</t>
  </si>
  <si>
    <t>Apple Inc. Tiny Tablet</t>
  </si>
  <si>
    <t>item_inv_serialno</t>
  </si>
  <si>
    <t>SurrogatePK</t>
  </si>
  <si>
    <t>Order Number</t>
  </si>
  <si>
    <t>Order Date</t>
  </si>
  <si>
    <t>Person</t>
  </si>
  <si>
    <t>Item ID</t>
  </si>
  <si>
    <t>Manufacturer ID</t>
  </si>
  <si>
    <t>Manufacturer Item Name</t>
  </si>
  <si>
    <t>Item Barcode</t>
  </si>
  <si>
    <t>Item Quantity</t>
  </si>
  <si>
    <t>Item Inv Serial No.</t>
  </si>
  <si>
    <t>Order Grand Total</t>
  </si>
  <si>
    <t>Order Subtotal</t>
  </si>
  <si>
    <t>You should be able to EXPLAIN what normalization level and step you have done and why it was done.</t>
  </si>
  <si>
    <t>manu_name</t>
  </si>
  <si>
    <t>Hitachi</t>
  </si>
  <si>
    <t>Microsoft</t>
  </si>
  <si>
    <t>Panasonic</t>
  </si>
  <si>
    <t>Intel</t>
  </si>
  <si>
    <t>Sony</t>
  </si>
  <si>
    <t>item_name</t>
  </si>
  <si>
    <t>item_type_id</t>
  </si>
  <si>
    <t>item_name_id</t>
  </si>
  <si>
    <t>Apple Inc.</t>
  </si>
  <si>
    <t>Boxstore Inc.</t>
  </si>
  <si>
    <t>Dell Technologies</t>
  </si>
  <si>
    <t>LG Electronics</t>
  </si>
  <si>
    <t>Samsung Electronics</t>
  </si>
  <si>
    <t>Barista Express</t>
  </si>
  <si>
    <t>20 ounce Blender</t>
  </si>
  <si>
    <t>50" HDTV</t>
  </si>
  <si>
    <t>Barista Express II</t>
  </si>
  <si>
    <t>Super Tablet</t>
  </si>
  <si>
    <t>Not-as Smartphone</t>
  </si>
  <si>
    <t>Really Smartphone</t>
  </si>
  <si>
    <t>40 ounce Blender</t>
  </si>
  <si>
    <t>Actually a Flipper</t>
  </si>
  <si>
    <t>Mini Tablet</t>
  </si>
  <si>
    <t>Super Tablet X</t>
  </si>
  <si>
    <t>55" HDTV</t>
  </si>
  <si>
    <t>Really Smartphone X</t>
  </si>
  <si>
    <t>Super Tablet 1TB</t>
  </si>
  <si>
    <t>65" HDTV</t>
  </si>
  <si>
    <t>60" HDTV</t>
  </si>
  <si>
    <t>75" HDTV</t>
  </si>
  <si>
    <t>Tiny Tablet</t>
  </si>
  <si>
    <t>Actually a Flipper 2</t>
  </si>
  <si>
    <t>manu_id</t>
  </si>
  <si>
    <t>item</t>
  </si>
  <si>
    <t>manufacturer</t>
  </si>
  <si>
    <t>PK</t>
  </si>
  <si>
    <t>order</t>
  </si>
  <si>
    <t>FK</t>
  </si>
  <si>
    <t>UK</t>
  </si>
  <si>
    <t>order_id</t>
  </si>
  <si>
    <t>o</t>
  </si>
  <si>
    <t>m</t>
  </si>
  <si>
    <t>it</t>
  </si>
  <si>
    <t>in</t>
  </si>
  <si>
    <t>i</t>
  </si>
  <si>
    <t>people</t>
  </si>
  <si>
    <t>p</t>
  </si>
  <si>
    <t>FK, UK</t>
  </si>
  <si>
    <t>oi_id</t>
  </si>
  <si>
    <t>order_item</t>
  </si>
  <si>
    <t>oi</t>
  </si>
  <si>
    <t>price_history</t>
  </si>
  <si>
    <t>ph</t>
  </si>
  <si>
    <t>item_model_no</t>
  </si>
  <si>
    <t>ip_id</t>
  </si>
  <si>
    <t>ip_beg</t>
  </si>
  <si>
    <t>ip_end</t>
  </si>
  <si>
    <t>GST</t>
  </si>
  <si>
    <t>PST</t>
  </si>
  <si>
    <t>NULL</t>
  </si>
  <si>
    <t>Jan 1Tax</t>
  </si>
  <si>
    <t>Canada Day</t>
  </si>
  <si>
    <t>item_manu_name</t>
  </si>
  <si>
    <t>item_manu_id</t>
  </si>
  <si>
    <t>tax_name</t>
  </si>
  <si>
    <t>tax_per</t>
  </si>
  <si>
    <t>tax_beg</t>
  </si>
  <si>
    <t>tax_end</t>
  </si>
  <si>
    <t>item_inv</t>
  </si>
  <si>
    <t>tax</t>
  </si>
  <si>
    <t>tax_id</t>
  </si>
  <si>
    <t>item_inv_id</t>
  </si>
  <si>
    <t>item_inventory</t>
  </si>
  <si>
    <t>exchange</t>
  </si>
  <si>
    <t>order_type</t>
  </si>
  <si>
    <t>ip</t>
  </si>
  <si>
    <t>ii</t>
  </si>
  <si>
    <t>t</t>
  </si>
  <si>
    <t>order__item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</si>
</sst>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2499465926084170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trike/>
      <sz val="11"/>
      <color theme="2" tint="-0.2499465926084170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4" borderId="0"/>
  </cellStyleXfs>
  <cellXfs count="51">
    <xf numFmtId="0" fontId="0" fillId="0" borderId="0" xfId="0"/>
    <xf numFmtId="0" fontId="0" fillId="2" borderId="0" xfId="0" applyFill="1"/>
    <xf numFmtId="14" fontId="0" fillId="2" borderId="0" xfId="0" applyNumberFormat="1" applyFill="1"/>
    <xf numFmtId="49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49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2" fillId="3" borderId="0" xfId="0" applyFont="1" applyFill="1"/>
    <xf numFmtId="164" fontId="2" fillId="3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4" fillId="0" borderId="0" xfId="0" applyFont="1"/>
    <xf numFmtId="164" fontId="0" fillId="3" borderId="0" xfId="0" applyNumberFormat="1" applyFill="1"/>
    <xf numFmtId="164" fontId="0" fillId="2" borderId="0" xfId="0" applyNumberFormat="1" applyFill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6" fillId="4" borderId="0" xfId="1"/>
    <xf numFmtId="0" fontId="0" fillId="0" borderId="2" xfId="0" applyBorder="1"/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0" fillId="0" borderId="4" xfId="0" applyBorder="1"/>
    <xf numFmtId="14" fontId="0" fillId="0" borderId="4" xfId="0" applyNumberFormat="1" applyBorder="1"/>
    <xf numFmtId="0" fontId="5" fillId="0" borderId="4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/>
    <xf numFmtId="0" fontId="7" fillId="0" borderId="0" xfId="0" applyFont="1" applyAlignment="1">
      <alignment horizontal="center" vertical="center"/>
    </xf>
    <xf numFmtId="0" fontId="5" fillId="0" borderId="1" xfId="0" applyFont="1" applyBorder="1"/>
    <xf numFmtId="2" fontId="5" fillId="0" borderId="7" xfId="0" applyNumberFormat="1" applyFont="1" applyBorder="1" applyAlignment="1">
      <alignment horizontal="center"/>
    </xf>
    <xf numFmtId="0" fontId="8" fillId="4" borderId="5" xfId="1" applyFont="1" applyBorder="1"/>
    <xf numFmtId="0" fontId="0" fillId="5" borderId="4" xfId="0" applyFill="1" applyBorder="1"/>
    <xf numFmtId="0" fontId="8" fillId="5" borderId="6" xfId="1" applyFont="1" applyFill="1" applyBorder="1"/>
    <xf numFmtId="0" fontId="5" fillId="0" borderId="0" xfId="0" applyFont="1"/>
    <xf numFmtId="2" fontId="5" fillId="0" borderId="0" xfId="0" applyNumberFormat="1" applyFont="1"/>
    <xf numFmtId="0" fontId="5" fillId="0" borderId="4" xfId="0" applyFont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2" fontId="5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strike" xfId="1" xr:uid="{F53A513E-48B5-3B49-AE7D-8FCCF78CAF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291995</xdr:colOff>
      <xdr:row>127</xdr:row>
      <xdr:rowOff>18357</xdr:rowOff>
    </xdr:from>
    <xdr:ext cx="3606800" cy="2476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6F7CCF-AF1F-162A-B181-D7150F5638CB}"/>
            </a:ext>
          </a:extLst>
        </xdr:cNvPr>
        <xdr:cNvSpPr txBox="1"/>
      </xdr:nvSpPr>
      <xdr:spPr>
        <a:xfrm>
          <a:off x="12877695" y="24211857"/>
          <a:ext cx="3606800" cy="2476500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1NF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Split the </a:t>
          </a:r>
          <a:r>
            <a:rPr lang="en-US" sz="1200" b="1" i="1"/>
            <a:t>man_item_name </a:t>
          </a:r>
          <a:r>
            <a:rPr lang="en-US" sz="1200" b="0"/>
            <a:t>column in to two atomic</a:t>
          </a:r>
          <a:r>
            <a:rPr lang="en-US" sz="1200" b="0" baseline="0"/>
            <a:t> feilds. Namely: </a:t>
          </a:r>
          <a:r>
            <a:rPr lang="en-US" sz="1200" b="1" i="1" baseline="0"/>
            <a:t>manu_id </a:t>
          </a:r>
          <a:r>
            <a:rPr lang="en-US" sz="1200" b="0" baseline="0"/>
            <a:t>and the </a:t>
          </a:r>
          <a:r>
            <a:rPr lang="en-US" sz="1200" b="1" i="1" baseline="0"/>
            <a:t>item_name</a:t>
          </a:r>
          <a:r>
            <a:rPr lang="en-US" sz="1200" b="0" baseline="0"/>
            <a:t>.</a:t>
          </a:r>
        </a:p>
        <a:p>
          <a:endParaRPr lang="en-US" sz="1200" b="0" baseline="0"/>
        </a:p>
        <a:p>
          <a:r>
            <a:rPr lang="en-US" sz="1200" b="0" baseline="0"/>
            <a:t>2. Create item table.</a:t>
          </a:r>
        </a:p>
        <a:p>
          <a:endParaRPr lang="en-US" sz="1200" b="0" baseline="0"/>
        </a:p>
        <a:p>
          <a:r>
            <a:rPr lang="en-US" sz="1200" b="0" baseline="0"/>
            <a:t>3. Create a separate table for the columns </a:t>
          </a:r>
          <a:r>
            <a:rPr lang="en-US" sz="1200" b="1" i="1" baseline="0"/>
            <a:t>item_id </a:t>
          </a:r>
          <a:r>
            <a:rPr lang="en-US" sz="1200" b="0" baseline="0"/>
            <a:t>&amp; </a:t>
          </a:r>
          <a:r>
            <a:rPr lang="en-US" sz="1200" b="1" i="1" baseline="0"/>
            <a:t>item_inv_serialno</a:t>
          </a:r>
          <a:r>
            <a:rPr lang="en-US" sz="1200" b="0" baseline="0"/>
            <a:t>.</a:t>
          </a:r>
          <a:endParaRPr lang="en-US" sz="12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523668</xdr:colOff>
      <xdr:row>159</xdr:row>
      <xdr:rowOff>2183</xdr:rowOff>
    </xdr:from>
    <xdr:ext cx="3606800" cy="429942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F8F0C7-BE90-754D-AB4F-B839BA1AA6C2}"/>
            </a:ext>
          </a:extLst>
        </xdr:cNvPr>
        <xdr:cNvSpPr txBox="1"/>
      </xdr:nvSpPr>
      <xdr:spPr>
        <a:xfrm>
          <a:off x="12991517" y="31164979"/>
          <a:ext cx="3606800" cy="4299429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2NF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Bring together the remaining columns</a:t>
          </a:r>
          <a:r>
            <a:rPr lang="en-US" sz="1200" b="0" baseline="0"/>
            <a:t> for the initial table.</a:t>
          </a:r>
        </a:p>
        <a:p>
          <a:endParaRPr lang="en-US" sz="1200" b="0" baseline="0"/>
        </a:p>
        <a:p>
          <a:r>
            <a:rPr lang="en-US" sz="1200" b="0" baseline="0"/>
            <a:t>2. Break it into two different tables for orders and ordered items</a:t>
          </a:r>
        </a:p>
        <a:p>
          <a:endParaRPr lang="en-US" sz="1200" b="0" baseline="0"/>
        </a:p>
        <a:p>
          <a:r>
            <a:rPr lang="en-US" sz="1200" b="1" i="1" baseline="0"/>
            <a:t>order</a:t>
          </a:r>
          <a:r>
            <a:rPr lang="en-US" sz="1200" b="0" baseline="0"/>
            <a:t>:</a:t>
          </a:r>
        </a:p>
        <a:p>
          <a:r>
            <a:rPr lang="en-US" sz="1200" b="0" baseline="0"/>
            <a:t>    order_no</a:t>
          </a:r>
        </a:p>
        <a:p>
          <a:r>
            <a:rPr lang="en-US" sz="1200" b="0" baseline="0"/>
            <a:t>    order_date</a:t>
          </a:r>
        </a:p>
        <a:p>
          <a:r>
            <a:rPr lang="en-US" sz="1200" b="0" baseline="0"/>
            <a:t>    p_id</a:t>
          </a:r>
        </a:p>
        <a:p>
          <a:endParaRPr lang="en-US" sz="1200" b="0" baseline="0"/>
        </a:p>
        <a:p>
          <a:r>
            <a:rPr lang="en-US" sz="1200" b="1" i="1" baseline="0"/>
            <a:t>order_item</a:t>
          </a:r>
          <a:r>
            <a:rPr lang="en-US" sz="1200" b="0" baseline="0"/>
            <a:t>:</a:t>
          </a:r>
        </a:p>
        <a:p>
          <a:r>
            <a:rPr lang="en-US" sz="1200" b="0" baseline="0"/>
            <a:t>    oi_id</a:t>
          </a:r>
        </a:p>
        <a:p>
          <a:r>
            <a:rPr lang="en-US" sz="1200" b="0" baseline="0"/>
            <a:t>    order_no</a:t>
          </a:r>
        </a:p>
        <a:p>
          <a:r>
            <a:rPr lang="en-US" sz="1200" b="0" baseline="0"/>
            <a:t>    item_id</a:t>
          </a:r>
        </a:p>
        <a:p>
          <a:r>
            <a:rPr lang="en-US" sz="1200" b="0" baseline="0"/>
            <a:t>    item_price</a:t>
          </a:r>
        </a:p>
        <a:p>
          <a:r>
            <a:rPr lang="en-US" sz="1200" b="0" baseline="0"/>
            <a:t>    item_qty</a:t>
          </a:r>
        </a:p>
        <a:p>
          <a:r>
            <a:rPr lang="en-US" sz="1200" b="0" baseline="0"/>
            <a:t>    subtotal</a:t>
          </a:r>
        </a:p>
        <a:p>
          <a:r>
            <a:rPr lang="en-US" sz="1200" b="0" baseline="0"/>
            <a:t>    grandtotal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1239001</xdr:colOff>
      <xdr:row>163</xdr:row>
      <xdr:rowOff>86795</xdr:rowOff>
    </xdr:from>
    <xdr:ext cx="3606800" cy="329086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3F0403-2927-3C4D-A509-B1C3FFEDB879}"/>
            </a:ext>
          </a:extLst>
        </xdr:cNvPr>
        <xdr:cNvSpPr txBox="1"/>
      </xdr:nvSpPr>
      <xdr:spPr>
        <a:xfrm>
          <a:off x="13857937" y="30918072"/>
          <a:ext cx="3606800" cy="3290864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3NF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Take out the dropdown</a:t>
          </a:r>
          <a:r>
            <a:rPr lang="en-US" sz="1200" b="0" baseline="0"/>
            <a:t> fields (</a:t>
          </a:r>
          <a:r>
            <a:rPr lang="en-US" sz="1200" b="1" i="1" baseline="0"/>
            <a:t>manufacturer</a:t>
          </a:r>
          <a:r>
            <a:rPr lang="en-US" sz="1200" b="0" baseline="0"/>
            <a:t> &amp; </a:t>
          </a:r>
          <a:r>
            <a:rPr lang="en-US" sz="1200" b="1" i="1" baseline="0"/>
            <a:t>item_type</a:t>
          </a:r>
          <a:r>
            <a:rPr lang="en-US" sz="1200" b="0" baseline="0"/>
            <a:t>) from the item table.</a:t>
          </a:r>
          <a:endParaRPr lang="en-US" sz="1200" b="0"/>
        </a:p>
        <a:p>
          <a:endParaRPr lang="en-US" sz="1200" b="0"/>
        </a:p>
        <a:p>
          <a:r>
            <a:rPr lang="en-US" sz="1200" b="0"/>
            <a:t>2</a:t>
          </a:r>
          <a:r>
            <a:rPr lang="en-US" sz="1200" b="0" baseline="0"/>
            <a:t>. Create a table for taxes called the </a:t>
          </a:r>
          <a:r>
            <a:rPr lang="en-US" sz="1200" b="1" i="1" baseline="0"/>
            <a:t>tax </a:t>
          </a:r>
          <a:r>
            <a:rPr lang="en-US" sz="1200" b="0" i="0" baseline="0"/>
            <a:t>table.</a:t>
          </a:r>
          <a:endParaRPr lang="en-US" sz="1200" b="0"/>
        </a:p>
        <a:p>
          <a:endParaRPr lang="en-US" sz="1200" b="0"/>
        </a:p>
        <a:p>
          <a:r>
            <a:rPr lang="en-US" sz="1200" b="0"/>
            <a:t>3. Remove</a:t>
          </a:r>
          <a:r>
            <a:rPr lang="en-US" sz="1200" b="0" baseline="0"/>
            <a:t> the functional &amp; partial dependencies: </a:t>
          </a:r>
          <a:r>
            <a:rPr lang="en-US" sz="1200" b="1" i="1" baseline="0"/>
            <a:t>subtotal</a:t>
          </a:r>
          <a:r>
            <a:rPr lang="en-US" sz="1200" b="0" baseline="0"/>
            <a:t> &amp; </a:t>
          </a:r>
          <a:r>
            <a:rPr lang="en-US" sz="1200" b="1" i="1" baseline="0"/>
            <a:t>grandtotal</a:t>
          </a:r>
          <a:endParaRPr lang="en-US" sz="1200" b="1" i="1"/>
        </a:p>
        <a:p>
          <a:endParaRPr lang="en-US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/>
            <a:t>4.</a:t>
          </a:r>
          <a:r>
            <a:rPr lang="en-US" sz="1200" b="0" baseline="0"/>
            <a:t> remove </a:t>
          </a:r>
          <a:r>
            <a:rPr lang="en-US" sz="1200" b="1" i="1" baseline="0"/>
            <a:t>item_price </a:t>
          </a:r>
          <a:r>
            <a:rPr lang="en-US" sz="1200" b="0" baseline="0"/>
            <a:t>from </a:t>
          </a:r>
          <a:r>
            <a:rPr lang="en-US" sz="1200" b="1" i="1" baseline="0"/>
            <a:t>order_item </a:t>
          </a:r>
          <a:r>
            <a:rPr lang="en-US" sz="1200" b="0" baseline="0"/>
            <a:t>table.</a:t>
          </a:r>
          <a:endParaRPr lang="en-US" sz="1200" b="0"/>
        </a:p>
        <a:p>
          <a:endParaRPr lang="en-US" sz="1200" b="0"/>
        </a:p>
        <a:p>
          <a:r>
            <a:rPr lang="en-US" sz="1200" b="0" baseline="0"/>
            <a:t>5. Remove duplicates from the </a:t>
          </a:r>
          <a:r>
            <a:rPr lang="en-US" sz="1200" b="1" i="1" baseline="0"/>
            <a:t>order_item </a:t>
          </a:r>
          <a:r>
            <a:rPr lang="en-US" sz="1200" b="0" baseline="0"/>
            <a:t>table. </a:t>
          </a:r>
        </a:p>
        <a:p>
          <a:endParaRPr lang="en-US" sz="1200" b="0" baseline="0"/>
        </a:p>
        <a:p>
          <a:r>
            <a:rPr lang="en-US" sz="1200" b="0" baseline="0"/>
            <a:t>6. Link </a:t>
          </a:r>
          <a:r>
            <a:rPr lang="en-US" sz="1200" b="1" i="1" baseline="0"/>
            <a:t>order_item </a:t>
          </a:r>
          <a:r>
            <a:rPr lang="en-US" sz="1200" b="0" baseline="0"/>
            <a:t>table to the </a:t>
          </a:r>
          <a:r>
            <a:rPr lang="en-US" sz="1200" b="1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item</a:t>
          </a:r>
          <a:r>
            <a:rPr lang="en-US" sz="1200" b="1" i="1" baseline="0"/>
            <a:t>_inv </a:t>
          </a:r>
          <a:r>
            <a:rPr lang="en-US" sz="1200" b="0" baseline="0"/>
            <a:t>table by </a:t>
          </a:r>
          <a:r>
            <a:rPr lang="en-US" sz="1200" b="1" i="1" baseline="0"/>
            <a:t>oi_id.</a:t>
          </a:r>
          <a:endParaRPr lang="en-US" sz="1200" b="0"/>
        </a:p>
        <a:p>
          <a:endParaRPr lang="en-US" sz="1200" b="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609600</xdr:colOff>
      <xdr:row>60</xdr:row>
      <xdr:rowOff>88900</xdr:rowOff>
    </xdr:from>
    <xdr:ext cx="3606800" cy="329086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81AF1D-19A6-1D4D-B05C-78F3659A5589}"/>
            </a:ext>
          </a:extLst>
        </xdr:cNvPr>
        <xdr:cNvSpPr txBox="1"/>
      </xdr:nvSpPr>
      <xdr:spPr>
        <a:xfrm>
          <a:off x="14312900" y="34950400"/>
          <a:ext cx="3606800" cy="3290864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 baseline="0"/>
            <a:t>Time Anomaly steps:</a:t>
          </a:r>
        </a:p>
        <a:p>
          <a:endParaRPr lang="en-US" sz="1100" b="1" baseline="0"/>
        </a:p>
        <a:p>
          <a:r>
            <a:rPr lang="en-US" sz="1200" b="0"/>
            <a:t>As</a:t>
          </a:r>
          <a:r>
            <a:rPr lang="en-US" sz="1200" b="0" baseline="0"/>
            <a:t> the prices of the items were changing with time, so we have to keep track of those changes. For this purpose I created a new table called item price. This table has the following columns:</a:t>
          </a:r>
        </a:p>
        <a:p>
          <a:endParaRPr lang="en-US" sz="1200" b="0" baseline="0"/>
        </a:p>
        <a:p>
          <a:r>
            <a:rPr lang="en-US" sz="1200" b="1" i="1" baseline="0"/>
            <a:t>item_price</a:t>
          </a:r>
          <a:r>
            <a:rPr lang="en-US" sz="1200" b="0" baseline="0"/>
            <a:t>:</a:t>
          </a:r>
        </a:p>
        <a:p>
          <a:r>
            <a:rPr lang="en-US" sz="1200" b="0" baseline="0"/>
            <a:t>    ip_id</a:t>
          </a:r>
        </a:p>
        <a:p>
          <a:r>
            <a:rPr lang="en-US" sz="1200" b="0" baseline="0"/>
            <a:t>    item_id</a:t>
          </a:r>
        </a:p>
        <a:p>
          <a:r>
            <a:rPr lang="en-US" sz="1200" b="0" baseline="0"/>
            <a:t>    item_price </a:t>
          </a:r>
        </a:p>
        <a:p>
          <a:r>
            <a:rPr lang="en-US" sz="1200" b="0" baseline="0"/>
            <a:t>    ip_beg</a:t>
          </a:r>
        </a:p>
        <a:p>
          <a:r>
            <a:rPr lang="en-US" sz="1200" b="0" baseline="0"/>
            <a:t>    ip_end</a:t>
          </a:r>
        </a:p>
        <a:p>
          <a:endParaRPr lang="en-US" sz="1200" b="0" baseline="0"/>
        </a:p>
        <a:p>
          <a:r>
            <a:rPr lang="en-US" sz="1200" b="0" baseline="0"/>
            <a:t>In this table the ip_beg has the date when the price of the item was updated first and the the ip_end column has the date till when that price was applicable.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160052</xdr:colOff>
      <xdr:row>134</xdr:row>
      <xdr:rowOff>17091</xdr:rowOff>
    </xdr:from>
    <xdr:ext cx="3606800" cy="24765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3582B0-1361-2E41-B83C-CF8E4A800E1F}"/>
            </a:ext>
          </a:extLst>
        </xdr:cNvPr>
        <xdr:cNvSpPr txBox="1"/>
      </xdr:nvSpPr>
      <xdr:spPr>
        <a:xfrm>
          <a:off x="16685171" y="26354472"/>
          <a:ext cx="3606800" cy="2476500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2NF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Create a new table</a:t>
          </a:r>
          <a:r>
            <a:rPr lang="en-US" sz="1200" b="0" baseline="0"/>
            <a:t> named </a:t>
          </a:r>
          <a:r>
            <a:rPr lang="en-US" sz="1200" b="1" i="1" baseline="0"/>
            <a:t>item </a:t>
          </a:r>
          <a:r>
            <a:rPr lang="en-US" sz="1200" b="0" i="0" baseline="0"/>
            <a:t>which will combine the </a:t>
          </a:r>
          <a:r>
            <a:rPr lang="en-US" sz="1200" b="1" i="1" baseline="0"/>
            <a:t>manufacturer</a:t>
          </a:r>
          <a:r>
            <a:rPr lang="en-US" sz="1200" b="0" i="0" baseline="0"/>
            <a:t>, </a:t>
          </a:r>
          <a:r>
            <a:rPr lang="en-US" sz="1200" b="1" i="1" baseline="0"/>
            <a:t>item_type</a:t>
          </a:r>
          <a:r>
            <a:rPr lang="en-US" sz="1200" b="0" i="0" baseline="0"/>
            <a:t>, and </a:t>
          </a:r>
          <a:r>
            <a:rPr lang="en-US" sz="1200" b="1" i="1" baseline="0"/>
            <a:t>item_name </a:t>
          </a:r>
          <a:r>
            <a:rPr lang="en-US" sz="1200" b="0" i="0" baseline="0"/>
            <a:t>tables together with the </a:t>
          </a:r>
          <a:r>
            <a:rPr lang="en-US" sz="1200" b="1" i="1" baseline="0"/>
            <a:t>model_no </a:t>
          </a:r>
          <a:r>
            <a:rPr lang="en-US" sz="1200" b="0" i="0" baseline="0"/>
            <a:t>and </a:t>
          </a:r>
          <a:r>
            <a:rPr lang="en-US" sz="1200" b="1" i="1" baseline="0"/>
            <a:t>barcode</a:t>
          </a:r>
          <a:r>
            <a:rPr lang="en-US" sz="1200" b="0" i="0" baseline="0"/>
            <a:t> for each item.</a:t>
          </a:r>
        </a:p>
        <a:p>
          <a:endParaRPr lang="en-US" sz="1200" b="0" i="0" baseline="0"/>
        </a:p>
        <a:p>
          <a:r>
            <a:rPr lang="en-US" sz="1200" b="0" i="0" baseline="0"/>
            <a:t>2. We only need the surrogate keys in this tables so we'll remove the actual columns.</a:t>
          </a:r>
        </a:p>
        <a:p>
          <a:endParaRPr lang="en-US" sz="1200" b="0" i="0" baseline="0"/>
        </a:p>
        <a:p>
          <a:r>
            <a:rPr lang="en-US" sz="1200" b="0" i="0" baseline="0"/>
            <a:t>3. Reresent the </a:t>
          </a:r>
          <a:r>
            <a:rPr lang="en-US" sz="1200" b="1" i="1" baseline="0"/>
            <a:t>original</a:t>
          </a:r>
          <a:r>
            <a:rPr lang="en-US" sz="1200" b="0" i="0" baseline="0"/>
            <a:t> table without the removed columns.</a:t>
          </a:r>
          <a:endParaRPr lang="en-US" sz="1200" b="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224865</xdr:colOff>
      <xdr:row>6</xdr:row>
      <xdr:rowOff>185271</xdr:rowOff>
    </xdr:from>
    <xdr:ext cx="3606800" cy="2476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60E42C-8373-0A47-A942-27AE3034C876}"/>
            </a:ext>
          </a:extLst>
        </xdr:cNvPr>
        <xdr:cNvSpPr txBox="1"/>
      </xdr:nvSpPr>
      <xdr:spPr>
        <a:xfrm>
          <a:off x="20328965" y="1328271"/>
          <a:ext cx="3606800" cy="2476500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1NF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Split the </a:t>
          </a:r>
          <a:r>
            <a:rPr lang="en-US" sz="1200" b="1" i="1"/>
            <a:t>man_item_name </a:t>
          </a:r>
          <a:r>
            <a:rPr lang="en-US" sz="1200" b="0"/>
            <a:t>column in to two atomic</a:t>
          </a:r>
          <a:r>
            <a:rPr lang="en-US" sz="1200" b="0" baseline="0"/>
            <a:t> feilds. Namely: </a:t>
          </a:r>
          <a:r>
            <a:rPr lang="en-US" sz="1200" b="1" i="1" baseline="0"/>
            <a:t>manu_id </a:t>
          </a:r>
          <a:r>
            <a:rPr lang="en-US" sz="1200" b="0" baseline="0"/>
            <a:t>and the </a:t>
          </a:r>
          <a:r>
            <a:rPr lang="en-US" sz="1200" b="1" i="1" baseline="0"/>
            <a:t>item_name</a:t>
          </a:r>
          <a:r>
            <a:rPr lang="en-US" sz="1200" b="0" baseline="0"/>
            <a:t>.</a:t>
          </a:r>
        </a:p>
        <a:p>
          <a:endParaRPr lang="en-US" sz="1200" b="0" baseline="0"/>
        </a:p>
        <a:p>
          <a:r>
            <a:rPr lang="en-US" sz="1200" b="0" baseline="0"/>
            <a:t>2. Store these into separate tables while leaving a surrogate key behind(</a:t>
          </a:r>
          <a:r>
            <a:rPr lang="en-US" sz="1200" b="1" i="1" baseline="0"/>
            <a:t>manu_id </a:t>
          </a:r>
          <a:r>
            <a:rPr lang="en-US" sz="1200" b="0" baseline="0"/>
            <a:t>&amp; </a:t>
          </a:r>
          <a:r>
            <a:rPr lang="en-US" sz="1200" b="1" i="1" baseline="0"/>
            <a:t>item_name_id</a:t>
          </a:r>
          <a:r>
            <a:rPr lang="en-US" sz="1200" b="0" baseline="0"/>
            <a:t>).</a:t>
          </a:r>
        </a:p>
        <a:p>
          <a:endParaRPr lang="en-US" sz="1200" b="0" baseline="0"/>
        </a:p>
        <a:p>
          <a:r>
            <a:rPr lang="en-US" sz="1200" b="0" baseline="0"/>
            <a:t>3. Create a separate id for the columns </a:t>
          </a:r>
          <a:r>
            <a:rPr lang="en-US" sz="1200" b="1" i="1" baseline="0"/>
            <a:t>item_id </a:t>
          </a:r>
          <a:r>
            <a:rPr lang="en-US" sz="1200" b="0" baseline="0"/>
            <a:t>&amp; </a:t>
          </a:r>
          <a:r>
            <a:rPr lang="en-US" sz="1200" b="1" i="1" baseline="0"/>
            <a:t>item_inv_serialno</a:t>
          </a:r>
          <a:r>
            <a:rPr lang="en-US" sz="1200" b="0" baseline="0"/>
            <a:t>.</a:t>
          </a:r>
          <a:endParaRPr lang="en-US" sz="1200" b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673100</xdr:colOff>
      <xdr:row>8</xdr:row>
      <xdr:rowOff>50800</xdr:rowOff>
    </xdr:from>
    <xdr:ext cx="3606800" cy="2476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0B90DF-793A-1140-B719-B3EFA0D8C791}"/>
            </a:ext>
          </a:extLst>
        </xdr:cNvPr>
        <xdr:cNvSpPr txBox="1"/>
      </xdr:nvSpPr>
      <xdr:spPr>
        <a:xfrm>
          <a:off x="22504400" y="1574800"/>
          <a:ext cx="3606800" cy="2476500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1NF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Split the </a:t>
          </a:r>
          <a:r>
            <a:rPr lang="en-US" sz="1200" b="1" i="1"/>
            <a:t>man_item_name </a:t>
          </a:r>
          <a:r>
            <a:rPr lang="en-US" sz="1200" b="0"/>
            <a:t>column in to two atomic</a:t>
          </a:r>
          <a:r>
            <a:rPr lang="en-US" sz="1200" b="0" baseline="0"/>
            <a:t> feilds. Namely: </a:t>
          </a:r>
          <a:r>
            <a:rPr lang="en-US" sz="1200" b="1" i="1" baseline="0"/>
            <a:t>manu_id </a:t>
          </a:r>
          <a:r>
            <a:rPr lang="en-US" sz="1200" b="0" baseline="0"/>
            <a:t>and the </a:t>
          </a:r>
          <a:r>
            <a:rPr lang="en-US" sz="1200" b="1" i="1" baseline="0"/>
            <a:t>item_name</a:t>
          </a:r>
          <a:r>
            <a:rPr lang="en-US" sz="1200" b="0" baseline="0"/>
            <a:t>.</a:t>
          </a:r>
        </a:p>
        <a:p>
          <a:endParaRPr lang="en-US" sz="1200" b="0" baseline="0"/>
        </a:p>
        <a:p>
          <a:r>
            <a:rPr lang="en-US" sz="1200" b="0" baseline="0"/>
            <a:t>2. Store these into separate tables while leaving a surrogate key behind(</a:t>
          </a:r>
          <a:r>
            <a:rPr lang="en-US" sz="1200" b="1" i="1" baseline="0"/>
            <a:t>manu_id </a:t>
          </a:r>
          <a:r>
            <a:rPr lang="en-US" sz="1200" b="0" baseline="0"/>
            <a:t>&amp; </a:t>
          </a:r>
          <a:r>
            <a:rPr lang="en-US" sz="1200" b="1" i="1" baseline="0"/>
            <a:t>item_name_id</a:t>
          </a:r>
          <a:r>
            <a:rPr lang="en-US" sz="1200" b="0" baseline="0"/>
            <a:t>).</a:t>
          </a:r>
        </a:p>
        <a:p>
          <a:endParaRPr lang="en-US" sz="1200" b="0" baseline="0"/>
        </a:p>
        <a:p>
          <a:r>
            <a:rPr lang="en-US" sz="1200" b="0" baseline="0"/>
            <a:t>3. Remove the item_table column and create a separate table for it (</a:t>
          </a:r>
          <a:r>
            <a:rPr lang="en-US" sz="1200" b="1" i="1" baseline="0"/>
            <a:t>item_type</a:t>
          </a:r>
          <a:r>
            <a:rPr lang="en-US" sz="1200" b="0" baseline="0"/>
            <a:t>) while leaving a surrogate key behind (</a:t>
          </a:r>
          <a:r>
            <a:rPr lang="en-US" sz="1200" b="1" i="1" baseline="0"/>
            <a:t>item_type_id</a:t>
          </a:r>
          <a:r>
            <a:rPr lang="en-US" sz="1200" b="0" baseline="0"/>
            <a:t>).</a:t>
          </a:r>
          <a:endParaRPr lang="en-US" sz="1200" b="0"/>
        </a:p>
      </xdr:txBody>
    </xdr:sp>
    <xdr:clientData/>
  </xdr:oneCellAnchor>
  <xdr:oneCellAnchor>
    <xdr:from>
      <xdr:col>23</xdr:col>
      <xdr:colOff>830988</xdr:colOff>
      <xdr:row>51</xdr:row>
      <xdr:rowOff>0</xdr:rowOff>
    </xdr:from>
    <xdr:ext cx="3606800" cy="24765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98A213B-4686-BA4B-93F0-E1CBD585BC71}"/>
            </a:ext>
          </a:extLst>
        </xdr:cNvPr>
        <xdr:cNvSpPr txBox="1"/>
      </xdr:nvSpPr>
      <xdr:spPr>
        <a:xfrm>
          <a:off x="22750247" y="9595556"/>
          <a:ext cx="3606800" cy="2476500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2NF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Create a new table</a:t>
          </a:r>
          <a:r>
            <a:rPr lang="en-US" sz="1200" b="0" baseline="0"/>
            <a:t> named </a:t>
          </a:r>
          <a:r>
            <a:rPr lang="en-US" sz="1200" b="1" i="1" baseline="0"/>
            <a:t>item </a:t>
          </a:r>
          <a:r>
            <a:rPr lang="en-US" sz="1200" b="0" i="0" baseline="0"/>
            <a:t>which will combine the </a:t>
          </a:r>
          <a:r>
            <a:rPr lang="en-US" sz="1200" b="1" i="1" baseline="0"/>
            <a:t>manufacturer</a:t>
          </a:r>
          <a:r>
            <a:rPr lang="en-US" sz="1200" b="0" i="0" baseline="0"/>
            <a:t>, </a:t>
          </a:r>
          <a:r>
            <a:rPr lang="en-US" sz="1200" b="1" i="1" baseline="0"/>
            <a:t>item_type</a:t>
          </a:r>
          <a:r>
            <a:rPr lang="en-US" sz="1200" b="0" i="0" baseline="0"/>
            <a:t>, and </a:t>
          </a:r>
          <a:r>
            <a:rPr lang="en-US" sz="1200" b="1" i="1" baseline="0"/>
            <a:t>item_name </a:t>
          </a:r>
          <a:r>
            <a:rPr lang="en-US" sz="1200" b="0" i="0" baseline="0"/>
            <a:t>tables together with the </a:t>
          </a:r>
          <a:r>
            <a:rPr lang="en-US" sz="1200" b="1" i="1" baseline="0"/>
            <a:t>model_no </a:t>
          </a:r>
          <a:r>
            <a:rPr lang="en-US" sz="1200" b="0" i="0" baseline="0"/>
            <a:t>and </a:t>
          </a:r>
          <a:r>
            <a:rPr lang="en-US" sz="1200" b="1" i="1" baseline="0"/>
            <a:t>barcode</a:t>
          </a:r>
          <a:r>
            <a:rPr lang="en-US" sz="1200" b="0" i="0" baseline="0"/>
            <a:t> for each item.</a:t>
          </a:r>
        </a:p>
        <a:p>
          <a:endParaRPr lang="en-US" sz="1200" b="0" i="0" baseline="0"/>
        </a:p>
        <a:p>
          <a:r>
            <a:rPr lang="en-US" sz="1200" b="0" i="0" baseline="0"/>
            <a:t>2. We only need the surrogate keys in this tables so we'll remove the actual columns.</a:t>
          </a:r>
        </a:p>
        <a:p>
          <a:endParaRPr lang="en-US" sz="1200" b="0" i="0" baseline="0"/>
        </a:p>
        <a:p>
          <a:r>
            <a:rPr lang="en-US" sz="1200" b="0" i="0" baseline="0"/>
            <a:t>3. Reresent the </a:t>
          </a:r>
          <a:r>
            <a:rPr lang="en-US" sz="1200" b="1" i="1" baseline="0"/>
            <a:t>original</a:t>
          </a:r>
          <a:r>
            <a:rPr lang="en-US" sz="1200" b="0" i="0" baseline="0"/>
            <a:t> table without the removed columns.</a:t>
          </a:r>
          <a:endParaRPr lang="en-US" sz="1200" b="0"/>
        </a:p>
      </xdr:txBody>
    </xdr:sp>
    <xdr:clientData/>
  </xdr:oneCellAnchor>
  <xdr:oneCellAnchor>
    <xdr:from>
      <xdr:col>8</xdr:col>
      <xdr:colOff>846666</xdr:colOff>
      <xdr:row>188</xdr:row>
      <xdr:rowOff>15679</xdr:rowOff>
    </xdr:from>
    <xdr:ext cx="3606800" cy="427214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C2CBF97-EA05-D749-8CD1-7DD40BB54E45}"/>
            </a:ext>
          </a:extLst>
        </xdr:cNvPr>
        <xdr:cNvSpPr txBox="1"/>
      </xdr:nvSpPr>
      <xdr:spPr>
        <a:xfrm>
          <a:off x="6857161" y="35160729"/>
          <a:ext cx="3606800" cy="4272142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3NF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Split</a:t>
          </a:r>
          <a:r>
            <a:rPr lang="en-US" sz="1200" b="0" baseline="0"/>
            <a:t> the remaining original table into </a:t>
          </a:r>
          <a:r>
            <a:rPr lang="en-US" sz="1200" b="1" i="1" baseline="0"/>
            <a:t>order</a:t>
          </a:r>
          <a:r>
            <a:rPr lang="en-US" sz="1200" b="0" baseline="0"/>
            <a:t> and </a:t>
          </a:r>
          <a:r>
            <a:rPr lang="en-US" sz="1200" b="1" i="1" baseline="0"/>
            <a:t>order_item </a:t>
          </a:r>
          <a:r>
            <a:rPr lang="en-US" sz="1200" b="0" baseline="0"/>
            <a:t>table with the following columns:</a:t>
          </a:r>
        </a:p>
        <a:p>
          <a:endParaRPr lang="en-US" sz="1200" b="0" baseline="0"/>
        </a:p>
        <a:p>
          <a:r>
            <a:rPr lang="en-US" sz="1200" b="1" i="1" baseline="0"/>
            <a:t>order</a:t>
          </a:r>
          <a:r>
            <a:rPr lang="en-US" sz="1200" b="0" baseline="0"/>
            <a:t> table:</a:t>
          </a:r>
        </a:p>
        <a:p>
          <a:r>
            <a:rPr lang="en-US" sz="1200" b="0"/>
            <a:t>        order_id</a:t>
          </a:r>
        </a:p>
        <a:p>
          <a:r>
            <a:rPr lang="en-US" sz="1200" b="0"/>
            <a:t>        order_no</a:t>
          </a:r>
        </a:p>
        <a:p>
          <a:r>
            <a:rPr lang="en-US" sz="1200" b="0"/>
            <a:t>        order_date</a:t>
          </a:r>
        </a:p>
        <a:p>
          <a:r>
            <a:rPr lang="en-US" sz="1200" b="0"/>
            <a:t>        p_id</a:t>
          </a:r>
        </a:p>
        <a:p>
          <a:endParaRPr lang="en-US" sz="1200" b="0"/>
        </a:p>
        <a:p>
          <a:r>
            <a:rPr lang="en-US" sz="1200" b="1" i="1"/>
            <a:t>order_item</a:t>
          </a:r>
          <a:r>
            <a:rPr lang="en-US" sz="1200" b="1" i="1" baseline="0"/>
            <a:t> </a:t>
          </a:r>
          <a:r>
            <a:rPr lang="en-US" sz="1200" b="0" i="0" baseline="0"/>
            <a:t>table:</a:t>
          </a:r>
          <a:endParaRPr lang="en-US" sz="1200" b="1" i="1" baseline="0"/>
        </a:p>
        <a:p>
          <a:r>
            <a:rPr lang="en-US" sz="1200" b="0"/>
            <a:t>        oi_id</a:t>
          </a:r>
        </a:p>
        <a:p>
          <a:r>
            <a:rPr lang="en-US" sz="1200" b="0"/>
            <a:t>        order_id</a:t>
          </a:r>
        </a:p>
        <a:p>
          <a:r>
            <a:rPr lang="en-US" sz="1200" b="0"/>
            <a:t>        item_id</a:t>
          </a:r>
        </a:p>
        <a:p>
          <a:r>
            <a:rPr lang="en-US" sz="1200" b="0"/>
            <a:t>        item_inv_serialno</a:t>
          </a:r>
        </a:p>
        <a:p>
          <a:r>
            <a:rPr lang="en-US" sz="1200" b="0"/>
            <a:t>        item_price</a:t>
          </a:r>
        </a:p>
        <a:p>
          <a:r>
            <a:rPr lang="en-US" sz="1200" b="0"/>
            <a:t>        item_qty</a:t>
          </a:r>
        </a:p>
        <a:p>
          <a:endParaRPr lang="en-US" sz="1200" b="0"/>
        </a:p>
        <a:p>
          <a:r>
            <a:rPr lang="en-US" sz="1200" b="0"/>
            <a:t>2. Remove</a:t>
          </a:r>
          <a:r>
            <a:rPr lang="en-US" sz="1200" b="0" baseline="0"/>
            <a:t> the functional dependencies: </a:t>
          </a:r>
          <a:r>
            <a:rPr lang="en-US" sz="1200" b="1" i="1" baseline="0"/>
            <a:t>subtotal</a:t>
          </a:r>
          <a:r>
            <a:rPr lang="en-US" sz="1200" b="0" baseline="0"/>
            <a:t> &amp; </a:t>
          </a:r>
          <a:r>
            <a:rPr lang="en-US" sz="1200" b="1" i="1" baseline="0"/>
            <a:t>grandtotal</a:t>
          </a:r>
          <a:endParaRPr lang="en-US" sz="1200" b="1" i="1"/>
        </a:p>
        <a:p>
          <a:endParaRPr lang="en-US" sz="1200" b="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673100</xdr:colOff>
      <xdr:row>11</xdr:row>
      <xdr:rowOff>50800</xdr:rowOff>
    </xdr:from>
    <xdr:ext cx="3606800" cy="24765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0EC6083-5B38-F34B-91D6-C2B0BD3FA222}"/>
            </a:ext>
          </a:extLst>
        </xdr:cNvPr>
        <xdr:cNvSpPr txBox="1"/>
      </xdr:nvSpPr>
      <xdr:spPr>
        <a:xfrm>
          <a:off x="22593300" y="1574800"/>
          <a:ext cx="3606800" cy="2476500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1NF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Split the </a:t>
          </a:r>
          <a:r>
            <a:rPr lang="en-US" sz="1200" b="1" i="1"/>
            <a:t>man_item_name </a:t>
          </a:r>
          <a:r>
            <a:rPr lang="en-US" sz="1200" b="0"/>
            <a:t>column in to two atomic</a:t>
          </a:r>
          <a:r>
            <a:rPr lang="en-US" sz="1200" b="0" baseline="0"/>
            <a:t> feilds. Namely: </a:t>
          </a:r>
          <a:r>
            <a:rPr lang="en-US" sz="1200" b="1" i="1" baseline="0"/>
            <a:t>manu_id </a:t>
          </a:r>
          <a:r>
            <a:rPr lang="en-US" sz="1200" b="0" baseline="0"/>
            <a:t>and the </a:t>
          </a:r>
          <a:r>
            <a:rPr lang="en-US" sz="1200" b="1" i="1" baseline="0"/>
            <a:t>item_name</a:t>
          </a:r>
          <a:r>
            <a:rPr lang="en-US" sz="1200" b="0" baseline="0"/>
            <a:t>.</a:t>
          </a:r>
        </a:p>
        <a:p>
          <a:endParaRPr lang="en-US" sz="1200" b="0" baseline="0"/>
        </a:p>
        <a:p>
          <a:r>
            <a:rPr lang="en-US" sz="1200" b="0" baseline="0"/>
            <a:t>2. Store these into separate tables while leaving a surrogate key behind(</a:t>
          </a:r>
          <a:r>
            <a:rPr lang="en-US" sz="1200" b="1" i="1" baseline="0"/>
            <a:t>manu_id </a:t>
          </a:r>
          <a:r>
            <a:rPr lang="en-US" sz="1200" b="0" baseline="0"/>
            <a:t>&amp; </a:t>
          </a:r>
          <a:r>
            <a:rPr lang="en-US" sz="1200" b="1" i="1" baseline="0"/>
            <a:t>item_name_id</a:t>
          </a:r>
          <a:r>
            <a:rPr lang="en-US" sz="1200" b="0" baseline="0"/>
            <a:t>).</a:t>
          </a:r>
        </a:p>
        <a:p>
          <a:endParaRPr lang="en-US" sz="1200" b="0" baseline="0"/>
        </a:p>
        <a:p>
          <a:r>
            <a:rPr lang="en-US" sz="1200" b="0" baseline="0"/>
            <a:t>3. Remove the item_table column and create a separate table for it (</a:t>
          </a:r>
          <a:r>
            <a:rPr lang="en-US" sz="1200" b="1" i="1" baseline="0"/>
            <a:t>item_type</a:t>
          </a:r>
          <a:r>
            <a:rPr lang="en-US" sz="1200" b="0" baseline="0"/>
            <a:t>) while leaving a surrogate key behind (</a:t>
          </a:r>
          <a:r>
            <a:rPr lang="en-US" sz="1200" b="1" i="1" baseline="0"/>
            <a:t>item_type_id</a:t>
          </a:r>
          <a:r>
            <a:rPr lang="en-US" sz="1200" b="0" baseline="0"/>
            <a:t>).</a:t>
          </a:r>
          <a:endParaRPr lang="en-US" sz="1200" b="0"/>
        </a:p>
      </xdr:txBody>
    </xdr:sp>
    <xdr:clientData/>
  </xdr:oneCellAnchor>
  <xdr:oneCellAnchor>
    <xdr:from>
      <xdr:col>23</xdr:col>
      <xdr:colOff>830988</xdr:colOff>
      <xdr:row>54</xdr:row>
      <xdr:rowOff>0</xdr:rowOff>
    </xdr:from>
    <xdr:ext cx="3606800" cy="2476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FA6C53F-4A8E-9B41-8405-7F13AA6F8E86}"/>
            </a:ext>
          </a:extLst>
        </xdr:cNvPr>
        <xdr:cNvSpPr txBox="1"/>
      </xdr:nvSpPr>
      <xdr:spPr>
        <a:xfrm>
          <a:off x="22751188" y="9715500"/>
          <a:ext cx="3606800" cy="2476500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2NF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Create a new table</a:t>
          </a:r>
          <a:r>
            <a:rPr lang="en-US" sz="1200" b="0" baseline="0"/>
            <a:t> named </a:t>
          </a:r>
          <a:r>
            <a:rPr lang="en-US" sz="1200" b="1" i="1" baseline="0"/>
            <a:t>item </a:t>
          </a:r>
          <a:r>
            <a:rPr lang="en-US" sz="1200" b="0" i="0" baseline="0"/>
            <a:t>which will combine the </a:t>
          </a:r>
          <a:r>
            <a:rPr lang="en-US" sz="1200" b="1" i="1" baseline="0"/>
            <a:t>manufacturer</a:t>
          </a:r>
          <a:r>
            <a:rPr lang="en-US" sz="1200" b="0" i="0" baseline="0"/>
            <a:t>, </a:t>
          </a:r>
          <a:r>
            <a:rPr lang="en-US" sz="1200" b="1" i="1" baseline="0"/>
            <a:t>item_type</a:t>
          </a:r>
          <a:r>
            <a:rPr lang="en-US" sz="1200" b="0" i="0" baseline="0"/>
            <a:t>, and </a:t>
          </a:r>
          <a:r>
            <a:rPr lang="en-US" sz="1200" b="1" i="1" baseline="0"/>
            <a:t>item_name </a:t>
          </a:r>
          <a:r>
            <a:rPr lang="en-US" sz="1200" b="0" i="0" baseline="0"/>
            <a:t>tables together with the </a:t>
          </a:r>
          <a:r>
            <a:rPr lang="en-US" sz="1200" b="1" i="1" baseline="0"/>
            <a:t>model_no </a:t>
          </a:r>
          <a:r>
            <a:rPr lang="en-US" sz="1200" b="0" i="0" baseline="0"/>
            <a:t>and </a:t>
          </a:r>
          <a:r>
            <a:rPr lang="en-US" sz="1200" b="1" i="1" baseline="0"/>
            <a:t>barcode</a:t>
          </a:r>
          <a:r>
            <a:rPr lang="en-US" sz="1200" b="0" i="0" baseline="0"/>
            <a:t> for each item.</a:t>
          </a:r>
        </a:p>
        <a:p>
          <a:endParaRPr lang="en-US" sz="1200" b="0" i="0" baseline="0"/>
        </a:p>
        <a:p>
          <a:r>
            <a:rPr lang="en-US" sz="1200" b="0" i="0" baseline="0"/>
            <a:t>2. We only need the surrogate keys in this tables so we'll remove the actual columns.</a:t>
          </a:r>
        </a:p>
        <a:p>
          <a:endParaRPr lang="en-US" sz="1200" b="0" i="0" baseline="0"/>
        </a:p>
        <a:p>
          <a:r>
            <a:rPr lang="en-US" sz="1200" b="0" i="0" baseline="0"/>
            <a:t>3. Reresent the </a:t>
          </a:r>
          <a:r>
            <a:rPr lang="en-US" sz="1200" b="1" i="1" baseline="0"/>
            <a:t>original</a:t>
          </a:r>
          <a:r>
            <a:rPr lang="en-US" sz="1200" b="0" i="0" baseline="0"/>
            <a:t> table without the removed columns.</a:t>
          </a:r>
          <a:endParaRPr lang="en-US" sz="1200" b="0"/>
        </a:p>
      </xdr:txBody>
    </xdr:sp>
    <xdr:clientData/>
  </xdr:oneCellAnchor>
  <xdr:oneCellAnchor>
    <xdr:from>
      <xdr:col>23</xdr:col>
      <xdr:colOff>851648</xdr:colOff>
      <xdr:row>68</xdr:row>
      <xdr:rowOff>164353</xdr:rowOff>
    </xdr:from>
    <xdr:ext cx="3606800" cy="427214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B1E09F8-15C9-4342-8A7E-451FDC3BE97C}"/>
            </a:ext>
          </a:extLst>
        </xdr:cNvPr>
        <xdr:cNvSpPr txBox="1"/>
      </xdr:nvSpPr>
      <xdr:spPr>
        <a:xfrm>
          <a:off x="23054236" y="13372353"/>
          <a:ext cx="3606800" cy="4272142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3NF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Split</a:t>
          </a:r>
          <a:r>
            <a:rPr lang="en-US" sz="1200" b="0" baseline="0"/>
            <a:t> the remaining original table into </a:t>
          </a:r>
          <a:r>
            <a:rPr lang="en-US" sz="1200" b="1" i="1" baseline="0"/>
            <a:t>order</a:t>
          </a:r>
          <a:r>
            <a:rPr lang="en-US" sz="1200" b="0" baseline="0"/>
            <a:t> and </a:t>
          </a:r>
          <a:r>
            <a:rPr lang="en-US" sz="1200" b="1" i="1" baseline="0"/>
            <a:t>order_item </a:t>
          </a:r>
          <a:r>
            <a:rPr lang="en-US" sz="1200" b="0" baseline="0"/>
            <a:t>table with the following columns:</a:t>
          </a:r>
        </a:p>
        <a:p>
          <a:endParaRPr lang="en-US" sz="1200" b="0" baseline="0"/>
        </a:p>
        <a:p>
          <a:r>
            <a:rPr lang="en-US" sz="1200" b="1" i="1" baseline="0"/>
            <a:t>order</a:t>
          </a:r>
          <a:r>
            <a:rPr lang="en-US" sz="1200" b="0" baseline="0"/>
            <a:t> table:</a:t>
          </a:r>
        </a:p>
        <a:p>
          <a:r>
            <a:rPr lang="en-US" sz="1200" b="0"/>
            <a:t>        order_id</a:t>
          </a:r>
        </a:p>
        <a:p>
          <a:r>
            <a:rPr lang="en-US" sz="1200" b="0"/>
            <a:t>        order_no</a:t>
          </a:r>
        </a:p>
        <a:p>
          <a:r>
            <a:rPr lang="en-US" sz="1200" b="0"/>
            <a:t>        order_date</a:t>
          </a:r>
        </a:p>
        <a:p>
          <a:r>
            <a:rPr lang="en-US" sz="1200" b="0"/>
            <a:t>        p_id</a:t>
          </a:r>
        </a:p>
        <a:p>
          <a:endParaRPr lang="en-US" sz="1200" b="0"/>
        </a:p>
        <a:p>
          <a:r>
            <a:rPr lang="en-US" sz="1200" b="1" i="1"/>
            <a:t>order_item</a:t>
          </a:r>
          <a:r>
            <a:rPr lang="en-US" sz="1200" b="1" i="1" baseline="0"/>
            <a:t> </a:t>
          </a:r>
          <a:r>
            <a:rPr lang="en-US" sz="1200" b="0" i="0" baseline="0"/>
            <a:t>table:</a:t>
          </a:r>
          <a:endParaRPr lang="en-US" sz="1200" b="1" i="1" baseline="0"/>
        </a:p>
        <a:p>
          <a:r>
            <a:rPr lang="en-US" sz="1200" b="0"/>
            <a:t>        oi_id</a:t>
          </a:r>
        </a:p>
        <a:p>
          <a:r>
            <a:rPr lang="en-US" sz="1200" b="0"/>
            <a:t>        order_id</a:t>
          </a:r>
        </a:p>
        <a:p>
          <a:r>
            <a:rPr lang="en-US" sz="1200" b="0"/>
            <a:t>        item_id</a:t>
          </a:r>
        </a:p>
        <a:p>
          <a:r>
            <a:rPr lang="en-US" sz="1200" b="0"/>
            <a:t>        item_inv_serialno</a:t>
          </a:r>
        </a:p>
        <a:p>
          <a:r>
            <a:rPr lang="en-US" sz="1200" b="0"/>
            <a:t>        item_price</a:t>
          </a:r>
        </a:p>
        <a:p>
          <a:r>
            <a:rPr lang="en-US" sz="1200" b="0"/>
            <a:t>        item_qty</a:t>
          </a:r>
        </a:p>
        <a:p>
          <a:endParaRPr lang="en-US" sz="1200" b="0"/>
        </a:p>
        <a:p>
          <a:r>
            <a:rPr lang="en-US" sz="1200" b="0"/>
            <a:t>2. Remove</a:t>
          </a:r>
          <a:r>
            <a:rPr lang="en-US" sz="1200" b="0" baseline="0"/>
            <a:t> the functional dependencies: </a:t>
          </a:r>
          <a:r>
            <a:rPr lang="en-US" sz="1200" b="1" i="1" baseline="0"/>
            <a:t>subtotal</a:t>
          </a:r>
          <a:r>
            <a:rPr lang="en-US" sz="1200" b="0" baseline="0"/>
            <a:t> &amp; </a:t>
          </a:r>
          <a:r>
            <a:rPr lang="en-US" sz="1200" b="1" i="1" baseline="0"/>
            <a:t>grandtotal</a:t>
          </a:r>
          <a:endParaRPr lang="en-US" sz="1200" b="1" i="1"/>
        </a:p>
        <a:p>
          <a:endParaRPr lang="en-US" sz="1200" b="0"/>
        </a:p>
      </xdr:txBody>
    </xdr:sp>
    <xdr:clientData/>
  </xdr:oneCellAnchor>
  <xdr:oneCellAnchor>
    <xdr:from>
      <xdr:col>19</xdr:col>
      <xdr:colOff>355600</xdr:colOff>
      <xdr:row>136</xdr:row>
      <xdr:rowOff>12700</xdr:rowOff>
    </xdr:from>
    <xdr:ext cx="3606800" cy="427214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C73E681-F4F0-424E-8C63-CB150C17F753}"/>
            </a:ext>
          </a:extLst>
        </xdr:cNvPr>
        <xdr:cNvSpPr txBox="1"/>
      </xdr:nvSpPr>
      <xdr:spPr>
        <a:xfrm>
          <a:off x="19621500" y="25920700"/>
          <a:ext cx="3606800" cy="4272142"/>
        </a:xfrm>
        <a:prstGeom prst="rect">
          <a:avLst/>
        </a:prstGeom>
        <a:solidFill>
          <a:schemeClr val="bg1"/>
        </a:solidFill>
        <a:ln w="28575"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Time Anomaly</a:t>
          </a:r>
          <a:r>
            <a:rPr lang="en-US" sz="1600" b="1" baseline="0"/>
            <a:t> steps:</a:t>
          </a:r>
        </a:p>
        <a:p>
          <a:endParaRPr lang="en-US" sz="1100" b="1" baseline="0"/>
        </a:p>
        <a:p>
          <a:r>
            <a:rPr lang="en-US" sz="1200" b="0"/>
            <a:t>1. The</a:t>
          </a:r>
          <a:r>
            <a:rPr lang="en-US" sz="1200" b="0" baseline="0"/>
            <a:t> price of some items change with time so we need to keep track of these changes.</a:t>
          </a:r>
        </a:p>
        <a:p>
          <a:endParaRPr lang="en-US" sz="1200" b="0" baseline="0"/>
        </a:p>
        <a:p>
          <a:r>
            <a:rPr lang="en-US" sz="1200" b="0" baseline="0"/>
            <a:t>2. Create a </a:t>
          </a:r>
          <a:r>
            <a:rPr lang="en-US" sz="1200" b="1" i="1" baseline="0"/>
            <a:t>price_history </a:t>
          </a:r>
          <a:r>
            <a:rPr lang="en-US" sz="1200" b="0" baseline="0"/>
            <a:t>table for these records.</a:t>
          </a:r>
        </a:p>
        <a:p>
          <a:endParaRPr lang="en-US" sz="1200" b="0" baseline="0"/>
        </a:p>
        <a:p>
          <a:r>
            <a:rPr lang="en-US" sz="1200" b="0" baseline="0"/>
            <a:t>3. Add a columns for the current price of the item in hte </a:t>
          </a:r>
          <a:r>
            <a:rPr lang="en-US" sz="1200" b="1" i="1" baseline="0"/>
            <a:t>item </a:t>
          </a:r>
          <a:r>
            <a:rPr lang="en-US" sz="1200" b="0" baseline="0"/>
            <a:t>table.</a:t>
          </a:r>
          <a:endParaRPr lang="en-US" sz="12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ECEA-F169-425E-8502-5FA68B5552FA}">
  <dimension ref="A1:Q119"/>
  <sheetViews>
    <sheetView zoomScale="150" zoomScaleNormal="145" workbookViewId="0">
      <pane ySplit="1" topLeftCell="A2" activePane="bottomLeft" state="frozen"/>
      <selection pane="bottomLeft" activeCell="N44" sqref="N44"/>
    </sheetView>
  </sheetViews>
  <sheetFormatPr baseColWidth="10" defaultColWidth="8.83203125" defaultRowHeight="15" x14ac:dyDescent="0.2"/>
  <cols>
    <col min="1" max="1" width="4.5" bestFit="1" customWidth="1"/>
    <col min="3" max="3" width="10.5" customWidth="1"/>
    <col min="4" max="4" width="3" bestFit="1" customWidth="1"/>
    <col min="5" max="5" width="37.33203125" bestFit="1" customWidth="1"/>
    <col min="6" max="6" width="16.33203125" bestFit="1" customWidth="1"/>
    <col min="7" max="7" width="9" style="7" bestFit="1" customWidth="1"/>
    <col min="8" max="8" width="19.33203125" bestFit="1" customWidth="1"/>
    <col min="9" max="9" width="13.5" bestFit="1" customWidth="1"/>
    <col min="10" max="10" width="8.6640625" bestFit="1" customWidth="1"/>
    <col min="11" max="11" width="13.83203125" bestFit="1" customWidth="1"/>
    <col min="12" max="12" width="8.83203125" style="7" bestFit="1" customWidth="1"/>
    <col min="13" max="13" width="11.1640625" style="7" bestFit="1" customWidth="1"/>
    <col min="16" max="16" width="10.83203125" bestFit="1" customWidth="1"/>
  </cols>
  <sheetData>
    <row r="1" spans="1:17" x14ac:dyDescent="0.2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s="7" t="s">
        <v>234</v>
      </c>
      <c r="H1" t="s">
        <v>120</v>
      </c>
      <c r="I1" t="s">
        <v>119</v>
      </c>
      <c r="J1" t="s">
        <v>123</v>
      </c>
      <c r="K1" t="s">
        <v>121</v>
      </c>
      <c r="L1" s="7" t="s">
        <v>233</v>
      </c>
      <c r="M1" s="7" t="s">
        <v>232</v>
      </c>
      <c r="N1" t="s">
        <v>235</v>
      </c>
      <c r="O1" t="s">
        <v>236</v>
      </c>
      <c r="P1" t="s">
        <v>237</v>
      </c>
      <c r="Q1" t="s">
        <v>238</v>
      </c>
    </row>
    <row r="2" spans="1:17" s="4" customFormat="1" x14ac:dyDescent="0.2">
      <c r="A2" s="4">
        <v>110</v>
      </c>
      <c r="B2" s="4">
        <v>1003</v>
      </c>
      <c r="C2" s="5">
        <v>44209</v>
      </c>
      <c r="D2" s="4">
        <v>1</v>
      </c>
      <c r="E2" s="4" t="s">
        <v>0</v>
      </c>
      <c r="F2" s="4" t="s">
        <v>1</v>
      </c>
      <c r="G2" s="8">
        <v>100</v>
      </c>
      <c r="H2" s="10" t="s">
        <v>2</v>
      </c>
      <c r="I2" s="11">
        <v>1006</v>
      </c>
      <c r="J2" s="4">
        <v>1</v>
      </c>
      <c r="K2" s="6" t="s">
        <v>135</v>
      </c>
      <c r="L2" s="8">
        <v>100</v>
      </c>
      <c r="M2" s="8">
        <v>112</v>
      </c>
      <c r="N2" s="4">
        <v>0.05</v>
      </c>
      <c r="O2" s="4">
        <v>7.0000000000000007E-2</v>
      </c>
      <c r="P2" s="5"/>
    </row>
    <row r="3" spans="1:17" s="1" customFormat="1" x14ac:dyDescent="0.2">
      <c r="A3" s="1">
        <v>107</v>
      </c>
      <c r="B3" s="1">
        <v>1021</v>
      </c>
      <c r="C3" s="2">
        <v>44209</v>
      </c>
      <c r="D3" s="1">
        <v>5</v>
      </c>
      <c r="E3" s="1" t="s">
        <v>3</v>
      </c>
      <c r="F3" s="1" t="s">
        <v>4</v>
      </c>
      <c r="G3" s="9">
        <v>54.35</v>
      </c>
      <c r="H3" s="12" t="s">
        <v>5</v>
      </c>
      <c r="I3" s="13">
        <v>20815001</v>
      </c>
      <c r="J3" s="1">
        <v>2</v>
      </c>
      <c r="K3" s="3" t="s">
        <v>122</v>
      </c>
      <c r="L3" s="9">
        <v>108.7</v>
      </c>
      <c r="M3" s="9">
        <v>121.744</v>
      </c>
      <c r="N3" s="1">
        <v>0.05</v>
      </c>
      <c r="O3" s="1">
        <v>7.0000000000000007E-2</v>
      </c>
    </row>
    <row r="4" spans="1:17" s="1" customFormat="1" x14ac:dyDescent="0.2">
      <c r="A4" s="1">
        <v>13</v>
      </c>
      <c r="B4" s="1">
        <v>1021</v>
      </c>
      <c r="C4" s="2">
        <v>44209</v>
      </c>
      <c r="D4" s="1">
        <v>5</v>
      </c>
      <c r="E4" s="1" t="s">
        <v>3</v>
      </c>
      <c r="F4" s="1" t="s">
        <v>4</v>
      </c>
      <c r="G4" s="9">
        <v>54.35</v>
      </c>
      <c r="H4" s="12" t="s">
        <v>5</v>
      </c>
      <c r="I4" s="13">
        <v>20815001</v>
      </c>
      <c r="J4" s="1">
        <v>2</v>
      </c>
      <c r="K4" s="3" t="s">
        <v>141</v>
      </c>
      <c r="L4" s="9">
        <v>108.7</v>
      </c>
      <c r="M4" s="9">
        <v>121.744</v>
      </c>
      <c r="N4" s="1">
        <v>0.05</v>
      </c>
      <c r="O4" s="1">
        <v>7.0000000000000007E-2</v>
      </c>
    </row>
    <row r="5" spans="1:17" s="4" customFormat="1" x14ac:dyDescent="0.2">
      <c r="A5" s="4">
        <v>96</v>
      </c>
      <c r="B5" s="4">
        <v>1026</v>
      </c>
      <c r="C5" s="5">
        <v>44209</v>
      </c>
      <c r="D5" s="4">
        <v>10</v>
      </c>
      <c r="E5" s="4" t="s">
        <v>6</v>
      </c>
      <c r="F5" s="4" t="s">
        <v>7</v>
      </c>
      <c r="G5" s="8">
        <v>2100</v>
      </c>
      <c r="H5" s="10" t="s">
        <v>8</v>
      </c>
      <c r="I5" s="11">
        <v>66001</v>
      </c>
      <c r="J5" s="4">
        <v>2</v>
      </c>
      <c r="K5" s="6" t="s">
        <v>72</v>
      </c>
      <c r="L5" s="8">
        <v>4200</v>
      </c>
      <c r="M5" s="8">
        <v>4704</v>
      </c>
      <c r="N5" s="4">
        <v>0.05</v>
      </c>
      <c r="O5" s="4">
        <v>7.0000000000000007E-2</v>
      </c>
    </row>
    <row r="6" spans="1:17" s="4" customFormat="1" x14ac:dyDescent="0.2">
      <c r="A6" s="4">
        <v>2</v>
      </c>
      <c r="B6" s="4">
        <v>1026</v>
      </c>
      <c r="C6" s="5">
        <v>44209</v>
      </c>
      <c r="D6" s="4">
        <v>10</v>
      </c>
      <c r="E6" s="4" t="s">
        <v>6</v>
      </c>
      <c r="F6" s="4" t="s">
        <v>7</v>
      </c>
      <c r="G6" s="8">
        <v>2100</v>
      </c>
      <c r="H6" s="10" t="s">
        <v>8</v>
      </c>
      <c r="I6" s="11">
        <v>66001</v>
      </c>
      <c r="J6" s="4">
        <v>2</v>
      </c>
      <c r="K6" s="6" t="s">
        <v>112</v>
      </c>
      <c r="L6" s="8">
        <v>4200</v>
      </c>
      <c r="M6" s="8">
        <v>4704</v>
      </c>
      <c r="N6" s="4">
        <v>0.05</v>
      </c>
      <c r="O6" s="4">
        <v>7.0000000000000007E-2</v>
      </c>
    </row>
    <row r="7" spans="1:17" s="1" customFormat="1" x14ac:dyDescent="0.2">
      <c r="A7" s="1">
        <v>113</v>
      </c>
      <c r="B7" s="1">
        <v>1030</v>
      </c>
      <c r="C7" s="2">
        <v>44209</v>
      </c>
      <c r="D7" s="1">
        <v>1</v>
      </c>
      <c r="E7" s="1" t="s">
        <v>0</v>
      </c>
      <c r="F7" s="1" t="s">
        <v>1</v>
      </c>
      <c r="G7" s="9">
        <v>133.16999999999999</v>
      </c>
      <c r="H7" s="12" t="s">
        <v>11</v>
      </c>
      <c r="I7" s="13">
        <v>1012</v>
      </c>
      <c r="J7" s="1">
        <v>-1</v>
      </c>
      <c r="K7" s="3" t="s">
        <v>129</v>
      </c>
      <c r="L7" s="9">
        <v>0</v>
      </c>
      <c r="M7" s="9">
        <v>0</v>
      </c>
      <c r="N7" s="1">
        <v>0.05</v>
      </c>
      <c r="O7" s="1">
        <v>7.0000000000000007E-2</v>
      </c>
    </row>
    <row r="8" spans="1:17" s="1" customFormat="1" x14ac:dyDescent="0.2">
      <c r="A8" s="1">
        <v>19</v>
      </c>
      <c r="B8" s="1">
        <v>1030</v>
      </c>
      <c r="C8" s="2">
        <v>44209</v>
      </c>
      <c r="D8" s="1">
        <v>1</v>
      </c>
      <c r="E8" s="1" t="s">
        <v>0</v>
      </c>
      <c r="F8" s="1" t="s">
        <v>1</v>
      </c>
      <c r="G8" s="9">
        <v>133.16999999999999</v>
      </c>
      <c r="H8" s="12" t="s">
        <v>11</v>
      </c>
      <c r="I8" s="13">
        <v>1012</v>
      </c>
      <c r="J8" s="1">
        <v>1</v>
      </c>
      <c r="K8" s="3" t="s">
        <v>130</v>
      </c>
      <c r="L8" s="9">
        <v>0</v>
      </c>
      <c r="M8" s="9">
        <v>0</v>
      </c>
      <c r="N8" s="1">
        <v>0.05</v>
      </c>
      <c r="O8" s="1">
        <v>7.0000000000000007E-2</v>
      </c>
    </row>
    <row r="9" spans="1:17" s="4" customFormat="1" x14ac:dyDescent="0.2">
      <c r="A9" s="4">
        <v>171</v>
      </c>
      <c r="B9" s="4">
        <v>1031</v>
      </c>
      <c r="C9" s="5">
        <v>44210</v>
      </c>
      <c r="D9" s="4">
        <v>5</v>
      </c>
      <c r="E9" s="4" t="s">
        <v>12</v>
      </c>
      <c r="F9" s="4" t="s">
        <v>13</v>
      </c>
      <c r="G9" s="8">
        <v>1500</v>
      </c>
      <c r="H9" s="10" t="s">
        <v>14</v>
      </c>
      <c r="I9" s="11">
        <v>41406</v>
      </c>
      <c r="J9" s="4">
        <v>2</v>
      </c>
      <c r="K9" s="6" t="s">
        <v>227</v>
      </c>
      <c r="L9" s="8">
        <v>4731.4800000000014</v>
      </c>
      <c r="M9" s="8">
        <v>5299.2576000000017</v>
      </c>
      <c r="N9" s="4">
        <v>0.05</v>
      </c>
      <c r="O9" s="4">
        <v>7.0000000000000007E-2</v>
      </c>
    </row>
    <row r="10" spans="1:17" s="4" customFormat="1" x14ac:dyDescent="0.2">
      <c r="A10" s="4">
        <v>77</v>
      </c>
      <c r="B10" s="4">
        <v>1031</v>
      </c>
      <c r="C10" s="5">
        <v>44210</v>
      </c>
      <c r="D10" s="4">
        <v>5</v>
      </c>
      <c r="E10" s="4" t="s">
        <v>12</v>
      </c>
      <c r="F10" s="4" t="s">
        <v>13</v>
      </c>
      <c r="G10" s="8">
        <v>1500</v>
      </c>
      <c r="H10" s="10" t="s">
        <v>14</v>
      </c>
      <c r="I10" s="11">
        <v>41406</v>
      </c>
      <c r="J10" s="4">
        <v>2</v>
      </c>
      <c r="K10" s="6" t="s">
        <v>228</v>
      </c>
      <c r="L10" s="8">
        <v>4731.4800000000014</v>
      </c>
      <c r="M10" s="8">
        <v>5299.2576000000017</v>
      </c>
      <c r="N10" s="4">
        <v>0.05</v>
      </c>
      <c r="O10" s="4">
        <v>7.0000000000000007E-2</v>
      </c>
    </row>
    <row r="11" spans="1:17" s="4" customFormat="1" x14ac:dyDescent="0.2">
      <c r="A11" s="4">
        <v>118</v>
      </c>
      <c r="B11" s="4">
        <v>1031</v>
      </c>
      <c r="C11" s="5">
        <v>44210</v>
      </c>
      <c r="D11" s="4">
        <v>7</v>
      </c>
      <c r="E11" s="4" t="s">
        <v>15</v>
      </c>
      <c r="F11" s="4" t="s">
        <v>1</v>
      </c>
      <c r="G11" s="8">
        <v>199.8</v>
      </c>
      <c r="H11" s="10" t="s">
        <v>16</v>
      </c>
      <c r="I11" s="11">
        <v>5618009</v>
      </c>
      <c r="J11" s="4">
        <v>2</v>
      </c>
      <c r="K11" s="6" t="s">
        <v>17</v>
      </c>
      <c r="L11" s="8">
        <v>4731.4800000000014</v>
      </c>
      <c r="M11" s="8">
        <v>5299.2576000000017</v>
      </c>
      <c r="N11" s="4">
        <v>0.05</v>
      </c>
      <c r="O11" s="4">
        <v>7.0000000000000007E-2</v>
      </c>
    </row>
    <row r="12" spans="1:17" s="4" customFormat="1" x14ac:dyDescent="0.2">
      <c r="A12" s="4">
        <v>24</v>
      </c>
      <c r="B12" s="4">
        <v>1031</v>
      </c>
      <c r="C12" s="5">
        <v>44210</v>
      </c>
      <c r="D12" s="4">
        <v>7</v>
      </c>
      <c r="E12" s="4" t="s">
        <v>15</v>
      </c>
      <c r="F12" s="4" t="s">
        <v>1</v>
      </c>
      <c r="G12" s="8">
        <v>199.8</v>
      </c>
      <c r="H12" s="10" t="s">
        <v>16</v>
      </c>
      <c r="I12" s="11">
        <v>5618009</v>
      </c>
      <c r="J12" s="4">
        <v>2</v>
      </c>
      <c r="K12" s="6" t="s">
        <v>184</v>
      </c>
      <c r="L12" s="8">
        <v>4731.4800000000014</v>
      </c>
      <c r="M12" s="8">
        <v>5299.2576000000017</v>
      </c>
      <c r="N12" s="4">
        <v>0.05</v>
      </c>
      <c r="O12" s="4">
        <v>7.0000000000000007E-2</v>
      </c>
    </row>
    <row r="13" spans="1:17" s="4" customFormat="1" x14ac:dyDescent="0.2">
      <c r="A13" s="4">
        <v>144</v>
      </c>
      <c r="B13" s="4">
        <v>1031</v>
      </c>
      <c r="C13" s="5">
        <v>44210</v>
      </c>
      <c r="D13" s="4">
        <v>7</v>
      </c>
      <c r="E13" s="4" t="s">
        <v>18</v>
      </c>
      <c r="F13" s="4" t="s">
        <v>19</v>
      </c>
      <c r="G13" s="8">
        <v>332.97</v>
      </c>
      <c r="H13" s="10" t="s">
        <v>20</v>
      </c>
      <c r="I13" s="11">
        <v>20983041</v>
      </c>
      <c r="J13" s="4">
        <v>4</v>
      </c>
      <c r="K13" s="6" t="s">
        <v>185</v>
      </c>
      <c r="L13" s="8">
        <v>4731.4800000000014</v>
      </c>
      <c r="M13" s="8">
        <v>5299.2576000000017</v>
      </c>
      <c r="N13" s="4">
        <v>0.05</v>
      </c>
      <c r="O13" s="4">
        <v>7.0000000000000007E-2</v>
      </c>
    </row>
    <row r="14" spans="1:17" s="4" customFormat="1" x14ac:dyDescent="0.2">
      <c r="A14" s="4">
        <v>50</v>
      </c>
      <c r="B14" s="4">
        <v>1031</v>
      </c>
      <c r="C14" s="5">
        <v>44210</v>
      </c>
      <c r="D14" s="4">
        <v>7</v>
      </c>
      <c r="E14" s="4" t="s">
        <v>18</v>
      </c>
      <c r="F14" s="4" t="s">
        <v>19</v>
      </c>
      <c r="G14" s="8">
        <v>332.97</v>
      </c>
      <c r="H14" s="10" t="s">
        <v>20</v>
      </c>
      <c r="I14" s="11">
        <v>20983041</v>
      </c>
      <c r="J14" s="4">
        <v>4</v>
      </c>
      <c r="K14" s="6" t="s">
        <v>186</v>
      </c>
      <c r="L14" s="8">
        <v>4731.4800000000014</v>
      </c>
      <c r="M14" s="8">
        <v>5299.2576000000017</v>
      </c>
      <c r="N14" s="4">
        <v>0.05</v>
      </c>
      <c r="O14" s="4">
        <v>7.0000000000000007E-2</v>
      </c>
    </row>
    <row r="15" spans="1:17" s="4" customFormat="1" x14ac:dyDescent="0.2">
      <c r="A15" s="4">
        <v>145</v>
      </c>
      <c r="B15" s="4">
        <v>1031</v>
      </c>
      <c r="C15" s="5">
        <v>44210</v>
      </c>
      <c r="D15" s="4">
        <v>7</v>
      </c>
      <c r="E15" s="4" t="s">
        <v>18</v>
      </c>
      <c r="F15" s="4" t="s">
        <v>19</v>
      </c>
      <c r="G15" s="8">
        <v>332.97</v>
      </c>
      <c r="H15" s="10" t="s">
        <v>21</v>
      </c>
      <c r="I15" s="11">
        <v>20983081</v>
      </c>
      <c r="J15" s="4">
        <v>4</v>
      </c>
      <c r="K15" s="6" t="s">
        <v>187</v>
      </c>
      <c r="L15" s="8">
        <v>4731.4800000000014</v>
      </c>
      <c r="M15" s="8">
        <v>5299.2576000000017</v>
      </c>
      <c r="N15" s="4">
        <v>0.05</v>
      </c>
      <c r="O15" s="4">
        <v>7.0000000000000007E-2</v>
      </c>
    </row>
    <row r="16" spans="1:17" s="4" customFormat="1" x14ac:dyDescent="0.2">
      <c r="A16" s="4">
        <v>51</v>
      </c>
      <c r="B16" s="4">
        <v>1031</v>
      </c>
      <c r="C16" s="5">
        <v>44210</v>
      </c>
      <c r="D16" s="4">
        <v>7</v>
      </c>
      <c r="E16" s="4" t="s">
        <v>18</v>
      </c>
      <c r="F16" s="4" t="s">
        <v>19</v>
      </c>
      <c r="G16" s="8">
        <v>332.97</v>
      </c>
      <c r="H16" s="10" t="s">
        <v>21</v>
      </c>
      <c r="I16" s="11">
        <v>20983081</v>
      </c>
      <c r="J16" s="4">
        <v>4</v>
      </c>
      <c r="K16" s="6" t="s">
        <v>188</v>
      </c>
      <c r="L16" s="8">
        <v>4731.4800000000014</v>
      </c>
      <c r="M16" s="8">
        <v>5299.2576000000017</v>
      </c>
      <c r="N16" s="4">
        <v>0.05</v>
      </c>
      <c r="O16" s="4">
        <v>7.0000000000000007E-2</v>
      </c>
    </row>
    <row r="17" spans="1:15" s="1" customFormat="1" x14ac:dyDescent="0.2">
      <c r="A17" s="1">
        <v>61</v>
      </c>
      <c r="B17" s="1">
        <v>1033</v>
      </c>
      <c r="C17" s="2">
        <v>44210</v>
      </c>
      <c r="D17" s="1">
        <v>10</v>
      </c>
      <c r="E17" s="1" t="s">
        <v>22</v>
      </c>
      <c r="F17" s="1" t="s">
        <v>19</v>
      </c>
      <c r="G17" s="9">
        <v>1010</v>
      </c>
      <c r="H17" s="12" t="s">
        <v>23</v>
      </c>
      <c r="I17" s="13">
        <v>8427</v>
      </c>
      <c r="J17" s="1">
        <v>-1</v>
      </c>
      <c r="K17" s="3" t="s">
        <v>175</v>
      </c>
      <c r="L17" s="9">
        <v>0</v>
      </c>
      <c r="M17" s="9">
        <v>0</v>
      </c>
      <c r="N17" s="1">
        <v>0.05</v>
      </c>
      <c r="O17" s="1">
        <v>7.0000000000000007E-2</v>
      </c>
    </row>
    <row r="18" spans="1:15" s="1" customFormat="1" x14ac:dyDescent="0.2">
      <c r="A18" s="1">
        <v>155</v>
      </c>
      <c r="B18" s="1">
        <v>1033</v>
      </c>
      <c r="C18" s="2">
        <v>44210</v>
      </c>
      <c r="D18" s="1">
        <v>10</v>
      </c>
      <c r="E18" s="1" t="s">
        <v>22</v>
      </c>
      <c r="F18" s="1" t="s">
        <v>19</v>
      </c>
      <c r="G18" s="9">
        <v>1010</v>
      </c>
      <c r="H18" s="12" t="s">
        <v>23</v>
      </c>
      <c r="I18" s="13">
        <v>8427</v>
      </c>
      <c r="J18" s="1">
        <v>1</v>
      </c>
      <c r="K18" s="3" t="s">
        <v>176</v>
      </c>
      <c r="L18" s="9">
        <v>0</v>
      </c>
      <c r="M18" s="9">
        <v>0</v>
      </c>
      <c r="N18" s="1">
        <v>0.05</v>
      </c>
      <c r="O18" s="1">
        <v>7.0000000000000007E-2</v>
      </c>
    </row>
    <row r="19" spans="1:15" s="4" customFormat="1" x14ac:dyDescent="0.2">
      <c r="A19" s="4">
        <v>93</v>
      </c>
      <c r="B19" s="4">
        <v>1034</v>
      </c>
      <c r="C19" s="5">
        <v>44210</v>
      </c>
      <c r="D19" s="4">
        <v>3</v>
      </c>
      <c r="E19" s="4" t="s">
        <v>24</v>
      </c>
      <c r="F19" s="4" t="s">
        <v>25</v>
      </c>
      <c r="G19" s="8">
        <v>504.69</v>
      </c>
      <c r="H19" s="10" t="s">
        <v>26</v>
      </c>
      <c r="I19" s="11">
        <v>5804084</v>
      </c>
      <c r="J19" s="4">
        <v>2</v>
      </c>
      <c r="K19" s="6" t="s">
        <v>196</v>
      </c>
      <c r="L19" s="8">
        <v>1009.38</v>
      </c>
      <c r="M19" s="8">
        <v>1130.5056</v>
      </c>
      <c r="N19" s="4">
        <v>0.05</v>
      </c>
      <c r="O19" s="4">
        <v>7.0000000000000007E-2</v>
      </c>
    </row>
    <row r="20" spans="1:15" s="4" customFormat="1" x14ac:dyDescent="0.2">
      <c r="A20" s="4">
        <v>187</v>
      </c>
      <c r="B20" s="4">
        <v>1034</v>
      </c>
      <c r="C20" s="5">
        <v>44210</v>
      </c>
      <c r="D20" s="4">
        <v>3</v>
      </c>
      <c r="E20" s="4" t="s">
        <v>24</v>
      </c>
      <c r="F20" s="4" t="s">
        <v>25</v>
      </c>
      <c r="G20" s="8">
        <v>504.69</v>
      </c>
      <c r="H20" s="10" t="s">
        <v>26</v>
      </c>
      <c r="I20" s="11">
        <v>5804084</v>
      </c>
      <c r="J20" s="4">
        <v>2</v>
      </c>
      <c r="K20" s="6" t="s">
        <v>197</v>
      </c>
      <c r="L20" s="8">
        <v>1009.38</v>
      </c>
      <c r="M20" s="8">
        <v>1130.5056</v>
      </c>
      <c r="N20" s="4">
        <v>0.05</v>
      </c>
      <c r="O20" s="4">
        <v>7.0000000000000007E-2</v>
      </c>
    </row>
    <row r="21" spans="1:15" s="1" customFormat="1" x14ac:dyDescent="0.2">
      <c r="A21" s="1">
        <v>156</v>
      </c>
      <c r="B21" s="1">
        <v>1036</v>
      </c>
      <c r="C21" s="2">
        <v>44214</v>
      </c>
      <c r="D21" s="1">
        <v>10</v>
      </c>
      <c r="E21" s="1" t="s">
        <v>22</v>
      </c>
      <c r="F21" s="1" t="s">
        <v>19</v>
      </c>
      <c r="G21" s="9">
        <v>1010</v>
      </c>
      <c r="H21" s="12" t="s">
        <v>27</v>
      </c>
      <c r="I21" s="13">
        <v>8427</v>
      </c>
      <c r="J21" s="1">
        <v>2</v>
      </c>
      <c r="K21" s="3" t="s">
        <v>177</v>
      </c>
      <c r="L21" s="9">
        <v>2020</v>
      </c>
      <c r="M21" s="9">
        <v>2262.4</v>
      </c>
      <c r="N21" s="1">
        <v>0.05</v>
      </c>
      <c r="O21" s="1">
        <v>7.0000000000000007E-2</v>
      </c>
    </row>
    <row r="22" spans="1:15" s="1" customFormat="1" x14ac:dyDescent="0.2">
      <c r="A22" s="1">
        <v>62</v>
      </c>
      <c r="B22" s="1">
        <v>1036</v>
      </c>
      <c r="C22" s="2">
        <v>44214</v>
      </c>
      <c r="D22" s="1">
        <v>10</v>
      </c>
      <c r="E22" s="1" t="s">
        <v>22</v>
      </c>
      <c r="F22" s="1" t="s">
        <v>19</v>
      </c>
      <c r="G22" s="9">
        <v>1010</v>
      </c>
      <c r="H22" s="12" t="s">
        <v>27</v>
      </c>
      <c r="I22" s="13">
        <v>8427</v>
      </c>
      <c r="J22" s="1">
        <v>2</v>
      </c>
      <c r="K22" s="3" t="s">
        <v>178</v>
      </c>
      <c r="L22" s="9">
        <v>2020</v>
      </c>
      <c r="M22" s="9">
        <v>2262.4</v>
      </c>
      <c r="N22" s="1">
        <v>0.05</v>
      </c>
      <c r="O22" s="1">
        <v>7.0000000000000007E-2</v>
      </c>
    </row>
    <row r="23" spans="1:15" s="4" customFormat="1" x14ac:dyDescent="0.2">
      <c r="A23" s="4">
        <v>109</v>
      </c>
      <c r="B23" s="4">
        <v>1040</v>
      </c>
      <c r="C23" s="5">
        <v>44214</v>
      </c>
      <c r="D23" s="4">
        <v>8</v>
      </c>
      <c r="E23" s="4" t="s">
        <v>28</v>
      </c>
      <c r="F23" s="4" t="s">
        <v>4</v>
      </c>
      <c r="G23" s="8">
        <v>50.75</v>
      </c>
      <c r="H23" s="10" t="s">
        <v>29</v>
      </c>
      <c r="I23" s="11">
        <v>8413009</v>
      </c>
      <c r="J23" s="4">
        <v>2</v>
      </c>
      <c r="K23" s="6" t="s">
        <v>30</v>
      </c>
      <c r="L23" s="8">
        <v>1564.5</v>
      </c>
      <c r="M23" s="8">
        <v>1752.24</v>
      </c>
      <c r="N23" s="4">
        <v>0.05</v>
      </c>
      <c r="O23" s="4">
        <v>7.0000000000000007E-2</v>
      </c>
    </row>
    <row r="24" spans="1:15" s="4" customFormat="1" x14ac:dyDescent="0.2">
      <c r="A24" s="4">
        <v>15</v>
      </c>
      <c r="B24" s="4">
        <v>1040</v>
      </c>
      <c r="C24" s="5">
        <v>44214</v>
      </c>
      <c r="D24" s="4">
        <v>8</v>
      </c>
      <c r="E24" s="4" t="s">
        <v>28</v>
      </c>
      <c r="F24" s="4" t="s">
        <v>4</v>
      </c>
      <c r="G24" s="8">
        <v>50.75</v>
      </c>
      <c r="H24" s="10" t="s">
        <v>29</v>
      </c>
      <c r="I24" s="11">
        <v>8413009</v>
      </c>
      <c r="J24" s="4">
        <v>2</v>
      </c>
      <c r="K24" s="6" t="s">
        <v>142</v>
      </c>
      <c r="L24" s="8">
        <v>1564.5</v>
      </c>
      <c r="M24" s="8">
        <v>1752.24</v>
      </c>
      <c r="N24" s="4">
        <v>0.05</v>
      </c>
      <c r="O24" s="4">
        <v>7.0000000000000007E-2</v>
      </c>
    </row>
    <row r="25" spans="1:15" s="4" customFormat="1" x14ac:dyDescent="0.2">
      <c r="A25" s="4">
        <v>119</v>
      </c>
      <c r="B25" s="4">
        <v>1040</v>
      </c>
      <c r="C25" s="5">
        <v>44214</v>
      </c>
      <c r="D25" s="4">
        <v>8</v>
      </c>
      <c r="E25" s="4" t="s">
        <v>31</v>
      </c>
      <c r="F25" s="4" t="s">
        <v>1</v>
      </c>
      <c r="G25" s="8">
        <v>104.5</v>
      </c>
      <c r="H25" s="10" t="s">
        <v>32</v>
      </c>
      <c r="I25" s="11">
        <v>3820009</v>
      </c>
      <c r="J25" s="4">
        <v>14</v>
      </c>
      <c r="K25" s="6" t="s">
        <v>143</v>
      </c>
      <c r="L25" s="8">
        <v>1564.5</v>
      </c>
      <c r="M25" s="8">
        <v>1752.24</v>
      </c>
      <c r="N25" s="4">
        <v>0.05</v>
      </c>
      <c r="O25" s="4">
        <v>7.0000000000000007E-2</v>
      </c>
    </row>
    <row r="26" spans="1:15" s="4" customFormat="1" x14ac:dyDescent="0.2">
      <c r="A26" s="4">
        <v>25</v>
      </c>
      <c r="B26" s="4">
        <v>1040</v>
      </c>
      <c r="C26" s="5">
        <v>44214</v>
      </c>
      <c r="D26" s="4">
        <v>8</v>
      </c>
      <c r="E26" s="4" t="s">
        <v>31</v>
      </c>
      <c r="F26" s="4" t="s">
        <v>1</v>
      </c>
      <c r="G26" s="8">
        <v>104.5</v>
      </c>
      <c r="H26" s="10" t="s">
        <v>32</v>
      </c>
      <c r="I26" s="11">
        <v>3820009</v>
      </c>
      <c r="J26" s="4">
        <v>14</v>
      </c>
      <c r="K26" s="6" t="s">
        <v>144</v>
      </c>
      <c r="L26" s="8">
        <v>1564.5</v>
      </c>
      <c r="M26" s="8">
        <v>1752.24</v>
      </c>
      <c r="N26" s="4">
        <v>0.05</v>
      </c>
      <c r="O26" s="4">
        <v>7.0000000000000007E-2</v>
      </c>
    </row>
    <row r="27" spans="1:15" s="4" customFormat="1" x14ac:dyDescent="0.2">
      <c r="A27" s="4">
        <v>29</v>
      </c>
      <c r="B27" s="4">
        <v>1040</v>
      </c>
      <c r="C27" s="5">
        <v>44214</v>
      </c>
      <c r="D27" s="4">
        <v>8</v>
      </c>
      <c r="E27" s="4" t="s">
        <v>31</v>
      </c>
      <c r="F27" s="4" t="s">
        <v>1</v>
      </c>
      <c r="G27" s="8">
        <v>104.5</v>
      </c>
      <c r="H27" s="10" t="s">
        <v>32</v>
      </c>
      <c r="I27" s="11">
        <v>3820009</v>
      </c>
      <c r="J27" s="4">
        <v>14</v>
      </c>
      <c r="K27" s="6" t="s">
        <v>145</v>
      </c>
      <c r="L27" s="8">
        <v>1564.5</v>
      </c>
      <c r="M27" s="8">
        <v>1752.24</v>
      </c>
      <c r="N27" s="4">
        <v>0.05</v>
      </c>
      <c r="O27" s="4">
        <v>7.0000000000000007E-2</v>
      </c>
    </row>
    <row r="28" spans="1:15" s="4" customFormat="1" x14ac:dyDescent="0.2">
      <c r="A28" s="4">
        <v>123</v>
      </c>
      <c r="B28" s="4">
        <v>1040</v>
      </c>
      <c r="C28" s="5">
        <v>44214</v>
      </c>
      <c r="D28" s="4">
        <v>8</v>
      </c>
      <c r="E28" s="4" t="s">
        <v>31</v>
      </c>
      <c r="F28" s="4" t="s">
        <v>1</v>
      </c>
      <c r="G28" s="8">
        <v>104.5</v>
      </c>
      <c r="H28" s="10" t="s">
        <v>32</v>
      </c>
      <c r="I28" s="11">
        <v>3820009</v>
      </c>
      <c r="J28" s="4">
        <v>14</v>
      </c>
      <c r="K28" s="6" t="s">
        <v>146</v>
      </c>
      <c r="L28" s="8">
        <v>1564.5</v>
      </c>
      <c r="M28" s="8">
        <v>1752.24</v>
      </c>
      <c r="N28" s="4">
        <v>0.05</v>
      </c>
      <c r="O28" s="4">
        <v>7.0000000000000007E-2</v>
      </c>
    </row>
    <row r="29" spans="1:15" s="4" customFormat="1" x14ac:dyDescent="0.2">
      <c r="A29" s="4">
        <v>125</v>
      </c>
      <c r="B29" s="4">
        <v>1040</v>
      </c>
      <c r="C29" s="5">
        <v>44214</v>
      </c>
      <c r="D29" s="4">
        <v>8</v>
      </c>
      <c r="E29" s="4" t="s">
        <v>31</v>
      </c>
      <c r="F29" s="4" t="s">
        <v>1</v>
      </c>
      <c r="G29" s="8">
        <v>104.5</v>
      </c>
      <c r="H29" s="10" t="s">
        <v>32</v>
      </c>
      <c r="I29" s="11">
        <v>3820009</v>
      </c>
      <c r="J29" s="4">
        <v>14</v>
      </c>
      <c r="K29" s="6" t="s">
        <v>147</v>
      </c>
      <c r="L29" s="8">
        <v>1564.5</v>
      </c>
      <c r="M29" s="8">
        <v>1752.24</v>
      </c>
      <c r="N29" s="4">
        <v>0.05</v>
      </c>
      <c r="O29" s="4">
        <v>7.0000000000000007E-2</v>
      </c>
    </row>
    <row r="30" spans="1:15" s="4" customFormat="1" x14ac:dyDescent="0.2">
      <c r="A30" s="4">
        <v>31</v>
      </c>
      <c r="B30" s="4">
        <v>1040</v>
      </c>
      <c r="C30" s="5">
        <v>44214</v>
      </c>
      <c r="D30" s="4">
        <v>8</v>
      </c>
      <c r="E30" s="4" t="s">
        <v>31</v>
      </c>
      <c r="F30" s="4" t="s">
        <v>1</v>
      </c>
      <c r="G30" s="8">
        <v>104.5</v>
      </c>
      <c r="H30" s="10" t="s">
        <v>32</v>
      </c>
      <c r="I30" s="11">
        <v>3820009</v>
      </c>
      <c r="J30" s="4">
        <v>14</v>
      </c>
      <c r="K30" s="6" t="s">
        <v>148</v>
      </c>
      <c r="L30" s="8">
        <v>1564.5</v>
      </c>
      <c r="M30" s="8">
        <v>1752.24</v>
      </c>
      <c r="N30" s="4">
        <v>0.05</v>
      </c>
      <c r="O30" s="4">
        <v>7.0000000000000007E-2</v>
      </c>
    </row>
    <row r="31" spans="1:15" s="4" customFormat="1" x14ac:dyDescent="0.2">
      <c r="A31" s="4">
        <v>124</v>
      </c>
      <c r="B31" s="4">
        <v>1040</v>
      </c>
      <c r="C31" s="5">
        <v>44214</v>
      </c>
      <c r="D31" s="4">
        <v>8</v>
      </c>
      <c r="E31" s="4" t="s">
        <v>31</v>
      </c>
      <c r="F31" s="4" t="s">
        <v>1</v>
      </c>
      <c r="G31" s="8">
        <v>104.5</v>
      </c>
      <c r="H31" s="10" t="s">
        <v>32</v>
      </c>
      <c r="I31" s="11">
        <v>3820009</v>
      </c>
      <c r="J31" s="4">
        <v>14</v>
      </c>
      <c r="K31" s="6" t="s">
        <v>149</v>
      </c>
      <c r="L31" s="8">
        <v>1564.5</v>
      </c>
      <c r="M31" s="8">
        <v>1752.24</v>
      </c>
      <c r="N31" s="4">
        <v>0.05</v>
      </c>
      <c r="O31" s="4">
        <v>7.0000000000000007E-2</v>
      </c>
    </row>
    <row r="32" spans="1:15" s="4" customFormat="1" x14ac:dyDescent="0.2">
      <c r="A32" s="4">
        <v>30</v>
      </c>
      <c r="B32" s="4">
        <v>1040</v>
      </c>
      <c r="C32" s="5">
        <v>44214</v>
      </c>
      <c r="D32" s="4">
        <v>8</v>
      </c>
      <c r="E32" s="4" t="s">
        <v>31</v>
      </c>
      <c r="F32" s="4" t="s">
        <v>1</v>
      </c>
      <c r="G32" s="8">
        <v>104.5</v>
      </c>
      <c r="H32" s="10" t="s">
        <v>32</v>
      </c>
      <c r="I32" s="11">
        <v>3820009</v>
      </c>
      <c r="J32" s="4">
        <v>14</v>
      </c>
      <c r="K32" s="6" t="s">
        <v>150</v>
      </c>
      <c r="L32" s="8">
        <v>1564.5</v>
      </c>
      <c r="M32" s="8">
        <v>1752.24</v>
      </c>
      <c r="N32" s="4">
        <v>0.05</v>
      </c>
      <c r="O32" s="4">
        <v>7.0000000000000007E-2</v>
      </c>
    </row>
    <row r="33" spans="1:15" s="4" customFormat="1" x14ac:dyDescent="0.2">
      <c r="A33" s="4">
        <v>28</v>
      </c>
      <c r="B33" s="4">
        <v>1040</v>
      </c>
      <c r="C33" s="5">
        <v>44214</v>
      </c>
      <c r="D33" s="4">
        <v>8</v>
      </c>
      <c r="E33" s="4" t="s">
        <v>31</v>
      </c>
      <c r="F33" s="4" t="s">
        <v>1</v>
      </c>
      <c r="G33" s="8">
        <v>104.5</v>
      </c>
      <c r="H33" s="10" t="s">
        <v>32</v>
      </c>
      <c r="I33" s="11">
        <v>3820009</v>
      </c>
      <c r="J33" s="4">
        <v>14</v>
      </c>
      <c r="K33" s="6" t="s">
        <v>151</v>
      </c>
      <c r="L33" s="8">
        <v>1564.5</v>
      </c>
      <c r="M33" s="8">
        <v>1752.24</v>
      </c>
      <c r="N33" s="4">
        <v>0.05</v>
      </c>
      <c r="O33" s="4">
        <v>7.0000000000000007E-2</v>
      </c>
    </row>
    <row r="34" spans="1:15" s="4" customFormat="1" x14ac:dyDescent="0.2">
      <c r="A34" s="4">
        <v>122</v>
      </c>
      <c r="B34" s="4">
        <v>1040</v>
      </c>
      <c r="C34" s="5">
        <v>44214</v>
      </c>
      <c r="D34" s="4">
        <v>8</v>
      </c>
      <c r="E34" s="4" t="s">
        <v>31</v>
      </c>
      <c r="F34" s="4" t="s">
        <v>1</v>
      </c>
      <c r="G34" s="8">
        <v>104.5</v>
      </c>
      <c r="H34" s="10" t="s">
        <v>32</v>
      </c>
      <c r="I34" s="11">
        <v>3820009</v>
      </c>
      <c r="J34" s="4">
        <v>14</v>
      </c>
      <c r="K34" s="6" t="s">
        <v>152</v>
      </c>
      <c r="L34" s="8">
        <v>1564.5</v>
      </c>
      <c r="M34" s="8">
        <v>1752.24</v>
      </c>
      <c r="N34" s="4">
        <v>0.05</v>
      </c>
      <c r="O34" s="4">
        <v>7.0000000000000007E-2</v>
      </c>
    </row>
    <row r="35" spans="1:15" s="4" customFormat="1" x14ac:dyDescent="0.2">
      <c r="A35" s="4">
        <v>120</v>
      </c>
      <c r="B35" s="4">
        <v>1040</v>
      </c>
      <c r="C35" s="5">
        <v>44214</v>
      </c>
      <c r="D35" s="4">
        <v>8</v>
      </c>
      <c r="E35" s="4" t="s">
        <v>31</v>
      </c>
      <c r="F35" s="4" t="s">
        <v>1</v>
      </c>
      <c r="G35" s="8">
        <v>104.5</v>
      </c>
      <c r="H35" s="10" t="s">
        <v>32</v>
      </c>
      <c r="I35" s="11">
        <v>3820009</v>
      </c>
      <c r="J35" s="4">
        <v>14</v>
      </c>
      <c r="K35" s="6" t="s">
        <v>153</v>
      </c>
      <c r="L35" s="8">
        <v>1564.5</v>
      </c>
      <c r="M35" s="8">
        <v>1752.24</v>
      </c>
      <c r="N35" s="4">
        <v>0.05</v>
      </c>
      <c r="O35" s="4">
        <v>7.0000000000000007E-2</v>
      </c>
    </row>
    <row r="36" spans="1:15" s="4" customFormat="1" x14ac:dyDescent="0.2">
      <c r="A36" s="4">
        <v>26</v>
      </c>
      <c r="B36" s="4">
        <v>1040</v>
      </c>
      <c r="C36" s="5">
        <v>44214</v>
      </c>
      <c r="D36" s="4">
        <v>8</v>
      </c>
      <c r="E36" s="4" t="s">
        <v>31</v>
      </c>
      <c r="F36" s="4" t="s">
        <v>1</v>
      </c>
      <c r="G36" s="8">
        <v>104.5</v>
      </c>
      <c r="H36" s="10" t="s">
        <v>32</v>
      </c>
      <c r="I36" s="11">
        <v>3820009</v>
      </c>
      <c r="J36" s="4">
        <v>14</v>
      </c>
      <c r="K36" s="6" t="s">
        <v>154</v>
      </c>
      <c r="L36" s="8">
        <v>1564.5</v>
      </c>
      <c r="M36" s="8">
        <v>1752.24</v>
      </c>
      <c r="N36" s="4">
        <v>0.05</v>
      </c>
      <c r="O36" s="4">
        <v>7.0000000000000007E-2</v>
      </c>
    </row>
    <row r="37" spans="1:15" s="4" customFormat="1" x14ac:dyDescent="0.2">
      <c r="A37" s="4">
        <v>121</v>
      </c>
      <c r="B37" s="4">
        <v>1040</v>
      </c>
      <c r="C37" s="5">
        <v>44214</v>
      </c>
      <c r="D37" s="4">
        <v>8</v>
      </c>
      <c r="E37" s="4" t="s">
        <v>31</v>
      </c>
      <c r="F37" s="4" t="s">
        <v>1</v>
      </c>
      <c r="G37" s="8">
        <v>104.5</v>
      </c>
      <c r="H37" s="10" t="s">
        <v>32</v>
      </c>
      <c r="I37" s="11">
        <v>3820009</v>
      </c>
      <c r="J37" s="4">
        <v>14</v>
      </c>
      <c r="K37" s="6" t="s">
        <v>155</v>
      </c>
      <c r="L37" s="8">
        <v>1564.5</v>
      </c>
      <c r="M37" s="8">
        <v>1752.24</v>
      </c>
      <c r="N37" s="4">
        <v>0.05</v>
      </c>
      <c r="O37" s="4">
        <v>7.0000000000000007E-2</v>
      </c>
    </row>
    <row r="38" spans="1:15" s="4" customFormat="1" x14ac:dyDescent="0.2">
      <c r="A38" s="4">
        <v>27</v>
      </c>
      <c r="B38" s="4">
        <v>1040</v>
      </c>
      <c r="C38" s="5">
        <v>44214</v>
      </c>
      <c r="D38" s="4">
        <v>8</v>
      </c>
      <c r="E38" s="4" t="s">
        <v>31</v>
      </c>
      <c r="F38" s="4" t="s">
        <v>1</v>
      </c>
      <c r="G38" s="8">
        <v>104.5</v>
      </c>
      <c r="H38" s="10" t="s">
        <v>32</v>
      </c>
      <c r="I38" s="11">
        <v>3820009</v>
      </c>
      <c r="J38" s="4">
        <v>14</v>
      </c>
      <c r="K38" s="6" t="s">
        <v>156</v>
      </c>
      <c r="L38" s="8">
        <v>1564.5</v>
      </c>
      <c r="M38" s="8">
        <v>1752.24</v>
      </c>
      <c r="N38" s="4">
        <v>0.05</v>
      </c>
      <c r="O38" s="4">
        <v>7.0000000000000007E-2</v>
      </c>
    </row>
    <row r="39" spans="1:15" s="1" customFormat="1" x14ac:dyDescent="0.2">
      <c r="A39" s="1">
        <v>151</v>
      </c>
      <c r="B39" s="1">
        <v>1042</v>
      </c>
      <c r="C39" s="2">
        <v>44214</v>
      </c>
      <c r="D39" s="1">
        <v>9</v>
      </c>
      <c r="E39" s="1" t="s">
        <v>33</v>
      </c>
      <c r="F39" s="1" t="s">
        <v>19</v>
      </c>
      <c r="G39" s="9">
        <v>1040</v>
      </c>
      <c r="H39" s="12" t="s">
        <v>34</v>
      </c>
      <c r="I39" s="13">
        <v>51463001</v>
      </c>
      <c r="J39" s="1">
        <v>1</v>
      </c>
      <c r="K39" s="3" t="s">
        <v>170</v>
      </c>
      <c r="L39" s="9">
        <v>1040</v>
      </c>
      <c r="M39" s="9">
        <v>1164.8</v>
      </c>
      <c r="N39" s="1">
        <v>0.05</v>
      </c>
      <c r="O39" s="1">
        <v>7.0000000000000007E-2</v>
      </c>
    </row>
    <row r="40" spans="1:15" s="4" customFormat="1" x14ac:dyDescent="0.2">
      <c r="A40" s="4">
        <v>148</v>
      </c>
      <c r="B40" s="4">
        <v>1043</v>
      </c>
      <c r="C40" s="5">
        <v>44214</v>
      </c>
      <c r="D40" s="4">
        <v>8</v>
      </c>
      <c r="E40" s="4" t="s">
        <v>35</v>
      </c>
      <c r="F40" s="4" t="s">
        <v>19</v>
      </c>
      <c r="G40" s="8">
        <v>1272</v>
      </c>
      <c r="H40" s="10" t="s">
        <v>36</v>
      </c>
      <c r="I40" s="11">
        <v>1100321</v>
      </c>
      <c r="J40" s="4">
        <v>1</v>
      </c>
      <c r="K40" s="6" t="s">
        <v>229</v>
      </c>
      <c r="L40" s="8">
        <v>1272</v>
      </c>
      <c r="M40" s="8">
        <v>1424.6399999999999</v>
      </c>
      <c r="N40" s="4">
        <v>0.05</v>
      </c>
      <c r="O40" s="4">
        <v>7.0000000000000007E-2</v>
      </c>
    </row>
    <row r="41" spans="1:15" s="1" customFormat="1" x14ac:dyDescent="0.2">
      <c r="A41" s="1">
        <v>105</v>
      </c>
      <c r="B41" s="1">
        <v>1044</v>
      </c>
      <c r="C41" s="2">
        <v>44214</v>
      </c>
      <c r="D41" s="1">
        <v>4</v>
      </c>
      <c r="E41" s="1" t="s">
        <v>37</v>
      </c>
      <c r="F41" s="1" t="s">
        <v>4</v>
      </c>
      <c r="G41" s="9">
        <v>69.53</v>
      </c>
      <c r="H41" s="12" t="s">
        <v>38</v>
      </c>
      <c r="I41" s="13">
        <v>11164009</v>
      </c>
      <c r="J41" s="1">
        <v>4</v>
      </c>
      <c r="K41" s="3" t="s">
        <v>39</v>
      </c>
      <c r="L41" s="9">
        <v>317.88</v>
      </c>
      <c r="M41" s="9">
        <v>356.0256</v>
      </c>
      <c r="N41" s="1">
        <v>0.05</v>
      </c>
      <c r="O41" s="1">
        <v>7.0000000000000007E-2</v>
      </c>
    </row>
    <row r="42" spans="1:15" s="1" customFormat="1" x14ac:dyDescent="0.2">
      <c r="A42" s="1">
        <v>11</v>
      </c>
      <c r="B42" s="1">
        <v>1044</v>
      </c>
      <c r="C42" s="2">
        <v>44214</v>
      </c>
      <c r="D42" s="1">
        <v>4</v>
      </c>
      <c r="E42" s="1" t="s">
        <v>37</v>
      </c>
      <c r="F42" s="1" t="s">
        <v>4</v>
      </c>
      <c r="G42" s="9">
        <v>69.53</v>
      </c>
      <c r="H42" s="12" t="s">
        <v>38</v>
      </c>
      <c r="I42" s="13">
        <v>11164009</v>
      </c>
      <c r="J42" s="1">
        <v>4</v>
      </c>
      <c r="K42" s="3" t="s">
        <v>138</v>
      </c>
      <c r="L42" s="9">
        <v>317.88</v>
      </c>
      <c r="M42" s="9">
        <v>356.0256</v>
      </c>
      <c r="N42" s="1">
        <v>0.05</v>
      </c>
      <c r="O42" s="1">
        <v>7.0000000000000007E-2</v>
      </c>
    </row>
    <row r="43" spans="1:15" s="1" customFormat="1" x14ac:dyDescent="0.2">
      <c r="A43" s="1">
        <v>106</v>
      </c>
      <c r="B43" s="1">
        <v>1044</v>
      </c>
      <c r="C43" s="2">
        <v>44214</v>
      </c>
      <c r="D43" s="1">
        <v>4</v>
      </c>
      <c r="E43" s="1" t="s">
        <v>37</v>
      </c>
      <c r="F43" s="1" t="s">
        <v>4</v>
      </c>
      <c r="G43" s="9">
        <v>89.41</v>
      </c>
      <c r="H43" s="12" t="s">
        <v>40</v>
      </c>
      <c r="I43" s="13">
        <v>42542001</v>
      </c>
      <c r="J43" s="1">
        <v>4</v>
      </c>
      <c r="K43" s="3" t="s">
        <v>139</v>
      </c>
      <c r="L43" s="9">
        <v>317.88</v>
      </c>
      <c r="M43" s="9">
        <v>356.0256</v>
      </c>
      <c r="N43" s="1">
        <v>0.05</v>
      </c>
      <c r="O43" s="1">
        <v>7.0000000000000007E-2</v>
      </c>
    </row>
    <row r="44" spans="1:15" s="1" customFormat="1" x14ac:dyDescent="0.2">
      <c r="A44" s="1">
        <v>12</v>
      </c>
      <c r="B44" s="1">
        <v>1044</v>
      </c>
      <c r="C44" s="2">
        <v>44214</v>
      </c>
      <c r="D44" s="1">
        <v>4</v>
      </c>
      <c r="E44" s="1" t="s">
        <v>37</v>
      </c>
      <c r="F44" s="1" t="s">
        <v>4</v>
      </c>
      <c r="G44" s="9">
        <v>89.41</v>
      </c>
      <c r="H44" s="12" t="s">
        <v>40</v>
      </c>
      <c r="I44" s="13">
        <v>42542001</v>
      </c>
      <c r="J44" s="1">
        <v>4</v>
      </c>
      <c r="K44" s="3" t="s">
        <v>140</v>
      </c>
      <c r="L44" s="9">
        <v>317.88</v>
      </c>
      <c r="M44" s="9">
        <v>356.0256</v>
      </c>
      <c r="N44" s="1">
        <v>0.05</v>
      </c>
      <c r="O44" s="1">
        <v>7.0000000000000007E-2</v>
      </c>
    </row>
    <row r="45" spans="1:15" s="4" customFormat="1" x14ac:dyDescent="0.2">
      <c r="A45" s="4">
        <v>161</v>
      </c>
      <c r="B45" s="4">
        <v>1046</v>
      </c>
      <c r="C45" s="5">
        <v>44214</v>
      </c>
      <c r="D45" s="4">
        <v>1</v>
      </c>
      <c r="E45" s="4" t="s">
        <v>41</v>
      </c>
      <c r="F45" s="4" t="s">
        <v>13</v>
      </c>
      <c r="G45" s="8">
        <v>1435</v>
      </c>
      <c r="H45" s="10" t="s">
        <v>42</v>
      </c>
      <c r="I45" s="11">
        <v>8335</v>
      </c>
      <c r="J45" s="4">
        <v>2</v>
      </c>
      <c r="K45" s="6" t="s">
        <v>131</v>
      </c>
      <c r="L45" s="8">
        <v>5370</v>
      </c>
      <c r="M45" s="8">
        <v>6014.4</v>
      </c>
      <c r="N45" s="4">
        <v>0.05</v>
      </c>
      <c r="O45" s="4">
        <v>7.0000000000000007E-2</v>
      </c>
    </row>
    <row r="46" spans="1:15" s="4" customFormat="1" x14ac:dyDescent="0.2">
      <c r="A46" s="4">
        <v>67</v>
      </c>
      <c r="B46" s="4">
        <v>1046</v>
      </c>
      <c r="C46" s="5">
        <v>44214</v>
      </c>
      <c r="D46" s="4">
        <v>1</v>
      </c>
      <c r="E46" s="4" t="s">
        <v>41</v>
      </c>
      <c r="F46" s="4" t="s">
        <v>13</v>
      </c>
      <c r="G46" s="8">
        <v>1435</v>
      </c>
      <c r="H46" s="10" t="s">
        <v>42</v>
      </c>
      <c r="I46" s="11">
        <v>8335</v>
      </c>
      <c r="J46" s="4">
        <v>2</v>
      </c>
      <c r="K46" s="6" t="s">
        <v>132</v>
      </c>
      <c r="L46" s="8">
        <v>5370</v>
      </c>
      <c r="M46" s="8">
        <v>6014.4</v>
      </c>
      <c r="N46" s="4">
        <v>0.05</v>
      </c>
      <c r="O46" s="4">
        <v>7.0000000000000007E-2</v>
      </c>
    </row>
    <row r="47" spans="1:15" s="4" customFormat="1" x14ac:dyDescent="0.2">
      <c r="A47" s="4">
        <v>137</v>
      </c>
      <c r="B47" s="4">
        <v>1046</v>
      </c>
      <c r="C47" s="5">
        <v>44214</v>
      </c>
      <c r="D47" s="4">
        <v>3</v>
      </c>
      <c r="E47" s="4" t="s">
        <v>43</v>
      </c>
      <c r="F47" s="4" t="s">
        <v>19</v>
      </c>
      <c r="G47" s="8">
        <v>1250</v>
      </c>
      <c r="H47" s="10" t="s">
        <v>44</v>
      </c>
      <c r="I47" s="11">
        <v>12490</v>
      </c>
      <c r="J47" s="4">
        <v>2</v>
      </c>
      <c r="K47" s="6" t="s">
        <v>192</v>
      </c>
      <c r="L47" s="8">
        <v>5370</v>
      </c>
      <c r="M47" s="8">
        <v>6014.4</v>
      </c>
      <c r="N47" s="4">
        <v>0.05</v>
      </c>
      <c r="O47" s="4">
        <v>7.0000000000000007E-2</v>
      </c>
    </row>
    <row r="48" spans="1:15" s="4" customFormat="1" x14ac:dyDescent="0.2">
      <c r="A48" s="4">
        <v>43</v>
      </c>
      <c r="B48" s="4">
        <v>1046</v>
      </c>
      <c r="C48" s="5">
        <v>44214</v>
      </c>
      <c r="D48" s="4">
        <v>3</v>
      </c>
      <c r="E48" s="4" t="s">
        <v>43</v>
      </c>
      <c r="F48" s="4" t="s">
        <v>19</v>
      </c>
      <c r="G48" s="8">
        <v>1250</v>
      </c>
      <c r="H48" s="10" t="s">
        <v>44</v>
      </c>
      <c r="I48" s="11">
        <v>12490</v>
      </c>
      <c r="J48" s="4">
        <v>2</v>
      </c>
      <c r="K48" s="6" t="s">
        <v>193</v>
      </c>
      <c r="L48" s="8">
        <v>5370</v>
      </c>
      <c r="M48" s="8">
        <v>6014.4</v>
      </c>
      <c r="N48" s="4">
        <v>0.05</v>
      </c>
      <c r="O48" s="4">
        <v>7.0000000000000007E-2</v>
      </c>
    </row>
    <row r="49" spans="1:15" s="1" customFormat="1" x14ac:dyDescent="0.2">
      <c r="A49" s="1">
        <v>138</v>
      </c>
      <c r="B49" s="1">
        <v>1048</v>
      </c>
      <c r="C49" s="2">
        <v>44214</v>
      </c>
      <c r="D49" s="1">
        <v>4</v>
      </c>
      <c r="E49" s="1" t="s">
        <v>45</v>
      </c>
      <c r="F49" s="1" t="s">
        <v>19</v>
      </c>
      <c r="G49" s="9">
        <v>1090.9100000000001</v>
      </c>
      <c r="H49" s="12" t="s">
        <v>46</v>
      </c>
      <c r="I49" s="13">
        <v>50864001</v>
      </c>
      <c r="J49" s="1">
        <v>1</v>
      </c>
      <c r="K49" s="3" t="s">
        <v>215</v>
      </c>
      <c r="L49" s="9">
        <v>1090.9100000000001</v>
      </c>
      <c r="M49" s="9">
        <v>1221.8192000000001</v>
      </c>
      <c r="N49" s="1">
        <v>0.05</v>
      </c>
      <c r="O49" s="1">
        <v>7.0000000000000007E-2</v>
      </c>
    </row>
    <row r="50" spans="1:15" s="4" customFormat="1" x14ac:dyDescent="0.2">
      <c r="A50" s="4">
        <v>126</v>
      </c>
      <c r="B50" s="4">
        <v>1049</v>
      </c>
      <c r="C50" s="5">
        <v>44214</v>
      </c>
      <c r="D50" s="4">
        <v>5</v>
      </c>
      <c r="E50" s="4" t="s">
        <v>47</v>
      </c>
      <c r="F50" s="4" t="s">
        <v>48</v>
      </c>
      <c r="G50" s="8">
        <v>710</v>
      </c>
      <c r="H50" s="10" t="s">
        <v>49</v>
      </c>
      <c r="I50" s="11">
        <v>8359</v>
      </c>
      <c r="J50" s="4">
        <v>1</v>
      </c>
      <c r="K50" s="6" t="s">
        <v>220</v>
      </c>
      <c r="L50" s="8">
        <v>1880</v>
      </c>
      <c r="M50" s="8">
        <v>2105.6</v>
      </c>
      <c r="N50" s="4">
        <v>0.05</v>
      </c>
      <c r="O50" s="4">
        <v>7.0000000000000007E-2</v>
      </c>
    </row>
    <row r="51" spans="1:15" s="4" customFormat="1" x14ac:dyDescent="0.2">
      <c r="A51" s="4">
        <v>46</v>
      </c>
      <c r="B51" s="4">
        <v>1049</v>
      </c>
      <c r="C51" s="5">
        <v>44214</v>
      </c>
      <c r="D51" s="4">
        <v>5</v>
      </c>
      <c r="E51" s="4" t="s">
        <v>50</v>
      </c>
      <c r="F51" s="4" t="s">
        <v>19</v>
      </c>
      <c r="G51" s="8">
        <v>1170</v>
      </c>
      <c r="H51" s="10" t="s">
        <v>51</v>
      </c>
      <c r="I51" s="11">
        <v>13563</v>
      </c>
      <c r="J51" s="4">
        <v>1</v>
      </c>
      <c r="K51" s="6" t="s">
        <v>226</v>
      </c>
      <c r="L51" s="8">
        <v>1880</v>
      </c>
      <c r="M51" s="8">
        <v>2105.6</v>
      </c>
      <c r="N51" s="4">
        <v>0.05</v>
      </c>
      <c r="O51" s="4">
        <v>7.0000000000000007E-2</v>
      </c>
    </row>
    <row r="52" spans="1:15" s="1" customFormat="1" x14ac:dyDescent="0.2">
      <c r="A52" s="1">
        <v>188</v>
      </c>
      <c r="B52" s="1">
        <v>1051</v>
      </c>
      <c r="C52" s="2">
        <v>44214</v>
      </c>
      <c r="D52" s="1">
        <v>3</v>
      </c>
      <c r="E52" s="1" t="s">
        <v>24</v>
      </c>
      <c r="F52" s="1" t="s">
        <v>25</v>
      </c>
      <c r="G52" s="9">
        <v>553.95000000000005</v>
      </c>
      <c r="H52" s="12" t="s">
        <v>52</v>
      </c>
      <c r="I52" s="13">
        <v>6096009</v>
      </c>
      <c r="J52" s="1">
        <v>1</v>
      </c>
      <c r="K52" s="3" t="s">
        <v>198</v>
      </c>
      <c r="L52" s="9">
        <v>553.95000000000005</v>
      </c>
      <c r="M52" s="9">
        <v>620.42400000000009</v>
      </c>
      <c r="N52" s="1">
        <v>0.05</v>
      </c>
      <c r="O52" s="1">
        <v>7.0000000000000007E-2</v>
      </c>
    </row>
    <row r="53" spans="1:15" s="4" customFormat="1" x14ac:dyDescent="0.2">
      <c r="A53" s="4">
        <v>172</v>
      </c>
      <c r="B53" s="4">
        <v>1052</v>
      </c>
      <c r="C53" s="5">
        <v>44214</v>
      </c>
      <c r="D53" s="4">
        <v>6</v>
      </c>
      <c r="E53" s="4" t="s">
        <v>53</v>
      </c>
      <c r="F53" s="4" t="s">
        <v>13</v>
      </c>
      <c r="G53" s="8">
        <v>1435</v>
      </c>
      <c r="H53" s="10" t="s">
        <v>54</v>
      </c>
      <c r="I53" s="11">
        <v>8355</v>
      </c>
      <c r="J53" s="4">
        <v>1</v>
      </c>
      <c r="K53" s="6" t="s">
        <v>205</v>
      </c>
      <c r="L53" s="8">
        <v>1435</v>
      </c>
      <c r="M53" s="8">
        <v>1607.2</v>
      </c>
      <c r="N53" s="4">
        <v>0.05</v>
      </c>
      <c r="O53" s="4">
        <v>7.0000000000000007E-2</v>
      </c>
    </row>
    <row r="54" spans="1:15" s="1" customFormat="1" x14ac:dyDescent="0.2">
      <c r="A54" s="1">
        <v>139</v>
      </c>
      <c r="B54" s="1">
        <v>1054</v>
      </c>
      <c r="C54" s="2">
        <v>44214</v>
      </c>
      <c r="D54" s="1">
        <v>5</v>
      </c>
      <c r="E54" s="1" t="s">
        <v>55</v>
      </c>
      <c r="F54" s="1" t="s">
        <v>19</v>
      </c>
      <c r="G54" s="9">
        <v>226.07</v>
      </c>
      <c r="H54" s="12" t="s">
        <v>56</v>
      </c>
      <c r="I54" s="13">
        <v>40184001</v>
      </c>
      <c r="J54" s="1">
        <v>3</v>
      </c>
      <c r="K54" s="3" t="s">
        <v>216</v>
      </c>
      <c r="L54" s="9">
        <v>1747.3400000000001</v>
      </c>
      <c r="M54" s="9">
        <v>1957.0208000000002</v>
      </c>
      <c r="N54" s="1">
        <v>0.05</v>
      </c>
      <c r="O54" s="1">
        <v>7.0000000000000007E-2</v>
      </c>
    </row>
    <row r="55" spans="1:15" s="1" customFormat="1" x14ac:dyDescent="0.2">
      <c r="A55" s="1">
        <v>45</v>
      </c>
      <c r="B55" s="1">
        <v>1054</v>
      </c>
      <c r="C55" s="2">
        <v>44214</v>
      </c>
      <c r="D55" s="1">
        <v>5</v>
      </c>
      <c r="E55" s="1" t="s">
        <v>55</v>
      </c>
      <c r="F55" s="1" t="s">
        <v>19</v>
      </c>
      <c r="G55" s="9">
        <v>226.07</v>
      </c>
      <c r="H55" s="12" t="s">
        <v>56</v>
      </c>
      <c r="I55" s="13">
        <v>40184001</v>
      </c>
      <c r="J55" s="1">
        <v>3</v>
      </c>
      <c r="K55" s="3" t="s">
        <v>217</v>
      </c>
      <c r="L55" s="9">
        <v>1747.3400000000001</v>
      </c>
      <c r="M55" s="9">
        <v>1957.0208000000002</v>
      </c>
      <c r="N55" s="1">
        <v>0.05</v>
      </c>
      <c r="O55" s="1">
        <v>7.0000000000000007E-2</v>
      </c>
    </row>
    <row r="56" spans="1:15" s="1" customFormat="1" x14ac:dyDescent="0.2">
      <c r="A56" s="1">
        <v>117</v>
      </c>
      <c r="B56" s="1">
        <v>1054</v>
      </c>
      <c r="C56" s="2">
        <v>44214</v>
      </c>
      <c r="D56" s="1">
        <v>5</v>
      </c>
      <c r="E56" s="1" t="s">
        <v>55</v>
      </c>
      <c r="F56" s="1" t="s">
        <v>19</v>
      </c>
      <c r="G56" s="9">
        <v>226.07</v>
      </c>
      <c r="H56" s="12" t="s">
        <v>56</v>
      </c>
      <c r="I56" s="13">
        <v>40184001</v>
      </c>
      <c r="J56" s="1">
        <v>3</v>
      </c>
      <c r="K56" s="3" t="s">
        <v>218</v>
      </c>
      <c r="L56" s="9">
        <v>1747.3400000000001</v>
      </c>
      <c r="M56" s="9">
        <v>1957.0208000000002</v>
      </c>
      <c r="N56" s="1">
        <v>0.05</v>
      </c>
      <c r="O56" s="1">
        <v>7.0000000000000007E-2</v>
      </c>
    </row>
    <row r="57" spans="1:15" s="1" customFormat="1" x14ac:dyDescent="0.2">
      <c r="A57" s="1">
        <v>23</v>
      </c>
      <c r="B57" s="1">
        <v>1054</v>
      </c>
      <c r="C57" s="2">
        <v>44214</v>
      </c>
      <c r="D57" s="1">
        <v>5</v>
      </c>
      <c r="E57" s="1" t="s">
        <v>57</v>
      </c>
      <c r="F57" s="1" t="s">
        <v>1</v>
      </c>
      <c r="G57" s="9">
        <v>172.63</v>
      </c>
      <c r="H57" s="12" t="s">
        <v>58</v>
      </c>
      <c r="I57" s="13">
        <v>40182001</v>
      </c>
      <c r="J57" s="1">
        <v>1</v>
      </c>
      <c r="K57" s="3" t="s">
        <v>219</v>
      </c>
      <c r="L57" s="9">
        <v>1747.3400000000001</v>
      </c>
      <c r="M57" s="9">
        <v>1957.0208000000002</v>
      </c>
      <c r="N57" s="1">
        <v>0.05</v>
      </c>
      <c r="O57" s="1">
        <v>7.0000000000000007E-2</v>
      </c>
    </row>
    <row r="58" spans="1:15" s="1" customFormat="1" x14ac:dyDescent="0.2">
      <c r="A58" s="1">
        <v>170</v>
      </c>
      <c r="B58" s="1">
        <v>1054</v>
      </c>
      <c r="C58" s="2">
        <v>44214</v>
      </c>
      <c r="D58" s="1">
        <v>5</v>
      </c>
      <c r="E58" s="1" t="s">
        <v>59</v>
      </c>
      <c r="F58" s="1" t="s">
        <v>13</v>
      </c>
      <c r="G58" s="9">
        <v>448.25</v>
      </c>
      <c r="H58" s="12" t="s">
        <v>60</v>
      </c>
      <c r="I58" s="13">
        <v>5850009</v>
      </c>
      <c r="J58" s="1">
        <v>2</v>
      </c>
      <c r="K58" s="3" t="s">
        <v>224</v>
      </c>
      <c r="L58" s="9">
        <v>1747.3400000000001</v>
      </c>
      <c r="M58" s="9">
        <v>1957.0208000000002</v>
      </c>
      <c r="N58" s="1">
        <v>0.05</v>
      </c>
      <c r="O58" s="1">
        <v>7.0000000000000007E-2</v>
      </c>
    </row>
    <row r="59" spans="1:15" s="1" customFormat="1" x14ac:dyDescent="0.2">
      <c r="A59" s="1">
        <v>76</v>
      </c>
      <c r="B59" s="1">
        <v>1054</v>
      </c>
      <c r="C59" s="2">
        <v>44214</v>
      </c>
      <c r="D59" s="1">
        <v>5</v>
      </c>
      <c r="E59" s="1" t="s">
        <v>59</v>
      </c>
      <c r="F59" s="1" t="s">
        <v>13</v>
      </c>
      <c r="G59" s="9">
        <v>448.25</v>
      </c>
      <c r="H59" s="12" t="s">
        <v>60</v>
      </c>
      <c r="I59" s="13">
        <v>5850009</v>
      </c>
      <c r="J59" s="1">
        <v>2</v>
      </c>
      <c r="K59" s="3" t="s">
        <v>225</v>
      </c>
      <c r="L59" s="9">
        <v>1747.3400000000001</v>
      </c>
      <c r="M59" s="9">
        <v>1957.0208000000002</v>
      </c>
      <c r="N59" s="1">
        <v>0.05</v>
      </c>
      <c r="O59" s="1">
        <v>7.0000000000000007E-2</v>
      </c>
    </row>
    <row r="60" spans="1:15" s="4" customFormat="1" x14ac:dyDescent="0.2">
      <c r="A60" s="4">
        <v>184</v>
      </c>
      <c r="B60" s="4">
        <v>1056</v>
      </c>
      <c r="C60" s="5">
        <v>44214</v>
      </c>
      <c r="D60" s="4">
        <v>9</v>
      </c>
      <c r="E60" s="4" t="s">
        <v>61</v>
      </c>
      <c r="F60" s="4" t="s">
        <v>13</v>
      </c>
      <c r="G60" s="8">
        <v>1842</v>
      </c>
      <c r="H60" s="10" t="s">
        <v>62</v>
      </c>
      <c r="I60" s="11">
        <v>11577</v>
      </c>
      <c r="J60" s="4">
        <v>2</v>
      </c>
      <c r="K60" s="6" t="s">
        <v>172</v>
      </c>
      <c r="L60" s="8">
        <v>7666</v>
      </c>
      <c r="M60" s="8">
        <v>8585.92</v>
      </c>
      <c r="N60" s="4">
        <v>0.05</v>
      </c>
      <c r="O60" s="4">
        <v>7.0000000000000007E-2</v>
      </c>
    </row>
    <row r="61" spans="1:15" s="4" customFormat="1" x14ac:dyDescent="0.2">
      <c r="A61" s="4">
        <v>90</v>
      </c>
      <c r="B61" s="4">
        <v>1056</v>
      </c>
      <c r="C61" s="5">
        <v>44214</v>
      </c>
      <c r="D61" s="4">
        <v>9</v>
      </c>
      <c r="E61" s="4" t="s">
        <v>61</v>
      </c>
      <c r="F61" s="4" t="s">
        <v>13</v>
      </c>
      <c r="G61" s="8">
        <v>1842</v>
      </c>
      <c r="H61" s="10" t="s">
        <v>62</v>
      </c>
      <c r="I61" s="11">
        <v>11577</v>
      </c>
      <c r="J61" s="4">
        <v>2</v>
      </c>
      <c r="K61" s="6" t="s">
        <v>173</v>
      </c>
      <c r="L61" s="8">
        <v>7666</v>
      </c>
      <c r="M61" s="8">
        <v>8585.92</v>
      </c>
      <c r="N61" s="4">
        <v>0.05</v>
      </c>
      <c r="O61" s="4">
        <v>7.0000000000000007E-2</v>
      </c>
    </row>
    <row r="62" spans="1:15" s="4" customFormat="1" x14ac:dyDescent="0.2">
      <c r="A62" s="4">
        <v>185</v>
      </c>
      <c r="B62" s="4">
        <v>1056</v>
      </c>
      <c r="C62" s="5">
        <v>44214</v>
      </c>
      <c r="D62" s="4">
        <v>10</v>
      </c>
      <c r="E62" s="4" t="s">
        <v>63</v>
      </c>
      <c r="F62" s="4" t="s">
        <v>13</v>
      </c>
      <c r="G62" s="8">
        <v>1991</v>
      </c>
      <c r="H62" s="10" t="s">
        <v>64</v>
      </c>
      <c r="I62" s="11">
        <v>41491</v>
      </c>
      <c r="J62" s="4">
        <v>2</v>
      </c>
      <c r="K62" s="6" t="s">
        <v>182</v>
      </c>
      <c r="L62" s="8">
        <v>7666</v>
      </c>
      <c r="M62" s="8">
        <v>8585.92</v>
      </c>
      <c r="N62" s="4">
        <v>0.05</v>
      </c>
      <c r="O62" s="4">
        <v>7.0000000000000007E-2</v>
      </c>
    </row>
    <row r="63" spans="1:15" s="4" customFormat="1" x14ac:dyDescent="0.2">
      <c r="A63" s="4">
        <v>91</v>
      </c>
      <c r="B63" s="4">
        <v>1056</v>
      </c>
      <c r="C63" s="5">
        <v>44214</v>
      </c>
      <c r="D63" s="4">
        <v>10</v>
      </c>
      <c r="E63" s="4" t="s">
        <v>63</v>
      </c>
      <c r="F63" s="4" t="s">
        <v>13</v>
      </c>
      <c r="G63" s="8">
        <v>1991</v>
      </c>
      <c r="H63" s="10" t="s">
        <v>64</v>
      </c>
      <c r="I63" s="11">
        <v>41491</v>
      </c>
      <c r="J63" s="4">
        <v>2</v>
      </c>
      <c r="K63" s="6" t="s">
        <v>183</v>
      </c>
      <c r="L63" s="8">
        <v>7666</v>
      </c>
      <c r="M63" s="8">
        <v>8585.92</v>
      </c>
      <c r="N63" s="4">
        <v>0.05</v>
      </c>
      <c r="O63" s="4">
        <v>7.0000000000000007E-2</v>
      </c>
    </row>
    <row r="64" spans="1:15" s="1" customFormat="1" x14ac:dyDescent="0.2">
      <c r="A64" s="1">
        <v>97</v>
      </c>
      <c r="B64" s="1">
        <v>1057</v>
      </c>
      <c r="C64" s="2">
        <v>44214</v>
      </c>
      <c r="D64" s="1">
        <v>10</v>
      </c>
      <c r="E64" s="1" t="s">
        <v>6</v>
      </c>
      <c r="F64" s="1" t="s">
        <v>7</v>
      </c>
      <c r="G64" s="9">
        <v>2605</v>
      </c>
      <c r="H64" s="12" t="s">
        <v>65</v>
      </c>
      <c r="I64" s="13">
        <v>56014</v>
      </c>
      <c r="J64" s="1">
        <v>2</v>
      </c>
      <c r="K64" s="3" t="s">
        <v>66</v>
      </c>
      <c r="L64" s="9">
        <v>5210</v>
      </c>
      <c r="M64" s="9">
        <v>5835.2</v>
      </c>
      <c r="N64" s="1">
        <v>0.05</v>
      </c>
      <c r="O64" s="1">
        <v>7.0000000000000007E-2</v>
      </c>
    </row>
    <row r="65" spans="1:15" s="1" customFormat="1" x14ac:dyDescent="0.2">
      <c r="A65" s="1">
        <v>3</v>
      </c>
      <c r="B65" s="1">
        <v>1057</v>
      </c>
      <c r="C65" s="2">
        <v>44214</v>
      </c>
      <c r="D65" s="1">
        <v>10</v>
      </c>
      <c r="E65" s="1" t="s">
        <v>6</v>
      </c>
      <c r="F65" s="1" t="s">
        <v>10</v>
      </c>
      <c r="G65" s="9">
        <v>2605</v>
      </c>
      <c r="H65" s="12" t="s">
        <v>65</v>
      </c>
      <c r="I65" s="13">
        <v>56014</v>
      </c>
      <c r="J65" s="1">
        <v>2</v>
      </c>
      <c r="K65" s="3" t="s">
        <v>9</v>
      </c>
      <c r="L65" s="9">
        <v>5210</v>
      </c>
      <c r="M65" s="9">
        <v>5835.2</v>
      </c>
      <c r="N65" s="1">
        <v>0.05</v>
      </c>
      <c r="O65" s="1">
        <v>7.0000000000000007E-2</v>
      </c>
    </row>
    <row r="66" spans="1:15" s="4" customFormat="1" x14ac:dyDescent="0.2">
      <c r="A66" s="4">
        <v>158</v>
      </c>
      <c r="B66" s="4">
        <v>1058</v>
      </c>
      <c r="C66" s="5">
        <v>44214</v>
      </c>
      <c r="D66" s="4">
        <v>10</v>
      </c>
      <c r="E66" s="4" t="s">
        <v>22</v>
      </c>
      <c r="F66" s="4" t="s">
        <v>19</v>
      </c>
      <c r="G66" s="8">
        <v>1350</v>
      </c>
      <c r="H66" s="10" t="s">
        <v>67</v>
      </c>
      <c r="I66" s="11">
        <v>13628</v>
      </c>
      <c r="J66" s="4">
        <v>2</v>
      </c>
      <c r="K66" s="6" t="s">
        <v>179</v>
      </c>
      <c r="L66" s="8">
        <v>2700</v>
      </c>
      <c r="M66" s="8">
        <v>3024</v>
      </c>
      <c r="N66" s="4">
        <v>0.05</v>
      </c>
      <c r="O66" s="4">
        <v>7.0000000000000007E-2</v>
      </c>
    </row>
    <row r="67" spans="1:15" s="4" customFormat="1" x14ac:dyDescent="0.2">
      <c r="A67" s="4">
        <v>64</v>
      </c>
      <c r="B67" s="4">
        <v>1058</v>
      </c>
      <c r="C67" s="5">
        <v>44214</v>
      </c>
      <c r="D67" s="4">
        <v>10</v>
      </c>
      <c r="E67" s="4" t="s">
        <v>22</v>
      </c>
      <c r="F67" s="4" t="s">
        <v>19</v>
      </c>
      <c r="G67" s="8">
        <v>1350</v>
      </c>
      <c r="H67" s="10" t="s">
        <v>67</v>
      </c>
      <c r="I67" s="11">
        <v>13628</v>
      </c>
      <c r="J67" s="4">
        <v>2</v>
      </c>
      <c r="K67" s="6" t="s">
        <v>180</v>
      </c>
      <c r="L67" s="8">
        <v>-2870</v>
      </c>
      <c r="M67" s="8">
        <v>-3214.4</v>
      </c>
      <c r="N67" s="4">
        <v>0.05</v>
      </c>
      <c r="O67" s="4">
        <v>7.0000000000000007E-2</v>
      </c>
    </row>
    <row r="68" spans="1:15" s="1" customFormat="1" x14ac:dyDescent="0.2">
      <c r="A68" s="1">
        <v>183</v>
      </c>
      <c r="B68" s="1">
        <v>1064</v>
      </c>
      <c r="C68" s="2">
        <v>44215</v>
      </c>
      <c r="D68" s="1">
        <v>9</v>
      </c>
      <c r="E68" s="1" t="s">
        <v>61</v>
      </c>
      <c r="F68" s="1" t="s">
        <v>13</v>
      </c>
      <c r="G68" s="9">
        <v>1435</v>
      </c>
      <c r="H68" s="12" t="s">
        <v>69</v>
      </c>
      <c r="I68" s="13">
        <v>8335</v>
      </c>
      <c r="J68" s="1">
        <v>-2</v>
      </c>
      <c r="K68" s="3" t="s">
        <v>171</v>
      </c>
      <c r="L68" s="9">
        <v>-2870</v>
      </c>
      <c r="M68" s="9">
        <v>-3214.4</v>
      </c>
      <c r="N68" s="1">
        <v>0.05</v>
      </c>
      <c r="O68" s="1">
        <v>7.0000000000000007E-2</v>
      </c>
    </row>
    <row r="69" spans="1:15" s="4" customFormat="1" x14ac:dyDescent="0.2">
      <c r="A69" s="4">
        <v>153</v>
      </c>
      <c r="B69" s="4">
        <v>1089</v>
      </c>
      <c r="C69" s="5">
        <v>44251</v>
      </c>
      <c r="D69" s="4">
        <v>10</v>
      </c>
      <c r="E69" s="4" t="s">
        <v>70</v>
      </c>
      <c r="F69" s="4" t="s">
        <v>19</v>
      </c>
      <c r="G69" s="8">
        <v>358.74</v>
      </c>
      <c r="H69" s="10" t="s">
        <v>71</v>
      </c>
      <c r="I69" s="11">
        <v>2124</v>
      </c>
      <c r="J69" s="4">
        <v>-2</v>
      </c>
      <c r="K69" s="6" t="s">
        <v>174</v>
      </c>
      <c r="L69" s="8">
        <v>-717.48</v>
      </c>
      <c r="M69" s="8">
        <v>-803.57760000000007</v>
      </c>
      <c r="N69" s="4">
        <v>0.05</v>
      </c>
      <c r="O69" s="4">
        <v>7.0000000000000007E-2</v>
      </c>
    </row>
    <row r="70" spans="1:15" s="1" customFormat="1" x14ac:dyDescent="0.2">
      <c r="A70" s="1">
        <v>162</v>
      </c>
      <c r="B70" s="1">
        <v>1090</v>
      </c>
      <c r="C70" s="2">
        <v>44251</v>
      </c>
      <c r="D70" s="1">
        <v>1</v>
      </c>
      <c r="E70" s="1" t="s">
        <v>41</v>
      </c>
      <c r="F70" s="1" t="s">
        <v>13</v>
      </c>
      <c r="G70" s="9">
        <v>2000</v>
      </c>
      <c r="H70" s="12" t="s">
        <v>73</v>
      </c>
      <c r="I70" s="13">
        <v>8360</v>
      </c>
      <c r="J70" s="1">
        <v>4</v>
      </c>
      <c r="K70" s="3" t="s">
        <v>133</v>
      </c>
      <c r="L70" s="9">
        <v>8000</v>
      </c>
      <c r="M70" s="9">
        <v>8960</v>
      </c>
      <c r="N70" s="1">
        <v>0.05</v>
      </c>
      <c r="O70" s="1">
        <v>7.0000000000000007E-2</v>
      </c>
    </row>
    <row r="71" spans="1:15" s="1" customFormat="1" x14ac:dyDescent="0.2">
      <c r="A71" s="1">
        <v>68</v>
      </c>
      <c r="B71" s="1">
        <v>1090</v>
      </c>
      <c r="C71" s="2">
        <v>44251</v>
      </c>
      <c r="D71" s="1">
        <v>1</v>
      </c>
      <c r="E71" s="1" t="s">
        <v>41</v>
      </c>
      <c r="F71" s="1" t="s">
        <v>13</v>
      </c>
      <c r="G71" s="9">
        <v>2000</v>
      </c>
      <c r="H71" s="12" t="s">
        <v>73</v>
      </c>
      <c r="I71" s="13">
        <v>8360</v>
      </c>
      <c r="J71" s="1">
        <v>4</v>
      </c>
      <c r="K71" s="3" t="s">
        <v>134</v>
      </c>
      <c r="L71" s="9">
        <v>8000</v>
      </c>
      <c r="M71" s="9">
        <v>8960</v>
      </c>
      <c r="N71" s="1">
        <v>0.05</v>
      </c>
      <c r="O71" s="1">
        <v>7.0000000000000007E-2</v>
      </c>
    </row>
    <row r="72" spans="1:15" s="1" customFormat="1" x14ac:dyDescent="0.2">
      <c r="A72" s="1">
        <v>92</v>
      </c>
      <c r="B72" s="1">
        <v>1090</v>
      </c>
      <c r="C72" s="2">
        <v>44251</v>
      </c>
      <c r="D72" s="1">
        <v>1</v>
      </c>
      <c r="E72" s="1" t="s">
        <v>41</v>
      </c>
      <c r="F72" s="1" t="s">
        <v>13</v>
      </c>
      <c r="G72" s="9">
        <v>2000</v>
      </c>
      <c r="H72" s="12" t="s">
        <v>73</v>
      </c>
      <c r="I72" s="13">
        <v>8360</v>
      </c>
      <c r="J72" s="1">
        <v>4</v>
      </c>
      <c r="K72" s="3" t="s">
        <v>136</v>
      </c>
      <c r="L72" s="9">
        <v>8000</v>
      </c>
      <c r="M72" s="9">
        <v>8960</v>
      </c>
      <c r="N72" s="1">
        <v>0.05</v>
      </c>
      <c r="O72" s="1">
        <v>7.0000000000000007E-2</v>
      </c>
    </row>
    <row r="73" spans="1:15" s="1" customFormat="1" x14ac:dyDescent="0.2">
      <c r="A73" s="1">
        <v>186</v>
      </c>
      <c r="B73" s="1">
        <v>1090</v>
      </c>
      <c r="C73" s="2">
        <v>44251</v>
      </c>
      <c r="D73" s="1">
        <v>1</v>
      </c>
      <c r="E73" s="1" t="s">
        <v>41</v>
      </c>
      <c r="F73" s="1" t="s">
        <v>13</v>
      </c>
      <c r="G73" s="9">
        <v>2000</v>
      </c>
      <c r="H73" s="12" t="s">
        <v>73</v>
      </c>
      <c r="I73" s="13">
        <v>8360</v>
      </c>
      <c r="J73" s="1">
        <v>4</v>
      </c>
      <c r="K73" s="3" t="s">
        <v>137</v>
      </c>
      <c r="L73" s="9">
        <v>8000</v>
      </c>
      <c r="M73" s="9">
        <v>8960</v>
      </c>
      <c r="N73" s="1">
        <v>0.05</v>
      </c>
      <c r="O73" s="1">
        <v>7.0000000000000007E-2</v>
      </c>
    </row>
    <row r="74" spans="1:15" s="4" customFormat="1" x14ac:dyDescent="0.2">
      <c r="A74" s="4">
        <v>99</v>
      </c>
      <c r="B74" s="4">
        <v>1091</v>
      </c>
      <c r="C74" s="5">
        <v>44244</v>
      </c>
      <c r="D74" s="4">
        <v>4</v>
      </c>
      <c r="E74" s="4" t="s">
        <v>74</v>
      </c>
      <c r="F74" s="4" t="s">
        <v>68</v>
      </c>
      <c r="G74" s="8">
        <v>6665.33</v>
      </c>
      <c r="H74" s="10" t="s">
        <v>76</v>
      </c>
      <c r="I74" s="11">
        <v>51281</v>
      </c>
      <c r="J74" s="4">
        <v>3</v>
      </c>
      <c r="K74" s="6" t="s">
        <v>210</v>
      </c>
      <c r="L74" s="8">
        <v>19995.989999999998</v>
      </c>
      <c r="M74" s="8">
        <v>22395.5088</v>
      </c>
      <c r="N74" s="4">
        <v>0.05</v>
      </c>
      <c r="O74" s="4">
        <v>7.0000000000000007E-2</v>
      </c>
    </row>
    <row r="75" spans="1:15" s="4" customFormat="1" x14ac:dyDescent="0.2">
      <c r="A75" s="4">
        <v>100</v>
      </c>
      <c r="B75" s="4">
        <v>1091</v>
      </c>
      <c r="C75" s="5">
        <v>44244</v>
      </c>
      <c r="D75" s="4">
        <v>4</v>
      </c>
      <c r="E75" s="4" t="s">
        <v>74</v>
      </c>
      <c r="F75" s="4" t="s">
        <v>68</v>
      </c>
      <c r="G75" s="8">
        <v>6665.33</v>
      </c>
      <c r="H75" s="10" t="s">
        <v>77</v>
      </c>
      <c r="I75" s="11">
        <v>51286</v>
      </c>
      <c r="J75" s="4">
        <v>3</v>
      </c>
      <c r="K75" s="6" t="s">
        <v>211</v>
      </c>
      <c r="L75" s="8">
        <v>19995.989999999998</v>
      </c>
      <c r="M75" s="8">
        <v>22395.5088</v>
      </c>
      <c r="N75" s="4">
        <v>0.05</v>
      </c>
      <c r="O75" s="4">
        <v>7.0000000000000007E-2</v>
      </c>
    </row>
    <row r="76" spans="1:15" s="4" customFormat="1" x14ac:dyDescent="0.2">
      <c r="A76" s="4">
        <v>98</v>
      </c>
      <c r="B76" s="4">
        <v>1091</v>
      </c>
      <c r="C76" s="5">
        <v>44244</v>
      </c>
      <c r="D76" s="4">
        <v>4</v>
      </c>
      <c r="E76" s="4" t="s">
        <v>74</v>
      </c>
      <c r="F76" s="4" t="s">
        <v>68</v>
      </c>
      <c r="G76" s="8">
        <v>6065.33</v>
      </c>
      <c r="H76" s="10" t="s">
        <v>75</v>
      </c>
      <c r="I76" s="11">
        <v>51287</v>
      </c>
      <c r="J76" s="4">
        <v>3</v>
      </c>
      <c r="K76" s="6" t="s">
        <v>212</v>
      </c>
      <c r="L76" s="8">
        <v>19995.989999999998</v>
      </c>
      <c r="M76" s="8">
        <v>22395.5088</v>
      </c>
      <c r="N76" s="4">
        <v>0.05</v>
      </c>
      <c r="O76" s="4">
        <v>7.0000000000000007E-2</v>
      </c>
    </row>
    <row r="77" spans="1:15" s="1" customFormat="1" x14ac:dyDescent="0.2">
      <c r="A77" s="1">
        <v>177</v>
      </c>
      <c r="B77" s="1">
        <v>1102</v>
      </c>
      <c r="C77" s="2">
        <v>44253</v>
      </c>
      <c r="D77" s="1">
        <v>9</v>
      </c>
      <c r="E77" s="1" t="s">
        <v>78</v>
      </c>
      <c r="F77" s="1" t="s">
        <v>13</v>
      </c>
      <c r="G77" s="9">
        <v>374.63</v>
      </c>
      <c r="H77" s="12" t="s">
        <v>79</v>
      </c>
      <c r="I77" s="13">
        <v>2136</v>
      </c>
      <c r="J77" s="1">
        <v>6</v>
      </c>
      <c r="K77" s="3" t="s">
        <v>157</v>
      </c>
      <c r="L77" s="9">
        <v>2247.7800000000002</v>
      </c>
      <c r="M77" s="9">
        <v>2517.5136000000002</v>
      </c>
      <c r="N77" s="1">
        <v>0.05</v>
      </c>
      <c r="O77" s="1">
        <v>7.0000000000000007E-2</v>
      </c>
    </row>
    <row r="78" spans="1:15" s="1" customFormat="1" x14ac:dyDescent="0.2">
      <c r="A78" s="1">
        <v>83</v>
      </c>
      <c r="B78" s="1">
        <v>1102</v>
      </c>
      <c r="C78" s="2">
        <v>44253</v>
      </c>
      <c r="D78" s="1">
        <v>9</v>
      </c>
      <c r="E78" s="1" t="s">
        <v>78</v>
      </c>
      <c r="F78" s="1" t="s">
        <v>13</v>
      </c>
      <c r="G78" s="9">
        <v>374.63</v>
      </c>
      <c r="H78" s="12" t="s">
        <v>79</v>
      </c>
      <c r="I78" s="13">
        <v>2136</v>
      </c>
      <c r="J78" s="1">
        <v>6</v>
      </c>
      <c r="K78" s="3" t="s">
        <v>158</v>
      </c>
      <c r="L78" s="9">
        <v>2247.7800000000002</v>
      </c>
      <c r="M78" s="9">
        <v>2517.5136000000002</v>
      </c>
      <c r="N78" s="1">
        <v>0.05</v>
      </c>
      <c r="O78" s="1">
        <v>7.0000000000000007E-2</v>
      </c>
    </row>
    <row r="79" spans="1:15" s="1" customFormat="1" x14ac:dyDescent="0.2">
      <c r="A79" s="1">
        <v>179</v>
      </c>
      <c r="B79" s="1">
        <v>1102</v>
      </c>
      <c r="C79" s="2">
        <v>44253</v>
      </c>
      <c r="D79" s="1">
        <v>9</v>
      </c>
      <c r="E79" s="1" t="s">
        <v>78</v>
      </c>
      <c r="F79" s="1" t="s">
        <v>13</v>
      </c>
      <c r="G79" s="9">
        <v>374.63</v>
      </c>
      <c r="H79" s="12" t="s">
        <v>79</v>
      </c>
      <c r="I79" s="13">
        <v>2137</v>
      </c>
      <c r="J79" s="1">
        <v>6</v>
      </c>
      <c r="K79" s="3" t="s">
        <v>161</v>
      </c>
      <c r="L79" s="9">
        <v>2247.7800000000002</v>
      </c>
      <c r="M79" s="9">
        <v>2517.5136000000002</v>
      </c>
      <c r="N79" s="1">
        <v>0.05</v>
      </c>
      <c r="O79" s="1">
        <v>7.0000000000000007E-2</v>
      </c>
    </row>
    <row r="80" spans="1:15" s="1" customFormat="1" x14ac:dyDescent="0.2">
      <c r="A80" s="1">
        <v>85</v>
      </c>
      <c r="B80" s="1">
        <v>1102</v>
      </c>
      <c r="C80" s="2">
        <v>44253</v>
      </c>
      <c r="D80" s="1">
        <v>9</v>
      </c>
      <c r="E80" s="1" t="s">
        <v>78</v>
      </c>
      <c r="F80" s="1" t="s">
        <v>13</v>
      </c>
      <c r="G80" s="9">
        <v>374.63</v>
      </c>
      <c r="H80" s="12" t="s">
        <v>79</v>
      </c>
      <c r="I80" s="13">
        <v>2137</v>
      </c>
      <c r="J80" s="1">
        <v>6</v>
      </c>
      <c r="K80" s="3" t="s">
        <v>162</v>
      </c>
      <c r="L80" s="9">
        <v>2247.7800000000002</v>
      </c>
      <c r="M80" s="9">
        <v>2517.5136000000002</v>
      </c>
      <c r="N80" s="1">
        <v>0.05</v>
      </c>
      <c r="O80" s="1">
        <v>7.0000000000000007E-2</v>
      </c>
    </row>
    <row r="81" spans="1:15" s="1" customFormat="1" x14ac:dyDescent="0.2">
      <c r="A81" s="1">
        <v>181</v>
      </c>
      <c r="B81" s="1">
        <v>1102</v>
      </c>
      <c r="C81" s="2">
        <v>44253</v>
      </c>
      <c r="D81" s="1">
        <v>9</v>
      </c>
      <c r="E81" s="1" t="s">
        <v>78</v>
      </c>
      <c r="F81" s="1" t="s">
        <v>13</v>
      </c>
      <c r="G81" s="9">
        <v>374.63</v>
      </c>
      <c r="H81" s="12" t="s">
        <v>79</v>
      </c>
      <c r="I81" s="13">
        <v>2143</v>
      </c>
      <c r="J81" s="1">
        <v>6</v>
      </c>
      <c r="K81" s="3" t="s">
        <v>164</v>
      </c>
      <c r="L81" s="9">
        <v>2247.7800000000002</v>
      </c>
      <c r="M81" s="9">
        <v>2517.5136000000002</v>
      </c>
      <c r="N81" s="1">
        <v>0.05</v>
      </c>
      <c r="O81" s="1">
        <v>7.0000000000000007E-2</v>
      </c>
    </row>
    <row r="82" spans="1:15" s="1" customFormat="1" x14ac:dyDescent="0.2">
      <c r="A82" s="1">
        <v>87</v>
      </c>
      <c r="B82" s="1">
        <v>1102</v>
      </c>
      <c r="C82" s="2">
        <v>44253</v>
      </c>
      <c r="D82" s="1">
        <v>9</v>
      </c>
      <c r="E82" s="1" t="s">
        <v>78</v>
      </c>
      <c r="F82" s="1" t="s">
        <v>13</v>
      </c>
      <c r="G82" s="9">
        <v>374.63</v>
      </c>
      <c r="H82" s="12" t="s">
        <v>79</v>
      </c>
      <c r="I82" s="13">
        <v>2143</v>
      </c>
      <c r="J82" s="1">
        <v>6</v>
      </c>
      <c r="K82" s="3" t="s">
        <v>165</v>
      </c>
      <c r="L82" s="9"/>
      <c r="M82" s="9">
        <v>0</v>
      </c>
      <c r="N82" s="1">
        <v>0.05</v>
      </c>
      <c r="O82" s="1">
        <v>7.0000000000000007E-2</v>
      </c>
    </row>
    <row r="83" spans="1:15" s="4" customFormat="1" x14ac:dyDescent="0.2">
      <c r="A83" s="4">
        <v>168</v>
      </c>
      <c r="B83" s="4">
        <v>1105</v>
      </c>
      <c r="C83" s="5">
        <v>44253</v>
      </c>
      <c r="D83" s="4">
        <v>4</v>
      </c>
      <c r="E83" s="4" t="s">
        <v>80</v>
      </c>
      <c r="F83" s="4" t="s">
        <v>13</v>
      </c>
      <c r="G83" s="8">
        <v>499.5</v>
      </c>
      <c r="H83" s="10" t="s">
        <v>81</v>
      </c>
      <c r="I83" s="11">
        <v>8211010</v>
      </c>
      <c r="J83" s="4">
        <v>3</v>
      </c>
      <c r="K83" s="6" t="s">
        <v>231</v>
      </c>
      <c r="L83" s="8">
        <v>1498.5</v>
      </c>
      <c r="M83" s="8">
        <v>1678.32</v>
      </c>
      <c r="N83" s="4">
        <v>0.05</v>
      </c>
      <c r="O83" s="4">
        <v>7.0000000000000007E-2</v>
      </c>
    </row>
    <row r="84" spans="1:15" s="4" customFormat="1" x14ac:dyDescent="0.2">
      <c r="A84" s="4">
        <v>74</v>
      </c>
      <c r="B84" s="4">
        <v>1105</v>
      </c>
      <c r="C84" s="5">
        <v>44253</v>
      </c>
      <c r="D84" s="4">
        <v>4</v>
      </c>
      <c r="E84" s="4" t="s">
        <v>80</v>
      </c>
      <c r="F84" s="4" t="s">
        <v>13</v>
      </c>
      <c r="G84" s="8">
        <v>499.5</v>
      </c>
      <c r="H84" s="10" t="s">
        <v>81</v>
      </c>
      <c r="I84" s="11">
        <v>8211010</v>
      </c>
      <c r="J84" s="4">
        <v>3</v>
      </c>
      <c r="K84" s="6" t="s">
        <v>213</v>
      </c>
      <c r="L84" s="8">
        <v>1498.5</v>
      </c>
      <c r="M84" s="8">
        <v>1678.32</v>
      </c>
      <c r="N84" s="4">
        <v>0.05</v>
      </c>
      <c r="O84" s="4">
        <v>7.0000000000000007E-2</v>
      </c>
    </row>
    <row r="85" spans="1:15" s="4" customFormat="1" x14ac:dyDescent="0.2">
      <c r="A85" s="4">
        <v>74</v>
      </c>
      <c r="B85" s="4">
        <v>1105</v>
      </c>
      <c r="C85" s="5">
        <v>44253</v>
      </c>
      <c r="D85" s="4">
        <v>4</v>
      </c>
      <c r="E85" s="4" t="s">
        <v>80</v>
      </c>
      <c r="F85" s="4" t="s">
        <v>13</v>
      </c>
      <c r="G85" s="8">
        <v>499.5</v>
      </c>
      <c r="H85" s="10" t="s">
        <v>81</v>
      </c>
      <c r="I85" s="11">
        <v>8211010</v>
      </c>
      <c r="J85" s="4">
        <v>3</v>
      </c>
      <c r="K85" s="6" t="s">
        <v>214</v>
      </c>
      <c r="L85" s="8">
        <v>1498.5</v>
      </c>
      <c r="M85" s="8">
        <v>1678.32</v>
      </c>
      <c r="N85" s="4">
        <v>0.05</v>
      </c>
      <c r="O85" s="4">
        <v>7.0000000000000007E-2</v>
      </c>
    </row>
    <row r="86" spans="1:15" s="1" customFormat="1" x14ac:dyDescent="0.2">
      <c r="A86" s="1">
        <v>178</v>
      </c>
      <c r="B86" s="1">
        <v>1107</v>
      </c>
      <c r="C86" s="2">
        <v>44260</v>
      </c>
      <c r="D86" s="1">
        <v>9</v>
      </c>
      <c r="E86" s="1" t="s">
        <v>78</v>
      </c>
      <c r="F86" s="1" t="s">
        <v>13</v>
      </c>
      <c r="G86" s="9">
        <v>374.63</v>
      </c>
      <c r="H86" s="12" t="s">
        <v>79</v>
      </c>
      <c r="I86" s="13">
        <v>2136</v>
      </c>
      <c r="J86" s="1">
        <v>3</v>
      </c>
      <c r="K86" s="3" t="s">
        <v>159</v>
      </c>
      <c r="L86" s="9">
        <v>1123.8899999999999</v>
      </c>
      <c r="M86" s="9">
        <v>1258.7567999999999</v>
      </c>
      <c r="N86" s="1">
        <v>0.05</v>
      </c>
      <c r="O86" s="1">
        <v>7.0000000000000007E-2</v>
      </c>
    </row>
    <row r="87" spans="1:15" s="1" customFormat="1" x14ac:dyDescent="0.2">
      <c r="A87" s="1">
        <v>84</v>
      </c>
      <c r="B87" s="1">
        <v>1107</v>
      </c>
      <c r="C87" s="2">
        <v>44260</v>
      </c>
      <c r="D87" s="1">
        <v>9</v>
      </c>
      <c r="E87" s="1" t="s">
        <v>78</v>
      </c>
      <c r="F87" s="1" t="s">
        <v>13</v>
      </c>
      <c r="G87" s="9">
        <v>374.63</v>
      </c>
      <c r="H87" s="12" t="s">
        <v>79</v>
      </c>
      <c r="I87" s="13">
        <v>2136</v>
      </c>
      <c r="J87" s="1">
        <v>3</v>
      </c>
      <c r="K87" s="3" t="s">
        <v>160</v>
      </c>
      <c r="L87" s="9">
        <v>2400</v>
      </c>
      <c r="M87" s="9">
        <v>2688</v>
      </c>
      <c r="N87" s="1">
        <v>0.05</v>
      </c>
      <c r="O87" s="1">
        <v>7.0000000000000007E-2</v>
      </c>
    </row>
    <row r="88" spans="1:15" s="1" customFormat="1" x14ac:dyDescent="0.2">
      <c r="A88" s="1">
        <v>180</v>
      </c>
      <c r="B88" s="1">
        <v>1107</v>
      </c>
      <c r="C88" s="2">
        <v>44260</v>
      </c>
      <c r="D88" s="1">
        <v>9</v>
      </c>
      <c r="E88" s="1" t="s">
        <v>78</v>
      </c>
      <c r="F88" s="1" t="s">
        <v>13</v>
      </c>
      <c r="G88" s="9">
        <v>374.63</v>
      </c>
      <c r="H88" s="12" t="s">
        <v>79</v>
      </c>
      <c r="I88" s="13">
        <v>2137</v>
      </c>
      <c r="J88" s="1">
        <v>3</v>
      </c>
      <c r="K88" s="3" t="s">
        <v>163</v>
      </c>
      <c r="L88" s="9">
        <v>2400</v>
      </c>
      <c r="M88" s="9">
        <v>2688</v>
      </c>
      <c r="N88" s="1">
        <v>0.05</v>
      </c>
      <c r="O88" s="1">
        <v>7.0000000000000007E-2</v>
      </c>
    </row>
    <row r="89" spans="1:15" s="4" customFormat="1" x14ac:dyDescent="0.2">
      <c r="A89" s="4">
        <v>152</v>
      </c>
      <c r="B89" s="4">
        <v>1111</v>
      </c>
      <c r="C89" s="5">
        <v>44253</v>
      </c>
      <c r="D89" s="4">
        <v>9</v>
      </c>
      <c r="E89" s="4" t="s">
        <v>33</v>
      </c>
      <c r="F89" s="4" t="s">
        <v>19</v>
      </c>
      <c r="G89" s="8">
        <v>1200</v>
      </c>
      <c r="H89" s="10" t="s">
        <v>82</v>
      </c>
      <c r="I89" s="11">
        <v>41398</v>
      </c>
      <c r="J89" s="4">
        <v>2</v>
      </c>
      <c r="K89" s="6" t="s">
        <v>168</v>
      </c>
      <c r="L89" s="8">
        <v>2400</v>
      </c>
      <c r="M89" s="8">
        <v>2688</v>
      </c>
      <c r="N89" s="4">
        <v>0.05</v>
      </c>
      <c r="O89" s="4">
        <v>7.0000000000000007E-2</v>
      </c>
    </row>
    <row r="90" spans="1:15" s="4" customFormat="1" x14ac:dyDescent="0.2">
      <c r="A90" s="4">
        <v>58</v>
      </c>
      <c r="B90" s="4">
        <v>1111</v>
      </c>
      <c r="C90" s="5">
        <v>44253</v>
      </c>
      <c r="D90" s="4">
        <v>9</v>
      </c>
      <c r="E90" s="4" t="s">
        <v>33</v>
      </c>
      <c r="F90" s="4" t="s">
        <v>19</v>
      </c>
      <c r="G90" s="8">
        <v>1200</v>
      </c>
      <c r="H90" s="10" t="s">
        <v>82</v>
      </c>
      <c r="I90" s="11">
        <v>41398</v>
      </c>
      <c r="J90" s="4">
        <v>2</v>
      </c>
      <c r="K90" s="6" t="s">
        <v>169</v>
      </c>
      <c r="L90" s="8">
        <v>2400</v>
      </c>
      <c r="M90" s="8">
        <v>2688</v>
      </c>
      <c r="N90" s="4">
        <v>0.05</v>
      </c>
      <c r="O90" s="4">
        <v>7.0000000000000007E-2</v>
      </c>
    </row>
    <row r="91" spans="1:15" s="4" customFormat="1" x14ac:dyDescent="0.2">
      <c r="A91" s="4">
        <v>167</v>
      </c>
      <c r="B91" s="4">
        <v>1111</v>
      </c>
      <c r="C91" s="5">
        <v>44253</v>
      </c>
      <c r="D91" s="4">
        <v>3</v>
      </c>
      <c r="E91" s="4" t="s">
        <v>83</v>
      </c>
      <c r="F91" s="4" t="s">
        <v>13</v>
      </c>
      <c r="G91" s="8">
        <v>1435</v>
      </c>
      <c r="H91" s="10" t="s">
        <v>84</v>
      </c>
      <c r="I91" s="11">
        <v>8335</v>
      </c>
      <c r="J91" s="4">
        <v>-1</v>
      </c>
      <c r="K91" s="6" t="s">
        <v>194</v>
      </c>
      <c r="L91" s="8">
        <v>2400</v>
      </c>
      <c r="M91" s="8">
        <v>2688</v>
      </c>
      <c r="N91" s="4">
        <v>0.05</v>
      </c>
      <c r="O91" s="4">
        <v>7.0000000000000007E-2</v>
      </c>
    </row>
    <row r="92" spans="1:15" s="4" customFormat="1" x14ac:dyDescent="0.2">
      <c r="A92" s="4">
        <v>73</v>
      </c>
      <c r="B92" s="4">
        <v>1111</v>
      </c>
      <c r="C92" s="5">
        <v>44253</v>
      </c>
      <c r="D92" s="4">
        <v>3</v>
      </c>
      <c r="E92" s="4" t="s">
        <v>83</v>
      </c>
      <c r="F92" s="4" t="s">
        <v>13</v>
      </c>
      <c r="G92" s="8">
        <v>1435</v>
      </c>
      <c r="H92" s="10" t="s">
        <v>84</v>
      </c>
      <c r="I92" s="11">
        <v>8335</v>
      </c>
      <c r="J92" s="4">
        <v>1</v>
      </c>
      <c r="K92" s="6" t="s">
        <v>195</v>
      </c>
      <c r="L92" s="8">
        <v>2400</v>
      </c>
      <c r="M92" s="8">
        <v>2688</v>
      </c>
      <c r="N92" s="4">
        <v>0.05</v>
      </c>
      <c r="O92" s="4">
        <v>7.0000000000000007E-2</v>
      </c>
    </row>
    <row r="93" spans="1:15" s="1" customFormat="1" x14ac:dyDescent="0.2">
      <c r="A93" s="1">
        <v>150</v>
      </c>
      <c r="B93" s="1">
        <v>1114</v>
      </c>
      <c r="C93" s="2">
        <v>44263</v>
      </c>
      <c r="D93" s="1">
        <v>9</v>
      </c>
      <c r="E93" s="1" t="s">
        <v>85</v>
      </c>
      <c r="F93" s="1" t="s">
        <v>19</v>
      </c>
      <c r="G93" s="9">
        <v>358.74</v>
      </c>
      <c r="H93" s="12" t="s">
        <v>86</v>
      </c>
      <c r="I93" s="13">
        <v>2124</v>
      </c>
      <c r="J93" s="1">
        <v>2</v>
      </c>
      <c r="K93" s="3" t="s">
        <v>166</v>
      </c>
      <c r="L93" s="9">
        <v>717.48</v>
      </c>
      <c r="M93" s="9">
        <v>803.57760000000007</v>
      </c>
      <c r="N93" s="1">
        <v>0.05</v>
      </c>
      <c r="O93" s="1">
        <v>7.0000000000000007E-2</v>
      </c>
    </row>
    <row r="94" spans="1:15" s="1" customFormat="1" x14ac:dyDescent="0.2">
      <c r="A94" s="1">
        <v>56</v>
      </c>
      <c r="B94" s="1">
        <v>1114</v>
      </c>
      <c r="C94" s="2">
        <v>44263</v>
      </c>
      <c r="D94" s="1">
        <v>9</v>
      </c>
      <c r="E94" s="1" t="s">
        <v>85</v>
      </c>
      <c r="F94" s="1" t="s">
        <v>19</v>
      </c>
      <c r="G94" s="9">
        <v>358.74</v>
      </c>
      <c r="H94" s="12" t="s">
        <v>86</v>
      </c>
      <c r="I94" s="13">
        <v>2124</v>
      </c>
      <c r="J94" s="1">
        <v>2</v>
      </c>
      <c r="K94" s="3" t="s">
        <v>167</v>
      </c>
      <c r="L94" s="9">
        <v>717.48</v>
      </c>
      <c r="M94" s="9">
        <v>803.57760000000007</v>
      </c>
      <c r="N94" s="1">
        <v>0.05</v>
      </c>
      <c r="O94" s="1">
        <v>7.0000000000000007E-2</v>
      </c>
    </row>
    <row r="95" spans="1:15" s="4" customFormat="1" x14ac:dyDescent="0.2">
      <c r="A95" s="4">
        <v>127</v>
      </c>
      <c r="B95" s="4">
        <v>1117</v>
      </c>
      <c r="C95" s="5">
        <v>44259</v>
      </c>
      <c r="D95" s="4">
        <v>5</v>
      </c>
      <c r="E95" s="4" t="s">
        <v>47</v>
      </c>
      <c r="F95" s="4" t="s">
        <v>48</v>
      </c>
      <c r="G95" s="8">
        <v>710</v>
      </c>
      <c r="H95" s="10" t="s">
        <v>87</v>
      </c>
      <c r="I95" s="11">
        <v>8359</v>
      </c>
      <c r="J95" s="4">
        <v>-1</v>
      </c>
      <c r="K95" s="6" t="s">
        <v>221</v>
      </c>
      <c r="L95" s="8">
        <v>3000</v>
      </c>
      <c r="M95" s="8">
        <v>3360</v>
      </c>
      <c r="N95" s="4">
        <v>0.05</v>
      </c>
      <c r="O95" s="4">
        <v>7.0000000000000007E-2</v>
      </c>
    </row>
    <row r="96" spans="1:15" s="4" customFormat="1" x14ac:dyDescent="0.2">
      <c r="A96" s="4">
        <v>33</v>
      </c>
      <c r="B96" s="4">
        <v>1117</v>
      </c>
      <c r="C96" s="5">
        <v>44259</v>
      </c>
      <c r="D96" s="4">
        <v>5</v>
      </c>
      <c r="E96" s="4" t="s">
        <v>47</v>
      </c>
      <c r="F96" s="4" t="s">
        <v>48</v>
      </c>
      <c r="G96" s="8">
        <v>710</v>
      </c>
      <c r="H96" s="10" t="s">
        <v>87</v>
      </c>
      <c r="I96" s="11">
        <v>8359</v>
      </c>
      <c r="J96" s="4">
        <v>1</v>
      </c>
      <c r="K96" s="6" t="s">
        <v>222</v>
      </c>
      <c r="L96" s="8">
        <v>3000</v>
      </c>
      <c r="M96" s="8">
        <v>3360</v>
      </c>
      <c r="N96" s="4">
        <v>0.05</v>
      </c>
      <c r="O96" s="4">
        <v>7.0000000000000007E-2</v>
      </c>
    </row>
    <row r="97" spans="1:15" s="4" customFormat="1" x14ac:dyDescent="0.2">
      <c r="A97" s="4">
        <v>173</v>
      </c>
      <c r="B97" s="4">
        <v>1117</v>
      </c>
      <c r="C97" s="5">
        <v>44259</v>
      </c>
      <c r="D97" s="4">
        <v>6</v>
      </c>
      <c r="E97" s="4" t="s">
        <v>53</v>
      </c>
      <c r="F97" s="4" t="s">
        <v>13</v>
      </c>
      <c r="G97" s="8">
        <v>1500</v>
      </c>
      <c r="H97" s="10" t="s">
        <v>88</v>
      </c>
      <c r="I97" s="11">
        <v>41406</v>
      </c>
      <c r="J97" s="4">
        <v>2</v>
      </c>
      <c r="K97" s="6" t="s">
        <v>206</v>
      </c>
      <c r="L97" s="8">
        <v>3000</v>
      </c>
      <c r="M97" s="8">
        <v>3360</v>
      </c>
      <c r="N97" s="4">
        <v>0.05</v>
      </c>
      <c r="O97" s="4">
        <v>7.0000000000000007E-2</v>
      </c>
    </row>
    <row r="98" spans="1:15" s="4" customFormat="1" x14ac:dyDescent="0.2">
      <c r="A98" s="4">
        <v>79</v>
      </c>
      <c r="B98" s="4">
        <v>1117</v>
      </c>
      <c r="C98" s="5">
        <v>44259</v>
      </c>
      <c r="D98" s="4">
        <v>6</v>
      </c>
      <c r="E98" s="4" t="s">
        <v>53</v>
      </c>
      <c r="F98" s="4" t="s">
        <v>13</v>
      </c>
      <c r="G98" s="8">
        <v>1500</v>
      </c>
      <c r="H98" s="10" t="s">
        <v>88</v>
      </c>
      <c r="I98" s="11">
        <v>41406</v>
      </c>
      <c r="J98" s="4">
        <v>2</v>
      </c>
      <c r="K98" s="6" t="s">
        <v>207</v>
      </c>
      <c r="L98" s="8">
        <v>3000</v>
      </c>
      <c r="M98" s="8">
        <v>3360</v>
      </c>
      <c r="N98" s="4">
        <v>0.05</v>
      </c>
      <c r="O98" s="4">
        <v>7.0000000000000007E-2</v>
      </c>
    </row>
    <row r="99" spans="1:15" s="1" customFormat="1" x14ac:dyDescent="0.2">
      <c r="A99" s="1">
        <v>128</v>
      </c>
      <c r="B99" s="1">
        <v>1119</v>
      </c>
      <c r="C99" s="2">
        <v>44259</v>
      </c>
      <c r="D99" s="1">
        <v>5</v>
      </c>
      <c r="E99" s="1" t="s">
        <v>47</v>
      </c>
      <c r="F99" s="1" t="s">
        <v>48</v>
      </c>
      <c r="G99" s="9">
        <v>710</v>
      </c>
      <c r="H99" s="12" t="s">
        <v>89</v>
      </c>
      <c r="I99" s="13">
        <v>8359</v>
      </c>
      <c r="J99" s="1">
        <v>1</v>
      </c>
      <c r="K99" s="3" t="s">
        <v>223</v>
      </c>
      <c r="L99" s="9">
        <v>3710</v>
      </c>
      <c r="M99" s="9">
        <v>4155.2</v>
      </c>
      <c r="N99" s="1">
        <v>0.05</v>
      </c>
      <c r="O99" s="1">
        <v>7.0000000000000007E-2</v>
      </c>
    </row>
    <row r="100" spans="1:15" s="1" customFormat="1" x14ac:dyDescent="0.2">
      <c r="A100" s="1">
        <v>174</v>
      </c>
      <c r="B100" s="1">
        <v>1119</v>
      </c>
      <c r="C100" s="2">
        <v>44259</v>
      </c>
      <c r="D100" s="1">
        <v>7</v>
      </c>
      <c r="E100" s="1" t="s">
        <v>90</v>
      </c>
      <c r="F100" s="1" t="s">
        <v>13</v>
      </c>
      <c r="G100" s="9">
        <v>1500</v>
      </c>
      <c r="H100" s="12" t="s">
        <v>91</v>
      </c>
      <c r="I100" s="13">
        <v>41406</v>
      </c>
      <c r="J100" s="1">
        <v>2</v>
      </c>
      <c r="K100" s="3" t="s">
        <v>189</v>
      </c>
      <c r="L100" s="9">
        <v>3710</v>
      </c>
      <c r="M100" s="9">
        <v>4155.2</v>
      </c>
      <c r="N100" s="1">
        <v>0.05</v>
      </c>
      <c r="O100" s="1">
        <v>7.0000000000000007E-2</v>
      </c>
    </row>
    <row r="101" spans="1:15" s="1" customFormat="1" x14ac:dyDescent="0.2">
      <c r="A101" s="1">
        <v>80</v>
      </c>
      <c r="B101" s="1">
        <v>1119</v>
      </c>
      <c r="C101" s="2">
        <v>44259</v>
      </c>
      <c r="D101" s="1">
        <v>7</v>
      </c>
      <c r="E101" s="1" t="s">
        <v>90</v>
      </c>
      <c r="F101" s="1" t="s">
        <v>13</v>
      </c>
      <c r="G101" s="9">
        <v>1500</v>
      </c>
      <c r="H101" s="12" t="s">
        <v>91</v>
      </c>
      <c r="I101" s="13">
        <v>41406</v>
      </c>
      <c r="J101" s="1">
        <v>2</v>
      </c>
      <c r="K101" s="3" t="s">
        <v>190</v>
      </c>
      <c r="L101" s="9">
        <v>3710</v>
      </c>
      <c r="M101" s="9">
        <v>4155.2</v>
      </c>
      <c r="N101" s="1">
        <v>0.05</v>
      </c>
      <c r="O101" s="1">
        <v>7.0000000000000007E-2</v>
      </c>
    </row>
    <row r="102" spans="1:15" s="4" customFormat="1" x14ac:dyDescent="0.2">
      <c r="A102" s="4">
        <v>82</v>
      </c>
      <c r="B102" s="4">
        <v>1150</v>
      </c>
      <c r="C102" s="5">
        <v>44313</v>
      </c>
      <c r="D102" s="4">
        <v>8</v>
      </c>
      <c r="E102" s="4" t="s">
        <v>92</v>
      </c>
      <c r="F102" s="4" t="s">
        <v>13</v>
      </c>
      <c r="G102" s="8">
        <v>1414.11</v>
      </c>
      <c r="H102" s="10" t="s">
        <v>93</v>
      </c>
      <c r="I102" s="11">
        <v>8294</v>
      </c>
      <c r="J102" s="4">
        <v>1</v>
      </c>
      <c r="K102" s="6" t="s">
        <v>230</v>
      </c>
      <c r="L102" s="8">
        <v>1414.11</v>
      </c>
      <c r="M102" s="8">
        <v>1583.8031999999998</v>
      </c>
      <c r="N102" s="4">
        <v>0.05</v>
      </c>
      <c r="O102" s="4">
        <v>7.0000000000000007E-2</v>
      </c>
    </row>
    <row r="103" spans="1:15" s="1" customFormat="1" x14ac:dyDescent="0.2">
      <c r="A103" s="1">
        <v>115</v>
      </c>
      <c r="B103" s="1">
        <v>1151</v>
      </c>
      <c r="C103" s="2">
        <v>44314</v>
      </c>
      <c r="D103" s="1">
        <v>3</v>
      </c>
      <c r="E103" s="1" t="s">
        <v>94</v>
      </c>
      <c r="F103" s="1" t="s">
        <v>1</v>
      </c>
      <c r="G103" s="9">
        <v>133.16999999999999</v>
      </c>
      <c r="H103" s="12" t="s">
        <v>95</v>
      </c>
      <c r="I103" s="13">
        <v>1012</v>
      </c>
      <c r="J103" s="1">
        <v>1</v>
      </c>
      <c r="K103" s="3" t="s">
        <v>96</v>
      </c>
      <c r="L103" s="9">
        <v>133.16999999999999</v>
      </c>
      <c r="M103" s="9">
        <v>149.15039999999999</v>
      </c>
      <c r="N103" s="1">
        <v>0.05</v>
      </c>
      <c r="O103" s="1">
        <v>7.0000000000000007E-2</v>
      </c>
    </row>
    <row r="104" spans="1:15" s="4" customFormat="1" x14ac:dyDescent="0.2">
      <c r="A104" s="4">
        <v>65</v>
      </c>
      <c r="B104" s="4">
        <v>1157</v>
      </c>
      <c r="C104" s="5">
        <v>44333</v>
      </c>
      <c r="D104" s="4">
        <v>10</v>
      </c>
      <c r="E104" s="4" t="s">
        <v>22</v>
      </c>
      <c r="F104" s="4" t="s">
        <v>19</v>
      </c>
      <c r="G104" s="8">
        <v>1350</v>
      </c>
      <c r="H104" s="10" t="s">
        <v>97</v>
      </c>
      <c r="I104" s="11">
        <v>13628</v>
      </c>
      <c r="J104" s="4">
        <v>1</v>
      </c>
      <c r="K104" s="6" t="s">
        <v>181</v>
      </c>
      <c r="L104" s="8">
        <v>1350</v>
      </c>
      <c r="M104" s="8">
        <v>1512</v>
      </c>
      <c r="N104" s="4">
        <v>0.05</v>
      </c>
      <c r="O104" s="4">
        <v>7.0000000000000007E-2</v>
      </c>
    </row>
    <row r="105" spans="1:15" s="1" customFormat="1" x14ac:dyDescent="0.2">
      <c r="A105" s="1">
        <v>95</v>
      </c>
      <c r="B105" s="1">
        <v>1160</v>
      </c>
      <c r="C105" s="2">
        <v>44334</v>
      </c>
      <c r="D105" s="1">
        <v>6</v>
      </c>
      <c r="E105" s="1" t="s">
        <v>98</v>
      </c>
      <c r="F105" s="1" t="s">
        <v>7</v>
      </c>
      <c r="G105" s="9">
        <v>2100</v>
      </c>
      <c r="H105" s="12" t="s">
        <v>99</v>
      </c>
      <c r="I105" s="13">
        <v>99999203</v>
      </c>
      <c r="J105" s="1">
        <v>2</v>
      </c>
      <c r="K105" s="3" t="s">
        <v>199</v>
      </c>
      <c r="L105" s="9">
        <v>84253.32</v>
      </c>
      <c r="M105" s="9">
        <v>94363.718400000012</v>
      </c>
      <c r="N105" s="1">
        <v>0.05</v>
      </c>
      <c r="O105" s="1">
        <v>7.0000000000000007E-2</v>
      </c>
    </row>
    <row r="106" spans="1:15" s="1" customFormat="1" x14ac:dyDescent="0.2">
      <c r="A106" s="1">
        <v>1</v>
      </c>
      <c r="B106" s="1">
        <v>1160</v>
      </c>
      <c r="C106" s="2">
        <v>44334</v>
      </c>
      <c r="D106" s="1">
        <v>6</v>
      </c>
      <c r="E106" s="1" t="s">
        <v>98</v>
      </c>
      <c r="F106" s="1" t="s">
        <v>7</v>
      </c>
      <c r="G106" s="9">
        <v>2100</v>
      </c>
      <c r="H106" s="12" t="s">
        <v>99</v>
      </c>
      <c r="I106" s="13">
        <v>99999203</v>
      </c>
      <c r="J106" s="1">
        <v>2</v>
      </c>
      <c r="K106" s="3" t="s">
        <v>200</v>
      </c>
      <c r="L106" s="9">
        <v>84253.32</v>
      </c>
      <c r="M106" s="9">
        <v>94363.718400000012</v>
      </c>
      <c r="N106" s="1">
        <v>0.05</v>
      </c>
      <c r="O106" s="1">
        <v>7.0000000000000007E-2</v>
      </c>
    </row>
    <row r="107" spans="1:15" s="1" customFormat="1" x14ac:dyDescent="0.2">
      <c r="A107" s="1">
        <v>103</v>
      </c>
      <c r="B107" s="1">
        <v>1160</v>
      </c>
      <c r="C107" s="2">
        <v>44334</v>
      </c>
      <c r="D107" s="1">
        <v>6</v>
      </c>
      <c r="E107" s="1" t="s">
        <v>100</v>
      </c>
      <c r="F107" s="1" t="s">
        <v>101</v>
      </c>
      <c r="G107" s="9">
        <v>20013.330000000002</v>
      </c>
      <c r="H107" s="12" t="s">
        <v>102</v>
      </c>
      <c r="I107" s="13">
        <v>99999197</v>
      </c>
      <c r="J107" s="1">
        <v>4</v>
      </c>
      <c r="K107" s="3" t="s">
        <v>201</v>
      </c>
      <c r="L107" s="9">
        <v>84253.32</v>
      </c>
      <c r="M107" s="9">
        <v>94363.718400000012</v>
      </c>
      <c r="N107" s="1">
        <v>0.05</v>
      </c>
      <c r="O107" s="1">
        <v>7.0000000000000007E-2</v>
      </c>
    </row>
    <row r="108" spans="1:15" s="1" customFormat="1" x14ac:dyDescent="0.2">
      <c r="A108" s="1">
        <v>9</v>
      </c>
      <c r="B108" s="1">
        <v>1160</v>
      </c>
      <c r="C108" s="2">
        <v>44334</v>
      </c>
      <c r="D108" s="1">
        <v>6</v>
      </c>
      <c r="E108" s="1" t="s">
        <v>100</v>
      </c>
      <c r="F108" s="1" t="s">
        <v>101</v>
      </c>
      <c r="G108" s="9">
        <v>20013.330000000002</v>
      </c>
      <c r="H108" s="12" t="s">
        <v>102</v>
      </c>
      <c r="I108" s="13">
        <v>99999197</v>
      </c>
      <c r="J108" s="1">
        <v>4</v>
      </c>
      <c r="K108" s="3" t="s">
        <v>202</v>
      </c>
      <c r="L108" s="9">
        <v>84253.32</v>
      </c>
      <c r="M108" s="9">
        <v>94363.718400000012</v>
      </c>
      <c r="N108" s="1">
        <v>0.05</v>
      </c>
      <c r="O108" s="1">
        <v>7.0000000000000007E-2</v>
      </c>
    </row>
    <row r="109" spans="1:15" s="1" customFormat="1" x14ac:dyDescent="0.2">
      <c r="A109" s="1">
        <v>104</v>
      </c>
      <c r="B109" s="1">
        <v>1160</v>
      </c>
      <c r="C109" s="2">
        <v>44334</v>
      </c>
      <c r="D109" s="1">
        <v>6</v>
      </c>
      <c r="E109" s="1" t="s">
        <v>100</v>
      </c>
      <c r="F109" s="1" t="s">
        <v>101</v>
      </c>
      <c r="G109" s="9">
        <v>20013.330000000002</v>
      </c>
      <c r="H109" s="12" t="s">
        <v>102</v>
      </c>
      <c r="I109" s="13">
        <v>99999198</v>
      </c>
      <c r="J109" s="1">
        <v>4</v>
      </c>
      <c r="K109" s="3" t="s">
        <v>203</v>
      </c>
      <c r="L109" s="9">
        <v>84253.32</v>
      </c>
      <c r="M109" s="9">
        <v>94363.718400000012</v>
      </c>
      <c r="N109" s="1">
        <v>0.05</v>
      </c>
      <c r="O109" s="1">
        <v>7.0000000000000007E-2</v>
      </c>
    </row>
    <row r="110" spans="1:15" s="1" customFormat="1" x14ac:dyDescent="0.2">
      <c r="A110" s="1">
        <v>10</v>
      </c>
      <c r="B110" s="1">
        <v>1160</v>
      </c>
      <c r="C110" s="2">
        <v>44334</v>
      </c>
      <c r="D110" s="1">
        <v>6</v>
      </c>
      <c r="E110" s="1" t="s">
        <v>100</v>
      </c>
      <c r="F110" s="1" t="s">
        <v>101</v>
      </c>
      <c r="G110" s="9">
        <v>20013.330000000002</v>
      </c>
      <c r="H110" s="12" t="s">
        <v>102</v>
      </c>
      <c r="I110" s="13">
        <v>99999198</v>
      </c>
      <c r="J110" s="1">
        <v>4</v>
      </c>
      <c r="K110" s="3" t="s">
        <v>204</v>
      </c>
      <c r="L110" s="9">
        <v>84253.32</v>
      </c>
      <c r="M110" s="9">
        <v>94363.718400000012</v>
      </c>
      <c r="N110" s="1">
        <v>0.05</v>
      </c>
      <c r="O110" s="1">
        <v>7.0000000000000007E-2</v>
      </c>
    </row>
    <row r="111" spans="1:15" s="4" customFormat="1" x14ac:dyDescent="0.2">
      <c r="A111" s="4">
        <v>135</v>
      </c>
      <c r="B111" s="4">
        <v>1168</v>
      </c>
      <c r="C111" s="5">
        <v>44334</v>
      </c>
      <c r="D111" s="4">
        <v>2</v>
      </c>
      <c r="E111" s="4" t="s">
        <v>103</v>
      </c>
      <c r="F111" s="4" t="s">
        <v>19</v>
      </c>
      <c r="G111" s="8">
        <v>264.74</v>
      </c>
      <c r="H111" s="10" t="s">
        <v>104</v>
      </c>
      <c r="I111" s="11">
        <v>2260</v>
      </c>
      <c r="J111" s="4">
        <v>2</v>
      </c>
      <c r="K111" s="6" t="s">
        <v>105</v>
      </c>
      <c r="L111" s="8">
        <v>529.48</v>
      </c>
      <c r="M111" s="8">
        <v>593.01760000000013</v>
      </c>
      <c r="N111" s="4">
        <v>0.05</v>
      </c>
      <c r="O111" s="4">
        <v>7.0000000000000007E-2</v>
      </c>
    </row>
    <row r="112" spans="1:15" s="4" customFormat="1" x14ac:dyDescent="0.2">
      <c r="A112" s="4">
        <v>41</v>
      </c>
      <c r="B112" s="4">
        <v>1168</v>
      </c>
      <c r="C112" s="5">
        <v>44334</v>
      </c>
      <c r="D112" s="4">
        <v>2</v>
      </c>
      <c r="E112" s="4" t="s">
        <v>103</v>
      </c>
      <c r="F112" s="4" t="s">
        <v>19</v>
      </c>
      <c r="G112" s="8">
        <v>264.74</v>
      </c>
      <c r="H112" s="10" t="s">
        <v>104</v>
      </c>
      <c r="I112" s="11">
        <v>2260</v>
      </c>
      <c r="J112" s="4">
        <v>2</v>
      </c>
      <c r="K112" s="6" t="s">
        <v>124</v>
      </c>
      <c r="L112" s="8">
        <v>529.48</v>
      </c>
      <c r="M112" s="8">
        <v>593.01760000000013</v>
      </c>
      <c r="N112" s="4">
        <v>0.05</v>
      </c>
      <c r="O112" s="4">
        <v>7.0000000000000007E-2</v>
      </c>
    </row>
    <row r="113" spans="1:15" s="1" customFormat="1" x14ac:dyDescent="0.2">
      <c r="A113" s="1">
        <v>166</v>
      </c>
      <c r="B113" s="1">
        <v>1169</v>
      </c>
      <c r="C113" s="2">
        <v>44334</v>
      </c>
      <c r="D113" s="1">
        <v>3</v>
      </c>
      <c r="E113" s="1" t="s">
        <v>106</v>
      </c>
      <c r="F113" s="1" t="s">
        <v>13</v>
      </c>
      <c r="G113" s="9">
        <v>374.63</v>
      </c>
      <c r="H113" s="12" t="s">
        <v>107</v>
      </c>
      <c r="I113" s="13">
        <v>2136</v>
      </c>
      <c r="J113" s="1">
        <v>1</v>
      </c>
      <c r="K113" s="3" t="s">
        <v>191</v>
      </c>
      <c r="L113" s="9">
        <v>374.63</v>
      </c>
      <c r="M113" s="9">
        <v>419.5856</v>
      </c>
      <c r="N113" s="1">
        <v>0.05</v>
      </c>
      <c r="O113" s="1">
        <v>7.0000000000000007E-2</v>
      </c>
    </row>
    <row r="114" spans="1:15" s="4" customFormat="1" x14ac:dyDescent="0.2">
      <c r="A114" s="4">
        <v>163</v>
      </c>
      <c r="B114" s="4">
        <v>1170</v>
      </c>
      <c r="C114" s="5">
        <v>44334</v>
      </c>
      <c r="D114" s="4">
        <v>2</v>
      </c>
      <c r="E114" s="4" t="s">
        <v>108</v>
      </c>
      <c r="F114" s="4" t="s">
        <v>13</v>
      </c>
      <c r="G114" s="8">
        <v>374.63</v>
      </c>
      <c r="H114" s="10" t="s">
        <v>109</v>
      </c>
      <c r="I114" s="11">
        <v>2136</v>
      </c>
      <c r="J114" s="4">
        <v>1</v>
      </c>
      <c r="K114" s="6" t="s">
        <v>209</v>
      </c>
      <c r="L114" s="8">
        <v>374.63</v>
      </c>
      <c r="M114" s="8">
        <v>419.5856</v>
      </c>
      <c r="N114" s="4">
        <v>0.05</v>
      </c>
      <c r="O114" s="4">
        <v>7.0000000000000007E-2</v>
      </c>
    </row>
    <row r="115" spans="1:15" s="1" customFormat="1" x14ac:dyDescent="0.2">
      <c r="A115" s="1">
        <v>165</v>
      </c>
      <c r="B115" s="1">
        <v>1171</v>
      </c>
      <c r="C115" s="2">
        <v>44334</v>
      </c>
      <c r="D115" s="1">
        <v>2</v>
      </c>
      <c r="E115" s="1" t="s">
        <v>108</v>
      </c>
      <c r="F115" s="1" t="s">
        <v>13</v>
      </c>
      <c r="G115" s="9">
        <v>424.58</v>
      </c>
      <c r="H115" s="12" t="s">
        <v>110</v>
      </c>
      <c r="I115" s="13">
        <v>2123</v>
      </c>
      <c r="J115" s="1">
        <v>1</v>
      </c>
      <c r="K115" s="3" t="s">
        <v>208</v>
      </c>
      <c r="L115" s="9">
        <v>424.58</v>
      </c>
      <c r="M115" s="9">
        <v>475.52959999999996</v>
      </c>
      <c r="N115" s="1">
        <v>0.05</v>
      </c>
      <c r="O115" s="1">
        <v>7.0000000000000007E-2</v>
      </c>
    </row>
    <row r="116" spans="1:15" s="4" customFormat="1" x14ac:dyDescent="0.2">
      <c r="A116" s="4">
        <v>134</v>
      </c>
      <c r="B116" s="4">
        <v>1173</v>
      </c>
      <c r="C116" s="5">
        <v>44334</v>
      </c>
      <c r="D116" s="4">
        <v>2</v>
      </c>
      <c r="E116" s="4" t="s">
        <v>103</v>
      </c>
      <c r="F116" s="4" t="s">
        <v>19</v>
      </c>
      <c r="G116" s="8">
        <v>207.79</v>
      </c>
      <c r="H116" s="10" t="s">
        <v>111</v>
      </c>
      <c r="I116" s="11">
        <v>2293</v>
      </c>
      <c r="J116" s="4">
        <v>4</v>
      </c>
      <c r="K116" s="6" t="s">
        <v>125</v>
      </c>
      <c r="L116" s="8">
        <v>831.16</v>
      </c>
      <c r="M116" s="8">
        <v>930.89919999999995</v>
      </c>
      <c r="N116" s="4">
        <v>0.05</v>
      </c>
      <c r="O116" s="4">
        <v>7.0000000000000007E-2</v>
      </c>
    </row>
    <row r="117" spans="1:15" s="4" customFormat="1" x14ac:dyDescent="0.2">
      <c r="A117" s="4">
        <v>40</v>
      </c>
      <c r="B117" s="4">
        <v>1173</v>
      </c>
      <c r="C117" s="5">
        <v>44334</v>
      </c>
      <c r="D117" s="4">
        <v>2</v>
      </c>
      <c r="E117" s="4" t="s">
        <v>103</v>
      </c>
      <c r="F117" s="4" t="s">
        <v>19</v>
      </c>
      <c r="G117" s="8">
        <v>207.79</v>
      </c>
      <c r="H117" s="10" t="s">
        <v>111</v>
      </c>
      <c r="I117" s="11">
        <v>2293</v>
      </c>
      <c r="J117" s="4">
        <v>4</v>
      </c>
      <c r="K117" s="6" t="s">
        <v>126</v>
      </c>
      <c r="L117" s="8">
        <v>831.16</v>
      </c>
      <c r="M117" s="8">
        <v>930.89919999999995</v>
      </c>
      <c r="N117" s="4">
        <v>0.05</v>
      </c>
      <c r="O117" s="4">
        <v>7.0000000000000007E-2</v>
      </c>
    </row>
    <row r="118" spans="1:15" s="4" customFormat="1" x14ac:dyDescent="0.2">
      <c r="A118" s="4">
        <v>114</v>
      </c>
      <c r="B118" s="4">
        <v>1173</v>
      </c>
      <c r="C118" s="5">
        <v>44334</v>
      </c>
      <c r="D118" s="4">
        <v>2</v>
      </c>
      <c r="E118" s="4" t="s">
        <v>103</v>
      </c>
      <c r="F118" s="4" t="s">
        <v>19</v>
      </c>
      <c r="G118" s="8">
        <v>207.79</v>
      </c>
      <c r="H118" s="10" t="s">
        <v>111</v>
      </c>
      <c r="I118" s="11">
        <v>2293</v>
      </c>
      <c r="J118" s="4">
        <v>4</v>
      </c>
      <c r="K118" s="6" t="s">
        <v>127</v>
      </c>
      <c r="L118" s="8">
        <v>831.16</v>
      </c>
      <c r="M118" s="8">
        <v>930.89919999999995</v>
      </c>
      <c r="N118" s="4">
        <v>0.05</v>
      </c>
      <c r="O118" s="4">
        <v>7.0000000000000007E-2</v>
      </c>
    </row>
    <row r="119" spans="1:15" s="4" customFormat="1" x14ac:dyDescent="0.2">
      <c r="A119" s="4">
        <v>20</v>
      </c>
      <c r="B119" s="4">
        <v>1173</v>
      </c>
      <c r="C119" s="5">
        <v>44334</v>
      </c>
      <c r="D119" s="4">
        <v>2</v>
      </c>
      <c r="E119" s="4" t="s">
        <v>103</v>
      </c>
      <c r="F119" s="4" t="s">
        <v>19</v>
      </c>
      <c r="G119" s="8">
        <v>207.79</v>
      </c>
      <c r="H119" s="10" t="s">
        <v>111</v>
      </c>
      <c r="I119" s="11">
        <v>2293</v>
      </c>
      <c r="J119" s="4">
        <v>4</v>
      </c>
      <c r="K119" s="6" t="s">
        <v>128</v>
      </c>
      <c r="L119" s="8">
        <v>831.16</v>
      </c>
      <c r="M119" s="8">
        <v>930.89919999999995</v>
      </c>
      <c r="N119" s="4">
        <v>0.05</v>
      </c>
      <c r="O119" s="4">
        <v>7.0000000000000007E-2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38C4-8396-4C4C-B6D2-4013ED1593F1}">
  <dimension ref="A1"/>
  <sheetViews>
    <sheetView workbookViewId="0">
      <selection activeCell="I112" sqref="I11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274A-0C67-4698-9775-C9C88067C076}">
  <dimension ref="A1"/>
  <sheetViews>
    <sheetView workbookViewId="0">
      <selection activeCell="I112" sqref="I11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9B0B-B493-42C3-BA74-E409CA0FE2B5}">
  <dimension ref="A1"/>
  <sheetViews>
    <sheetView workbookViewId="0">
      <selection activeCell="I112" sqref="I11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0E11-9137-374D-8536-B56C60A12AF1}">
  <dimension ref="A1:AD309"/>
  <sheetViews>
    <sheetView topLeftCell="A160" zoomScale="84" zoomScaleNormal="111" workbookViewId="0">
      <selection activeCell="I112" sqref="I112"/>
    </sheetView>
  </sheetViews>
  <sheetFormatPr baseColWidth="10" defaultColWidth="9.1640625" defaultRowHeight="15" x14ac:dyDescent="0.2"/>
  <cols>
    <col min="1" max="1" width="2.6640625" bestFit="1" customWidth="1"/>
    <col min="2" max="2" width="11.5" bestFit="1" customWidth="1"/>
    <col min="3" max="3" width="10.1640625" bestFit="1" customWidth="1"/>
    <col min="4" max="4" width="10.6640625" bestFit="1" customWidth="1"/>
    <col min="5" max="5" width="12" bestFit="1" customWidth="1"/>
    <col min="6" max="6" width="7" bestFit="1" customWidth="1"/>
    <col min="7" max="7" width="9.5" bestFit="1" customWidth="1"/>
    <col min="8" max="8" width="15.1640625" bestFit="1" customWidth="1"/>
    <col min="9" max="9" width="16.6640625" bestFit="1" customWidth="1"/>
    <col min="10" max="10" width="31.5" customWidth="1"/>
    <col min="11" max="11" width="14.5" bestFit="1" customWidth="1"/>
    <col min="12" max="12" width="16.83203125" bestFit="1" customWidth="1"/>
    <col min="13" max="13" width="13.6640625" bestFit="1" customWidth="1"/>
    <col min="14" max="14" width="15.5" style="7" bestFit="1" customWidth="1"/>
    <col min="15" max="15" width="15.6640625" bestFit="1" customWidth="1"/>
    <col min="16" max="16" width="14.1640625" bestFit="1" customWidth="1"/>
    <col min="17" max="17" width="17.1640625" bestFit="1" customWidth="1"/>
    <col min="18" max="18" width="11.83203125" bestFit="1" customWidth="1"/>
    <col min="19" max="19" width="10.5" style="7" bestFit="1" customWidth="1"/>
    <col min="20" max="20" width="8.6640625" style="7" bestFit="1" customWidth="1"/>
    <col min="22" max="22" width="2.83203125" customWidth="1"/>
    <col min="24" max="24" width="16.6640625" customWidth="1"/>
    <col min="25" max="25" width="2.83203125" customWidth="1"/>
    <col min="26" max="26" width="12.33203125" bestFit="1" customWidth="1"/>
    <col min="27" max="27" width="16.83203125" bestFit="1" customWidth="1"/>
    <col min="28" max="28" width="2.83203125" customWidth="1"/>
    <col min="29" max="29" width="11.5" bestFit="1" customWidth="1"/>
    <col min="30" max="30" width="15.33203125" bestFit="1" customWidth="1"/>
  </cols>
  <sheetData>
    <row r="1" spans="1:21" x14ac:dyDescent="0.2">
      <c r="A1" t="s">
        <v>339</v>
      </c>
      <c r="B1" t="s">
        <v>338</v>
      </c>
      <c r="F1" t="s">
        <v>328</v>
      </c>
    </row>
    <row r="2" spans="1:21" x14ac:dyDescent="0.2">
      <c r="A2" t="s">
        <v>333</v>
      </c>
      <c r="B2" t="s">
        <v>329</v>
      </c>
      <c r="C2" t="s">
        <v>328</v>
      </c>
      <c r="F2" t="s">
        <v>330</v>
      </c>
      <c r="G2" t="s">
        <v>330</v>
      </c>
    </row>
    <row r="3" spans="1:21" x14ac:dyDescent="0.2">
      <c r="A3" t="s">
        <v>334</v>
      </c>
      <c r="B3" t="s">
        <v>327</v>
      </c>
      <c r="H3" t="s">
        <v>328</v>
      </c>
      <c r="I3" t="s">
        <v>331</v>
      </c>
    </row>
    <row r="4" spans="1:21" x14ac:dyDescent="0.2">
      <c r="A4" t="s">
        <v>335</v>
      </c>
      <c r="B4" t="s">
        <v>257</v>
      </c>
      <c r="M4" t="s">
        <v>328</v>
      </c>
      <c r="N4" s="7" t="s">
        <v>331</v>
      </c>
    </row>
    <row r="5" spans="1:21" x14ac:dyDescent="0.2">
      <c r="A5" t="s">
        <v>336</v>
      </c>
      <c r="B5" t="s">
        <v>298</v>
      </c>
      <c r="K5" t="s">
        <v>328</v>
      </c>
      <c r="L5" t="s">
        <v>331</v>
      </c>
    </row>
    <row r="6" spans="1:21" x14ac:dyDescent="0.2">
      <c r="A6" t="s">
        <v>337</v>
      </c>
      <c r="B6" t="s">
        <v>326</v>
      </c>
      <c r="G6" t="s">
        <v>328</v>
      </c>
      <c r="H6" t="s">
        <v>331</v>
      </c>
      <c r="K6" t="s">
        <v>331</v>
      </c>
      <c r="M6" t="s">
        <v>331</v>
      </c>
      <c r="P6" t="s">
        <v>331</v>
      </c>
    </row>
    <row r="8" spans="1:21" x14ac:dyDescent="0.2">
      <c r="C8" t="s">
        <v>332</v>
      </c>
      <c r="D8" t="s">
        <v>114</v>
      </c>
      <c r="E8" t="s">
        <v>115</v>
      </c>
      <c r="F8" t="s">
        <v>253</v>
      </c>
      <c r="G8" t="s">
        <v>254</v>
      </c>
      <c r="H8" t="s">
        <v>325</v>
      </c>
      <c r="I8" t="s">
        <v>292</v>
      </c>
      <c r="J8" t="s">
        <v>256</v>
      </c>
      <c r="K8" t="s">
        <v>300</v>
      </c>
      <c r="L8" t="s">
        <v>298</v>
      </c>
      <c r="M8" t="s">
        <v>299</v>
      </c>
      <c r="N8" t="s">
        <v>257</v>
      </c>
      <c r="O8" t="s">
        <v>258</v>
      </c>
      <c r="P8" t="s">
        <v>259</v>
      </c>
      <c r="Q8" t="s">
        <v>278</v>
      </c>
      <c r="R8" t="s">
        <v>261</v>
      </c>
      <c r="S8" t="s">
        <v>260</v>
      </c>
      <c r="T8" s="7" t="s">
        <v>262</v>
      </c>
      <c r="U8" s="7" t="s">
        <v>263</v>
      </c>
    </row>
    <row r="9" spans="1:21" x14ac:dyDescent="0.2">
      <c r="C9" s="4">
        <v>1</v>
      </c>
      <c r="D9" s="4">
        <v>1003</v>
      </c>
      <c r="E9" s="5">
        <v>44209</v>
      </c>
      <c r="F9" s="4">
        <v>100</v>
      </c>
      <c r="G9" s="4">
        <v>5</v>
      </c>
      <c r="H9" s="23">
        <v>2</v>
      </c>
      <c r="I9" s="23" t="str">
        <f>MID(J9, 1, FIND(" ", J9, FIND(" ", J9)+1)-1)</f>
        <v>Boxstore Inc.</v>
      </c>
      <c r="J9" s="23" t="s">
        <v>0</v>
      </c>
      <c r="K9" s="23">
        <v>10</v>
      </c>
      <c r="L9" s="23" t="str">
        <f t="shared" ref="L9:L40" si="0">TRIM(SUBSTITUTE(J9,I9,""))</f>
        <v>Barista Express</v>
      </c>
      <c r="M9" s="23">
        <v>5</v>
      </c>
      <c r="N9" s="23" t="s">
        <v>1</v>
      </c>
      <c r="O9" s="23" t="s">
        <v>2</v>
      </c>
      <c r="P9" s="23">
        <v>1006</v>
      </c>
      <c r="Q9" s="4" t="s">
        <v>135</v>
      </c>
      <c r="R9" s="8">
        <v>100</v>
      </c>
      <c r="S9" s="4">
        <v>1</v>
      </c>
      <c r="T9" s="8">
        <v>100</v>
      </c>
      <c r="U9" s="8">
        <v>112</v>
      </c>
    </row>
    <row r="10" spans="1:21" x14ac:dyDescent="0.2">
      <c r="C10" s="1">
        <v>2</v>
      </c>
      <c r="D10" s="1">
        <v>1021</v>
      </c>
      <c r="E10" s="2">
        <v>44209</v>
      </c>
      <c r="F10" s="1">
        <v>200</v>
      </c>
      <c r="G10" s="1">
        <v>15</v>
      </c>
      <c r="H10" s="23">
        <v>4</v>
      </c>
      <c r="I10" s="23" t="str">
        <f>MID(J10, 1, FIND(" ", J10)-1)</f>
        <v>Hitachi</v>
      </c>
      <c r="J10" s="23" t="s">
        <v>3</v>
      </c>
      <c r="K10" s="23">
        <v>1</v>
      </c>
      <c r="L10" s="23" t="str">
        <f t="shared" si="0"/>
        <v>20 ounce Blender</v>
      </c>
      <c r="M10" s="23">
        <v>4</v>
      </c>
      <c r="N10" s="23" t="s">
        <v>264</v>
      </c>
      <c r="O10" s="23" t="s">
        <v>5</v>
      </c>
      <c r="P10" s="23">
        <v>20815001</v>
      </c>
      <c r="Q10" s="1" t="s">
        <v>122</v>
      </c>
      <c r="R10" s="9">
        <v>54.35</v>
      </c>
      <c r="S10" s="1">
        <v>2</v>
      </c>
      <c r="T10" s="9">
        <v>108.7</v>
      </c>
      <c r="U10" s="9">
        <v>121.744</v>
      </c>
    </row>
    <row r="11" spans="1:21" x14ac:dyDescent="0.2">
      <c r="C11" s="1">
        <v>3</v>
      </c>
      <c r="D11" s="1">
        <v>1021</v>
      </c>
      <c r="E11" s="2">
        <v>44209</v>
      </c>
      <c r="F11" s="1">
        <v>200</v>
      </c>
      <c r="G11" s="1">
        <v>15</v>
      </c>
      <c r="H11" s="23">
        <v>4</v>
      </c>
      <c r="I11" s="23" t="str">
        <f>MID(J11, 1, FIND(" ", J11)-1)</f>
        <v>Hitachi</v>
      </c>
      <c r="J11" s="23" t="s">
        <v>3</v>
      </c>
      <c r="K11" s="23">
        <v>1</v>
      </c>
      <c r="L11" s="23" t="str">
        <f t="shared" si="0"/>
        <v>20 ounce Blender</v>
      </c>
      <c r="M11" s="23">
        <v>4</v>
      </c>
      <c r="N11" s="23" t="s">
        <v>264</v>
      </c>
      <c r="O11" s="23" t="s">
        <v>5</v>
      </c>
      <c r="P11" s="23">
        <v>20815001</v>
      </c>
      <c r="Q11" s="1" t="s">
        <v>141</v>
      </c>
      <c r="R11" s="9">
        <v>54.35</v>
      </c>
      <c r="S11" s="1">
        <v>2</v>
      </c>
      <c r="T11" s="9">
        <v>108.7</v>
      </c>
      <c r="U11" s="9">
        <v>121.744</v>
      </c>
    </row>
    <row r="12" spans="1:21" x14ac:dyDescent="0.2">
      <c r="C12" s="4">
        <v>4</v>
      </c>
      <c r="D12" s="4">
        <v>1026</v>
      </c>
      <c r="E12" s="5">
        <v>44209</v>
      </c>
      <c r="F12" s="4">
        <v>300</v>
      </c>
      <c r="G12" s="4">
        <v>32</v>
      </c>
      <c r="H12" s="23">
        <v>7</v>
      </c>
      <c r="I12" s="23" t="str">
        <f>MID(J12, 1, FIND(" ", J12)-1)</f>
        <v>Microsoft</v>
      </c>
      <c r="J12" s="23" t="s">
        <v>6</v>
      </c>
      <c r="K12" s="23">
        <v>3</v>
      </c>
      <c r="L12" s="23" t="str">
        <f t="shared" si="0"/>
        <v>50" HDTV</v>
      </c>
      <c r="M12" s="23">
        <v>1</v>
      </c>
      <c r="N12" s="23" t="s">
        <v>239</v>
      </c>
      <c r="O12" s="23" t="s">
        <v>65</v>
      </c>
      <c r="P12" s="23">
        <v>66001</v>
      </c>
      <c r="Q12" s="4" t="s">
        <v>72</v>
      </c>
      <c r="R12" s="8">
        <v>2100</v>
      </c>
      <c r="S12" s="4">
        <v>2</v>
      </c>
      <c r="T12" s="8">
        <v>4200</v>
      </c>
      <c r="U12" s="8">
        <v>4704</v>
      </c>
    </row>
    <row r="13" spans="1:21" x14ac:dyDescent="0.2">
      <c r="C13" s="4">
        <v>5</v>
      </c>
      <c r="D13" s="4">
        <v>1026</v>
      </c>
      <c r="E13" s="5">
        <v>44209</v>
      </c>
      <c r="F13" s="4">
        <v>300</v>
      </c>
      <c r="G13" s="4">
        <v>32</v>
      </c>
      <c r="H13" s="23">
        <v>7</v>
      </c>
      <c r="I13" s="23" t="str">
        <f>MID(J13, 1, FIND(" ", J13)-1)</f>
        <v>Microsoft</v>
      </c>
      <c r="J13" s="23" t="s">
        <v>6</v>
      </c>
      <c r="K13" s="23">
        <v>3</v>
      </c>
      <c r="L13" s="23" t="str">
        <f t="shared" si="0"/>
        <v>50" HDTV</v>
      </c>
      <c r="M13" s="23">
        <v>1</v>
      </c>
      <c r="N13" s="23" t="s">
        <v>239</v>
      </c>
      <c r="O13" s="23" t="s">
        <v>65</v>
      </c>
      <c r="P13" s="23">
        <v>66001</v>
      </c>
      <c r="Q13" s="4" t="s">
        <v>112</v>
      </c>
      <c r="R13" s="8">
        <v>2100</v>
      </c>
      <c r="S13" s="4">
        <v>2</v>
      </c>
      <c r="T13" s="8">
        <v>4200</v>
      </c>
      <c r="U13" s="8">
        <v>4704</v>
      </c>
    </row>
    <row r="14" spans="1:21" x14ac:dyDescent="0.2">
      <c r="C14" s="1">
        <v>6</v>
      </c>
      <c r="D14" s="1">
        <v>1030</v>
      </c>
      <c r="E14" s="2">
        <v>44209</v>
      </c>
      <c r="F14" s="1">
        <v>400</v>
      </c>
      <c r="G14" s="1">
        <v>6</v>
      </c>
      <c r="H14" s="23">
        <v>2</v>
      </c>
      <c r="I14" s="23" t="str">
        <f>MID(J14, 1, FIND(" ", J14, FIND(" ", J14)+1)-1)</f>
        <v>Boxstore Inc.</v>
      </c>
      <c r="J14" s="23" t="s">
        <v>265</v>
      </c>
      <c r="K14" s="23">
        <v>11</v>
      </c>
      <c r="L14" s="23" t="str">
        <f t="shared" si="0"/>
        <v>Barista Express II</v>
      </c>
      <c r="M14" s="23">
        <v>5</v>
      </c>
      <c r="N14" s="23" t="s">
        <v>1</v>
      </c>
      <c r="O14" s="23" t="s">
        <v>11</v>
      </c>
      <c r="P14" s="23">
        <v>1012</v>
      </c>
      <c r="Q14" s="1" t="s">
        <v>129</v>
      </c>
      <c r="R14" s="9">
        <v>133.16999999999999</v>
      </c>
      <c r="S14" s="1">
        <v>-1</v>
      </c>
      <c r="T14" s="9">
        <v>0</v>
      </c>
      <c r="U14" s="9">
        <v>0</v>
      </c>
    </row>
    <row r="15" spans="1:21" x14ac:dyDescent="0.2">
      <c r="C15" s="1">
        <v>7</v>
      </c>
      <c r="D15" s="1">
        <v>1030</v>
      </c>
      <c r="E15" s="2">
        <v>44209</v>
      </c>
      <c r="F15" s="1">
        <v>400</v>
      </c>
      <c r="G15" s="1">
        <v>6</v>
      </c>
      <c r="H15" s="23">
        <v>2</v>
      </c>
      <c r="I15" s="23" t="str">
        <f>MID(J15, 1, FIND(" ", J15, FIND(" ", J15)+1)-1)</f>
        <v>Boxstore Inc.</v>
      </c>
      <c r="J15" s="23" t="s">
        <v>265</v>
      </c>
      <c r="K15" s="23">
        <v>11</v>
      </c>
      <c r="L15" s="23" t="str">
        <f t="shared" si="0"/>
        <v>Barista Express II</v>
      </c>
      <c r="M15" s="23">
        <v>5</v>
      </c>
      <c r="N15" s="23" t="s">
        <v>1</v>
      </c>
      <c r="O15" s="23" t="s">
        <v>11</v>
      </c>
      <c r="P15" s="23">
        <v>1012</v>
      </c>
      <c r="Q15" s="1" t="s">
        <v>130</v>
      </c>
      <c r="R15" s="9">
        <v>133.16999999999999</v>
      </c>
      <c r="S15" s="1">
        <v>1</v>
      </c>
      <c r="T15" s="9">
        <v>0</v>
      </c>
      <c r="U15" s="9">
        <v>0</v>
      </c>
    </row>
    <row r="16" spans="1:21" x14ac:dyDescent="0.2">
      <c r="C16" s="4">
        <v>8</v>
      </c>
      <c r="D16" s="4">
        <v>1031</v>
      </c>
      <c r="E16" s="5">
        <v>44210</v>
      </c>
      <c r="F16" s="4">
        <v>500</v>
      </c>
      <c r="G16" s="4">
        <v>21</v>
      </c>
      <c r="H16" s="23">
        <v>4</v>
      </c>
      <c r="I16" s="23" t="str">
        <f t="shared" ref="I16:I25" si="1">MID(J16, 1, FIND(" ", J16)-1)</f>
        <v>Hitachi</v>
      </c>
      <c r="J16" s="23" t="s">
        <v>12</v>
      </c>
      <c r="K16" s="23">
        <v>17</v>
      </c>
      <c r="L16" s="23" t="str">
        <f t="shared" si="0"/>
        <v>Super Tablet</v>
      </c>
      <c r="M16" s="23">
        <v>8</v>
      </c>
      <c r="N16" s="23" t="s">
        <v>13</v>
      </c>
      <c r="O16" s="23" t="s">
        <v>14</v>
      </c>
      <c r="P16" s="23">
        <v>41406</v>
      </c>
      <c r="Q16" s="4" t="s">
        <v>227</v>
      </c>
      <c r="R16" s="8">
        <v>1500</v>
      </c>
      <c r="S16" s="4">
        <v>2</v>
      </c>
      <c r="T16" s="8">
        <v>4731.4800000000014</v>
      </c>
      <c r="U16" s="8">
        <v>5299.2576000000017</v>
      </c>
    </row>
    <row r="17" spans="3:21" x14ac:dyDescent="0.2">
      <c r="C17" s="4">
        <v>9</v>
      </c>
      <c r="D17" s="4">
        <v>1031</v>
      </c>
      <c r="E17" s="5">
        <v>44210</v>
      </c>
      <c r="F17" s="4">
        <v>500</v>
      </c>
      <c r="G17" s="4">
        <v>21</v>
      </c>
      <c r="H17" s="23">
        <v>4</v>
      </c>
      <c r="I17" s="23" t="str">
        <f t="shared" si="1"/>
        <v>Hitachi</v>
      </c>
      <c r="J17" s="23" t="s">
        <v>12</v>
      </c>
      <c r="K17" s="23">
        <v>17</v>
      </c>
      <c r="L17" s="23" t="str">
        <f t="shared" si="0"/>
        <v>Super Tablet</v>
      </c>
      <c r="M17" s="23">
        <v>8</v>
      </c>
      <c r="N17" s="23" t="s">
        <v>13</v>
      </c>
      <c r="O17" s="23" t="s">
        <v>14</v>
      </c>
      <c r="P17" s="23">
        <v>41406</v>
      </c>
      <c r="Q17" s="4" t="s">
        <v>228</v>
      </c>
      <c r="R17" s="8">
        <v>1500</v>
      </c>
      <c r="S17" s="4">
        <v>2</v>
      </c>
      <c r="T17" s="8">
        <v>4731.4800000000014</v>
      </c>
      <c r="U17" s="8">
        <v>5299.2576000000017</v>
      </c>
    </row>
    <row r="18" spans="3:21" x14ac:dyDescent="0.2">
      <c r="C18" s="4">
        <v>10</v>
      </c>
      <c r="D18" s="4">
        <v>1031</v>
      </c>
      <c r="E18" s="5">
        <v>44210</v>
      </c>
      <c r="F18" s="4">
        <v>500</v>
      </c>
      <c r="G18" s="4">
        <v>37</v>
      </c>
      <c r="H18" s="23">
        <v>8</v>
      </c>
      <c r="I18" s="23" t="str">
        <f t="shared" si="1"/>
        <v>Panasonic</v>
      </c>
      <c r="J18" s="23" t="s">
        <v>15</v>
      </c>
      <c r="K18" s="23">
        <v>10</v>
      </c>
      <c r="L18" s="23" t="str">
        <f t="shared" si="0"/>
        <v>Barista Express</v>
      </c>
      <c r="M18" s="23">
        <v>5</v>
      </c>
      <c r="N18" s="23" t="s">
        <v>1</v>
      </c>
      <c r="O18" s="23" t="s">
        <v>16</v>
      </c>
      <c r="P18" s="23">
        <v>5618009</v>
      </c>
      <c r="Q18" s="4" t="s">
        <v>17</v>
      </c>
      <c r="R18" s="8">
        <v>199.8</v>
      </c>
      <c r="S18" s="4">
        <v>2</v>
      </c>
      <c r="T18" s="8">
        <v>4731.4800000000014</v>
      </c>
      <c r="U18" s="8">
        <v>5299.2576000000017</v>
      </c>
    </row>
    <row r="19" spans="3:21" x14ac:dyDescent="0.2">
      <c r="C19" s="4">
        <v>11</v>
      </c>
      <c r="D19" s="4">
        <v>1031</v>
      </c>
      <c r="E19" s="5">
        <v>44210</v>
      </c>
      <c r="F19" s="4">
        <v>500</v>
      </c>
      <c r="G19" s="4">
        <v>37</v>
      </c>
      <c r="H19" s="23">
        <v>8</v>
      </c>
      <c r="I19" s="23" t="str">
        <f t="shared" si="1"/>
        <v>Panasonic</v>
      </c>
      <c r="J19" s="23" t="s">
        <v>15</v>
      </c>
      <c r="K19" s="23">
        <v>10</v>
      </c>
      <c r="L19" s="23" t="str">
        <f t="shared" si="0"/>
        <v>Barista Express</v>
      </c>
      <c r="M19" s="23">
        <v>5</v>
      </c>
      <c r="N19" s="23" t="s">
        <v>1</v>
      </c>
      <c r="O19" s="23" t="s">
        <v>16</v>
      </c>
      <c r="P19" s="23">
        <v>5618009</v>
      </c>
      <c r="Q19" s="4" t="s">
        <v>184</v>
      </c>
      <c r="R19" s="8">
        <v>199.8</v>
      </c>
      <c r="S19" s="4">
        <v>2</v>
      </c>
      <c r="T19" s="8">
        <v>4731.4800000000014</v>
      </c>
      <c r="U19" s="8">
        <v>5299.2576000000017</v>
      </c>
    </row>
    <row r="20" spans="3:21" x14ac:dyDescent="0.2">
      <c r="C20" s="4">
        <v>12</v>
      </c>
      <c r="D20" s="4">
        <v>1031</v>
      </c>
      <c r="E20" s="5">
        <v>44210</v>
      </c>
      <c r="F20" s="4">
        <v>500</v>
      </c>
      <c r="G20" s="4">
        <v>38</v>
      </c>
      <c r="H20" s="23">
        <v>8</v>
      </c>
      <c r="I20" s="23" t="str">
        <f t="shared" si="1"/>
        <v>Panasonic</v>
      </c>
      <c r="J20" s="23" t="s">
        <v>18</v>
      </c>
      <c r="K20" s="23">
        <v>14</v>
      </c>
      <c r="L20" s="23" t="str">
        <f t="shared" si="0"/>
        <v>Not-as Smartphone</v>
      </c>
      <c r="M20" s="23">
        <v>7</v>
      </c>
      <c r="N20" s="23" t="s">
        <v>19</v>
      </c>
      <c r="O20" s="23" t="s">
        <v>20</v>
      </c>
      <c r="P20" s="23">
        <v>20983041</v>
      </c>
      <c r="Q20" s="4" t="s">
        <v>185</v>
      </c>
      <c r="R20" s="8">
        <v>332.97</v>
      </c>
      <c r="S20" s="4">
        <v>4</v>
      </c>
      <c r="T20" s="8">
        <v>4731.4800000000014</v>
      </c>
      <c r="U20" s="8">
        <v>5299.2576000000017</v>
      </c>
    </row>
    <row r="21" spans="3:21" x14ac:dyDescent="0.2">
      <c r="C21" s="4">
        <v>13</v>
      </c>
      <c r="D21" s="4">
        <v>1031</v>
      </c>
      <c r="E21" s="5">
        <v>44210</v>
      </c>
      <c r="F21" s="4">
        <v>500</v>
      </c>
      <c r="G21" s="4">
        <v>38</v>
      </c>
      <c r="H21" s="23">
        <v>8</v>
      </c>
      <c r="I21" s="23" t="str">
        <f t="shared" si="1"/>
        <v>Panasonic</v>
      </c>
      <c r="J21" s="23" t="s">
        <v>18</v>
      </c>
      <c r="K21" s="23">
        <v>14</v>
      </c>
      <c r="L21" s="23" t="str">
        <f t="shared" si="0"/>
        <v>Not-as Smartphone</v>
      </c>
      <c r="M21" s="23">
        <v>7</v>
      </c>
      <c r="N21" s="23" t="s">
        <v>19</v>
      </c>
      <c r="O21" s="23" t="s">
        <v>20</v>
      </c>
      <c r="P21" s="23">
        <v>20983041</v>
      </c>
      <c r="Q21" s="4" t="s">
        <v>186</v>
      </c>
      <c r="R21" s="8">
        <v>332.97</v>
      </c>
      <c r="S21" s="4">
        <v>4</v>
      </c>
      <c r="T21" s="8">
        <v>4731.4800000000014</v>
      </c>
      <c r="U21" s="8">
        <v>5299.2576000000017</v>
      </c>
    </row>
    <row r="22" spans="3:21" x14ac:dyDescent="0.2">
      <c r="C22" s="4">
        <v>14</v>
      </c>
      <c r="D22" s="4">
        <v>1031</v>
      </c>
      <c r="E22" s="5">
        <v>44210</v>
      </c>
      <c r="F22" s="4">
        <v>500</v>
      </c>
      <c r="G22" s="4">
        <v>38</v>
      </c>
      <c r="H22" s="23">
        <v>8</v>
      </c>
      <c r="I22" s="23" t="str">
        <f t="shared" si="1"/>
        <v>Panasonic</v>
      </c>
      <c r="J22" s="23" t="s">
        <v>18</v>
      </c>
      <c r="K22" s="23">
        <v>14</v>
      </c>
      <c r="L22" s="23" t="str">
        <f t="shared" si="0"/>
        <v>Not-as Smartphone</v>
      </c>
      <c r="M22" s="23">
        <v>7</v>
      </c>
      <c r="N22" s="23" t="s">
        <v>19</v>
      </c>
      <c r="O22" s="23" t="s">
        <v>20</v>
      </c>
      <c r="P22" s="23">
        <v>20983041</v>
      </c>
      <c r="Q22" s="4" t="s">
        <v>187</v>
      </c>
      <c r="R22" s="8">
        <v>332.97</v>
      </c>
      <c r="S22" s="4">
        <v>4</v>
      </c>
      <c r="T22" s="8">
        <v>4731.4800000000014</v>
      </c>
      <c r="U22" s="8">
        <v>5299.2576000000017</v>
      </c>
    </row>
    <row r="23" spans="3:21" x14ac:dyDescent="0.2">
      <c r="C23" s="4">
        <v>15</v>
      </c>
      <c r="D23" s="4">
        <v>1031</v>
      </c>
      <c r="E23" s="5">
        <v>44210</v>
      </c>
      <c r="F23" s="4">
        <v>500</v>
      </c>
      <c r="G23" s="4">
        <v>38</v>
      </c>
      <c r="H23" s="23">
        <v>8</v>
      </c>
      <c r="I23" s="23" t="str">
        <f t="shared" si="1"/>
        <v>Panasonic</v>
      </c>
      <c r="J23" s="23" t="s">
        <v>18</v>
      </c>
      <c r="K23" s="23">
        <v>14</v>
      </c>
      <c r="L23" s="23" t="str">
        <f t="shared" si="0"/>
        <v>Not-as Smartphone</v>
      </c>
      <c r="M23" s="23">
        <v>7</v>
      </c>
      <c r="N23" s="23" t="s">
        <v>19</v>
      </c>
      <c r="O23" s="23" t="s">
        <v>20</v>
      </c>
      <c r="P23" s="23">
        <v>20983041</v>
      </c>
      <c r="Q23" s="4" t="s">
        <v>188</v>
      </c>
      <c r="R23" s="8">
        <v>332.97</v>
      </c>
      <c r="S23" s="4">
        <v>4</v>
      </c>
      <c r="T23" s="8">
        <v>4731.4800000000014</v>
      </c>
      <c r="U23" s="8">
        <v>5299.2576000000017</v>
      </c>
    </row>
    <row r="24" spans="3:21" x14ac:dyDescent="0.2">
      <c r="C24" s="1">
        <v>16</v>
      </c>
      <c r="D24" s="1">
        <v>1033</v>
      </c>
      <c r="E24" s="2">
        <v>44210</v>
      </c>
      <c r="F24" s="1">
        <v>600</v>
      </c>
      <c r="G24" s="1">
        <v>34</v>
      </c>
      <c r="H24" s="23">
        <v>7</v>
      </c>
      <c r="I24" s="23" t="str">
        <f t="shared" si="1"/>
        <v>Microsoft</v>
      </c>
      <c r="J24" s="23" t="s">
        <v>22</v>
      </c>
      <c r="K24" s="23">
        <v>15</v>
      </c>
      <c r="L24" s="23" t="str">
        <f t="shared" si="0"/>
        <v>Really Smartphone</v>
      </c>
      <c r="M24" s="23">
        <v>7</v>
      </c>
      <c r="N24" s="23" t="s">
        <v>19</v>
      </c>
      <c r="O24" s="23" t="s">
        <v>23</v>
      </c>
      <c r="P24" s="23">
        <v>8427</v>
      </c>
      <c r="Q24" s="1" t="s">
        <v>175</v>
      </c>
      <c r="R24" s="9">
        <v>1010</v>
      </c>
      <c r="S24" s="1">
        <v>-1</v>
      </c>
      <c r="T24" s="9">
        <v>0</v>
      </c>
      <c r="U24" s="9">
        <v>0</v>
      </c>
    </row>
    <row r="25" spans="3:21" x14ac:dyDescent="0.2">
      <c r="C25" s="1">
        <v>17</v>
      </c>
      <c r="D25" s="1">
        <v>1033</v>
      </c>
      <c r="E25" s="2">
        <v>44210</v>
      </c>
      <c r="F25" s="1">
        <v>600</v>
      </c>
      <c r="G25" s="1">
        <v>34</v>
      </c>
      <c r="H25" s="23">
        <v>7</v>
      </c>
      <c r="I25" s="23" t="str">
        <f t="shared" si="1"/>
        <v>Microsoft</v>
      </c>
      <c r="J25" s="23" t="s">
        <v>22</v>
      </c>
      <c r="K25" s="23">
        <v>15</v>
      </c>
      <c r="L25" s="23" t="str">
        <f t="shared" si="0"/>
        <v>Really Smartphone</v>
      </c>
      <c r="M25" s="23">
        <v>7</v>
      </c>
      <c r="N25" s="23" t="s">
        <v>19</v>
      </c>
      <c r="O25" s="23" t="s">
        <v>23</v>
      </c>
      <c r="P25" s="23">
        <v>8427</v>
      </c>
      <c r="Q25" s="1" t="s">
        <v>176</v>
      </c>
      <c r="R25" s="9">
        <v>1010</v>
      </c>
      <c r="S25" s="1">
        <v>1</v>
      </c>
      <c r="T25" s="9">
        <v>0</v>
      </c>
      <c r="U25" s="9">
        <v>0</v>
      </c>
    </row>
    <row r="26" spans="3:21" x14ac:dyDescent="0.2">
      <c r="C26" s="4">
        <v>18</v>
      </c>
      <c r="D26" s="4">
        <v>1034</v>
      </c>
      <c r="E26" s="5">
        <v>44210</v>
      </c>
      <c r="F26" s="4">
        <v>700</v>
      </c>
      <c r="G26" s="4">
        <v>44</v>
      </c>
      <c r="H26" s="23">
        <v>9</v>
      </c>
      <c r="I26" s="23" t="str">
        <f>MID(J26, 1, FIND(" ", J26, FIND(" ", J26)+1)-1)</f>
        <v>Samsung Electronics</v>
      </c>
      <c r="J26" s="23" t="s">
        <v>24</v>
      </c>
      <c r="K26" s="23">
        <v>21</v>
      </c>
      <c r="L26" s="23" t="str">
        <f t="shared" si="0"/>
        <v>Washer</v>
      </c>
      <c r="M26" s="23">
        <v>9</v>
      </c>
      <c r="N26" s="23" t="s">
        <v>266</v>
      </c>
      <c r="O26" s="23" t="s">
        <v>26</v>
      </c>
      <c r="P26" s="23">
        <v>5804084</v>
      </c>
      <c r="Q26" s="4" t="s">
        <v>196</v>
      </c>
      <c r="R26" s="8">
        <v>504.69</v>
      </c>
      <c r="S26" s="4">
        <v>2</v>
      </c>
      <c r="T26" s="8">
        <v>1009.38</v>
      </c>
      <c r="U26" s="8">
        <v>1130.5056</v>
      </c>
    </row>
    <row r="27" spans="3:21" x14ac:dyDescent="0.2">
      <c r="C27" s="4">
        <v>19</v>
      </c>
      <c r="D27" s="4">
        <v>1034</v>
      </c>
      <c r="E27" s="5">
        <v>44210</v>
      </c>
      <c r="F27" s="4">
        <v>700</v>
      </c>
      <c r="G27" s="4">
        <v>44</v>
      </c>
      <c r="H27" s="23">
        <v>9</v>
      </c>
      <c r="I27" s="23" t="str">
        <f>MID(J27, 1, FIND(" ", J27, FIND(" ", J27)+1)-1)</f>
        <v>Samsung Electronics</v>
      </c>
      <c r="J27" s="23" t="s">
        <v>24</v>
      </c>
      <c r="K27" s="23">
        <v>21</v>
      </c>
      <c r="L27" s="23" t="str">
        <f t="shared" si="0"/>
        <v>Washer</v>
      </c>
      <c r="M27" s="23">
        <v>9</v>
      </c>
      <c r="N27" s="23" t="s">
        <v>266</v>
      </c>
      <c r="O27" s="23" t="s">
        <v>26</v>
      </c>
      <c r="P27" s="23">
        <v>5804084</v>
      </c>
      <c r="Q27" s="4" t="s">
        <v>197</v>
      </c>
      <c r="R27" s="8">
        <v>504.69</v>
      </c>
      <c r="S27" s="4">
        <v>2</v>
      </c>
      <c r="T27" s="8">
        <v>1009.38</v>
      </c>
      <c r="U27" s="8">
        <v>1130.5056</v>
      </c>
    </row>
    <row r="28" spans="3:21" x14ac:dyDescent="0.2">
      <c r="C28" s="1">
        <v>20</v>
      </c>
      <c r="D28" s="1">
        <v>1036</v>
      </c>
      <c r="E28" s="2">
        <v>44214</v>
      </c>
      <c r="F28" s="1">
        <v>800</v>
      </c>
      <c r="G28" s="1">
        <v>34</v>
      </c>
      <c r="H28" s="23">
        <v>7</v>
      </c>
      <c r="I28" s="23" t="str">
        <f t="shared" ref="I28:I45" si="2">MID(J28, 1, FIND(" ", J28)-1)</f>
        <v>Microsoft</v>
      </c>
      <c r="J28" s="23" t="s">
        <v>22</v>
      </c>
      <c r="K28" s="23">
        <v>15</v>
      </c>
      <c r="L28" s="23" t="str">
        <f t="shared" si="0"/>
        <v>Really Smartphone</v>
      </c>
      <c r="M28" s="23">
        <v>7</v>
      </c>
      <c r="N28" s="23" t="s">
        <v>19</v>
      </c>
      <c r="O28" s="23" t="s">
        <v>23</v>
      </c>
      <c r="P28" s="23">
        <v>8427</v>
      </c>
      <c r="Q28" s="1" t="s">
        <v>177</v>
      </c>
      <c r="R28" s="9">
        <v>1010</v>
      </c>
      <c r="S28" s="1">
        <v>2</v>
      </c>
      <c r="T28" s="9">
        <v>2020</v>
      </c>
      <c r="U28" s="9">
        <v>2262.4</v>
      </c>
    </row>
    <row r="29" spans="3:21" x14ac:dyDescent="0.2">
      <c r="C29" s="1">
        <v>21</v>
      </c>
      <c r="D29" s="1">
        <v>1036</v>
      </c>
      <c r="E29" s="2">
        <v>44214</v>
      </c>
      <c r="F29" s="1">
        <v>800</v>
      </c>
      <c r="G29" s="1">
        <v>34</v>
      </c>
      <c r="H29" s="23">
        <v>7</v>
      </c>
      <c r="I29" s="23" t="str">
        <f t="shared" si="2"/>
        <v>Microsoft</v>
      </c>
      <c r="J29" s="23" t="s">
        <v>22</v>
      </c>
      <c r="K29" s="23">
        <v>15</v>
      </c>
      <c r="L29" s="23" t="str">
        <f t="shared" si="0"/>
        <v>Really Smartphone</v>
      </c>
      <c r="M29" s="23">
        <v>7</v>
      </c>
      <c r="N29" s="23" t="s">
        <v>19</v>
      </c>
      <c r="O29" s="23" t="s">
        <v>23</v>
      </c>
      <c r="P29" s="23">
        <v>8427</v>
      </c>
      <c r="Q29" s="1" t="s">
        <v>178</v>
      </c>
      <c r="R29" s="9">
        <v>1010</v>
      </c>
      <c r="S29" s="1">
        <v>2</v>
      </c>
      <c r="T29" s="9">
        <v>2020</v>
      </c>
      <c r="U29" s="9">
        <v>2262.4</v>
      </c>
    </row>
    <row r="30" spans="3:21" x14ac:dyDescent="0.2">
      <c r="C30" s="4">
        <v>22</v>
      </c>
      <c r="D30" s="4">
        <v>1040</v>
      </c>
      <c r="E30" s="5">
        <v>44214</v>
      </c>
      <c r="F30" s="4">
        <v>900</v>
      </c>
      <c r="G30" s="4">
        <v>22</v>
      </c>
      <c r="H30" s="23">
        <v>5</v>
      </c>
      <c r="I30" s="23" t="str">
        <f t="shared" si="2"/>
        <v>Intel</v>
      </c>
      <c r="J30" s="23" t="s">
        <v>28</v>
      </c>
      <c r="K30" s="23">
        <v>1</v>
      </c>
      <c r="L30" s="23" t="str">
        <f t="shared" si="0"/>
        <v>20 ounce Blender</v>
      </c>
      <c r="M30" s="23">
        <v>4</v>
      </c>
      <c r="N30" s="23" t="s">
        <v>264</v>
      </c>
      <c r="O30" s="23" t="s">
        <v>29</v>
      </c>
      <c r="P30" s="23">
        <v>8413009</v>
      </c>
      <c r="Q30" s="4" t="s">
        <v>30</v>
      </c>
      <c r="R30" s="8">
        <v>50.75</v>
      </c>
      <c r="S30" s="4">
        <v>2</v>
      </c>
      <c r="T30" s="8">
        <v>1564.5</v>
      </c>
      <c r="U30" s="8">
        <v>1752.24</v>
      </c>
    </row>
    <row r="31" spans="3:21" x14ac:dyDescent="0.2">
      <c r="C31" s="4">
        <v>23</v>
      </c>
      <c r="D31" s="4">
        <v>1040</v>
      </c>
      <c r="E31" s="5">
        <v>44214</v>
      </c>
      <c r="F31" s="4">
        <v>900</v>
      </c>
      <c r="G31" s="4">
        <v>22</v>
      </c>
      <c r="H31" s="23">
        <v>5</v>
      </c>
      <c r="I31" s="23" t="str">
        <f t="shared" si="2"/>
        <v>Intel</v>
      </c>
      <c r="J31" s="23" t="s">
        <v>28</v>
      </c>
      <c r="K31" s="23">
        <v>1</v>
      </c>
      <c r="L31" s="23" t="str">
        <f t="shared" si="0"/>
        <v>20 ounce Blender</v>
      </c>
      <c r="M31" s="23">
        <v>4</v>
      </c>
      <c r="N31" s="23" t="s">
        <v>264</v>
      </c>
      <c r="O31" s="23" t="s">
        <v>29</v>
      </c>
      <c r="P31" s="23">
        <v>8413009</v>
      </c>
      <c r="Q31" s="4" t="s">
        <v>142</v>
      </c>
      <c r="R31" s="8">
        <v>50.75</v>
      </c>
      <c r="S31" s="4">
        <v>2</v>
      </c>
      <c r="T31" s="8">
        <v>1564.5</v>
      </c>
      <c r="U31" s="8">
        <v>1752.24</v>
      </c>
    </row>
    <row r="32" spans="3:21" x14ac:dyDescent="0.2">
      <c r="C32" s="4">
        <v>24</v>
      </c>
      <c r="D32" s="4">
        <v>1040</v>
      </c>
      <c r="E32" s="5">
        <v>44214</v>
      </c>
      <c r="F32" s="4">
        <v>900</v>
      </c>
      <c r="G32" s="4">
        <v>23</v>
      </c>
      <c r="H32" s="23">
        <v>5</v>
      </c>
      <c r="I32" s="23" t="str">
        <f t="shared" si="2"/>
        <v>Intel</v>
      </c>
      <c r="J32" s="23" t="s">
        <v>31</v>
      </c>
      <c r="K32" s="23">
        <v>10</v>
      </c>
      <c r="L32" s="23" t="str">
        <f t="shared" si="0"/>
        <v>Barista Express</v>
      </c>
      <c r="M32" s="23">
        <v>5</v>
      </c>
      <c r="N32" s="23" t="s">
        <v>1</v>
      </c>
      <c r="O32" s="23" t="s">
        <v>32</v>
      </c>
      <c r="P32" s="23">
        <v>3820009</v>
      </c>
      <c r="Q32" s="4" t="s">
        <v>143</v>
      </c>
      <c r="R32" s="8">
        <v>104.5</v>
      </c>
      <c r="S32" s="4">
        <v>14</v>
      </c>
      <c r="T32" s="8">
        <v>1564.5</v>
      </c>
      <c r="U32" s="8">
        <v>1752.24</v>
      </c>
    </row>
    <row r="33" spans="3:21" x14ac:dyDescent="0.2">
      <c r="C33" s="4">
        <v>25</v>
      </c>
      <c r="D33" s="4">
        <v>1040</v>
      </c>
      <c r="E33" s="5">
        <v>44214</v>
      </c>
      <c r="F33" s="4">
        <v>900</v>
      </c>
      <c r="G33" s="4">
        <v>23</v>
      </c>
      <c r="H33" s="23">
        <v>5</v>
      </c>
      <c r="I33" s="23" t="str">
        <f t="shared" si="2"/>
        <v>Intel</v>
      </c>
      <c r="J33" s="23" t="s">
        <v>31</v>
      </c>
      <c r="K33" s="23">
        <v>10</v>
      </c>
      <c r="L33" s="23" t="str">
        <f t="shared" si="0"/>
        <v>Barista Express</v>
      </c>
      <c r="M33" s="23">
        <v>5</v>
      </c>
      <c r="N33" s="23" t="s">
        <v>1</v>
      </c>
      <c r="O33" s="23" t="s">
        <v>32</v>
      </c>
      <c r="P33" s="23">
        <v>3820009</v>
      </c>
      <c r="Q33" s="4" t="s">
        <v>144</v>
      </c>
      <c r="R33" s="8">
        <v>104.5</v>
      </c>
      <c r="S33" s="4">
        <v>14</v>
      </c>
      <c r="T33" s="8">
        <v>1564.5</v>
      </c>
      <c r="U33" s="8">
        <v>1752.24</v>
      </c>
    </row>
    <row r="34" spans="3:21" x14ac:dyDescent="0.2">
      <c r="C34" s="4">
        <v>26</v>
      </c>
      <c r="D34" s="4">
        <v>1040</v>
      </c>
      <c r="E34" s="5">
        <v>44214</v>
      </c>
      <c r="F34" s="4">
        <v>900</v>
      </c>
      <c r="G34" s="4">
        <v>23</v>
      </c>
      <c r="H34" s="23">
        <v>5</v>
      </c>
      <c r="I34" s="23" t="str">
        <f t="shared" si="2"/>
        <v>Intel</v>
      </c>
      <c r="J34" s="23" t="s">
        <v>31</v>
      </c>
      <c r="K34" s="23">
        <v>10</v>
      </c>
      <c r="L34" s="23" t="str">
        <f t="shared" si="0"/>
        <v>Barista Express</v>
      </c>
      <c r="M34" s="23">
        <v>5</v>
      </c>
      <c r="N34" s="23" t="s">
        <v>1</v>
      </c>
      <c r="O34" s="23" t="s">
        <v>32</v>
      </c>
      <c r="P34" s="23">
        <v>3820009</v>
      </c>
      <c r="Q34" s="4" t="s">
        <v>145</v>
      </c>
      <c r="R34" s="8">
        <v>104.5</v>
      </c>
      <c r="S34" s="4">
        <v>14</v>
      </c>
      <c r="T34" s="8">
        <v>1564.5</v>
      </c>
      <c r="U34" s="8">
        <v>1752.24</v>
      </c>
    </row>
    <row r="35" spans="3:21" x14ac:dyDescent="0.2">
      <c r="C35" s="4">
        <v>27</v>
      </c>
      <c r="D35" s="4">
        <v>1040</v>
      </c>
      <c r="E35" s="5">
        <v>44214</v>
      </c>
      <c r="F35" s="4">
        <v>900</v>
      </c>
      <c r="G35" s="4">
        <v>23</v>
      </c>
      <c r="H35" s="23">
        <v>5</v>
      </c>
      <c r="I35" s="23" t="str">
        <f t="shared" si="2"/>
        <v>Intel</v>
      </c>
      <c r="J35" s="23" t="s">
        <v>31</v>
      </c>
      <c r="K35" s="23">
        <v>10</v>
      </c>
      <c r="L35" s="23" t="str">
        <f t="shared" si="0"/>
        <v>Barista Express</v>
      </c>
      <c r="M35" s="23">
        <v>5</v>
      </c>
      <c r="N35" s="23" t="s">
        <v>1</v>
      </c>
      <c r="O35" s="23" t="s">
        <v>32</v>
      </c>
      <c r="P35" s="23">
        <v>3820009</v>
      </c>
      <c r="Q35" s="4" t="s">
        <v>146</v>
      </c>
      <c r="R35" s="8">
        <v>104.5</v>
      </c>
      <c r="S35" s="4">
        <v>14</v>
      </c>
      <c r="T35" s="8">
        <v>1564.5</v>
      </c>
      <c r="U35" s="8">
        <v>1752.24</v>
      </c>
    </row>
    <row r="36" spans="3:21" x14ac:dyDescent="0.2">
      <c r="C36" s="4">
        <v>28</v>
      </c>
      <c r="D36" s="4">
        <v>1040</v>
      </c>
      <c r="E36" s="5">
        <v>44214</v>
      </c>
      <c r="F36" s="4">
        <v>900</v>
      </c>
      <c r="G36" s="4">
        <v>23</v>
      </c>
      <c r="H36" s="23">
        <v>5</v>
      </c>
      <c r="I36" s="23" t="str">
        <f t="shared" si="2"/>
        <v>Intel</v>
      </c>
      <c r="J36" s="23" t="s">
        <v>31</v>
      </c>
      <c r="K36" s="23">
        <v>10</v>
      </c>
      <c r="L36" s="23" t="str">
        <f t="shared" si="0"/>
        <v>Barista Express</v>
      </c>
      <c r="M36" s="23">
        <v>5</v>
      </c>
      <c r="N36" s="23" t="s">
        <v>1</v>
      </c>
      <c r="O36" s="23" t="s">
        <v>32</v>
      </c>
      <c r="P36" s="23">
        <v>3820009</v>
      </c>
      <c r="Q36" s="4" t="s">
        <v>147</v>
      </c>
      <c r="R36" s="8">
        <v>104.5</v>
      </c>
      <c r="S36" s="4">
        <v>14</v>
      </c>
      <c r="T36" s="8">
        <v>1564.5</v>
      </c>
      <c r="U36" s="8">
        <v>1752.24</v>
      </c>
    </row>
    <row r="37" spans="3:21" x14ac:dyDescent="0.2">
      <c r="C37" s="4">
        <v>29</v>
      </c>
      <c r="D37" s="4">
        <v>1040</v>
      </c>
      <c r="E37" s="5">
        <v>44214</v>
      </c>
      <c r="F37" s="4">
        <v>900</v>
      </c>
      <c r="G37" s="4">
        <v>23</v>
      </c>
      <c r="H37" s="23">
        <v>5</v>
      </c>
      <c r="I37" s="23" t="str">
        <f t="shared" si="2"/>
        <v>Intel</v>
      </c>
      <c r="J37" s="23" t="s">
        <v>31</v>
      </c>
      <c r="K37" s="23">
        <v>10</v>
      </c>
      <c r="L37" s="23" t="str">
        <f t="shared" si="0"/>
        <v>Barista Express</v>
      </c>
      <c r="M37" s="23">
        <v>5</v>
      </c>
      <c r="N37" s="23" t="s">
        <v>1</v>
      </c>
      <c r="O37" s="23" t="s">
        <v>32</v>
      </c>
      <c r="P37" s="23">
        <v>3820009</v>
      </c>
      <c r="Q37" s="4" t="s">
        <v>148</v>
      </c>
      <c r="R37" s="8">
        <v>104.5</v>
      </c>
      <c r="S37" s="4">
        <v>14</v>
      </c>
      <c r="T37" s="8">
        <v>1564.5</v>
      </c>
      <c r="U37" s="8">
        <v>1752.24</v>
      </c>
    </row>
    <row r="38" spans="3:21" x14ac:dyDescent="0.2">
      <c r="C38" s="4">
        <v>30</v>
      </c>
      <c r="D38" s="4">
        <v>1040</v>
      </c>
      <c r="E38" s="5">
        <v>44214</v>
      </c>
      <c r="F38" s="4">
        <v>900</v>
      </c>
      <c r="G38" s="4">
        <v>23</v>
      </c>
      <c r="H38" s="23">
        <v>5</v>
      </c>
      <c r="I38" s="23" t="str">
        <f t="shared" si="2"/>
        <v>Intel</v>
      </c>
      <c r="J38" s="23" t="s">
        <v>31</v>
      </c>
      <c r="K38" s="23">
        <v>10</v>
      </c>
      <c r="L38" s="23" t="str">
        <f t="shared" si="0"/>
        <v>Barista Express</v>
      </c>
      <c r="M38" s="23">
        <v>5</v>
      </c>
      <c r="N38" s="23" t="s">
        <v>1</v>
      </c>
      <c r="O38" s="23" t="s">
        <v>32</v>
      </c>
      <c r="P38" s="23">
        <v>3820009</v>
      </c>
      <c r="Q38" s="4" t="s">
        <v>149</v>
      </c>
      <c r="R38" s="8">
        <v>104.5</v>
      </c>
      <c r="S38" s="4">
        <v>14</v>
      </c>
      <c r="T38" s="8">
        <v>1564.5</v>
      </c>
      <c r="U38" s="8">
        <v>1752.24</v>
      </c>
    </row>
    <row r="39" spans="3:21" x14ac:dyDescent="0.2">
      <c r="C39" s="4">
        <v>31</v>
      </c>
      <c r="D39" s="4">
        <v>1040</v>
      </c>
      <c r="E39" s="5">
        <v>44214</v>
      </c>
      <c r="F39" s="4">
        <v>900</v>
      </c>
      <c r="G39" s="4">
        <v>23</v>
      </c>
      <c r="H39" s="23">
        <v>5</v>
      </c>
      <c r="I39" s="23" t="str">
        <f t="shared" si="2"/>
        <v>Intel</v>
      </c>
      <c r="J39" s="23" t="s">
        <v>31</v>
      </c>
      <c r="K39" s="23">
        <v>10</v>
      </c>
      <c r="L39" s="23" t="str">
        <f t="shared" si="0"/>
        <v>Barista Express</v>
      </c>
      <c r="M39" s="23">
        <v>5</v>
      </c>
      <c r="N39" s="23" t="s">
        <v>1</v>
      </c>
      <c r="O39" s="23" t="s">
        <v>32</v>
      </c>
      <c r="P39" s="23">
        <v>3820009</v>
      </c>
      <c r="Q39" s="4" t="s">
        <v>150</v>
      </c>
      <c r="R39" s="8">
        <v>104.5</v>
      </c>
      <c r="S39" s="4">
        <v>14</v>
      </c>
      <c r="T39" s="8">
        <v>1564.5</v>
      </c>
      <c r="U39" s="8">
        <v>1752.24</v>
      </c>
    </row>
    <row r="40" spans="3:21" x14ac:dyDescent="0.2">
      <c r="C40" s="4">
        <v>32</v>
      </c>
      <c r="D40" s="4">
        <v>1040</v>
      </c>
      <c r="E40" s="5">
        <v>44214</v>
      </c>
      <c r="F40" s="4">
        <v>900</v>
      </c>
      <c r="G40" s="4">
        <v>23</v>
      </c>
      <c r="H40" s="23">
        <v>5</v>
      </c>
      <c r="I40" s="23" t="str">
        <f t="shared" si="2"/>
        <v>Intel</v>
      </c>
      <c r="J40" s="23" t="s">
        <v>31</v>
      </c>
      <c r="K40" s="23">
        <v>10</v>
      </c>
      <c r="L40" s="23" t="str">
        <f t="shared" si="0"/>
        <v>Barista Express</v>
      </c>
      <c r="M40" s="23">
        <v>5</v>
      </c>
      <c r="N40" s="23" t="s">
        <v>1</v>
      </c>
      <c r="O40" s="23" t="s">
        <v>32</v>
      </c>
      <c r="P40" s="23">
        <v>3820009</v>
      </c>
      <c r="Q40" s="4" t="s">
        <v>151</v>
      </c>
      <c r="R40" s="8">
        <v>104.5</v>
      </c>
      <c r="S40" s="4">
        <v>14</v>
      </c>
      <c r="T40" s="8">
        <v>1564.5</v>
      </c>
      <c r="U40" s="8">
        <v>1752.24</v>
      </c>
    </row>
    <row r="41" spans="3:21" x14ac:dyDescent="0.2">
      <c r="C41" s="4">
        <v>33</v>
      </c>
      <c r="D41" s="4">
        <v>1040</v>
      </c>
      <c r="E41" s="5">
        <v>44214</v>
      </c>
      <c r="F41" s="4">
        <v>900</v>
      </c>
      <c r="G41" s="4">
        <v>23</v>
      </c>
      <c r="H41" s="23">
        <v>5</v>
      </c>
      <c r="I41" s="23" t="str">
        <f t="shared" si="2"/>
        <v>Intel</v>
      </c>
      <c r="J41" s="23" t="s">
        <v>31</v>
      </c>
      <c r="K41" s="23">
        <v>10</v>
      </c>
      <c r="L41" s="23" t="str">
        <f t="shared" ref="L41:L72" si="3">TRIM(SUBSTITUTE(J41,I41,""))</f>
        <v>Barista Express</v>
      </c>
      <c r="M41" s="23">
        <v>5</v>
      </c>
      <c r="N41" s="23" t="s">
        <v>1</v>
      </c>
      <c r="O41" s="23" t="s">
        <v>32</v>
      </c>
      <c r="P41" s="23">
        <v>3820009</v>
      </c>
      <c r="Q41" s="4" t="s">
        <v>152</v>
      </c>
      <c r="R41" s="8">
        <v>104.5</v>
      </c>
      <c r="S41" s="4">
        <v>14</v>
      </c>
      <c r="T41" s="8">
        <v>1564.5</v>
      </c>
      <c r="U41" s="8">
        <v>1752.24</v>
      </c>
    </row>
    <row r="42" spans="3:21" x14ac:dyDescent="0.2">
      <c r="C42" s="4">
        <v>34</v>
      </c>
      <c r="D42" s="4">
        <v>1040</v>
      </c>
      <c r="E42" s="5">
        <v>44214</v>
      </c>
      <c r="F42" s="4">
        <v>900</v>
      </c>
      <c r="G42" s="4">
        <v>23</v>
      </c>
      <c r="H42" s="23">
        <v>5</v>
      </c>
      <c r="I42" s="23" t="str">
        <f t="shared" si="2"/>
        <v>Intel</v>
      </c>
      <c r="J42" s="23" t="s">
        <v>31</v>
      </c>
      <c r="K42" s="23">
        <v>10</v>
      </c>
      <c r="L42" s="23" t="str">
        <f t="shared" si="3"/>
        <v>Barista Express</v>
      </c>
      <c r="M42" s="23">
        <v>5</v>
      </c>
      <c r="N42" s="23" t="s">
        <v>1</v>
      </c>
      <c r="O42" s="23" t="s">
        <v>32</v>
      </c>
      <c r="P42" s="23">
        <v>3820009</v>
      </c>
      <c r="Q42" s="4" t="s">
        <v>153</v>
      </c>
      <c r="R42" s="8">
        <v>104.5</v>
      </c>
      <c r="S42" s="4">
        <v>14</v>
      </c>
      <c r="T42" s="8">
        <v>1564.5</v>
      </c>
      <c r="U42" s="8">
        <v>1752.24</v>
      </c>
    </row>
    <row r="43" spans="3:21" x14ac:dyDescent="0.2">
      <c r="C43" s="4">
        <v>35</v>
      </c>
      <c r="D43" s="4">
        <v>1040</v>
      </c>
      <c r="E43" s="5">
        <v>44214</v>
      </c>
      <c r="F43" s="4">
        <v>900</v>
      </c>
      <c r="G43" s="4">
        <v>23</v>
      </c>
      <c r="H43" s="23">
        <v>5</v>
      </c>
      <c r="I43" s="23" t="str">
        <f t="shared" si="2"/>
        <v>Intel</v>
      </c>
      <c r="J43" s="23" t="s">
        <v>31</v>
      </c>
      <c r="K43" s="23">
        <v>10</v>
      </c>
      <c r="L43" s="23" t="str">
        <f t="shared" si="3"/>
        <v>Barista Express</v>
      </c>
      <c r="M43" s="23">
        <v>5</v>
      </c>
      <c r="N43" s="23" t="s">
        <v>1</v>
      </c>
      <c r="O43" s="23" t="s">
        <v>32</v>
      </c>
      <c r="P43" s="23">
        <v>3820009</v>
      </c>
      <c r="Q43" s="4" t="s">
        <v>154</v>
      </c>
      <c r="R43" s="8">
        <v>104.5</v>
      </c>
      <c r="S43" s="4">
        <v>14</v>
      </c>
      <c r="T43" s="8">
        <v>1564.5</v>
      </c>
      <c r="U43" s="8">
        <v>1752.24</v>
      </c>
    </row>
    <row r="44" spans="3:21" x14ac:dyDescent="0.2">
      <c r="C44" s="4">
        <v>36</v>
      </c>
      <c r="D44" s="4">
        <v>1040</v>
      </c>
      <c r="E44" s="5">
        <v>44214</v>
      </c>
      <c r="F44" s="4">
        <v>900</v>
      </c>
      <c r="G44" s="4">
        <v>23</v>
      </c>
      <c r="H44" s="23">
        <v>5</v>
      </c>
      <c r="I44" s="23" t="str">
        <f t="shared" si="2"/>
        <v>Intel</v>
      </c>
      <c r="J44" s="23" t="s">
        <v>31</v>
      </c>
      <c r="K44" s="23">
        <v>10</v>
      </c>
      <c r="L44" s="23" t="str">
        <f t="shared" si="3"/>
        <v>Barista Express</v>
      </c>
      <c r="M44" s="23">
        <v>5</v>
      </c>
      <c r="N44" s="23" t="s">
        <v>1</v>
      </c>
      <c r="O44" s="23" t="s">
        <v>32</v>
      </c>
      <c r="P44" s="23">
        <v>3820009</v>
      </c>
      <c r="Q44" s="4" t="s">
        <v>155</v>
      </c>
      <c r="R44" s="8">
        <v>104.5</v>
      </c>
      <c r="S44" s="4">
        <v>14</v>
      </c>
      <c r="T44" s="8">
        <v>1564.5</v>
      </c>
      <c r="U44" s="8">
        <v>1752.24</v>
      </c>
    </row>
    <row r="45" spans="3:21" x14ac:dyDescent="0.2">
      <c r="C45" s="4">
        <v>37</v>
      </c>
      <c r="D45" s="4">
        <v>1040</v>
      </c>
      <c r="E45" s="5">
        <v>44214</v>
      </c>
      <c r="F45" s="4">
        <v>900</v>
      </c>
      <c r="G45" s="4">
        <v>23</v>
      </c>
      <c r="H45" s="23">
        <v>5</v>
      </c>
      <c r="I45" s="23" t="str">
        <f t="shared" si="2"/>
        <v>Intel</v>
      </c>
      <c r="J45" s="23" t="s">
        <v>31</v>
      </c>
      <c r="K45" s="23">
        <v>10</v>
      </c>
      <c r="L45" s="23" t="str">
        <f t="shared" si="3"/>
        <v>Barista Express</v>
      </c>
      <c r="M45" s="23">
        <v>5</v>
      </c>
      <c r="N45" s="23" t="s">
        <v>1</v>
      </c>
      <c r="O45" s="23" t="s">
        <v>32</v>
      </c>
      <c r="P45" s="23">
        <v>3820009</v>
      </c>
      <c r="Q45" s="4" t="s">
        <v>156</v>
      </c>
      <c r="R45" s="8">
        <v>104.5</v>
      </c>
      <c r="S45" s="4">
        <v>14</v>
      </c>
      <c r="T45" s="8">
        <v>1564.5</v>
      </c>
      <c r="U45" s="8">
        <v>1752.24</v>
      </c>
    </row>
    <row r="46" spans="3:21" x14ac:dyDescent="0.2">
      <c r="C46" s="1">
        <v>38</v>
      </c>
      <c r="D46" s="1">
        <v>1042</v>
      </c>
      <c r="E46" s="2">
        <v>44214</v>
      </c>
      <c r="F46" s="1">
        <v>1000</v>
      </c>
      <c r="G46" s="1">
        <v>28</v>
      </c>
      <c r="H46" s="23">
        <v>6</v>
      </c>
      <c r="I46" s="23" t="str">
        <f>MID(J46, 1, FIND(" ", J46, FIND(" ", J46)+1)-1)</f>
        <v>LG Electronics</v>
      </c>
      <c r="J46" s="23" t="s">
        <v>33</v>
      </c>
      <c r="K46" s="23">
        <v>15</v>
      </c>
      <c r="L46" s="23" t="str">
        <f t="shared" si="3"/>
        <v>Really Smartphone</v>
      </c>
      <c r="M46" s="23">
        <v>7</v>
      </c>
      <c r="N46" s="23" t="s">
        <v>19</v>
      </c>
      <c r="O46" s="23" t="s">
        <v>82</v>
      </c>
      <c r="P46" s="23">
        <v>41398</v>
      </c>
      <c r="Q46" s="1" t="s">
        <v>170</v>
      </c>
      <c r="R46" s="9">
        <v>1040</v>
      </c>
      <c r="S46" s="1">
        <v>1</v>
      </c>
      <c r="T46" s="9">
        <v>1040</v>
      </c>
      <c r="U46" s="9">
        <v>1164.8</v>
      </c>
    </row>
    <row r="47" spans="3:21" x14ac:dyDescent="0.2">
      <c r="C47" s="4">
        <v>39</v>
      </c>
      <c r="D47" s="4">
        <v>1043</v>
      </c>
      <c r="E47" s="5">
        <v>44214</v>
      </c>
      <c r="F47" s="4">
        <v>1100</v>
      </c>
      <c r="G47" s="4">
        <v>24</v>
      </c>
      <c r="H47" s="23">
        <v>5</v>
      </c>
      <c r="I47" s="23" t="str">
        <f>MID(J47, 1, FIND(" ", J47)-1)</f>
        <v>Intel</v>
      </c>
      <c r="J47" s="23" t="s">
        <v>35</v>
      </c>
      <c r="K47" s="23">
        <v>15</v>
      </c>
      <c r="L47" s="23" t="str">
        <f t="shared" si="3"/>
        <v>Really Smartphone</v>
      </c>
      <c r="M47" s="23">
        <v>7</v>
      </c>
      <c r="N47" s="23" t="s">
        <v>19</v>
      </c>
      <c r="O47" s="23" t="s">
        <v>36</v>
      </c>
      <c r="P47" s="23">
        <v>1100321</v>
      </c>
      <c r="Q47" s="4" t="s">
        <v>229</v>
      </c>
      <c r="R47" s="8">
        <v>1272</v>
      </c>
      <c r="S47" s="4">
        <v>1</v>
      </c>
      <c r="T47" s="8">
        <v>1272</v>
      </c>
      <c r="U47" s="8">
        <v>1424.6399999999999</v>
      </c>
    </row>
    <row r="48" spans="3:21" x14ac:dyDescent="0.2">
      <c r="C48" s="1">
        <v>40</v>
      </c>
      <c r="D48" s="1">
        <v>1044</v>
      </c>
      <c r="E48" s="2">
        <v>44214</v>
      </c>
      <c r="F48" s="1">
        <v>1200</v>
      </c>
      <c r="G48" s="1">
        <v>9</v>
      </c>
      <c r="H48" s="23">
        <v>3</v>
      </c>
      <c r="I48" s="23" t="str">
        <f t="shared" ref="I48:I56" si="4">MID(J48, 1, FIND(" ", J48, FIND(" ", J48)+1)-1)</f>
        <v>Dell Technologies</v>
      </c>
      <c r="J48" s="23" t="s">
        <v>37</v>
      </c>
      <c r="K48" s="23">
        <v>1</v>
      </c>
      <c r="L48" s="23" t="str">
        <f t="shared" si="3"/>
        <v>20 ounce Blender</v>
      </c>
      <c r="M48" s="23">
        <v>4</v>
      </c>
      <c r="N48" s="23" t="s">
        <v>264</v>
      </c>
      <c r="O48" s="23" t="s">
        <v>38</v>
      </c>
      <c r="P48" s="23">
        <v>11164009</v>
      </c>
      <c r="Q48" s="1" t="s">
        <v>39</v>
      </c>
      <c r="R48" s="9">
        <v>69.53</v>
      </c>
      <c r="S48" s="1">
        <v>4</v>
      </c>
      <c r="T48" s="9">
        <v>317.88</v>
      </c>
      <c r="U48" s="9">
        <v>356.0256</v>
      </c>
    </row>
    <row r="49" spans="3:21" x14ac:dyDescent="0.2">
      <c r="C49" s="1">
        <v>41</v>
      </c>
      <c r="D49" s="1">
        <v>1044</v>
      </c>
      <c r="E49" s="2">
        <v>44214</v>
      </c>
      <c r="F49" s="1">
        <v>1200</v>
      </c>
      <c r="G49" s="1">
        <v>9</v>
      </c>
      <c r="H49" s="23">
        <v>3</v>
      </c>
      <c r="I49" s="23" t="str">
        <f t="shared" si="4"/>
        <v>Dell Technologies</v>
      </c>
      <c r="J49" s="23" t="s">
        <v>37</v>
      </c>
      <c r="K49" s="23">
        <v>1</v>
      </c>
      <c r="L49" s="23" t="str">
        <f t="shared" si="3"/>
        <v>20 ounce Blender</v>
      </c>
      <c r="M49" s="23">
        <v>4</v>
      </c>
      <c r="N49" s="23" t="s">
        <v>264</v>
      </c>
      <c r="O49" s="23" t="s">
        <v>38</v>
      </c>
      <c r="P49" s="23">
        <v>11164009</v>
      </c>
      <c r="Q49" s="1" t="s">
        <v>138</v>
      </c>
      <c r="R49" s="9">
        <v>69.53</v>
      </c>
      <c r="S49" s="1">
        <v>4</v>
      </c>
      <c r="T49" s="9">
        <v>317.88</v>
      </c>
      <c r="U49" s="9">
        <v>356.0256</v>
      </c>
    </row>
    <row r="50" spans="3:21" x14ac:dyDescent="0.2">
      <c r="C50" s="1">
        <v>42</v>
      </c>
      <c r="D50" s="1">
        <v>1044</v>
      </c>
      <c r="E50" s="2">
        <v>44214</v>
      </c>
      <c r="F50" s="1">
        <v>1200</v>
      </c>
      <c r="G50" s="1">
        <v>10</v>
      </c>
      <c r="H50" s="23">
        <v>3</v>
      </c>
      <c r="I50" s="23" t="str">
        <f t="shared" si="4"/>
        <v>Dell Technologies</v>
      </c>
      <c r="J50" s="23" t="s">
        <v>243</v>
      </c>
      <c r="K50" s="23">
        <v>2</v>
      </c>
      <c r="L50" s="23" t="str">
        <f t="shared" si="3"/>
        <v>40 ounce Blender</v>
      </c>
      <c r="M50" s="23">
        <v>4</v>
      </c>
      <c r="N50" s="23" t="s">
        <v>264</v>
      </c>
      <c r="O50" s="23" t="s">
        <v>40</v>
      </c>
      <c r="P50" s="23">
        <v>42542001</v>
      </c>
      <c r="Q50" s="1" t="s">
        <v>139</v>
      </c>
      <c r="R50" s="9">
        <v>89.41</v>
      </c>
      <c r="S50" s="1">
        <v>4</v>
      </c>
      <c r="T50" s="9">
        <v>317.88</v>
      </c>
      <c r="U50" s="9">
        <v>356.0256</v>
      </c>
    </row>
    <row r="51" spans="3:21" x14ac:dyDescent="0.2">
      <c r="C51" s="1">
        <v>43</v>
      </c>
      <c r="D51" s="1">
        <v>1044</v>
      </c>
      <c r="E51" s="2">
        <v>44214</v>
      </c>
      <c r="F51" s="1">
        <v>1200</v>
      </c>
      <c r="G51" s="1">
        <v>10</v>
      </c>
      <c r="H51" s="23">
        <v>3</v>
      </c>
      <c r="I51" s="23" t="str">
        <f t="shared" si="4"/>
        <v>Dell Technologies</v>
      </c>
      <c r="J51" s="23" t="s">
        <v>243</v>
      </c>
      <c r="K51" s="23">
        <v>2</v>
      </c>
      <c r="L51" s="23" t="str">
        <f t="shared" si="3"/>
        <v>40 ounce Blender</v>
      </c>
      <c r="M51" s="23">
        <v>4</v>
      </c>
      <c r="N51" s="23" t="s">
        <v>264</v>
      </c>
      <c r="O51" s="23" t="s">
        <v>40</v>
      </c>
      <c r="P51" s="23">
        <v>42542001</v>
      </c>
      <c r="Q51" s="1" t="s">
        <v>140</v>
      </c>
      <c r="R51" s="9">
        <v>89.41</v>
      </c>
      <c r="S51" s="1">
        <v>4</v>
      </c>
      <c r="T51" s="9">
        <v>317.88</v>
      </c>
      <c r="U51" s="9">
        <v>356.0256</v>
      </c>
    </row>
    <row r="52" spans="3:21" x14ac:dyDescent="0.2">
      <c r="C52" s="4">
        <v>44</v>
      </c>
      <c r="D52" s="4">
        <v>1046</v>
      </c>
      <c r="E52" s="5">
        <v>44214</v>
      </c>
      <c r="F52" s="4">
        <v>1300</v>
      </c>
      <c r="G52" s="4">
        <v>7</v>
      </c>
      <c r="H52" s="23">
        <v>2</v>
      </c>
      <c r="I52" s="23" t="str">
        <f t="shared" si="4"/>
        <v>Boxstore Inc.</v>
      </c>
      <c r="J52" s="23" t="s">
        <v>41</v>
      </c>
      <c r="K52" s="23">
        <v>17</v>
      </c>
      <c r="L52" s="23" t="str">
        <f t="shared" si="3"/>
        <v>Super Tablet</v>
      </c>
      <c r="M52" s="23">
        <v>8</v>
      </c>
      <c r="N52" s="23" t="s">
        <v>13</v>
      </c>
      <c r="O52" s="23" t="s">
        <v>42</v>
      </c>
      <c r="P52" s="23">
        <v>8335</v>
      </c>
      <c r="Q52" s="4" t="s">
        <v>131</v>
      </c>
      <c r="R52" s="8">
        <v>1435</v>
      </c>
      <c r="S52" s="4">
        <v>2</v>
      </c>
      <c r="T52" s="8">
        <v>5370</v>
      </c>
      <c r="U52" s="8">
        <v>6014.4</v>
      </c>
    </row>
    <row r="53" spans="3:21" x14ac:dyDescent="0.2">
      <c r="C53" s="4">
        <v>45</v>
      </c>
      <c r="D53" s="4">
        <v>1046</v>
      </c>
      <c r="E53" s="5">
        <v>44214</v>
      </c>
      <c r="F53" s="4">
        <v>1300</v>
      </c>
      <c r="G53" s="4">
        <v>7</v>
      </c>
      <c r="H53" s="23">
        <v>2</v>
      </c>
      <c r="I53" s="23" t="str">
        <f t="shared" si="4"/>
        <v>Boxstore Inc.</v>
      </c>
      <c r="J53" s="23" t="s">
        <v>41</v>
      </c>
      <c r="K53" s="23">
        <v>17</v>
      </c>
      <c r="L53" s="23" t="str">
        <f t="shared" si="3"/>
        <v>Super Tablet</v>
      </c>
      <c r="M53" s="23">
        <v>8</v>
      </c>
      <c r="N53" s="23" t="s">
        <v>13</v>
      </c>
      <c r="O53" s="23" t="s">
        <v>42</v>
      </c>
      <c r="P53" s="23">
        <v>8335</v>
      </c>
      <c r="Q53" s="4" t="s">
        <v>132</v>
      </c>
      <c r="R53" s="8">
        <v>1435</v>
      </c>
      <c r="S53" s="4">
        <v>2</v>
      </c>
      <c r="T53" s="8">
        <v>5370</v>
      </c>
      <c r="U53" s="8">
        <v>6014.4</v>
      </c>
    </row>
    <row r="54" spans="3:21" x14ac:dyDescent="0.2">
      <c r="C54" s="4">
        <v>46</v>
      </c>
      <c r="D54" s="4">
        <v>1046</v>
      </c>
      <c r="E54" s="5">
        <v>44214</v>
      </c>
      <c r="F54" s="4">
        <v>1300</v>
      </c>
      <c r="G54" s="4">
        <v>42</v>
      </c>
      <c r="H54" s="23">
        <v>9</v>
      </c>
      <c r="I54" s="23" t="str">
        <f t="shared" si="4"/>
        <v>Samsung Electronics</v>
      </c>
      <c r="J54" s="23" t="s">
        <v>43</v>
      </c>
      <c r="K54" s="23">
        <v>15</v>
      </c>
      <c r="L54" s="23" t="str">
        <f t="shared" si="3"/>
        <v>Really Smartphone</v>
      </c>
      <c r="M54" s="23">
        <v>7</v>
      </c>
      <c r="N54" s="23" t="s">
        <v>19</v>
      </c>
      <c r="O54" s="23" t="s">
        <v>44</v>
      </c>
      <c r="P54" s="23">
        <v>12490</v>
      </c>
      <c r="Q54" s="4" t="s">
        <v>192</v>
      </c>
      <c r="R54" s="8">
        <v>1250</v>
      </c>
      <c r="S54" s="4">
        <v>2</v>
      </c>
      <c r="T54" s="8">
        <v>5370</v>
      </c>
      <c r="U54" s="8">
        <v>6014.4</v>
      </c>
    </row>
    <row r="55" spans="3:21" x14ac:dyDescent="0.2">
      <c r="C55" s="4">
        <v>47</v>
      </c>
      <c r="D55" s="4">
        <v>1046</v>
      </c>
      <c r="E55" s="5">
        <v>44214</v>
      </c>
      <c r="F55" s="4">
        <v>1300</v>
      </c>
      <c r="G55" s="4">
        <v>42</v>
      </c>
      <c r="H55" s="23">
        <v>9</v>
      </c>
      <c r="I55" s="23" t="str">
        <f t="shared" si="4"/>
        <v>Samsung Electronics</v>
      </c>
      <c r="J55" s="23" t="s">
        <v>43</v>
      </c>
      <c r="K55" s="23">
        <v>15</v>
      </c>
      <c r="L55" s="23" t="str">
        <f t="shared" si="3"/>
        <v>Really Smartphone</v>
      </c>
      <c r="M55" s="23">
        <v>7</v>
      </c>
      <c r="N55" s="23" t="s">
        <v>19</v>
      </c>
      <c r="O55" s="23" t="s">
        <v>44</v>
      </c>
      <c r="P55" s="23">
        <v>12490</v>
      </c>
      <c r="Q55" s="4" t="s">
        <v>193</v>
      </c>
      <c r="R55" s="8">
        <v>1250</v>
      </c>
      <c r="S55" s="4">
        <v>2</v>
      </c>
      <c r="T55" s="8">
        <v>5370</v>
      </c>
      <c r="U55" s="8">
        <v>6014.4</v>
      </c>
    </row>
    <row r="56" spans="3:21" x14ac:dyDescent="0.2">
      <c r="C56" s="1">
        <v>48</v>
      </c>
      <c r="D56" s="1">
        <v>1048</v>
      </c>
      <c r="E56" s="2">
        <v>44214</v>
      </c>
      <c r="F56" s="1">
        <v>1400</v>
      </c>
      <c r="G56" s="1">
        <v>14</v>
      </c>
      <c r="H56" s="23">
        <v>3</v>
      </c>
      <c r="I56" s="23" t="str">
        <f t="shared" si="4"/>
        <v>Dell Technologies</v>
      </c>
      <c r="J56" s="23" t="s">
        <v>45</v>
      </c>
      <c r="K56" s="23">
        <v>15</v>
      </c>
      <c r="L56" s="23" t="str">
        <f t="shared" si="3"/>
        <v>Really Smartphone</v>
      </c>
      <c r="M56" s="23">
        <v>7</v>
      </c>
      <c r="N56" s="23" t="s">
        <v>19</v>
      </c>
      <c r="O56" s="23" t="s">
        <v>46</v>
      </c>
      <c r="P56" s="23">
        <v>50864001</v>
      </c>
      <c r="Q56" s="1" t="s">
        <v>215</v>
      </c>
      <c r="R56" s="9">
        <v>1090.9100000000001</v>
      </c>
      <c r="S56" s="1">
        <v>1</v>
      </c>
      <c r="T56" s="9">
        <v>1090.9100000000001</v>
      </c>
      <c r="U56" s="9">
        <v>1221.8192000000001</v>
      </c>
    </row>
    <row r="57" spans="3:21" x14ac:dyDescent="0.2">
      <c r="C57" s="4">
        <v>49</v>
      </c>
      <c r="D57" s="4">
        <v>1049</v>
      </c>
      <c r="E57" s="5">
        <v>44214</v>
      </c>
      <c r="F57" s="4">
        <v>1500</v>
      </c>
      <c r="G57" s="4">
        <v>18</v>
      </c>
      <c r="H57" s="23">
        <v>4</v>
      </c>
      <c r="I57" s="23" t="str">
        <f>MID(J57, 1, FIND(" ", J57)-1)</f>
        <v>Hitachi</v>
      </c>
      <c r="J57" s="23" t="s">
        <v>47</v>
      </c>
      <c r="K57" s="23">
        <v>12</v>
      </c>
      <c r="L57" s="23" t="str">
        <f t="shared" si="3"/>
        <v>Dryer</v>
      </c>
      <c r="M57" s="23">
        <v>6</v>
      </c>
      <c r="N57" s="23" t="s">
        <v>267</v>
      </c>
      <c r="O57" s="23" t="s">
        <v>87</v>
      </c>
      <c r="P57" s="23">
        <v>8359</v>
      </c>
      <c r="Q57" s="4" t="s">
        <v>220</v>
      </c>
      <c r="R57" s="8">
        <v>710</v>
      </c>
      <c r="S57" s="4">
        <v>1</v>
      </c>
      <c r="T57" s="8">
        <v>1880</v>
      </c>
      <c r="U57" s="8">
        <v>2105.6</v>
      </c>
    </row>
    <row r="58" spans="3:21" x14ac:dyDescent="0.2">
      <c r="C58" s="4">
        <v>50</v>
      </c>
      <c r="D58" s="4">
        <v>1049</v>
      </c>
      <c r="E58" s="5">
        <v>44214</v>
      </c>
      <c r="F58" s="4">
        <v>1500</v>
      </c>
      <c r="G58" s="4">
        <v>20</v>
      </c>
      <c r="H58" s="23">
        <v>4</v>
      </c>
      <c r="I58" s="23" t="str">
        <f>MID(J58, 1, FIND(" ", J58)-1)</f>
        <v>Hitachi</v>
      </c>
      <c r="J58" s="23" t="s">
        <v>50</v>
      </c>
      <c r="K58" s="23">
        <v>15</v>
      </c>
      <c r="L58" s="23" t="str">
        <f t="shared" si="3"/>
        <v>Really Smartphone</v>
      </c>
      <c r="M58" s="23">
        <v>7</v>
      </c>
      <c r="N58" s="23" t="s">
        <v>19</v>
      </c>
      <c r="O58" s="23" t="s">
        <v>51</v>
      </c>
      <c r="P58" s="23">
        <v>13563</v>
      </c>
      <c r="Q58" s="4" t="s">
        <v>226</v>
      </c>
      <c r="R58" s="8">
        <v>1170</v>
      </c>
      <c r="S58" s="4">
        <v>1</v>
      </c>
      <c r="T58" s="8">
        <v>1880</v>
      </c>
      <c r="U58" s="8">
        <v>2105.6</v>
      </c>
    </row>
    <row r="59" spans="3:21" x14ac:dyDescent="0.2">
      <c r="C59" s="1">
        <v>51</v>
      </c>
      <c r="D59" s="1">
        <v>1051</v>
      </c>
      <c r="E59" s="2">
        <v>44214</v>
      </c>
      <c r="F59" s="1">
        <v>1600</v>
      </c>
      <c r="G59" s="1">
        <v>45</v>
      </c>
      <c r="H59" s="23">
        <v>9</v>
      </c>
      <c r="I59" s="23" t="str">
        <f>MID(J59, 1, FIND(" ", J59, FIND(" ", J59)+1)-1)</f>
        <v>Samsung Electronics</v>
      </c>
      <c r="J59" s="23" t="s">
        <v>24</v>
      </c>
      <c r="K59" s="23">
        <v>21</v>
      </c>
      <c r="L59" s="23" t="str">
        <f t="shared" si="3"/>
        <v>Washer</v>
      </c>
      <c r="M59" s="23">
        <v>9</v>
      </c>
      <c r="N59" s="23" t="s">
        <v>266</v>
      </c>
      <c r="O59" s="23" t="s">
        <v>26</v>
      </c>
      <c r="P59" s="23">
        <v>5804084</v>
      </c>
      <c r="Q59" s="1" t="s">
        <v>198</v>
      </c>
      <c r="R59" s="9">
        <v>553.95000000000005</v>
      </c>
      <c r="S59" s="1">
        <v>1</v>
      </c>
      <c r="T59" s="9">
        <v>553.95000000000005</v>
      </c>
      <c r="U59" s="9">
        <v>620.42400000000009</v>
      </c>
    </row>
    <row r="60" spans="3:21" x14ac:dyDescent="0.2">
      <c r="C60" s="4">
        <v>52</v>
      </c>
      <c r="D60" s="4">
        <v>1052</v>
      </c>
      <c r="E60" s="5">
        <v>44214</v>
      </c>
      <c r="F60" s="4">
        <v>1700</v>
      </c>
      <c r="G60" s="4">
        <v>48</v>
      </c>
      <c r="H60" s="23">
        <v>10</v>
      </c>
      <c r="I60" s="23" t="str">
        <f t="shared" ref="I60:I66" si="5">MID(J60, 1, FIND(" ", J60)-1)</f>
        <v>Sony</v>
      </c>
      <c r="J60" s="23" t="s">
        <v>53</v>
      </c>
      <c r="K60" s="23">
        <v>17</v>
      </c>
      <c r="L60" s="23" t="str">
        <f t="shared" si="3"/>
        <v>Super Tablet</v>
      </c>
      <c r="M60" s="23">
        <v>8</v>
      </c>
      <c r="N60" s="23" t="s">
        <v>13</v>
      </c>
      <c r="O60" s="23" t="s">
        <v>88</v>
      </c>
      <c r="P60" s="23">
        <v>8355</v>
      </c>
      <c r="Q60" s="4" t="s">
        <v>205</v>
      </c>
      <c r="R60" s="8">
        <v>1435</v>
      </c>
      <c r="S60" s="4">
        <v>1</v>
      </c>
      <c r="T60" s="8">
        <v>1435</v>
      </c>
      <c r="U60" s="8">
        <v>1607.2</v>
      </c>
    </row>
    <row r="61" spans="3:21" x14ac:dyDescent="0.2">
      <c r="C61" s="1">
        <v>53</v>
      </c>
      <c r="D61" s="1">
        <v>1054</v>
      </c>
      <c r="E61" s="2">
        <v>44214</v>
      </c>
      <c r="F61" s="1">
        <v>1800</v>
      </c>
      <c r="G61" s="1">
        <v>16</v>
      </c>
      <c r="H61" s="23">
        <v>4</v>
      </c>
      <c r="I61" s="23" t="str">
        <f t="shared" si="5"/>
        <v>Hitachi</v>
      </c>
      <c r="J61" s="23" t="s">
        <v>55</v>
      </c>
      <c r="K61" s="23">
        <v>8</v>
      </c>
      <c r="L61" s="23" t="str">
        <f t="shared" si="3"/>
        <v>Actually a Flipper</v>
      </c>
      <c r="M61" s="23">
        <v>7</v>
      </c>
      <c r="N61" s="23" t="s">
        <v>19</v>
      </c>
      <c r="O61" s="23" t="s">
        <v>56</v>
      </c>
      <c r="P61" s="23">
        <v>40184001</v>
      </c>
      <c r="Q61" s="1" t="s">
        <v>216</v>
      </c>
      <c r="R61" s="9">
        <v>226.07</v>
      </c>
      <c r="S61" s="1">
        <v>3</v>
      </c>
      <c r="T61" s="9">
        <v>1747.3400000000001</v>
      </c>
      <c r="U61" s="9">
        <v>1957.0208000000002</v>
      </c>
    </row>
    <row r="62" spans="3:21" x14ac:dyDescent="0.2">
      <c r="C62" s="1">
        <v>54</v>
      </c>
      <c r="D62" s="1">
        <v>1054</v>
      </c>
      <c r="E62" s="2">
        <v>44214</v>
      </c>
      <c r="F62" s="1">
        <v>1800</v>
      </c>
      <c r="G62" s="1">
        <v>16</v>
      </c>
      <c r="H62" s="23">
        <v>4</v>
      </c>
      <c r="I62" s="23" t="str">
        <f t="shared" si="5"/>
        <v>Hitachi</v>
      </c>
      <c r="J62" s="23" t="s">
        <v>55</v>
      </c>
      <c r="K62" s="23">
        <v>8</v>
      </c>
      <c r="L62" s="23" t="str">
        <f t="shared" si="3"/>
        <v>Actually a Flipper</v>
      </c>
      <c r="M62" s="23">
        <v>7</v>
      </c>
      <c r="N62" s="23" t="s">
        <v>19</v>
      </c>
      <c r="O62" s="23" t="s">
        <v>56</v>
      </c>
      <c r="P62" s="23">
        <v>40184001</v>
      </c>
      <c r="Q62" s="1" t="s">
        <v>217</v>
      </c>
      <c r="R62" s="9">
        <v>226.07</v>
      </c>
      <c r="S62" s="1">
        <v>3</v>
      </c>
      <c r="T62" s="9">
        <v>1747.3400000000001</v>
      </c>
      <c r="U62" s="9">
        <v>1957.0208000000002</v>
      </c>
    </row>
    <row r="63" spans="3:21" x14ac:dyDescent="0.2">
      <c r="C63" s="1">
        <v>55</v>
      </c>
      <c r="D63" s="1">
        <v>1054</v>
      </c>
      <c r="E63" s="2">
        <v>44214</v>
      </c>
      <c r="F63" s="1">
        <v>1800</v>
      </c>
      <c r="G63" s="1">
        <v>16</v>
      </c>
      <c r="H63" s="23">
        <v>4</v>
      </c>
      <c r="I63" s="23" t="str">
        <f t="shared" si="5"/>
        <v>Hitachi</v>
      </c>
      <c r="J63" s="23" t="s">
        <v>55</v>
      </c>
      <c r="K63" s="23">
        <v>8</v>
      </c>
      <c r="L63" s="23" t="str">
        <f t="shared" si="3"/>
        <v>Actually a Flipper</v>
      </c>
      <c r="M63" s="23">
        <v>7</v>
      </c>
      <c r="N63" s="23" t="s">
        <v>19</v>
      </c>
      <c r="O63" s="23" t="s">
        <v>56</v>
      </c>
      <c r="P63" s="23">
        <v>40184001</v>
      </c>
      <c r="Q63" s="1" t="s">
        <v>218</v>
      </c>
      <c r="R63" s="9">
        <v>226.07</v>
      </c>
      <c r="S63" s="1">
        <v>3</v>
      </c>
      <c r="T63" s="9">
        <v>1747.3400000000001</v>
      </c>
      <c r="U63" s="9">
        <v>1957.0208000000002</v>
      </c>
    </row>
    <row r="64" spans="3:21" x14ac:dyDescent="0.2">
      <c r="C64" s="1">
        <v>56</v>
      </c>
      <c r="D64" s="1">
        <v>1054</v>
      </c>
      <c r="E64" s="2">
        <v>44214</v>
      </c>
      <c r="F64" s="1">
        <v>1800</v>
      </c>
      <c r="G64" s="1">
        <v>17</v>
      </c>
      <c r="H64" s="23">
        <v>4</v>
      </c>
      <c r="I64" s="23" t="str">
        <f t="shared" si="5"/>
        <v>Hitachi</v>
      </c>
      <c r="J64" s="23" t="s">
        <v>57</v>
      </c>
      <c r="K64" s="23">
        <v>10</v>
      </c>
      <c r="L64" s="23" t="str">
        <f t="shared" si="3"/>
        <v>Barista Express</v>
      </c>
      <c r="M64" s="23">
        <v>5</v>
      </c>
      <c r="N64" s="23" t="s">
        <v>1</v>
      </c>
      <c r="O64" s="23" t="s">
        <v>58</v>
      </c>
      <c r="P64" s="23">
        <v>40182001</v>
      </c>
      <c r="Q64" s="1" t="s">
        <v>219</v>
      </c>
      <c r="R64" s="9">
        <v>172.63</v>
      </c>
      <c r="S64" s="1">
        <v>1</v>
      </c>
      <c r="T64" s="9">
        <v>1747.3400000000001</v>
      </c>
      <c r="U64" s="9">
        <v>1957.0208000000002</v>
      </c>
    </row>
    <row r="65" spans="3:21" x14ac:dyDescent="0.2">
      <c r="C65" s="1">
        <v>57</v>
      </c>
      <c r="D65" s="1">
        <v>1054</v>
      </c>
      <c r="E65" s="2">
        <v>44214</v>
      </c>
      <c r="F65" s="1">
        <v>1800</v>
      </c>
      <c r="G65" s="1">
        <v>19</v>
      </c>
      <c r="H65" s="23">
        <v>4</v>
      </c>
      <c r="I65" s="23" t="str">
        <f t="shared" si="5"/>
        <v>Hitachi</v>
      </c>
      <c r="J65" s="23" t="s">
        <v>59</v>
      </c>
      <c r="K65" s="23">
        <v>13</v>
      </c>
      <c r="L65" s="23" t="str">
        <f t="shared" si="3"/>
        <v>Mini Tablet</v>
      </c>
      <c r="M65" s="23">
        <v>8</v>
      </c>
      <c r="N65" s="23" t="s">
        <v>13</v>
      </c>
      <c r="O65" s="23" t="s">
        <v>60</v>
      </c>
      <c r="P65" s="23">
        <v>5850009</v>
      </c>
      <c r="Q65" s="1" t="s">
        <v>224</v>
      </c>
      <c r="R65" s="9">
        <v>448.25</v>
      </c>
      <c r="S65" s="1">
        <v>2</v>
      </c>
      <c r="T65" s="9">
        <v>1747.3400000000001</v>
      </c>
      <c r="U65" s="9">
        <v>1957.0208000000002</v>
      </c>
    </row>
    <row r="66" spans="3:21" x14ac:dyDescent="0.2">
      <c r="C66" s="1">
        <v>58</v>
      </c>
      <c r="D66" s="1">
        <v>1054</v>
      </c>
      <c r="E66" s="2">
        <v>44214</v>
      </c>
      <c r="F66" s="1">
        <v>1800</v>
      </c>
      <c r="G66" s="1">
        <v>19</v>
      </c>
      <c r="H66" s="23">
        <v>4</v>
      </c>
      <c r="I66" s="23" t="str">
        <f t="shared" si="5"/>
        <v>Hitachi</v>
      </c>
      <c r="J66" s="23" t="s">
        <v>59</v>
      </c>
      <c r="K66" s="23">
        <v>13</v>
      </c>
      <c r="L66" s="23" t="str">
        <f t="shared" si="3"/>
        <v>Mini Tablet</v>
      </c>
      <c r="M66" s="23">
        <v>8</v>
      </c>
      <c r="N66" s="23" t="s">
        <v>13</v>
      </c>
      <c r="O66" s="23" t="s">
        <v>60</v>
      </c>
      <c r="P66" s="23">
        <v>5850009</v>
      </c>
      <c r="Q66" s="1" t="s">
        <v>225</v>
      </c>
      <c r="R66" s="9">
        <v>448.25</v>
      </c>
      <c r="S66" s="1">
        <v>2</v>
      </c>
      <c r="T66" s="9">
        <v>1747.3400000000001</v>
      </c>
      <c r="U66" s="9">
        <v>1957.0208000000002</v>
      </c>
    </row>
    <row r="67" spans="3:21" x14ac:dyDescent="0.2">
      <c r="C67" s="4">
        <v>59</v>
      </c>
      <c r="D67" s="4">
        <v>1056</v>
      </c>
      <c r="E67" s="5">
        <v>44214</v>
      </c>
      <c r="F67" s="4">
        <v>1900</v>
      </c>
      <c r="G67" s="4">
        <v>30</v>
      </c>
      <c r="H67" s="23">
        <v>6</v>
      </c>
      <c r="I67" s="23" t="str">
        <f>MID(J67, 1, FIND(" ", J67, FIND(" ", J67)+1)-1)</f>
        <v>LG Electronics</v>
      </c>
      <c r="J67" s="23" t="s">
        <v>268</v>
      </c>
      <c r="K67" s="23">
        <v>19</v>
      </c>
      <c r="L67" s="23" t="str">
        <f t="shared" si="3"/>
        <v>Super Tablet X</v>
      </c>
      <c r="M67" s="23">
        <v>8</v>
      </c>
      <c r="N67" s="23" t="s">
        <v>13</v>
      </c>
      <c r="O67" s="23" t="s">
        <v>62</v>
      </c>
      <c r="P67" s="23">
        <v>11577</v>
      </c>
      <c r="Q67" s="4" t="s">
        <v>172</v>
      </c>
      <c r="R67" s="8">
        <v>1842</v>
      </c>
      <c r="S67" s="4">
        <v>2</v>
      </c>
      <c r="T67" s="8">
        <v>7666</v>
      </c>
      <c r="U67" s="8">
        <v>8585.92</v>
      </c>
    </row>
    <row r="68" spans="3:21" x14ac:dyDescent="0.2">
      <c r="C68" s="4">
        <v>60</v>
      </c>
      <c r="D68" s="4">
        <v>1056</v>
      </c>
      <c r="E68" s="5">
        <v>44214</v>
      </c>
      <c r="F68" s="4">
        <v>1900</v>
      </c>
      <c r="G68" s="4">
        <v>30</v>
      </c>
      <c r="H68" s="23">
        <v>6</v>
      </c>
      <c r="I68" s="23" t="str">
        <f>MID(J68, 1, FIND(" ", J68, FIND(" ", J68)+1)-1)</f>
        <v>LG Electronics</v>
      </c>
      <c r="J68" s="23" t="s">
        <v>268</v>
      </c>
      <c r="K68" s="23">
        <v>19</v>
      </c>
      <c r="L68" s="23" t="str">
        <f t="shared" si="3"/>
        <v>Super Tablet X</v>
      </c>
      <c r="M68" s="23">
        <v>8</v>
      </c>
      <c r="N68" s="23" t="s">
        <v>13</v>
      </c>
      <c r="O68" s="23" t="s">
        <v>62</v>
      </c>
      <c r="P68" s="23">
        <v>11577</v>
      </c>
      <c r="Q68" s="4" t="s">
        <v>173</v>
      </c>
      <c r="R68" s="8">
        <v>1842</v>
      </c>
      <c r="S68" s="4">
        <v>2</v>
      </c>
      <c r="T68" s="8">
        <v>7666</v>
      </c>
      <c r="U68" s="8">
        <v>8585.92</v>
      </c>
    </row>
    <row r="69" spans="3:21" x14ac:dyDescent="0.2">
      <c r="C69" s="4">
        <v>61</v>
      </c>
      <c r="D69" s="4">
        <v>1056</v>
      </c>
      <c r="E69" s="5">
        <v>44214</v>
      </c>
      <c r="F69" s="4">
        <v>1900</v>
      </c>
      <c r="G69" s="4">
        <v>36</v>
      </c>
      <c r="H69" s="23">
        <v>7</v>
      </c>
      <c r="I69" s="23" t="str">
        <f t="shared" ref="I69:I74" si="6">MID(J69, 1, FIND(" ", J69)-1)</f>
        <v>Microsoft</v>
      </c>
      <c r="J69" s="23" t="s">
        <v>63</v>
      </c>
      <c r="K69" s="23">
        <v>17</v>
      </c>
      <c r="L69" s="23" t="str">
        <f t="shared" si="3"/>
        <v>Super Tablet</v>
      </c>
      <c r="M69" s="23">
        <v>8</v>
      </c>
      <c r="N69" s="23" t="s">
        <v>13</v>
      </c>
      <c r="O69" s="23" t="s">
        <v>64</v>
      </c>
      <c r="P69" s="23">
        <v>41491</v>
      </c>
      <c r="Q69" s="4" t="s">
        <v>182</v>
      </c>
      <c r="R69" s="8">
        <v>1991</v>
      </c>
      <c r="S69" s="4">
        <v>2</v>
      </c>
      <c r="T69" s="8">
        <v>7666</v>
      </c>
      <c r="U69" s="8">
        <v>8585.92</v>
      </c>
    </row>
    <row r="70" spans="3:21" x14ac:dyDescent="0.2">
      <c r="C70" s="4">
        <v>62</v>
      </c>
      <c r="D70" s="4">
        <v>1056</v>
      </c>
      <c r="E70" s="5">
        <v>44214</v>
      </c>
      <c r="F70" s="4">
        <v>1900</v>
      </c>
      <c r="G70" s="4">
        <v>36</v>
      </c>
      <c r="H70" s="23">
        <v>7</v>
      </c>
      <c r="I70" s="23" t="str">
        <f t="shared" si="6"/>
        <v>Microsoft</v>
      </c>
      <c r="J70" s="23" t="s">
        <v>63</v>
      </c>
      <c r="K70" s="23">
        <v>17</v>
      </c>
      <c r="L70" s="23" t="str">
        <f t="shared" si="3"/>
        <v>Super Tablet</v>
      </c>
      <c r="M70" s="23">
        <v>8</v>
      </c>
      <c r="N70" s="23" t="s">
        <v>13</v>
      </c>
      <c r="O70" s="23" t="s">
        <v>64</v>
      </c>
      <c r="P70" s="23">
        <v>41491</v>
      </c>
      <c r="Q70" s="4" t="s">
        <v>183</v>
      </c>
      <c r="R70" s="8">
        <v>1991</v>
      </c>
      <c r="S70" s="4">
        <v>2</v>
      </c>
      <c r="T70" s="8">
        <v>7666</v>
      </c>
      <c r="U70" s="8">
        <v>8585.92</v>
      </c>
    </row>
    <row r="71" spans="3:21" x14ac:dyDescent="0.2">
      <c r="C71" s="1">
        <v>63</v>
      </c>
      <c r="D71" s="1">
        <v>1057</v>
      </c>
      <c r="E71" s="2">
        <v>44214</v>
      </c>
      <c r="F71" s="1">
        <v>2000</v>
      </c>
      <c r="G71" s="1">
        <v>31</v>
      </c>
      <c r="H71" s="23">
        <v>7</v>
      </c>
      <c r="I71" s="23" t="str">
        <f t="shared" si="6"/>
        <v>Microsoft</v>
      </c>
      <c r="J71" s="23" t="s">
        <v>269</v>
      </c>
      <c r="K71" s="23">
        <v>4</v>
      </c>
      <c r="L71" s="23" t="str">
        <f t="shared" si="3"/>
        <v>55" HDTV</v>
      </c>
      <c r="M71" s="23">
        <v>1</v>
      </c>
      <c r="N71" s="23" t="s">
        <v>239</v>
      </c>
      <c r="O71" s="23" t="s">
        <v>270</v>
      </c>
      <c r="P71" s="23">
        <v>56014</v>
      </c>
      <c r="Q71" s="1" t="s">
        <v>66</v>
      </c>
      <c r="R71" s="9">
        <v>2605</v>
      </c>
      <c r="S71" s="1">
        <v>2</v>
      </c>
      <c r="T71" s="9">
        <v>5210</v>
      </c>
      <c r="U71" s="9">
        <v>5835.2</v>
      </c>
    </row>
    <row r="72" spans="3:21" x14ac:dyDescent="0.2">
      <c r="C72" s="1">
        <v>64</v>
      </c>
      <c r="D72" s="1">
        <v>1057</v>
      </c>
      <c r="E72" s="2">
        <v>44214</v>
      </c>
      <c r="F72" s="1">
        <v>2000</v>
      </c>
      <c r="G72" s="1">
        <v>31</v>
      </c>
      <c r="H72" s="23">
        <v>7</v>
      </c>
      <c r="I72" s="23" t="str">
        <f t="shared" si="6"/>
        <v>Microsoft</v>
      </c>
      <c r="J72" s="23" t="s">
        <v>269</v>
      </c>
      <c r="K72" s="23">
        <v>4</v>
      </c>
      <c r="L72" s="23" t="str">
        <f t="shared" si="3"/>
        <v>55" HDTV</v>
      </c>
      <c r="M72" s="23">
        <v>1</v>
      </c>
      <c r="N72" s="23" t="s">
        <v>239</v>
      </c>
      <c r="O72" s="23" t="s">
        <v>270</v>
      </c>
      <c r="P72" s="23">
        <v>56014</v>
      </c>
      <c r="Q72" s="1" t="s">
        <v>9</v>
      </c>
      <c r="R72" s="9">
        <v>2605</v>
      </c>
      <c r="S72" s="1">
        <v>2</v>
      </c>
      <c r="T72" s="9">
        <v>5210</v>
      </c>
      <c r="U72" s="9">
        <v>5835.2</v>
      </c>
    </row>
    <row r="73" spans="3:21" x14ac:dyDescent="0.2">
      <c r="C73" s="4">
        <v>65</v>
      </c>
      <c r="D73" s="4">
        <v>1058</v>
      </c>
      <c r="E73" s="5">
        <v>44214</v>
      </c>
      <c r="F73" s="4">
        <v>2100</v>
      </c>
      <c r="G73" s="4">
        <v>35</v>
      </c>
      <c r="H73" s="23">
        <v>7</v>
      </c>
      <c r="I73" s="23" t="str">
        <f t="shared" si="6"/>
        <v>Microsoft</v>
      </c>
      <c r="J73" s="23" t="s">
        <v>271</v>
      </c>
      <c r="K73" s="23">
        <v>16</v>
      </c>
      <c r="L73" s="23" t="str">
        <f t="shared" ref="L73:L104" si="7">TRIM(SUBSTITUTE(J73,I73,""))</f>
        <v>Really Smartphone X</v>
      </c>
      <c r="M73" s="23">
        <v>7</v>
      </c>
      <c r="N73" s="23" t="s">
        <v>19</v>
      </c>
      <c r="O73" s="23" t="s">
        <v>67</v>
      </c>
      <c r="P73" s="23">
        <v>13628</v>
      </c>
      <c r="Q73" s="4" t="s">
        <v>179</v>
      </c>
      <c r="R73" s="8">
        <v>1350</v>
      </c>
      <c r="S73" s="4">
        <v>1</v>
      </c>
      <c r="T73" s="8">
        <v>0</v>
      </c>
      <c r="U73" s="8">
        <v>0</v>
      </c>
    </row>
    <row r="74" spans="3:21" x14ac:dyDescent="0.2">
      <c r="C74" s="4">
        <v>66</v>
      </c>
      <c r="D74" s="4">
        <v>1058</v>
      </c>
      <c r="E74" s="5">
        <v>44214</v>
      </c>
      <c r="F74" s="4">
        <v>2100</v>
      </c>
      <c r="G74" s="4">
        <v>35</v>
      </c>
      <c r="H74" s="23">
        <v>7</v>
      </c>
      <c r="I74" s="23" t="str">
        <f t="shared" si="6"/>
        <v>Microsoft</v>
      </c>
      <c r="J74" s="23" t="s">
        <v>271</v>
      </c>
      <c r="K74" s="23">
        <v>16</v>
      </c>
      <c r="L74" s="23" t="str">
        <f t="shared" si="7"/>
        <v>Really Smartphone X</v>
      </c>
      <c r="M74" s="23">
        <v>7</v>
      </c>
      <c r="N74" s="23" t="s">
        <v>19</v>
      </c>
      <c r="O74" s="23" t="s">
        <v>67</v>
      </c>
      <c r="P74" s="23">
        <v>13628</v>
      </c>
      <c r="Q74" s="4" t="s">
        <v>180</v>
      </c>
      <c r="R74" s="8">
        <v>1350</v>
      </c>
      <c r="S74" s="4">
        <v>-1</v>
      </c>
      <c r="T74" s="8">
        <v>0</v>
      </c>
      <c r="U74" s="8">
        <v>0</v>
      </c>
    </row>
    <row r="75" spans="3:21" x14ac:dyDescent="0.2">
      <c r="C75" s="1">
        <v>67</v>
      </c>
      <c r="D75" s="1">
        <v>1064</v>
      </c>
      <c r="E75" s="2">
        <v>44215</v>
      </c>
      <c r="F75" s="1">
        <v>2200</v>
      </c>
      <c r="G75" s="1">
        <v>29</v>
      </c>
      <c r="H75" s="23">
        <v>6</v>
      </c>
      <c r="I75" s="23" t="str">
        <f>MID(J75, 1, FIND(" ", J75, FIND(" ", J75)+1)-1)</f>
        <v>LG Electronics</v>
      </c>
      <c r="J75" s="23" t="s">
        <v>61</v>
      </c>
      <c r="K75" s="23">
        <v>17</v>
      </c>
      <c r="L75" s="23" t="str">
        <f t="shared" si="7"/>
        <v>Super Tablet</v>
      </c>
      <c r="M75" s="23">
        <v>8</v>
      </c>
      <c r="N75" s="23" t="s">
        <v>13</v>
      </c>
      <c r="O75" s="23" t="s">
        <v>69</v>
      </c>
      <c r="P75" s="23">
        <v>8335</v>
      </c>
      <c r="Q75" s="1" t="s">
        <v>171</v>
      </c>
      <c r="R75" s="9">
        <v>1435</v>
      </c>
      <c r="S75" s="1">
        <v>-2</v>
      </c>
      <c r="T75" s="9">
        <v>-2870</v>
      </c>
      <c r="U75" s="9">
        <v>-3214.4</v>
      </c>
    </row>
    <row r="76" spans="3:21" x14ac:dyDescent="0.2">
      <c r="C76" s="1">
        <v>68</v>
      </c>
      <c r="D76" s="1">
        <v>1064</v>
      </c>
      <c r="E76" s="2">
        <v>44215</v>
      </c>
      <c r="F76" s="1">
        <v>2200</v>
      </c>
      <c r="G76" s="1">
        <v>29</v>
      </c>
      <c r="H76" s="23">
        <v>6</v>
      </c>
      <c r="I76" s="23" t="str">
        <f>MID(J76, 1, FIND(" ", J76, FIND(" ", J76)+1)-1)</f>
        <v>LG Electronics</v>
      </c>
      <c r="J76" s="23" t="s">
        <v>61</v>
      </c>
      <c r="K76" s="23">
        <v>17</v>
      </c>
      <c r="L76" s="23" t="str">
        <f t="shared" si="7"/>
        <v>Super Tablet</v>
      </c>
      <c r="M76" s="23">
        <v>8</v>
      </c>
      <c r="N76" s="23" t="s">
        <v>13</v>
      </c>
      <c r="O76" s="23" t="s">
        <v>69</v>
      </c>
      <c r="P76" s="23">
        <v>8335</v>
      </c>
      <c r="Q76" s="1" t="s">
        <v>272</v>
      </c>
      <c r="R76" s="9">
        <v>1435</v>
      </c>
      <c r="S76" s="1">
        <v>-2</v>
      </c>
      <c r="T76" s="9">
        <v>-2870</v>
      </c>
      <c r="U76" s="9">
        <v>-3214.4</v>
      </c>
    </row>
    <row r="77" spans="3:21" x14ac:dyDescent="0.2">
      <c r="C77" s="4">
        <v>69</v>
      </c>
      <c r="D77" s="4">
        <v>1089</v>
      </c>
      <c r="E77" s="5">
        <v>44251</v>
      </c>
      <c r="F77" s="4">
        <v>2300</v>
      </c>
      <c r="G77" s="4">
        <v>33</v>
      </c>
      <c r="H77" s="23">
        <v>7</v>
      </c>
      <c r="I77" s="23" t="str">
        <f>MID(J77, 1, FIND(" ", J77)-1)</f>
        <v>Microsoft</v>
      </c>
      <c r="J77" s="23" t="s">
        <v>70</v>
      </c>
      <c r="K77" s="23">
        <v>14</v>
      </c>
      <c r="L77" s="23" t="str">
        <f t="shared" si="7"/>
        <v>Not-as Smartphone</v>
      </c>
      <c r="M77" s="23">
        <v>7</v>
      </c>
      <c r="N77" s="23" t="s">
        <v>19</v>
      </c>
      <c r="O77" s="23" t="s">
        <v>71</v>
      </c>
      <c r="P77" s="23">
        <v>2124</v>
      </c>
      <c r="Q77" s="4" t="s">
        <v>174</v>
      </c>
      <c r="R77" s="8">
        <v>358.74</v>
      </c>
      <c r="S77" s="4">
        <v>-2</v>
      </c>
      <c r="T77" s="8">
        <v>-717.48</v>
      </c>
      <c r="U77" s="8">
        <v>-803.57760000000007</v>
      </c>
    </row>
    <row r="78" spans="3:21" x14ac:dyDescent="0.2">
      <c r="C78" s="4">
        <v>70</v>
      </c>
      <c r="D78" s="4">
        <v>1089</v>
      </c>
      <c r="E78" s="5">
        <v>44251</v>
      </c>
      <c r="F78" s="4">
        <v>2300</v>
      </c>
      <c r="G78" s="4">
        <v>33</v>
      </c>
      <c r="H78" s="23">
        <v>7</v>
      </c>
      <c r="I78" s="23" t="str">
        <f>MID(J78, 1, FIND(" ", J78)-1)</f>
        <v>Microsoft</v>
      </c>
      <c r="J78" s="23" t="s">
        <v>70</v>
      </c>
      <c r="K78" s="23">
        <v>14</v>
      </c>
      <c r="L78" s="23" t="str">
        <f t="shared" si="7"/>
        <v>Not-as Smartphone</v>
      </c>
      <c r="M78" s="23">
        <v>7</v>
      </c>
      <c r="N78" s="23" t="s">
        <v>19</v>
      </c>
      <c r="O78" s="23" t="s">
        <v>71</v>
      </c>
      <c r="P78" s="23">
        <v>2124</v>
      </c>
      <c r="Q78" s="4" t="s">
        <v>273</v>
      </c>
      <c r="R78" s="8">
        <v>358.74</v>
      </c>
      <c r="S78" s="4">
        <v>-2</v>
      </c>
      <c r="T78" s="8">
        <v>-717.48</v>
      </c>
      <c r="U78" s="8">
        <v>-803.57760000000007</v>
      </c>
    </row>
    <row r="79" spans="3:21" x14ac:dyDescent="0.2">
      <c r="C79" s="1">
        <v>71</v>
      </c>
      <c r="D79" s="1">
        <v>1090</v>
      </c>
      <c r="E79" s="2">
        <v>44251</v>
      </c>
      <c r="F79" s="1">
        <v>2400</v>
      </c>
      <c r="G79" s="1">
        <v>8</v>
      </c>
      <c r="H79" s="23">
        <v>2</v>
      </c>
      <c r="I79" s="23" t="str">
        <f t="shared" ref="I79:I103" si="8">MID(J79, 1, FIND(" ", J79, FIND(" ", J79)+1)-1)</f>
        <v>Boxstore Inc.</v>
      </c>
      <c r="J79" s="23" t="s">
        <v>274</v>
      </c>
      <c r="K79" s="23">
        <v>18</v>
      </c>
      <c r="L79" s="23" t="str">
        <f t="shared" si="7"/>
        <v>Super Tablet 1TB</v>
      </c>
      <c r="M79" s="23">
        <v>8</v>
      </c>
      <c r="N79" s="23" t="s">
        <v>13</v>
      </c>
      <c r="O79" s="23" t="s">
        <v>73</v>
      </c>
      <c r="P79" s="23">
        <v>8360</v>
      </c>
      <c r="Q79" s="1" t="s">
        <v>133</v>
      </c>
      <c r="R79" s="9">
        <v>2000</v>
      </c>
      <c r="S79" s="1">
        <v>4</v>
      </c>
      <c r="T79" s="9">
        <v>8000</v>
      </c>
      <c r="U79" s="9">
        <v>8960</v>
      </c>
    </row>
    <row r="80" spans="3:21" x14ac:dyDescent="0.2">
      <c r="C80" s="1">
        <v>72</v>
      </c>
      <c r="D80" s="1">
        <v>1090</v>
      </c>
      <c r="E80" s="2">
        <v>44251</v>
      </c>
      <c r="F80" s="1">
        <v>2400</v>
      </c>
      <c r="G80" s="1">
        <v>8</v>
      </c>
      <c r="H80" s="23">
        <v>2</v>
      </c>
      <c r="I80" s="23" t="str">
        <f t="shared" si="8"/>
        <v>Boxstore Inc.</v>
      </c>
      <c r="J80" s="23" t="s">
        <v>274</v>
      </c>
      <c r="K80" s="23">
        <v>18</v>
      </c>
      <c r="L80" s="23" t="str">
        <f t="shared" si="7"/>
        <v>Super Tablet 1TB</v>
      </c>
      <c r="M80" s="23">
        <v>8</v>
      </c>
      <c r="N80" s="23" t="s">
        <v>13</v>
      </c>
      <c r="O80" s="23" t="s">
        <v>73</v>
      </c>
      <c r="P80" s="23">
        <v>8360</v>
      </c>
      <c r="Q80" s="1" t="s">
        <v>134</v>
      </c>
      <c r="R80" s="9">
        <v>2000</v>
      </c>
      <c r="S80" s="1">
        <v>4</v>
      </c>
      <c r="T80" s="9">
        <v>8000</v>
      </c>
      <c r="U80" s="9">
        <v>8960</v>
      </c>
    </row>
    <row r="81" spans="3:21" x14ac:dyDescent="0.2">
      <c r="C81" s="1">
        <v>73</v>
      </c>
      <c r="D81" s="1">
        <v>1090</v>
      </c>
      <c r="E81" s="2">
        <v>44251</v>
      </c>
      <c r="F81" s="1">
        <v>2400</v>
      </c>
      <c r="G81" s="1">
        <v>8</v>
      </c>
      <c r="H81" s="23">
        <v>2</v>
      </c>
      <c r="I81" s="23" t="str">
        <f t="shared" si="8"/>
        <v>Boxstore Inc.</v>
      </c>
      <c r="J81" s="23" t="s">
        <v>274</v>
      </c>
      <c r="K81" s="23">
        <v>18</v>
      </c>
      <c r="L81" s="23" t="str">
        <f t="shared" si="7"/>
        <v>Super Tablet 1TB</v>
      </c>
      <c r="M81" s="23">
        <v>8</v>
      </c>
      <c r="N81" s="23" t="s">
        <v>13</v>
      </c>
      <c r="O81" s="23" t="s">
        <v>73</v>
      </c>
      <c r="P81" s="23">
        <v>8360</v>
      </c>
      <c r="Q81" s="1" t="s">
        <v>136</v>
      </c>
      <c r="R81" s="9">
        <v>2000</v>
      </c>
      <c r="S81" s="1">
        <v>4</v>
      </c>
      <c r="T81" s="9">
        <v>8000</v>
      </c>
      <c r="U81" s="9">
        <v>8960</v>
      </c>
    </row>
    <row r="82" spans="3:21" x14ac:dyDescent="0.2">
      <c r="C82" s="1">
        <v>74</v>
      </c>
      <c r="D82" s="1">
        <v>1090</v>
      </c>
      <c r="E82" s="2">
        <v>44251</v>
      </c>
      <c r="F82" s="1">
        <v>2400</v>
      </c>
      <c r="G82" s="1">
        <v>8</v>
      </c>
      <c r="H82" s="23">
        <v>2</v>
      </c>
      <c r="I82" s="23" t="str">
        <f t="shared" si="8"/>
        <v>Boxstore Inc.</v>
      </c>
      <c r="J82" s="23" t="s">
        <v>274</v>
      </c>
      <c r="K82" s="23">
        <v>18</v>
      </c>
      <c r="L82" s="23" t="str">
        <f t="shared" si="7"/>
        <v>Super Tablet 1TB</v>
      </c>
      <c r="M82" s="23">
        <v>8</v>
      </c>
      <c r="N82" s="23" t="s">
        <v>13</v>
      </c>
      <c r="O82" s="23" t="s">
        <v>73</v>
      </c>
      <c r="P82" s="23">
        <v>8360</v>
      </c>
      <c r="Q82" s="1" t="s">
        <v>137</v>
      </c>
      <c r="R82" s="9">
        <v>2000</v>
      </c>
      <c r="S82" s="1">
        <v>4</v>
      </c>
      <c r="T82" s="9">
        <v>8000</v>
      </c>
      <c r="U82" s="9">
        <v>8960</v>
      </c>
    </row>
    <row r="83" spans="3:21" x14ac:dyDescent="0.2">
      <c r="C83" s="4">
        <v>75</v>
      </c>
      <c r="D83" s="4">
        <v>1091</v>
      </c>
      <c r="E83" s="5">
        <v>44244</v>
      </c>
      <c r="F83" s="4">
        <v>2500</v>
      </c>
      <c r="G83" s="4">
        <v>11</v>
      </c>
      <c r="H83" s="23">
        <v>3</v>
      </c>
      <c r="I83" s="23" t="str">
        <f t="shared" si="8"/>
        <v>Dell Technologies</v>
      </c>
      <c r="J83" s="23" t="s">
        <v>74</v>
      </c>
      <c r="K83" s="23">
        <v>6</v>
      </c>
      <c r="L83" s="23" t="str">
        <f t="shared" si="7"/>
        <v>65" HDTV</v>
      </c>
      <c r="M83" s="23">
        <v>2</v>
      </c>
      <c r="N83" s="23" t="s">
        <v>241</v>
      </c>
      <c r="O83" s="23" t="s">
        <v>76</v>
      </c>
      <c r="P83" s="23">
        <v>51281</v>
      </c>
      <c r="Q83" s="4" t="s">
        <v>210</v>
      </c>
      <c r="R83" s="8">
        <v>6665.33</v>
      </c>
      <c r="S83" s="4">
        <v>3</v>
      </c>
      <c r="T83" s="8">
        <v>19395.989999999998</v>
      </c>
      <c r="U83" s="8">
        <v>21723.5088</v>
      </c>
    </row>
    <row r="84" spans="3:21" x14ac:dyDescent="0.2">
      <c r="C84" s="4">
        <v>76</v>
      </c>
      <c r="D84" s="4">
        <v>1091</v>
      </c>
      <c r="E84" s="5">
        <v>44244</v>
      </c>
      <c r="F84" s="4">
        <v>2500</v>
      </c>
      <c r="G84" s="4">
        <v>11</v>
      </c>
      <c r="H84" s="23">
        <v>3</v>
      </c>
      <c r="I84" s="23" t="str">
        <f t="shared" si="8"/>
        <v>Dell Technologies</v>
      </c>
      <c r="J84" s="23" t="s">
        <v>74</v>
      </c>
      <c r="K84" s="23">
        <v>6</v>
      </c>
      <c r="L84" s="23" t="str">
        <f t="shared" si="7"/>
        <v>65" HDTV</v>
      </c>
      <c r="M84" s="23">
        <v>2</v>
      </c>
      <c r="N84" s="23" t="s">
        <v>241</v>
      </c>
      <c r="O84" s="23" t="s">
        <v>76</v>
      </c>
      <c r="P84" s="23">
        <v>51281</v>
      </c>
      <c r="Q84" s="4" t="s">
        <v>211</v>
      </c>
      <c r="R84" s="8">
        <v>6665.33</v>
      </c>
      <c r="S84" s="4">
        <v>3</v>
      </c>
      <c r="T84" s="8">
        <v>19395.989999999998</v>
      </c>
      <c r="U84" s="8">
        <v>21723.5088</v>
      </c>
    </row>
    <row r="85" spans="3:21" x14ac:dyDescent="0.2">
      <c r="C85" s="4">
        <v>77</v>
      </c>
      <c r="D85" s="4">
        <v>1091</v>
      </c>
      <c r="E85" s="5">
        <v>44244</v>
      </c>
      <c r="F85" s="4">
        <v>2500</v>
      </c>
      <c r="G85" s="4">
        <v>12</v>
      </c>
      <c r="H85" s="23">
        <v>3</v>
      </c>
      <c r="I85" s="23" t="str">
        <f t="shared" si="8"/>
        <v>Dell Technologies</v>
      </c>
      <c r="J85" s="23" t="s">
        <v>275</v>
      </c>
      <c r="K85" s="23">
        <v>5</v>
      </c>
      <c r="L85" s="23" t="str">
        <f t="shared" si="7"/>
        <v>60" HDTV</v>
      </c>
      <c r="M85" s="23">
        <v>2</v>
      </c>
      <c r="N85" s="23" t="s">
        <v>241</v>
      </c>
      <c r="O85" s="23" t="s">
        <v>276</v>
      </c>
      <c r="P85" s="23">
        <v>51287</v>
      </c>
      <c r="Q85" s="4" t="s">
        <v>212</v>
      </c>
      <c r="R85" s="8">
        <v>6065.33</v>
      </c>
      <c r="S85" s="4">
        <v>3</v>
      </c>
      <c r="T85" s="8">
        <v>19395.989999999998</v>
      </c>
      <c r="U85" s="8">
        <v>21723.5088</v>
      </c>
    </row>
    <row r="86" spans="3:21" x14ac:dyDescent="0.2">
      <c r="C86" s="1">
        <v>78</v>
      </c>
      <c r="D86" s="1">
        <v>1102</v>
      </c>
      <c r="E86" s="2">
        <v>44253</v>
      </c>
      <c r="F86" s="1">
        <v>2600</v>
      </c>
      <c r="G86" s="1">
        <v>26</v>
      </c>
      <c r="H86" s="23">
        <v>6</v>
      </c>
      <c r="I86" s="23" t="str">
        <f t="shared" si="8"/>
        <v>LG Electronics</v>
      </c>
      <c r="J86" s="23" t="s">
        <v>78</v>
      </c>
      <c r="K86" s="23">
        <v>13</v>
      </c>
      <c r="L86" s="23" t="str">
        <f t="shared" si="7"/>
        <v>Mini Tablet</v>
      </c>
      <c r="M86" s="23">
        <v>8</v>
      </c>
      <c r="N86" s="23" t="s">
        <v>13</v>
      </c>
      <c r="O86" s="23" t="s">
        <v>79</v>
      </c>
      <c r="P86" s="23">
        <v>2136</v>
      </c>
      <c r="Q86" s="1" t="s">
        <v>157</v>
      </c>
      <c r="R86" s="9">
        <v>374.63</v>
      </c>
      <c r="S86" s="1">
        <v>6</v>
      </c>
      <c r="T86" s="9">
        <v>2247.7800000000002</v>
      </c>
      <c r="U86" s="9">
        <f>T86*1.12</f>
        <v>2517.5136000000007</v>
      </c>
    </row>
    <row r="87" spans="3:21" x14ac:dyDescent="0.2">
      <c r="C87" s="1">
        <v>79</v>
      </c>
      <c r="D87" s="1">
        <v>1102</v>
      </c>
      <c r="E87" s="2">
        <v>44253</v>
      </c>
      <c r="F87" s="1">
        <v>2600</v>
      </c>
      <c r="G87" s="1">
        <v>26</v>
      </c>
      <c r="H87" s="23">
        <v>6</v>
      </c>
      <c r="I87" s="23" t="str">
        <f t="shared" si="8"/>
        <v>LG Electronics</v>
      </c>
      <c r="J87" s="23" t="s">
        <v>78</v>
      </c>
      <c r="K87" s="23">
        <v>13</v>
      </c>
      <c r="L87" s="23" t="str">
        <f t="shared" si="7"/>
        <v>Mini Tablet</v>
      </c>
      <c r="M87" s="23">
        <v>8</v>
      </c>
      <c r="N87" s="23" t="s">
        <v>13</v>
      </c>
      <c r="O87" s="23" t="s">
        <v>79</v>
      </c>
      <c r="P87" s="23">
        <v>2136</v>
      </c>
      <c r="Q87" s="1" t="s">
        <v>158</v>
      </c>
      <c r="R87" s="9">
        <v>374.63</v>
      </c>
      <c r="S87" s="1">
        <v>6</v>
      </c>
      <c r="T87" s="9">
        <v>2247.7800000000002</v>
      </c>
      <c r="U87" s="9">
        <v>2517.5136000000002</v>
      </c>
    </row>
    <row r="88" spans="3:21" x14ac:dyDescent="0.2">
      <c r="C88" s="1">
        <v>80</v>
      </c>
      <c r="D88" s="1">
        <v>1102</v>
      </c>
      <c r="E88" s="2">
        <v>44253</v>
      </c>
      <c r="F88" s="1">
        <v>2600</v>
      </c>
      <c r="G88" s="1">
        <v>26</v>
      </c>
      <c r="H88" s="23">
        <v>6</v>
      </c>
      <c r="I88" s="23" t="str">
        <f t="shared" si="8"/>
        <v>LG Electronics</v>
      </c>
      <c r="J88" s="23" t="s">
        <v>78</v>
      </c>
      <c r="K88" s="23">
        <v>13</v>
      </c>
      <c r="L88" s="23" t="str">
        <f t="shared" si="7"/>
        <v>Mini Tablet</v>
      </c>
      <c r="M88" s="23">
        <v>8</v>
      </c>
      <c r="N88" s="23" t="s">
        <v>13</v>
      </c>
      <c r="O88" s="23" t="s">
        <v>79</v>
      </c>
      <c r="P88" s="23">
        <v>2136</v>
      </c>
      <c r="Q88" s="1" t="s">
        <v>161</v>
      </c>
      <c r="R88" s="9">
        <v>374.63</v>
      </c>
      <c r="S88" s="1">
        <v>6</v>
      </c>
      <c r="T88" s="9">
        <v>2247.7800000000002</v>
      </c>
      <c r="U88" s="9">
        <v>2517.5136000000002</v>
      </c>
    </row>
    <row r="89" spans="3:21" x14ac:dyDescent="0.2">
      <c r="C89" s="1">
        <v>81</v>
      </c>
      <c r="D89" s="1">
        <v>1102</v>
      </c>
      <c r="E89" s="2">
        <v>44253</v>
      </c>
      <c r="F89" s="1">
        <v>2600</v>
      </c>
      <c r="G89" s="1">
        <v>26</v>
      </c>
      <c r="H89" s="23">
        <v>6</v>
      </c>
      <c r="I89" s="23" t="str">
        <f t="shared" si="8"/>
        <v>LG Electronics</v>
      </c>
      <c r="J89" s="23" t="s">
        <v>78</v>
      </c>
      <c r="K89" s="23">
        <v>13</v>
      </c>
      <c r="L89" s="23" t="str">
        <f t="shared" si="7"/>
        <v>Mini Tablet</v>
      </c>
      <c r="M89" s="23">
        <v>8</v>
      </c>
      <c r="N89" s="23" t="s">
        <v>13</v>
      </c>
      <c r="O89" s="23" t="s">
        <v>79</v>
      </c>
      <c r="P89" s="23">
        <v>2136</v>
      </c>
      <c r="Q89" s="1" t="s">
        <v>162</v>
      </c>
      <c r="R89" s="9">
        <v>374.63</v>
      </c>
      <c r="S89" s="1">
        <v>6</v>
      </c>
      <c r="T89" s="9">
        <v>2247.7800000000002</v>
      </c>
      <c r="U89" s="9">
        <v>2517.5136000000002</v>
      </c>
    </row>
    <row r="90" spans="3:21" x14ac:dyDescent="0.2">
      <c r="C90" s="1">
        <v>82</v>
      </c>
      <c r="D90" s="1">
        <v>1102</v>
      </c>
      <c r="E90" s="2">
        <v>44253</v>
      </c>
      <c r="F90" s="1">
        <v>2600</v>
      </c>
      <c r="G90" s="1">
        <v>26</v>
      </c>
      <c r="H90" s="23">
        <v>6</v>
      </c>
      <c r="I90" s="23" t="str">
        <f t="shared" si="8"/>
        <v>LG Electronics</v>
      </c>
      <c r="J90" s="23" t="s">
        <v>78</v>
      </c>
      <c r="K90" s="23">
        <v>13</v>
      </c>
      <c r="L90" s="23" t="str">
        <f t="shared" si="7"/>
        <v>Mini Tablet</v>
      </c>
      <c r="M90" s="23">
        <v>8</v>
      </c>
      <c r="N90" s="23" t="s">
        <v>13</v>
      </c>
      <c r="O90" s="23" t="s">
        <v>79</v>
      </c>
      <c r="P90" s="23">
        <v>2136</v>
      </c>
      <c r="Q90" s="1" t="s">
        <v>164</v>
      </c>
      <c r="R90" s="9">
        <v>374.63</v>
      </c>
      <c r="S90" s="1">
        <v>6</v>
      </c>
      <c r="T90" s="9">
        <v>2247.7800000000002</v>
      </c>
      <c r="U90" s="9">
        <v>2517.5136000000002</v>
      </c>
    </row>
    <row r="91" spans="3:21" x14ac:dyDescent="0.2">
      <c r="C91" s="1">
        <v>83</v>
      </c>
      <c r="D91" s="1">
        <v>1102</v>
      </c>
      <c r="E91" s="2">
        <v>44253</v>
      </c>
      <c r="F91" s="1">
        <v>2600</v>
      </c>
      <c r="G91" s="1">
        <v>26</v>
      </c>
      <c r="H91" s="23">
        <v>6</v>
      </c>
      <c r="I91" s="23" t="str">
        <f t="shared" si="8"/>
        <v>LG Electronics</v>
      </c>
      <c r="J91" s="23" t="s">
        <v>78</v>
      </c>
      <c r="K91" s="23">
        <v>13</v>
      </c>
      <c r="L91" s="23" t="str">
        <f t="shared" si="7"/>
        <v>Mini Tablet</v>
      </c>
      <c r="M91" s="23">
        <v>8</v>
      </c>
      <c r="N91" s="23" t="s">
        <v>13</v>
      </c>
      <c r="O91" s="23" t="s">
        <v>79</v>
      </c>
      <c r="P91" s="23">
        <v>2136</v>
      </c>
      <c r="Q91" s="1" t="s">
        <v>165</v>
      </c>
      <c r="R91" s="9">
        <v>374.63</v>
      </c>
      <c r="S91" s="1">
        <v>6</v>
      </c>
      <c r="T91" s="9">
        <v>2247.7800000000002</v>
      </c>
      <c r="U91" s="9">
        <v>2517.5136000000002</v>
      </c>
    </row>
    <row r="92" spans="3:21" x14ac:dyDescent="0.2">
      <c r="C92" s="4">
        <v>84</v>
      </c>
      <c r="D92" s="4">
        <v>1105</v>
      </c>
      <c r="E92" s="5">
        <v>44253</v>
      </c>
      <c r="F92" s="4">
        <v>2700</v>
      </c>
      <c r="G92" s="4">
        <v>13</v>
      </c>
      <c r="H92" s="23">
        <v>3</v>
      </c>
      <c r="I92" s="23" t="str">
        <f t="shared" si="8"/>
        <v>Dell Technologies</v>
      </c>
      <c r="J92" s="23" t="s">
        <v>80</v>
      </c>
      <c r="K92" s="23">
        <v>13</v>
      </c>
      <c r="L92" s="23" t="str">
        <f t="shared" si="7"/>
        <v>Mini Tablet</v>
      </c>
      <c r="M92" s="23">
        <v>8</v>
      </c>
      <c r="N92" s="23" t="s">
        <v>13</v>
      </c>
      <c r="O92" s="23" t="s">
        <v>81</v>
      </c>
      <c r="P92" s="23">
        <v>8211010</v>
      </c>
      <c r="Q92" s="4" t="s">
        <v>231</v>
      </c>
      <c r="R92" s="8">
        <v>499.5</v>
      </c>
      <c r="S92" s="4">
        <v>3</v>
      </c>
      <c r="T92" s="8">
        <v>1498.5</v>
      </c>
      <c r="U92" s="8">
        <v>1678.32</v>
      </c>
    </row>
    <row r="93" spans="3:21" x14ac:dyDescent="0.2">
      <c r="C93" s="4">
        <v>85</v>
      </c>
      <c r="D93" s="4">
        <v>1105</v>
      </c>
      <c r="E93" s="5">
        <v>44253</v>
      </c>
      <c r="F93" s="4">
        <v>2700</v>
      </c>
      <c r="G93" s="4">
        <v>13</v>
      </c>
      <c r="H93" s="23">
        <v>3</v>
      </c>
      <c r="I93" s="23" t="str">
        <f t="shared" si="8"/>
        <v>Dell Technologies</v>
      </c>
      <c r="J93" s="23" t="s">
        <v>80</v>
      </c>
      <c r="K93" s="23">
        <v>13</v>
      </c>
      <c r="L93" s="23" t="str">
        <f t="shared" si="7"/>
        <v>Mini Tablet</v>
      </c>
      <c r="M93" s="23">
        <v>8</v>
      </c>
      <c r="N93" s="23" t="s">
        <v>13</v>
      </c>
      <c r="O93" s="23" t="s">
        <v>81</v>
      </c>
      <c r="P93" s="23">
        <v>8211010</v>
      </c>
      <c r="Q93" s="4" t="s">
        <v>213</v>
      </c>
      <c r="R93" s="8">
        <v>499.5</v>
      </c>
      <c r="S93" s="4">
        <v>3</v>
      </c>
      <c r="T93" s="8">
        <v>1498.5</v>
      </c>
      <c r="U93" s="8">
        <v>1678.32</v>
      </c>
    </row>
    <row r="94" spans="3:21" x14ac:dyDescent="0.2">
      <c r="C94" s="4">
        <v>86</v>
      </c>
      <c r="D94" s="4">
        <v>1105</v>
      </c>
      <c r="E94" s="5">
        <v>44253</v>
      </c>
      <c r="F94" s="4">
        <v>2700</v>
      </c>
      <c r="G94" s="4">
        <v>13</v>
      </c>
      <c r="H94" s="23">
        <v>3</v>
      </c>
      <c r="I94" s="23" t="str">
        <f t="shared" si="8"/>
        <v>Dell Technologies</v>
      </c>
      <c r="J94" s="23" t="s">
        <v>80</v>
      </c>
      <c r="K94" s="23">
        <v>13</v>
      </c>
      <c r="L94" s="23" t="str">
        <f t="shared" si="7"/>
        <v>Mini Tablet</v>
      </c>
      <c r="M94" s="23">
        <v>8</v>
      </c>
      <c r="N94" s="23" t="s">
        <v>13</v>
      </c>
      <c r="O94" s="23" t="s">
        <v>81</v>
      </c>
      <c r="P94" s="23">
        <v>8211010</v>
      </c>
      <c r="Q94" s="4" t="s">
        <v>214</v>
      </c>
      <c r="R94" s="8">
        <v>499.5</v>
      </c>
      <c r="S94" s="4">
        <v>3</v>
      </c>
      <c r="T94" s="8">
        <v>1498.5</v>
      </c>
      <c r="U94" s="8">
        <v>1678.32</v>
      </c>
    </row>
    <row r="95" spans="3:21" x14ac:dyDescent="0.2">
      <c r="C95" s="1">
        <v>87</v>
      </c>
      <c r="D95" s="1">
        <v>1107</v>
      </c>
      <c r="E95" s="2">
        <v>44260</v>
      </c>
      <c r="F95" s="1">
        <v>2800</v>
      </c>
      <c r="G95" s="1">
        <v>26</v>
      </c>
      <c r="H95" s="23">
        <v>6</v>
      </c>
      <c r="I95" s="23" t="str">
        <f t="shared" si="8"/>
        <v>LG Electronics</v>
      </c>
      <c r="J95" s="23" t="s">
        <v>78</v>
      </c>
      <c r="K95" s="23">
        <v>13</v>
      </c>
      <c r="L95" s="23" t="str">
        <f t="shared" si="7"/>
        <v>Mini Tablet</v>
      </c>
      <c r="M95" s="23">
        <v>8</v>
      </c>
      <c r="N95" s="23" t="s">
        <v>13</v>
      </c>
      <c r="O95" s="23" t="s">
        <v>79</v>
      </c>
      <c r="P95" s="23">
        <v>2136</v>
      </c>
      <c r="Q95" s="1" t="s">
        <v>159</v>
      </c>
      <c r="R95" s="9">
        <v>374.63</v>
      </c>
      <c r="S95" s="1">
        <v>3</v>
      </c>
      <c r="T95" s="9">
        <v>1123.8899999999999</v>
      </c>
      <c r="U95" s="9">
        <v>1258.7567999999999</v>
      </c>
    </row>
    <row r="96" spans="3:21" x14ac:dyDescent="0.2">
      <c r="C96" s="1">
        <v>88</v>
      </c>
      <c r="D96" s="1">
        <v>1107</v>
      </c>
      <c r="E96" s="2">
        <v>44260</v>
      </c>
      <c r="F96" s="1">
        <v>2800</v>
      </c>
      <c r="G96" s="1">
        <v>26</v>
      </c>
      <c r="H96" s="23">
        <v>6</v>
      </c>
      <c r="I96" s="23" t="str">
        <f t="shared" si="8"/>
        <v>LG Electronics</v>
      </c>
      <c r="J96" s="23" t="s">
        <v>78</v>
      </c>
      <c r="K96" s="23">
        <v>13</v>
      </c>
      <c r="L96" s="23" t="str">
        <f t="shared" si="7"/>
        <v>Mini Tablet</v>
      </c>
      <c r="M96" s="23">
        <v>8</v>
      </c>
      <c r="N96" s="23" t="s">
        <v>13</v>
      </c>
      <c r="O96" s="23" t="s">
        <v>79</v>
      </c>
      <c r="P96" s="23">
        <v>2136</v>
      </c>
      <c r="Q96" s="1" t="s">
        <v>160</v>
      </c>
      <c r="R96" s="9">
        <v>374.63</v>
      </c>
      <c r="S96" s="1">
        <v>3</v>
      </c>
      <c r="T96" s="9">
        <v>1123.8899999999999</v>
      </c>
      <c r="U96" s="9">
        <v>1258.7567999999999</v>
      </c>
    </row>
    <row r="97" spans="3:21" x14ac:dyDescent="0.2">
      <c r="C97" s="1">
        <v>89</v>
      </c>
      <c r="D97" s="1">
        <v>1107</v>
      </c>
      <c r="E97" s="2">
        <v>44260</v>
      </c>
      <c r="F97" s="1">
        <v>2800</v>
      </c>
      <c r="G97" s="1">
        <v>26</v>
      </c>
      <c r="H97" s="23">
        <v>6</v>
      </c>
      <c r="I97" s="23" t="str">
        <f t="shared" si="8"/>
        <v>LG Electronics</v>
      </c>
      <c r="J97" s="23" t="s">
        <v>78</v>
      </c>
      <c r="K97" s="23">
        <v>13</v>
      </c>
      <c r="L97" s="23" t="str">
        <f t="shared" si="7"/>
        <v>Mini Tablet</v>
      </c>
      <c r="M97" s="23">
        <v>8</v>
      </c>
      <c r="N97" s="23" t="s">
        <v>13</v>
      </c>
      <c r="O97" s="23" t="s">
        <v>79</v>
      </c>
      <c r="P97" s="23">
        <v>2136</v>
      </c>
      <c r="Q97" s="1" t="s">
        <v>163</v>
      </c>
      <c r="R97" s="9">
        <v>374.63</v>
      </c>
      <c r="S97" s="1">
        <v>3</v>
      </c>
      <c r="T97" s="9">
        <v>1123.8899999999999</v>
      </c>
      <c r="U97" s="9">
        <v>1258.7567999999999</v>
      </c>
    </row>
    <row r="98" spans="3:21" x14ac:dyDescent="0.2">
      <c r="C98" s="4">
        <v>90</v>
      </c>
      <c r="D98" s="4">
        <v>1111</v>
      </c>
      <c r="E98" s="5">
        <v>44253</v>
      </c>
      <c r="F98" s="4">
        <v>2900</v>
      </c>
      <c r="G98" s="4">
        <v>28</v>
      </c>
      <c r="H98" s="23">
        <v>6</v>
      </c>
      <c r="I98" s="23" t="str">
        <f t="shared" si="8"/>
        <v>LG Electronics</v>
      </c>
      <c r="J98" s="23" t="s">
        <v>33</v>
      </c>
      <c r="K98" s="23">
        <v>15</v>
      </c>
      <c r="L98" s="23" t="str">
        <f t="shared" si="7"/>
        <v>Really Smartphone</v>
      </c>
      <c r="M98" s="23">
        <v>7</v>
      </c>
      <c r="N98" s="23" t="s">
        <v>19</v>
      </c>
      <c r="O98" s="23" t="s">
        <v>82</v>
      </c>
      <c r="P98" s="23">
        <v>41398</v>
      </c>
      <c r="Q98" s="4" t="s">
        <v>168</v>
      </c>
      <c r="R98" s="8">
        <v>1200</v>
      </c>
      <c r="S98" s="4">
        <v>2</v>
      </c>
      <c r="T98" s="8">
        <v>2400</v>
      </c>
      <c r="U98" s="8">
        <v>2688</v>
      </c>
    </row>
    <row r="99" spans="3:21" x14ac:dyDescent="0.2">
      <c r="C99" s="4">
        <v>91</v>
      </c>
      <c r="D99" s="4">
        <v>1111</v>
      </c>
      <c r="E99" s="5">
        <v>44253</v>
      </c>
      <c r="F99" s="4">
        <v>2900</v>
      </c>
      <c r="G99" s="4">
        <v>28</v>
      </c>
      <c r="H99" s="23">
        <v>6</v>
      </c>
      <c r="I99" s="23" t="str">
        <f t="shared" si="8"/>
        <v>LG Electronics</v>
      </c>
      <c r="J99" s="23" t="s">
        <v>33</v>
      </c>
      <c r="K99" s="23">
        <v>15</v>
      </c>
      <c r="L99" s="23" t="str">
        <f t="shared" si="7"/>
        <v>Really Smartphone</v>
      </c>
      <c r="M99" s="23">
        <v>7</v>
      </c>
      <c r="N99" s="23" t="s">
        <v>19</v>
      </c>
      <c r="O99" s="23" t="s">
        <v>82</v>
      </c>
      <c r="P99" s="23">
        <v>41398</v>
      </c>
      <c r="Q99" s="4" t="s">
        <v>169</v>
      </c>
      <c r="R99" s="8">
        <v>1200</v>
      </c>
      <c r="S99" s="4">
        <v>2</v>
      </c>
      <c r="T99" s="8">
        <v>2400</v>
      </c>
      <c r="U99" s="8">
        <v>2688</v>
      </c>
    </row>
    <row r="100" spans="3:21" x14ac:dyDescent="0.2">
      <c r="C100" s="4">
        <v>92</v>
      </c>
      <c r="D100" s="4">
        <v>1111</v>
      </c>
      <c r="E100" s="5">
        <v>44253</v>
      </c>
      <c r="F100" s="4">
        <v>2900</v>
      </c>
      <c r="G100" s="4">
        <v>43</v>
      </c>
      <c r="H100" s="23">
        <v>9</v>
      </c>
      <c r="I100" s="23" t="str">
        <f t="shared" si="8"/>
        <v>Samsung Electronics</v>
      </c>
      <c r="J100" s="23" t="s">
        <v>83</v>
      </c>
      <c r="K100" s="23">
        <v>17</v>
      </c>
      <c r="L100" s="23" t="str">
        <f t="shared" si="7"/>
        <v>Super Tablet</v>
      </c>
      <c r="M100" s="23">
        <v>8</v>
      </c>
      <c r="N100" s="23" t="s">
        <v>13</v>
      </c>
      <c r="O100" s="23" t="s">
        <v>84</v>
      </c>
      <c r="P100" s="23">
        <v>8335</v>
      </c>
      <c r="Q100" s="4" t="s">
        <v>194</v>
      </c>
      <c r="R100" s="8">
        <v>1435</v>
      </c>
      <c r="S100" s="4">
        <v>-1</v>
      </c>
      <c r="T100" s="8">
        <v>2400</v>
      </c>
      <c r="U100" s="8">
        <v>2688</v>
      </c>
    </row>
    <row r="101" spans="3:21" x14ac:dyDescent="0.2">
      <c r="C101" s="4">
        <v>93</v>
      </c>
      <c r="D101" s="4">
        <v>1111</v>
      </c>
      <c r="E101" s="5">
        <v>44253</v>
      </c>
      <c r="F101" s="4">
        <v>2900</v>
      </c>
      <c r="G101" s="4">
        <v>43</v>
      </c>
      <c r="H101" s="23">
        <v>9</v>
      </c>
      <c r="I101" s="23" t="str">
        <f t="shared" si="8"/>
        <v>Samsung Electronics</v>
      </c>
      <c r="J101" s="23" t="s">
        <v>83</v>
      </c>
      <c r="K101" s="23">
        <v>17</v>
      </c>
      <c r="L101" s="23" t="str">
        <f t="shared" si="7"/>
        <v>Super Tablet</v>
      </c>
      <c r="M101" s="23">
        <v>8</v>
      </c>
      <c r="N101" s="23" t="s">
        <v>13</v>
      </c>
      <c r="O101" s="23" t="s">
        <v>84</v>
      </c>
      <c r="P101" s="23">
        <v>8335</v>
      </c>
      <c r="Q101" s="4" t="s">
        <v>195</v>
      </c>
      <c r="R101" s="8">
        <v>1435</v>
      </c>
      <c r="S101" s="4">
        <v>1</v>
      </c>
      <c r="T101" s="8">
        <v>2400</v>
      </c>
      <c r="U101" s="8">
        <v>2688</v>
      </c>
    </row>
    <row r="102" spans="3:21" x14ac:dyDescent="0.2">
      <c r="C102" s="1">
        <v>94</v>
      </c>
      <c r="D102" s="1">
        <v>1114</v>
      </c>
      <c r="E102" s="2">
        <v>44263</v>
      </c>
      <c r="F102" s="1">
        <v>3000</v>
      </c>
      <c r="G102" s="1">
        <v>27</v>
      </c>
      <c r="H102" s="23">
        <v>6</v>
      </c>
      <c r="I102" s="23" t="str">
        <f t="shared" si="8"/>
        <v>LG Electronics</v>
      </c>
      <c r="J102" s="23" t="s">
        <v>85</v>
      </c>
      <c r="K102" s="23">
        <v>14</v>
      </c>
      <c r="L102" s="23" t="str">
        <f t="shared" si="7"/>
        <v>Not-as Smartphone</v>
      </c>
      <c r="M102" s="23">
        <v>7</v>
      </c>
      <c r="N102" s="23" t="s">
        <v>19</v>
      </c>
      <c r="O102" s="23" t="s">
        <v>86</v>
      </c>
      <c r="P102" s="23">
        <v>2124</v>
      </c>
      <c r="Q102" s="1" t="s">
        <v>166</v>
      </c>
      <c r="R102" s="9">
        <v>358.74</v>
      </c>
      <c r="S102" s="1">
        <v>2</v>
      </c>
      <c r="T102" s="9">
        <v>717.48</v>
      </c>
      <c r="U102" s="9">
        <v>803.57760000000007</v>
      </c>
    </row>
    <row r="103" spans="3:21" x14ac:dyDescent="0.2">
      <c r="C103" s="1">
        <v>95</v>
      </c>
      <c r="D103" s="1">
        <v>1114</v>
      </c>
      <c r="E103" s="2">
        <v>44263</v>
      </c>
      <c r="F103" s="1">
        <v>3000</v>
      </c>
      <c r="G103" s="1">
        <v>27</v>
      </c>
      <c r="H103" s="23">
        <v>6</v>
      </c>
      <c r="I103" s="23" t="str">
        <f t="shared" si="8"/>
        <v>LG Electronics</v>
      </c>
      <c r="J103" s="23" t="s">
        <v>85</v>
      </c>
      <c r="K103" s="23">
        <v>14</v>
      </c>
      <c r="L103" s="23" t="str">
        <f t="shared" si="7"/>
        <v>Not-as Smartphone</v>
      </c>
      <c r="M103" s="23">
        <v>7</v>
      </c>
      <c r="N103" s="23" t="s">
        <v>19</v>
      </c>
      <c r="O103" s="23" t="s">
        <v>86</v>
      </c>
      <c r="P103" s="23">
        <v>2124</v>
      </c>
      <c r="Q103" s="1" t="s">
        <v>167</v>
      </c>
      <c r="R103" s="9">
        <v>358.74</v>
      </c>
      <c r="S103" s="1">
        <v>2</v>
      </c>
      <c r="T103" s="9">
        <v>717.48</v>
      </c>
      <c r="U103" s="9">
        <v>803.57760000000007</v>
      </c>
    </row>
    <row r="104" spans="3:21" x14ac:dyDescent="0.2">
      <c r="C104" s="4">
        <v>96</v>
      </c>
      <c r="D104" s="4">
        <v>1117</v>
      </c>
      <c r="E104" s="5">
        <v>44259</v>
      </c>
      <c r="F104" s="4">
        <v>3100</v>
      </c>
      <c r="G104" s="4">
        <v>18</v>
      </c>
      <c r="H104" s="23">
        <v>4</v>
      </c>
      <c r="I104" s="23" t="str">
        <f t="shared" ref="I104:I111" si="9">MID(J104, 1, FIND(" ", J104)-1)</f>
        <v>Hitachi</v>
      </c>
      <c r="J104" s="23" t="s">
        <v>47</v>
      </c>
      <c r="K104" s="23">
        <v>12</v>
      </c>
      <c r="L104" s="23" t="str">
        <f t="shared" si="7"/>
        <v>Dryer</v>
      </c>
      <c r="M104" s="23">
        <v>6</v>
      </c>
      <c r="N104" s="23" t="s">
        <v>267</v>
      </c>
      <c r="O104" s="23" t="s">
        <v>87</v>
      </c>
      <c r="P104" s="23">
        <v>8359</v>
      </c>
      <c r="Q104" s="4" t="s">
        <v>221</v>
      </c>
      <c r="R104" s="8">
        <v>710</v>
      </c>
      <c r="S104" s="4">
        <v>-1</v>
      </c>
      <c r="T104" s="8">
        <v>3000</v>
      </c>
      <c r="U104" s="8">
        <v>3360</v>
      </c>
    </row>
    <row r="105" spans="3:21" x14ac:dyDescent="0.2">
      <c r="C105" s="4">
        <v>97</v>
      </c>
      <c r="D105" s="4">
        <v>1117</v>
      </c>
      <c r="E105" s="5">
        <v>44259</v>
      </c>
      <c r="F105" s="4">
        <v>3100</v>
      </c>
      <c r="G105" s="4">
        <v>18</v>
      </c>
      <c r="H105" s="23">
        <v>4</v>
      </c>
      <c r="I105" s="23" t="str">
        <f t="shared" si="9"/>
        <v>Hitachi</v>
      </c>
      <c r="J105" s="23" t="s">
        <v>47</v>
      </c>
      <c r="K105" s="23">
        <v>12</v>
      </c>
      <c r="L105" s="23" t="str">
        <f t="shared" ref="L105:L128" si="10">TRIM(SUBSTITUTE(J105,I105,""))</f>
        <v>Dryer</v>
      </c>
      <c r="M105" s="23">
        <v>6</v>
      </c>
      <c r="N105" s="23" t="s">
        <v>267</v>
      </c>
      <c r="O105" s="23" t="s">
        <v>87</v>
      </c>
      <c r="P105" s="23">
        <v>8359</v>
      </c>
      <c r="Q105" s="4" t="s">
        <v>222</v>
      </c>
      <c r="R105" s="8">
        <v>710</v>
      </c>
      <c r="S105" s="4">
        <v>1</v>
      </c>
      <c r="T105" s="8">
        <v>3000</v>
      </c>
      <c r="U105" s="8">
        <v>3360</v>
      </c>
    </row>
    <row r="106" spans="3:21" x14ac:dyDescent="0.2">
      <c r="C106" s="4">
        <v>98</v>
      </c>
      <c r="D106" s="4">
        <v>1117</v>
      </c>
      <c r="E106" s="5">
        <v>44259</v>
      </c>
      <c r="F106" s="4">
        <v>3100</v>
      </c>
      <c r="G106" s="4">
        <v>48</v>
      </c>
      <c r="H106" s="23">
        <v>10</v>
      </c>
      <c r="I106" s="23" t="str">
        <f t="shared" si="9"/>
        <v>Sony</v>
      </c>
      <c r="J106" s="23" t="s">
        <v>53</v>
      </c>
      <c r="K106" s="23">
        <v>17</v>
      </c>
      <c r="L106" s="23" t="str">
        <f t="shared" si="10"/>
        <v>Super Tablet</v>
      </c>
      <c r="M106" s="23">
        <v>8</v>
      </c>
      <c r="N106" s="23" t="s">
        <v>13</v>
      </c>
      <c r="O106" s="23" t="s">
        <v>88</v>
      </c>
      <c r="P106" s="23">
        <v>8355</v>
      </c>
      <c r="Q106" s="4" t="s">
        <v>206</v>
      </c>
      <c r="R106" s="8">
        <v>1500</v>
      </c>
      <c r="S106" s="4">
        <v>2</v>
      </c>
      <c r="T106" s="8">
        <v>3000</v>
      </c>
      <c r="U106" s="8">
        <v>3360</v>
      </c>
    </row>
    <row r="107" spans="3:21" x14ac:dyDescent="0.2">
      <c r="C107" s="4">
        <v>99</v>
      </c>
      <c r="D107" s="4">
        <v>1117</v>
      </c>
      <c r="E107" s="5">
        <v>44259</v>
      </c>
      <c r="F107" s="4">
        <v>3100</v>
      </c>
      <c r="G107" s="4">
        <v>48</v>
      </c>
      <c r="H107" s="23">
        <v>10</v>
      </c>
      <c r="I107" s="23" t="str">
        <f t="shared" si="9"/>
        <v>Sony</v>
      </c>
      <c r="J107" s="23" t="s">
        <v>53</v>
      </c>
      <c r="K107" s="23">
        <v>17</v>
      </c>
      <c r="L107" s="23" t="str">
        <f t="shared" si="10"/>
        <v>Super Tablet</v>
      </c>
      <c r="M107" s="23">
        <v>8</v>
      </c>
      <c r="N107" s="23" t="s">
        <v>13</v>
      </c>
      <c r="O107" s="23" t="s">
        <v>88</v>
      </c>
      <c r="P107" s="23">
        <v>8355</v>
      </c>
      <c r="Q107" s="4" t="s">
        <v>207</v>
      </c>
      <c r="R107" s="8">
        <v>1500</v>
      </c>
      <c r="S107" s="4">
        <v>2</v>
      </c>
      <c r="T107" s="8">
        <v>3000</v>
      </c>
      <c r="U107" s="8">
        <v>3360</v>
      </c>
    </row>
    <row r="108" spans="3:21" x14ac:dyDescent="0.2">
      <c r="C108" s="1">
        <v>100</v>
      </c>
      <c r="D108" s="1">
        <v>1119</v>
      </c>
      <c r="E108" s="2">
        <v>44259</v>
      </c>
      <c r="F108" s="1">
        <v>3200</v>
      </c>
      <c r="G108" s="1">
        <v>18</v>
      </c>
      <c r="H108" s="23">
        <v>4</v>
      </c>
      <c r="I108" s="23" t="str">
        <f t="shared" si="9"/>
        <v>Hitachi</v>
      </c>
      <c r="J108" s="23" t="s">
        <v>47</v>
      </c>
      <c r="K108" s="23">
        <v>12</v>
      </c>
      <c r="L108" s="23" t="str">
        <f t="shared" si="10"/>
        <v>Dryer</v>
      </c>
      <c r="M108" s="23">
        <v>6</v>
      </c>
      <c r="N108" s="23" t="s">
        <v>267</v>
      </c>
      <c r="O108" s="23" t="s">
        <v>87</v>
      </c>
      <c r="P108" s="23">
        <v>8359</v>
      </c>
      <c r="Q108" s="1" t="s">
        <v>223</v>
      </c>
      <c r="R108" s="9">
        <v>710</v>
      </c>
      <c r="S108" s="1">
        <v>1</v>
      </c>
      <c r="T108" s="9">
        <v>3710</v>
      </c>
      <c r="U108" s="9">
        <v>4155.2</v>
      </c>
    </row>
    <row r="109" spans="3:21" x14ac:dyDescent="0.2">
      <c r="C109" s="1">
        <v>101</v>
      </c>
      <c r="D109" s="1">
        <v>1119</v>
      </c>
      <c r="E109" s="2">
        <v>44259</v>
      </c>
      <c r="F109" s="1">
        <v>3200</v>
      </c>
      <c r="G109" s="1">
        <v>39</v>
      </c>
      <c r="H109" s="23">
        <v>8</v>
      </c>
      <c r="I109" s="23" t="str">
        <f t="shared" si="9"/>
        <v>Panasonic</v>
      </c>
      <c r="J109" s="23" t="s">
        <v>90</v>
      </c>
      <c r="K109" s="23">
        <v>17</v>
      </c>
      <c r="L109" s="23" t="str">
        <f t="shared" si="10"/>
        <v>Super Tablet</v>
      </c>
      <c r="M109" s="23">
        <v>8</v>
      </c>
      <c r="N109" s="23" t="s">
        <v>13</v>
      </c>
      <c r="O109" s="23" t="s">
        <v>91</v>
      </c>
      <c r="P109" s="23">
        <v>41406</v>
      </c>
      <c r="Q109" s="1" t="s">
        <v>189</v>
      </c>
      <c r="R109" s="9">
        <v>1500</v>
      </c>
      <c r="S109" s="1">
        <v>2</v>
      </c>
      <c r="T109" s="9">
        <v>3710</v>
      </c>
      <c r="U109" s="9">
        <v>4155.2</v>
      </c>
    </row>
    <row r="110" spans="3:21" x14ac:dyDescent="0.2">
      <c r="C110" s="1">
        <v>102</v>
      </c>
      <c r="D110" s="1">
        <v>1119</v>
      </c>
      <c r="E110" s="2">
        <v>44259</v>
      </c>
      <c r="F110" s="1">
        <v>3200</v>
      </c>
      <c r="G110" s="1">
        <v>39</v>
      </c>
      <c r="H110" s="23">
        <v>8</v>
      </c>
      <c r="I110" s="23" t="str">
        <f t="shared" si="9"/>
        <v>Panasonic</v>
      </c>
      <c r="J110" s="23" t="s">
        <v>90</v>
      </c>
      <c r="K110" s="23">
        <v>17</v>
      </c>
      <c r="L110" s="23" t="str">
        <f t="shared" si="10"/>
        <v>Super Tablet</v>
      </c>
      <c r="M110" s="23">
        <v>8</v>
      </c>
      <c r="N110" s="23" t="s">
        <v>13</v>
      </c>
      <c r="O110" s="23" t="s">
        <v>91</v>
      </c>
      <c r="P110" s="23">
        <v>41406</v>
      </c>
      <c r="Q110" s="1" t="s">
        <v>190</v>
      </c>
      <c r="R110" s="9">
        <v>1500</v>
      </c>
      <c r="S110" s="1">
        <v>2</v>
      </c>
      <c r="T110" s="9">
        <v>3710</v>
      </c>
      <c r="U110" s="9">
        <v>4155.2</v>
      </c>
    </row>
    <row r="111" spans="3:21" x14ac:dyDescent="0.2">
      <c r="C111" s="4">
        <v>103</v>
      </c>
      <c r="D111" s="4">
        <v>1150</v>
      </c>
      <c r="E111" s="5">
        <v>44313</v>
      </c>
      <c r="F111" s="4">
        <v>3300</v>
      </c>
      <c r="G111" s="4">
        <v>25</v>
      </c>
      <c r="H111" s="23">
        <v>5</v>
      </c>
      <c r="I111" s="23" t="str">
        <f t="shared" si="9"/>
        <v>Intel</v>
      </c>
      <c r="J111" s="23" t="s">
        <v>92</v>
      </c>
      <c r="K111" s="23">
        <v>17</v>
      </c>
      <c r="L111" s="23" t="str">
        <f t="shared" si="10"/>
        <v>Super Tablet</v>
      </c>
      <c r="M111" s="23">
        <v>8</v>
      </c>
      <c r="N111" s="23" t="s">
        <v>13</v>
      </c>
      <c r="O111" s="23" t="s">
        <v>93</v>
      </c>
      <c r="P111" s="23">
        <v>8294</v>
      </c>
      <c r="Q111" s="4" t="s">
        <v>230</v>
      </c>
      <c r="R111" s="8">
        <v>1414.11</v>
      </c>
      <c r="S111" s="4">
        <v>1</v>
      </c>
      <c r="T111" s="8">
        <v>1414.11</v>
      </c>
      <c r="U111" s="8">
        <v>1583.8031999999998</v>
      </c>
    </row>
    <row r="112" spans="3:21" x14ac:dyDescent="0.2">
      <c r="C112" s="1">
        <v>104</v>
      </c>
      <c r="D112" s="1">
        <v>1151</v>
      </c>
      <c r="E112" s="2">
        <v>44314</v>
      </c>
      <c r="F112" s="1">
        <v>3400</v>
      </c>
      <c r="G112" s="1">
        <v>40</v>
      </c>
      <c r="H112" s="23">
        <v>9</v>
      </c>
      <c r="I112" s="23" t="str">
        <f>MID(J112, 1, FIND(" ", J112, FIND(" ", J112)+1)-1)</f>
        <v>Samsung Electronics</v>
      </c>
      <c r="J112" s="23" t="s">
        <v>94</v>
      </c>
      <c r="K112" s="23">
        <v>10</v>
      </c>
      <c r="L112" s="23" t="str">
        <f t="shared" si="10"/>
        <v>Barista Express</v>
      </c>
      <c r="M112" s="23">
        <v>5</v>
      </c>
      <c r="N112" s="23" t="s">
        <v>1</v>
      </c>
      <c r="O112" s="23" t="s">
        <v>95</v>
      </c>
      <c r="P112" s="23">
        <v>1012</v>
      </c>
      <c r="Q112" s="1" t="s">
        <v>96</v>
      </c>
      <c r="R112" s="9">
        <v>133.16999999999999</v>
      </c>
      <c r="S112" s="1">
        <v>1</v>
      </c>
      <c r="T112" s="9">
        <v>133.16999999999999</v>
      </c>
      <c r="U112" s="9">
        <v>149.15039999999999</v>
      </c>
    </row>
    <row r="113" spans="3:21" x14ac:dyDescent="0.2">
      <c r="C113" s="4">
        <v>105</v>
      </c>
      <c r="D113" s="4">
        <v>1157</v>
      </c>
      <c r="E113" s="5">
        <v>44333</v>
      </c>
      <c r="F113" s="4">
        <v>3500</v>
      </c>
      <c r="G113" s="4">
        <v>35</v>
      </c>
      <c r="H113" s="23">
        <v>7</v>
      </c>
      <c r="I113" s="23" t="str">
        <f t="shared" ref="I113:I119" si="11">MID(J113, 1, FIND(" ", J113)-1)</f>
        <v>Microsoft</v>
      </c>
      <c r="J113" s="23" t="s">
        <v>271</v>
      </c>
      <c r="K113" s="23">
        <v>16</v>
      </c>
      <c r="L113" s="23" t="str">
        <f t="shared" si="10"/>
        <v>Really Smartphone X</v>
      </c>
      <c r="M113" s="23">
        <v>7</v>
      </c>
      <c r="N113" s="23" t="s">
        <v>19</v>
      </c>
      <c r="O113" s="23" t="s">
        <v>67</v>
      </c>
      <c r="P113" s="23">
        <v>13628</v>
      </c>
      <c r="Q113" s="4" t="s">
        <v>181</v>
      </c>
      <c r="R113" s="8">
        <v>1350</v>
      </c>
      <c r="S113" s="4">
        <v>1</v>
      </c>
      <c r="T113" s="8">
        <v>1350</v>
      </c>
      <c r="U113" s="8">
        <v>1512</v>
      </c>
    </row>
    <row r="114" spans="3:21" x14ac:dyDescent="0.2">
      <c r="C114" s="1">
        <v>106</v>
      </c>
      <c r="D114" s="1">
        <v>1160</v>
      </c>
      <c r="E114" s="2">
        <v>44334</v>
      </c>
      <c r="F114" s="1">
        <v>3600</v>
      </c>
      <c r="G114" s="1">
        <v>46</v>
      </c>
      <c r="H114" s="23">
        <v>10</v>
      </c>
      <c r="I114" s="23" t="str">
        <f t="shared" si="11"/>
        <v>Sony</v>
      </c>
      <c r="J114" s="23" t="s">
        <v>98</v>
      </c>
      <c r="K114" s="23">
        <v>3</v>
      </c>
      <c r="L114" s="23" t="str">
        <f t="shared" si="10"/>
        <v>50" HDTV</v>
      </c>
      <c r="M114" s="23">
        <v>1</v>
      </c>
      <c r="N114" s="23" t="s">
        <v>239</v>
      </c>
      <c r="O114" s="23" t="s">
        <v>99</v>
      </c>
      <c r="P114" s="23">
        <v>99999203</v>
      </c>
      <c r="Q114" s="1" t="s">
        <v>199</v>
      </c>
      <c r="R114" s="9">
        <v>2100</v>
      </c>
      <c r="S114" s="1">
        <v>2</v>
      </c>
      <c r="T114" s="9">
        <v>84253.32</v>
      </c>
      <c r="U114" s="9">
        <v>94363.718400000012</v>
      </c>
    </row>
    <row r="115" spans="3:21" x14ac:dyDescent="0.2">
      <c r="C115" s="1">
        <v>107</v>
      </c>
      <c r="D115" s="1">
        <v>1160</v>
      </c>
      <c r="E115" s="2">
        <v>44334</v>
      </c>
      <c r="F115" s="1">
        <v>3600</v>
      </c>
      <c r="G115" s="1">
        <v>46</v>
      </c>
      <c r="H115" s="23">
        <v>10</v>
      </c>
      <c r="I115" s="23" t="str">
        <f t="shared" si="11"/>
        <v>Sony</v>
      </c>
      <c r="J115" s="23" t="s">
        <v>98</v>
      </c>
      <c r="K115" s="23">
        <v>3</v>
      </c>
      <c r="L115" s="23" t="str">
        <f t="shared" si="10"/>
        <v>50" HDTV</v>
      </c>
      <c r="M115" s="23">
        <v>1</v>
      </c>
      <c r="N115" s="23" t="s">
        <v>239</v>
      </c>
      <c r="O115" s="23" t="s">
        <v>99</v>
      </c>
      <c r="P115" s="23">
        <v>99999203</v>
      </c>
      <c r="Q115" s="1" t="s">
        <v>200</v>
      </c>
      <c r="R115" s="9">
        <v>2100</v>
      </c>
      <c r="S115" s="1">
        <v>2</v>
      </c>
      <c r="T115" s="9">
        <v>84253.32</v>
      </c>
      <c r="U115" s="9">
        <v>94363.718400000012</v>
      </c>
    </row>
    <row r="116" spans="3:21" x14ac:dyDescent="0.2">
      <c r="C116" s="1">
        <v>108</v>
      </c>
      <c r="D116" s="1">
        <v>1160</v>
      </c>
      <c r="E116" s="2">
        <v>44334</v>
      </c>
      <c r="F116" s="1">
        <v>3600</v>
      </c>
      <c r="G116" s="1">
        <v>47</v>
      </c>
      <c r="H116" s="23">
        <v>10</v>
      </c>
      <c r="I116" s="23" t="str">
        <f t="shared" si="11"/>
        <v>Sony</v>
      </c>
      <c r="J116" s="23" t="s">
        <v>100</v>
      </c>
      <c r="K116" s="23">
        <v>7</v>
      </c>
      <c r="L116" s="23" t="str">
        <f t="shared" si="10"/>
        <v>75" HDTV</v>
      </c>
      <c r="M116" s="23">
        <v>3</v>
      </c>
      <c r="N116" s="23" t="s">
        <v>240</v>
      </c>
      <c r="O116" s="23" t="s">
        <v>102</v>
      </c>
      <c r="P116" s="23">
        <v>99999197</v>
      </c>
      <c r="Q116" s="1" t="s">
        <v>201</v>
      </c>
      <c r="R116" s="9">
        <v>20013.330000000002</v>
      </c>
      <c r="S116" s="1">
        <v>4</v>
      </c>
      <c r="T116" s="9">
        <v>84253.32</v>
      </c>
      <c r="U116" s="9">
        <v>94363.718400000012</v>
      </c>
    </row>
    <row r="117" spans="3:21" x14ac:dyDescent="0.2">
      <c r="C117" s="1">
        <v>109</v>
      </c>
      <c r="D117" s="1">
        <v>1160</v>
      </c>
      <c r="E117" s="2">
        <v>44334</v>
      </c>
      <c r="F117" s="1">
        <v>3600</v>
      </c>
      <c r="G117" s="1">
        <v>47</v>
      </c>
      <c r="H117" s="23">
        <v>10</v>
      </c>
      <c r="I117" s="23" t="str">
        <f t="shared" si="11"/>
        <v>Sony</v>
      </c>
      <c r="J117" s="23" t="s">
        <v>100</v>
      </c>
      <c r="K117" s="23">
        <v>7</v>
      </c>
      <c r="L117" s="23" t="str">
        <f t="shared" si="10"/>
        <v>75" HDTV</v>
      </c>
      <c r="M117" s="23">
        <v>3</v>
      </c>
      <c r="N117" s="23" t="s">
        <v>240</v>
      </c>
      <c r="O117" s="23" t="s">
        <v>102</v>
      </c>
      <c r="P117" s="23">
        <v>99999197</v>
      </c>
      <c r="Q117" s="1" t="s">
        <v>202</v>
      </c>
      <c r="R117" s="9">
        <v>20013.330000000002</v>
      </c>
      <c r="S117" s="1">
        <v>4</v>
      </c>
      <c r="T117" s="9">
        <v>84253.32</v>
      </c>
      <c r="U117" s="9">
        <v>94363.718400000012</v>
      </c>
    </row>
    <row r="118" spans="3:21" x14ac:dyDescent="0.2">
      <c r="C118" s="1">
        <v>110</v>
      </c>
      <c r="D118" s="1">
        <v>1160</v>
      </c>
      <c r="E118" s="2">
        <v>44334</v>
      </c>
      <c r="F118" s="1">
        <v>3600</v>
      </c>
      <c r="G118" s="1">
        <v>47</v>
      </c>
      <c r="H118" s="23">
        <v>10</v>
      </c>
      <c r="I118" s="23" t="str">
        <f t="shared" si="11"/>
        <v>Sony</v>
      </c>
      <c r="J118" s="23" t="s">
        <v>100</v>
      </c>
      <c r="K118" s="23">
        <v>7</v>
      </c>
      <c r="L118" s="23" t="str">
        <f t="shared" si="10"/>
        <v>75" HDTV</v>
      </c>
      <c r="M118" s="23">
        <v>3</v>
      </c>
      <c r="N118" s="23" t="s">
        <v>240</v>
      </c>
      <c r="O118" s="23" t="s">
        <v>102</v>
      </c>
      <c r="P118" s="23">
        <v>99999197</v>
      </c>
      <c r="Q118" s="1" t="s">
        <v>203</v>
      </c>
      <c r="R118" s="9">
        <v>20013.330000000002</v>
      </c>
      <c r="S118" s="1">
        <v>4</v>
      </c>
      <c r="T118" s="9">
        <v>84253.32</v>
      </c>
      <c r="U118" s="9">
        <v>94363.718400000012</v>
      </c>
    </row>
    <row r="119" spans="3:21" x14ac:dyDescent="0.2">
      <c r="C119" s="1">
        <v>111</v>
      </c>
      <c r="D119" s="1">
        <v>1160</v>
      </c>
      <c r="E119" s="2">
        <v>44334</v>
      </c>
      <c r="F119" s="1">
        <v>3600</v>
      </c>
      <c r="G119" s="1">
        <v>47</v>
      </c>
      <c r="H119" s="23">
        <v>10</v>
      </c>
      <c r="I119" s="23" t="str">
        <f t="shared" si="11"/>
        <v>Sony</v>
      </c>
      <c r="J119" s="23" t="s">
        <v>100</v>
      </c>
      <c r="K119" s="23">
        <v>7</v>
      </c>
      <c r="L119" s="23" t="str">
        <f t="shared" si="10"/>
        <v>75" HDTV</v>
      </c>
      <c r="M119" s="23">
        <v>3</v>
      </c>
      <c r="N119" s="23" t="s">
        <v>240</v>
      </c>
      <c r="O119" s="23" t="s">
        <v>102</v>
      </c>
      <c r="P119" s="23">
        <v>99999197</v>
      </c>
      <c r="Q119" s="1" t="s">
        <v>204</v>
      </c>
      <c r="R119" s="9">
        <v>20013.330000000002</v>
      </c>
      <c r="S119" s="1">
        <v>4</v>
      </c>
      <c r="T119" s="9">
        <v>84253.32</v>
      </c>
      <c r="U119" s="9">
        <v>94363.718400000012</v>
      </c>
    </row>
    <row r="120" spans="3:21" x14ac:dyDescent="0.2">
      <c r="C120" s="4">
        <v>112</v>
      </c>
      <c r="D120" s="4">
        <v>1168</v>
      </c>
      <c r="E120" s="5">
        <v>44334</v>
      </c>
      <c r="F120" s="4">
        <v>3700</v>
      </c>
      <c r="G120" s="4">
        <v>1</v>
      </c>
      <c r="H120" s="23">
        <v>1</v>
      </c>
      <c r="I120" s="23" t="str">
        <f t="shared" ref="I120:I128" si="12">MID(J120, 1, FIND(" ", J120, FIND(" ", J120)+1)-1)</f>
        <v>Apple Inc.</v>
      </c>
      <c r="J120" s="23" t="s">
        <v>103</v>
      </c>
      <c r="K120" s="23">
        <v>8</v>
      </c>
      <c r="L120" s="23" t="str">
        <f t="shared" si="10"/>
        <v>Actually a Flipper</v>
      </c>
      <c r="M120" s="23">
        <v>7</v>
      </c>
      <c r="N120" s="23" t="s">
        <v>19</v>
      </c>
      <c r="O120" s="23" t="s">
        <v>104</v>
      </c>
      <c r="P120" s="23">
        <v>2260</v>
      </c>
      <c r="Q120" s="4" t="s">
        <v>105</v>
      </c>
      <c r="R120" s="8">
        <v>264.74</v>
      </c>
      <c r="S120" s="4">
        <v>2</v>
      </c>
      <c r="T120" s="8">
        <v>529.48</v>
      </c>
      <c r="U120" s="8">
        <v>593.01760000000013</v>
      </c>
    </row>
    <row r="121" spans="3:21" x14ac:dyDescent="0.2">
      <c r="C121" s="4">
        <v>113</v>
      </c>
      <c r="D121" s="4">
        <v>1168</v>
      </c>
      <c r="E121" s="5">
        <v>44334</v>
      </c>
      <c r="F121" s="4">
        <v>3700</v>
      </c>
      <c r="G121" s="4">
        <v>1</v>
      </c>
      <c r="H121" s="23">
        <v>1</v>
      </c>
      <c r="I121" s="23" t="str">
        <f t="shared" si="12"/>
        <v>Apple Inc.</v>
      </c>
      <c r="J121" s="23" t="s">
        <v>103</v>
      </c>
      <c r="K121" s="23">
        <v>8</v>
      </c>
      <c r="L121" s="23" t="str">
        <f t="shared" si="10"/>
        <v>Actually a Flipper</v>
      </c>
      <c r="M121" s="23">
        <v>7</v>
      </c>
      <c r="N121" s="23" t="s">
        <v>19</v>
      </c>
      <c r="O121" s="23" t="s">
        <v>104</v>
      </c>
      <c r="P121" s="23">
        <v>2260</v>
      </c>
      <c r="Q121" s="4" t="s">
        <v>124</v>
      </c>
      <c r="R121" s="8">
        <v>264.74</v>
      </c>
      <c r="S121" s="4">
        <v>2</v>
      </c>
      <c r="T121" s="8">
        <v>529.48</v>
      </c>
      <c r="U121" s="8">
        <v>593.01760000000013</v>
      </c>
    </row>
    <row r="122" spans="3:21" x14ac:dyDescent="0.2">
      <c r="C122" s="1">
        <v>114</v>
      </c>
      <c r="D122" s="1">
        <v>1169</v>
      </c>
      <c r="E122" s="2">
        <v>44334</v>
      </c>
      <c r="F122" s="1">
        <v>3800</v>
      </c>
      <c r="G122" s="1">
        <v>41</v>
      </c>
      <c r="H122" s="23">
        <v>9</v>
      </c>
      <c r="I122" s="23" t="str">
        <f t="shared" si="12"/>
        <v>Samsung Electronics</v>
      </c>
      <c r="J122" s="23" t="s">
        <v>106</v>
      </c>
      <c r="K122" s="23">
        <v>13</v>
      </c>
      <c r="L122" s="23" t="str">
        <f t="shared" si="10"/>
        <v>Mini Tablet</v>
      </c>
      <c r="M122" s="23">
        <v>8</v>
      </c>
      <c r="N122" s="23" t="s">
        <v>13</v>
      </c>
      <c r="O122" s="23" t="s">
        <v>107</v>
      </c>
      <c r="P122" s="23">
        <v>2136</v>
      </c>
      <c r="Q122" s="1" t="s">
        <v>191</v>
      </c>
      <c r="R122" s="9">
        <v>374.63</v>
      </c>
      <c r="S122" s="1">
        <v>1</v>
      </c>
      <c r="T122" s="9">
        <v>374.63</v>
      </c>
      <c r="U122" s="9">
        <v>419.5856</v>
      </c>
    </row>
    <row r="123" spans="3:21" x14ac:dyDescent="0.2">
      <c r="C123" s="4">
        <v>115</v>
      </c>
      <c r="D123" s="4">
        <v>1170</v>
      </c>
      <c r="E123" s="5">
        <v>44334</v>
      </c>
      <c r="F123" s="4">
        <v>3900</v>
      </c>
      <c r="G123" s="4">
        <v>4</v>
      </c>
      <c r="H123" s="23">
        <v>1</v>
      </c>
      <c r="I123" s="23" t="str">
        <f t="shared" si="12"/>
        <v>Apple Inc.</v>
      </c>
      <c r="J123" s="23" t="s">
        <v>277</v>
      </c>
      <c r="K123" s="23">
        <v>20</v>
      </c>
      <c r="L123" s="23" t="str">
        <f t="shared" si="10"/>
        <v>Tiny Tablet</v>
      </c>
      <c r="M123" s="23">
        <v>8</v>
      </c>
      <c r="N123" s="23" t="s">
        <v>13</v>
      </c>
      <c r="O123" s="23" t="s">
        <v>109</v>
      </c>
      <c r="P123" s="23">
        <v>2136</v>
      </c>
      <c r="Q123" s="4" t="s">
        <v>209</v>
      </c>
      <c r="R123" s="8">
        <v>374.63</v>
      </c>
      <c r="S123" s="4">
        <v>1</v>
      </c>
      <c r="T123" s="8">
        <v>374.63</v>
      </c>
      <c r="U123" s="8">
        <v>419.5856</v>
      </c>
    </row>
    <row r="124" spans="3:21" x14ac:dyDescent="0.2">
      <c r="C124" s="1">
        <v>116</v>
      </c>
      <c r="D124" s="1">
        <v>1171</v>
      </c>
      <c r="E124" s="2">
        <v>44334</v>
      </c>
      <c r="F124" s="1">
        <v>4000</v>
      </c>
      <c r="G124" s="1">
        <v>3</v>
      </c>
      <c r="H124" s="23">
        <v>1</v>
      </c>
      <c r="I124" s="23" t="str">
        <f t="shared" si="12"/>
        <v>Apple Inc.</v>
      </c>
      <c r="J124" s="23" t="s">
        <v>108</v>
      </c>
      <c r="K124" s="23">
        <v>13</v>
      </c>
      <c r="L124" s="23" t="str">
        <f t="shared" si="10"/>
        <v>Mini Tablet</v>
      </c>
      <c r="M124" s="23">
        <v>8</v>
      </c>
      <c r="N124" s="23" t="s">
        <v>13</v>
      </c>
      <c r="O124" s="23" t="s">
        <v>110</v>
      </c>
      <c r="P124" s="23">
        <v>2123</v>
      </c>
      <c r="Q124" s="1" t="s">
        <v>208</v>
      </c>
      <c r="R124" s="9">
        <v>424.58</v>
      </c>
      <c r="S124" s="1">
        <v>1</v>
      </c>
      <c r="T124" s="9">
        <v>424.58</v>
      </c>
      <c r="U124" s="9">
        <v>475.52959999999996</v>
      </c>
    </row>
    <row r="125" spans="3:21" x14ac:dyDescent="0.2">
      <c r="C125" s="4">
        <v>117</v>
      </c>
      <c r="D125" s="4">
        <v>1173</v>
      </c>
      <c r="E125" s="5">
        <v>44334</v>
      </c>
      <c r="F125" s="4">
        <v>4100</v>
      </c>
      <c r="G125" s="4">
        <v>2</v>
      </c>
      <c r="H125" s="23">
        <v>1</v>
      </c>
      <c r="I125" s="23" t="str">
        <f t="shared" si="12"/>
        <v>Apple Inc.</v>
      </c>
      <c r="J125" s="23" t="s">
        <v>242</v>
      </c>
      <c r="K125" s="23">
        <v>9</v>
      </c>
      <c r="L125" s="23" t="str">
        <f t="shared" si="10"/>
        <v>Actually a Flipper 2</v>
      </c>
      <c r="M125" s="23">
        <v>7</v>
      </c>
      <c r="N125" s="23" t="s">
        <v>19</v>
      </c>
      <c r="O125" s="23" t="s">
        <v>111</v>
      </c>
      <c r="P125" s="23">
        <v>2293</v>
      </c>
      <c r="Q125" s="4" t="s">
        <v>125</v>
      </c>
      <c r="R125" s="8">
        <v>207.79</v>
      </c>
      <c r="S125" s="4">
        <v>4</v>
      </c>
      <c r="T125" s="8">
        <v>831.16</v>
      </c>
      <c r="U125" s="8">
        <v>930.89919999999995</v>
      </c>
    </row>
    <row r="126" spans="3:21" x14ac:dyDescent="0.2">
      <c r="C126" s="4">
        <v>118</v>
      </c>
      <c r="D126" s="4">
        <v>1173</v>
      </c>
      <c r="E126" s="5">
        <v>44334</v>
      </c>
      <c r="F126" s="4">
        <v>4100</v>
      </c>
      <c r="G126" s="4">
        <v>2</v>
      </c>
      <c r="H126" s="23">
        <v>1</v>
      </c>
      <c r="I126" s="23" t="str">
        <f t="shared" si="12"/>
        <v>Apple Inc.</v>
      </c>
      <c r="J126" s="23" t="s">
        <v>242</v>
      </c>
      <c r="K126" s="23">
        <v>9</v>
      </c>
      <c r="L126" s="23" t="str">
        <f t="shared" si="10"/>
        <v>Actually a Flipper 2</v>
      </c>
      <c r="M126" s="23">
        <v>7</v>
      </c>
      <c r="N126" s="23" t="s">
        <v>19</v>
      </c>
      <c r="O126" s="23" t="s">
        <v>111</v>
      </c>
      <c r="P126" s="23">
        <v>2293</v>
      </c>
      <c r="Q126" s="4" t="s">
        <v>126</v>
      </c>
      <c r="R126" s="8">
        <v>207.79</v>
      </c>
      <c r="S126" s="4">
        <v>4</v>
      </c>
      <c r="T126" s="8">
        <v>831.16</v>
      </c>
      <c r="U126" s="8">
        <v>930.89919999999995</v>
      </c>
    </row>
    <row r="127" spans="3:21" x14ac:dyDescent="0.2">
      <c r="C127" s="4">
        <v>119</v>
      </c>
      <c r="D127" s="4">
        <v>1173</v>
      </c>
      <c r="E127" s="5">
        <v>44334</v>
      </c>
      <c r="F127" s="4">
        <v>4100</v>
      </c>
      <c r="G127" s="4">
        <v>2</v>
      </c>
      <c r="H127" s="23">
        <v>1</v>
      </c>
      <c r="I127" s="23" t="str">
        <f t="shared" si="12"/>
        <v>Apple Inc.</v>
      </c>
      <c r="J127" s="23" t="s">
        <v>242</v>
      </c>
      <c r="K127" s="23">
        <v>9</v>
      </c>
      <c r="L127" s="23" t="str">
        <f t="shared" si="10"/>
        <v>Actually a Flipper 2</v>
      </c>
      <c r="M127" s="23">
        <v>7</v>
      </c>
      <c r="N127" s="23" t="s">
        <v>19</v>
      </c>
      <c r="O127" s="23" t="s">
        <v>111</v>
      </c>
      <c r="P127" s="23">
        <v>2293</v>
      </c>
      <c r="Q127" s="4" t="s">
        <v>127</v>
      </c>
      <c r="R127" s="8">
        <v>207.79</v>
      </c>
      <c r="S127" s="4">
        <v>4</v>
      </c>
      <c r="T127" s="8">
        <v>831.16</v>
      </c>
      <c r="U127" s="8">
        <v>930.89919999999995</v>
      </c>
    </row>
    <row r="128" spans="3:21" x14ac:dyDescent="0.2">
      <c r="C128" s="4">
        <v>120</v>
      </c>
      <c r="D128" s="4">
        <v>1173</v>
      </c>
      <c r="E128" s="5">
        <v>44334</v>
      </c>
      <c r="F128" s="4">
        <v>4100</v>
      </c>
      <c r="G128" s="4">
        <v>2</v>
      </c>
      <c r="H128" s="23">
        <v>1</v>
      </c>
      <c r="I128" s="23" t="str">
        <f t="shared" si="12"/>
        <v>Apple Inc.</v>
      </c>
      <c r="J128" s="23" t="s">
        <v>242</v>
      </c>
      <c r="K128" s="23">
        <v>9</v>
      </c>
      <c r="L128" s="23" t="str">
        <f t="shared" si="10"/>
        <v>Actually a Flipper 2</v>
      </c>
      <c r="M128" s="23">
        <v>7</v>
      </c>
      <c r="N128" s="23" t="s">
        <v>19</v>
      </c>
      <c r="O128" s="23" t="s">
        <v>111</v>
      </c>
      <c r="P128" s="23">
        <v>2293</v>
      </c>
      <c r="Q128" s="4" t="s">
        <v>128</v>
      </c>
      <c r="R128" s="8">
        <v>207.79</v>
      </c>
      <c r="S128" s="4">
        <v>4</v>
      </c>
      <c r="T128" s="8">
        <v>831.16</v>
      </c>
      <c r="U128" s="8">
        <v>930.89919999999995</v>
      </c>
    </row>
    <row r="129" spans="7:30" x14ac:dyDescent="0.2">
      <c r="N129"/>
      <c r="S129"/>
      <c r="T129"/>
    </row>
    <row r="130" spans="7:30" x14ac:dyDescent="0.2">
      <c r="N130"/>
      <c r="S130"/>
      <c r="T130"/>
    </row>
    <row r="132" spans="7:30" ht="15" customHeight="1" x14ac:dyDescent="0.2">
      <c r="G132" s="50" t="s">
        <v>326</v>
      </c>
      <c r="H132" s="50"/>
      <c r="I132" s="50"/>
      <c r="J132" s="50"/>
      <c r="K132" s="50"/>
      <c r="L132" s="50"/>
      <c r="M132" s="50"/>
      <c r="N132" s="50"/>
      <c r="O132" s="50"/>
      <c r="P132" s="50"/>
    </row>
    <row r="133" spans="7:30" ht="15" customHeight="1" x14ac:dyDescent="0.2"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W133" s="18"/>
      <c r="X133" s="18"/>
      <c r="Y133" s="18"/>
      <c r="Z133" s="18"/>
      <c r="AA133" s="18"/>
      <c r="AB133" s="18"/>
      <c r="AC133" s="18"/>
      <c r="AD133" s="18"/>
    </row>
    <row r="134" spans="7:30" x14ac:dyDescent="0.2">
      <c r="N134"/>
    </row>
    <row r="135" spans="7:30" s="18" customFormat="1" x14ac:dyDescent="0.2">
      <c r="G135" s="20" t="s">
        <v>254</v>
      </c>
      <c r="H135" s="20" t="s">
        <v>325</v>
      </c>
      <c r="I135" s="20" t="s">
        <v>292</v>
      </c>
      <c r="J135" s="20" t="s">
        <v>256</v>
      </c>
      <c r="K135" s="20" t="s">
        <v>300</v>
      </c>
      <c r="L135" s="20" t="s">
        <v>298</v>
      </c>
      <c r="M135" s="20" t="s">
        <v>299</v>
      </c>
      <c r="N135" s="20" t="s">
        <v>257</v>
      </c>
      <c r="O135" s="20" t="s">
        <v>346</v>
      </c>
      <c r="P135" s="20" t="s">
        <v>259</v>
      </c>
      <c r="R135"/>
      <c r="S135" s="19"/>
      <c r="T135" s="19"/>
      <c r="W135"/>
      <c r="X135"/>
      <c r="Y135"/>
      <c r="Z135"/>
      <c r="AA135"/>
      <c r="AB135"/>
      <c r="AC135"/>
      <c r="AD135"/>
    </row>
    <row r="136" spans="7:30" x14ac:dyDescent="0.2">
      <c r="G136" s="21">
        <v>1</v>
      </c>
      <c r="H136" s="21">
        <v>1</v>
      </c>
      <c r="I136" s="23" t="s">
        <v>301</v>
      </c>
      <c r="J136" s="23" t="s">
        <v>103</v>
      </c>
      <c r="K136" s="21">
        <v>8</v>
      </c>
      <c r="L136" s="23" t="s">
        <v>314</v>
      </c>
      <c r="M136" s="21">
        <v>7</v>
      </c>
      <c r="N136" s="23" t="s">
        <v>19</v>
      </c>
      <c r="O136" s="21" t="s">
        <v>104</v>
      </c>
      <c r="P136" s="22">
        <v>2260</v>
      </c>
    </row>
    <row r="137" spans="7:30" x14ac:dyDescent="0.2">
      <c r="G137" s="21">
        <v>2</v>
      </c>
      <c r="H137" s="21">
        <v>1</v>
      </c>
      <c r="I137" s="23" t="s">
        <v>301</v>
      </c>
      <c r="J137" s="23" t="s">
        <v>242</v>
      </c>
      <c r="K137" s="21">
        <v>9</v>
      </c>
      <c r="L137" s="23" t="s">
        <v>324</v>
      </c>
      <c r="M137" s="21">
        <v>7</v>
      </c>
      <c r="N137" s="23" t="s">
        <v>19</v>
      </c>
      <c r="O137" s="21" t="s">
        <v>111</v>
      </c>
      <c r="P137" s="22">
        <v>2293</v>
      </c>
    </row>
    <row r="138" spans="7:30" x14ac:dyDescent="0.2">
      <c r="G138" s="21">
        <v>3</v>
      </c>
      <c r="H138" s="21">
        <v>1</v>
      </c>
      <c r="I138" s="23" t="s">
        <v>301</v>
      </c>
      <c r="J138" s="23" t="s">
        <v>108</v>
      </c>
      <c r="K138" s="21">
        <v>13</v>
      </c>
      <c r="L138" s="23" t="s">
        <v>315</v>
      </c>
      <c r="M138" s="21">
        <v>8</v>
      </c>
      <c r="N138" s="23" t="s">
        <v>13</v>
      </c>
      <c r="O138" s="21" t="s">
        <v>110</v>
      </c>
      <c r="P138" s="22">
        <v>2123</v>
      </c>
    </row>
    <row r="139" spans="7:30" x14ac:dyDescent="0.2">
      <c r="G139" s="21">
        <v>4</v>
      </c>
      <c r="H139" s="21">
        <v>1</v>
      </c>
      <c r="I139" s="23" t="s">
        <v>301</v>
      </c>
      <c r="J139" s="23" t="s">
        <v>277</v>
      </c>
      <c r="K139" s="21">
        <v>20</v>
      </c>
      <c r="L139" s="23" t="s">
        <v>323</v>
      </c>
      <c r="M139" s="21">
        <v>8</v>
      </c>
      <c r="N139" s="23" t="s">
        <v>13</v>
      </c>
      <c r="O139" s="21" t="s">
        <v>109</v>
      </c>
      <c r="P139" s="22">
        <v>2136</v>
      </c>
    </row>
    <row r="140" spans="7:30" x14ac:dyDescent="0.2">
      <c r="G140" s="21">
        <v>5</v>
      </c>
      <c r="H140" s="21">
        <v>2</v>
      </c>
      <c r="I140" s="23" t="s">
        <v>302</v>
      </c>
      <c r="J140" s="23" t="s">
        <v>0</v>
      </c>
      <c r="K140" s="21">
        <v>10</v>
      </c>
      <c r="L140" s="23" t="s">
        <v>306</v>
      </c>
      <c r="M140" s="21">
        <v>5</v>
      </c>
      <c r="N140" s="23" t="s">
        <v>1</v>
      </c>
      <c r="O140" s="21" t="s">
        <v>2</v>
      </c>
      <c r="P140" s="22">
        <v>1006</v>
      </c>
    </row>
    <row r="141" spans="7:30" x14ac:dyDescent="0.2">
      <c r="G141" s="21">
        <v>6</v>
      </c>
      <c r="H141" s="21">
        <v>2</v>
      </c>
      <c r="I141" s="23" t="s">
        <v>302</v>
      </c>
      <c r="J141" s="23" t="s">
        <v>265</v>
      </c>
      <c r="K141" s="21">
        <v>11</v>
      </c>
      <c r="L141" s="23" t="s">
        <v>309</v>
      </c>
      <c r="M141" s="21">
        <v>5</v>
      </c>
      <c r="N141" s="23" t="s">
        <v>1</v>
      </c>
      <c r="O141" s="21" t="s">
        <v>11</v>
      </c>
      <c r="P141" s="22">
        <v>1012</v>
      </c>
    </row>
    <row r="142" spans="7:30" x14ac:dyDescent="0.2">
      <c r="G142" s="21">
        <v>7</v>
      </c>
      <c r="H142" s="21">
        <v>2</v>
      </c>
      <c r="I142" s="23" t="s">
        <v>302</v>
      </c>
      <c r="J142" s="23" t="s">
        <v>41</v>
      </c>
      <c r="K142" s="21">
        <v>17</v>
      </c>
      <c r="L142" s="23" t="s">
        <v>310</v>
      </c>
      <c r="M142" s="21">
        <v>8</v>
      </c>
      <c r="N142" s="23" t="s">
        <v>13</v>
      </c>
      <c r="O142" s="21" t="s">
        <v>42</v>
      </c>
      <c r="P142" s="22">
        <v>8335</v>
      </c>
    </row>
    <row r="143" spans="7:30" x14ac:dyDescent="0.2">
      <c r="G143" s="21">
        <v>8</v>
      </c>
      <c r="H143" s="21">
        <v>2</v>
      </c>
      <c r="I143" s="23" t="s">
        <v>302</v>
      </c>
      <c r="J143" s="23" t="s">
        <v>274</v>
      </c>
      <c r="K143" s="21">
        <v>18</v>
      </c>
      <c r="L143" s="23" t="s">
        <v>319</v>
      </c>
      <c r="M143" s="21">
        <v>8</v>
      </c>
      <c r="N143" s="23" t="s">
        <v>13</v>
      </c>
      <c r="O143" s="21" t="s">
        <v>73</v>
      </c>
      <c r="P143" s="22">
        <v>8360</v>
      </c>
    </row>
    <row r="144" spans="7:30" x14ac:dyDescent="0.2">
      <c r="G144" s="21">
        <v>9</v>
      </c>
      <c r="H144" s="21">
        <v>3</v>
      </c>
      <c r="I144" s="23" t="s">
        <v>303</v>
      </c>
      <c r="J144" s="23" t="s">
        <v>37</v>
      </c>
      <c r="K144" s="21">
        <v>1</v>
      </c>
      <c r="L144" s="23" t="s">
        <v>307</v>
      </c>
      <c r="M144" s="21">
        <v>4</v>
      </c>
      <c r="N144" s="23" t="s">
        <v>264</v>
      </c>
      <c r="O144" s="21" t="s">
        <v>38</v>
      </c>
      <c r="P144" s="22">
        <v>11164009</v>
      </c>
    </row>
    <row r="145" spans="7:16" x14ac:dyDescent="0.2">
      <c r="G145" s="21">
        <v>10</v>
      </c>
      <c r="H145" s="21">
        <v>3</v>
      </c>
      <c r="I145" s="23" t="s">
        <v>303</v>
      </c>
      <c r="J145" s="23" t="s">
        <v>243</v>
      </c>
      <c r="K145" s="21">
        <v>2</v>
      </c>
      <c r="L145" s="23" t="s">
        <v>313</v>
      </c>
      <c r="M145" s="21">
        <v>4</v>
      </c>
      <c r="N145" s="23" t="s">
        <v>264</v>
      </c>
      <c r="O145" s="21" t="s">
        <v>40</v>
      </c>
      <c r="P145" s="22">
        <v>42542001</v>
      </c>
    </row>
    <row r="146" spans="7:16" x14ac:dyDescent="0.2">
      <c r="G146" s="21">
        <v>12</v>
      </c>
      <c r="H146" s="21">
        <v>3</v>
      </c>
      <c r="I146" s="23" t="s">
        <v>303</v>
      </c>
      <c r="J146" s="23" t="s">
        <v>275</v>
      </c>
      <c r="K146" s="21">
        <v>5</v>
      </c>
      <c r="L146" s="23" t="s">
        <v>321</v>
      </c>
      <c r="M146" s="21">
        <v>2</v>
      </c>
      <c r="N146" s="23" t="s">
        <v>241</v>
      </c>
      <c r="O146" s="21" t="s">
        <v>276</v>
      </c>
      <c r="P146" s="22">
        <v>51287</v>
      </c>
    </row>
    <row r="147" spans="7:16" x14ac:dyDescent="0.2">
      <c r="G147" s="21">
        <v>11</v>
      </c>
      <c r="H147" s="21">
        <v>3</v>
      </c>
      <c r="I147" s="23" t="s">
        <v>303</v>
      </c>
      <c r="J147" s="23" t="s">
        <v>74</v>
      </c>
      <c r="K147" s="21">
        <v>6</v>
      </c>
      <c r="L147" s="23" t="s">
        <v>320</v>
      </c>
      <c r="M147" s="21">
        <v>2</v>
      </c>
      <c r="N147" s="23" t="s">
        <v>241</v>
      </c>
      <c r="O147" s="21" t="s">
        <v>76</v>
      </c>
      <c r="P147" s="22">
        <v>51281</v>
      </c>
    </row>
    <row r="148" spans="7:16" x14ac:dyDescent="0.2">
      <c r="G148" s="21">
        <v>13</v>
      </c>
      <c r="H148" s="21">
        <v>3</v>
      </c>
      <c r="I148" s="23" t="s">
        <v>303</v>
      </c>
      <c r="J148" s="23" t="s">
        <v>80</v>
      </c>
      <c r="K148" s="21">
        <v>13</v>
      </c>
      <c r="L148" s="23" t="s">
        <v>315</v>
      </c>
      <c r="M148" s="21">
        <v>8</v>
      </c>
      <c r="N148" s="23" t="s">
        <v>13</v>
      </c>
      <c r="O148" s="21" t="s">
        <v>81</v>
      </c>
      <c r="P148" s="22">
        <v>8211010</v>
      </c>
    </row>
    <row r="149" spans="7:16" x14ac:dyDescent="0.2">
      <c r="G149" s="21">
        <v>14</v>
      </c>
      <c r="H149" s="21">
        <v>3</v>
      </c>
      <c r="I149" s="23" t="s">
        <v>303</v>
      </c>
      <c r="J149" s="23" t="s">
        <v>45</v>
      </c>
      <c r="K149" s="21">
        <v>15</v>
      </c>
      <c r="L149" s="23" t="s">
        <v>312</v>
      </c>
      <c r="M149" s="21">
        <v>7</v>
      </c>
      <c r="N149" s="23" t="s">
        <v>19</v>
      </c>
      <c r="O149" s="21" t="s">
        <v>46</v>
      </c>
      <c r="P149" s="22">
        <v>50864001</v>
      </c>
    </row>
    <row r="150" spans="7:16" x14ac:dyDescent="0.2">
      <c r="G150" s="21">
        <v>15</v>
      </c>
      <c r="H150" s="21">
        <v>4</v>
      </c>
      <c r="I150" s="23" t="s">
        <v>293</v>
      </c>
      <c r="J150" s="23" t="s">
        <v>3</v>
      </c>
      <c r="K150" s="21">
        <v>1</v>
      </c>
      <c r="L150" s="23" t="s">
        <v>307</v>
      </c>
      <c r="M150" s="21">
        <v>4</v>
      </c>
      <c r="N150" s="23" t="s">
        <v>264</v>
      </c>
      <c r="O150" s="21" t="s">
        <v>5</v>
      </c>
      <c r="P150" s="22">
        <v>20815001</v>
      </c>
    </row>
    <row r="151" spans="7:16" x14ac:dyDescent="0.2">
      <c r="G151" s="21">
        <v>16</v>
      </c>
      <c r="H151" s="21">
        <v>4</v>
      </c>
      <c r="I151" s="23" t="s">
        <v>293</v>
      </c>
      <c r="J151" s="23" t="s">
        <v>55</v>
      </c>
      <c r="K151" s="21">
        <v>8</v>
      </c>
      <c r="L151" s="23" t="s">
        <v>314</v>
      </c>
      <c r="M151" s="21">
        <v>7</v>
      </c>
      <c r="N151" s="23" t="s">
        <v>19</v>
      </c>
      <c r="O151" s="21" t="s">
        <v>56</v>
      </c>
      <c r="P151" s="22">
        <v>40184001</v>
      </c>
    </row>
    <row r="152" spans="7:16" x14ac:dyDescent="0.2">
      <c r="G152" s="21">
        <v>17</v>
      </c>
      <c r="H152" s="21">
        <v>4</v>
      </c>
      <c r="I152" s="23" t="s">
        <v>293</v>
      </c>
      <c r="J152" s="23" t="s">
        <v>57</v>
      </c>
      <c r="K152" s="21">
        <v>10</v>
      </c>
      <c r="L152" s="23" t="s">
        <v>306</v>
      </c>
      <c r="M152" s="21">
        <v>5</v>
      </c>
      <c r="N152" s="23" t="s">
        <v>1</v>
      </c>
      <c r="O152" s="21" t="s">
        <v>58</v>
      </c>
      <c r="P152" s="22">
        <v>40182001</v>
      </c>
    </row>
    <row r="153" spans="7:16" x14ac:dyDescent="0.2">
      <c r="G153" s="21">
        <v>18</v>
      </c>
      <c r="H153" s="21">
        <v>4</v>
      </c>
      <c r="I153" s="23" t="s">
        <v>293</v>
      </c>
      <c r="J153" s="23" t="s">
        <v>47</v>
      </c>
      <c r="K153" s="21">
        <v>12</v>
      </c>
      <c r="L153" s="23" t="s">
        <v>48</v>
      </c>
      <c r="M153" s="21">
        <v>6</v>
      </c>
      <c r="N153" s="23" t="s">
        <v>267</v>
      </c>
      <c r="O153" s="21" t="s">
        <v>87</v>
      </c>
      <c r="P153" s="22">
        <v>8359</v>
      </c>
    </row>
    <row r="154" spans="7:16" x14ac:dyDescent="0.2">
      <c r="G154" s="21">
        <v>19</v>
      </c>
      <c r="H154" s="21">
        <v>4</v>
      </c>
      <c r="I154" s="23" t="s">
        <v>293</v>
      </c>
      <c r="J154" s="23" t="s">
        <v>59</v>
      </c>
      <c r="K154" s="21">
        <v>13</v>
      </c>
      <c r="L154" s="23" t="s">
        <v>315</v>
      </c>
      <c r="M154" s="21">
        <v>8</v>
      </c>
      <c r="N154" s="23" t="s">
        <v>13</v>
      </c>
      <c r="O154" s="21" t="s">
        <v>60</v>
      </c>
      <c r="P154" s="22">
        <v>5850009</v>
      </c>
    </row>
    <row r="155" spans="7:16" x14ac:dyDescent="0.2">
      <c r="G155" s="21">
        <v>20</v>
      </c>
      <c r="H155" s="21">
        <v>4</v>
      </c>
      <c r="I155" s="23" t="s">
        <v>293</v>
      </c>
      <c r="J155" s="23" t="s">
        <v>50</v>
      </c>
      <c r="K155" s="21">
        <v>15</v>
      </c>
      <c r="L155" s="23" t="s">
        <v>312</v>
      </c>
      <c r="M155" s="21">
        <v>7</v>
      </c>
      <c r="N155" s="23" t="s">
        <v>19</v>
      </c>
      <c r="O155" s="21" t="s">
        <v>51</v>
      </c>
      <c r="P155" s="22">
        <v>13563</v>
      </c>
    </row>
    <row r="156" spans="7:16" x14ac:dyDescent="0.2">
      <c r="G156" s="21">
        <v>21</v>
      </c>
      <c r="H156" s="21">
        <v>4</v>
      </c>
      <c r="I156" s="23" t="s">
        <v>293</v>
      </c>
      <c r="J156" s="23" t="s">
        <v>12</v>
      </c>
      <c r="K156" s="21">
        <v>17</v>
      </c>
      <c r="L156" s="23" t="s">
        <v>310</v>
      </c>
      <c r="M156" s="21">
        <v>8</v>
      </c>
      <c r="N156" s="23" t="s">
        <v>13</v>
      </c>
      <c r="O156" s="21" t="s">
        <v>14</v>
      </c>
      <c r="P156" s="22">
        <v>41406</v>
      </c>
    </row>
    <row r="157" spans="7:16" x14ac:dyDescent="0.2">
      <c r="G157" s="21">
        <v>22</v>
      </c>
      <c r="H157" s="21">
        <v>5</v>
      </c>
      <c r="I157" s="23" t="s">
        <v>296</v>
      </c>
      <c r="J157" s="23" t="s">
        <v>28</v>
      </c>
      <c r="K157" s="21">
        <v>1</v>
      </c>
      <c r="L157" s="23" t="s">
        <v>307</v>
      </c>
      <c r="M157" s="21">
        <v>4</v>
      </c>
      <c r="N157" s="23" t="s">
        <v>264</v>
      </c>
      <c r="O157" s="21" t="s">
        <v>29</v>
      </c>
      <c r="P157" s="22">
        <v>8413009</v>
      </c>
    </row>
    <row r="158" spans="7:16" x14ac:dyDescent="0.2">
      <c r="G158" s="21">
        <v>23</v>
      </c>
      <c r="H158" s="21">
        <v>5</v>
      </c>
      <c r="I158" s="23" t="s">
        <v>296</v>
      </c>
      <c r="J158" s="23" t="s">
        <v>31</v>
      </c>
      <c r="K158" s="21">
        <v>10</v>
      </c>
      <c r="L158" s="23" t="s">
        <v>306</v>
      </c>
      <c r="M158" s="21">
        <v>5</v>
      </c>
      <c r="N158" s="23" t="s">
        <v>1</v>
      </c>
      <c r="O158" s="21" t="s">
        <v>32</v>
      </c>
      <c r="P158" s="22">
        <v>3820009</v>
      </c>
    </row>
    <row r="159" spans="7:16" x14ac:dyDescent="0.2">
      <c r="G159" s="21">
        <v>24</v>
      </c>
      <c r="H159" s="21">
        <v>5</v>
      </c>
      <c r="I159" s="23" t="s">
        <v>296</v>
      </c>
      <c r="J159" s="23" t="s">
        <v>35</v>
      </c>
      <c r="K159" s="21">
        <v>15</v>
      </c>
      <c r="L159" s="23" t="s">
        <v>312</v>
      </c>
      <c r="M159" s="21">
        <v>7</v>
      </c>
      <c r="N159" s="23" t="s">
        <v>19</v>
      </c>
      <c r="O159" s="21" t="s">
        <v>36</v>
      </c>
      <c r="P159" s="22">
        <v>1100321</v>
      </c>
    </row>
    <row r="160" spans="7:16" x14ac:dyDescent="0.2">
      <c r="G160" s="21">
        <v>25</v>
      </c>
      <c r="H160" s="21">
        <v>5</v>
      </c>
      <c r="I160" s="23" t="s">
        <v>296</v>
      </c>
      <c r="J160" s="23" t="s">
        <v>92</v>
      </c>
      <c r="K160" s="21">
        <v>17</v>
      </c>
      <c r="L160" s="23" t="s">
        <v>310</v>
      </c>
      <c r="M160" s="21">
        <v>8</v>
      </c>
      <c r="N160" s="23" t="s">
        <v>13</v>
      </c>
      <c r="O160" s="21" t="s">
        <v>93</v>
      </c>
      <c r="P160" s="22">
        <v>8294</v>
      </c>
    </row>
    <row r="161" spans="7:16" x14ac:dyDescent="0.2">
      <c r="G161" s="21">
        <v>26</v>
      </c>
      <c r="H161" s="21">
        <v>6</v>
      </c>
      <c r="I161" s="23" t="s">
        <v>304</v>
      </c>
      <c r="J161" s="23" t="s">
        <v>78</v>
      </c>
      <c r="K161" s="21">
        <v>13</v>
      </c>
      <c r="L161" s="23" t="s">
        <v>315</v>
      </c>
      <c r="M161" s="21">
        <v>8</v>
      </c>
      <c r="N161" s="23" t="s">
        <v>13</v>
      </c>
      <c r="O161" s="21" t="s">
        <v>79</v>
      </c>
      <c r="P161" s="22">
        <v>2136</v>
      </c>
    </row>
    <row r="162" spans="7:16" x14ac:dyDescent="0.2">
      <c r="G162" s="21">
        <v>27</v>
      </c>
      <c r="H162" s="21">
        <v>6</v>
      </c>
      <c r="I162" s="23" t="s">
        <v>304</v>
      </c>
      <c r="J162" s="23" t="s">
        <v>85</v>
      </c>
      <c r="K162" s="21">
        <v>14</v>
      </c>
      <c r="L162" s="23" t="s">
        <v>311</v>
      </c>
      <c r="M162" s="21">
        <v>7</v>
      </c>
      <c r="N162" s="23" t="s">
        <v>19</v>
      </c>
      <c r="O162" s="21" t="s">
        <v>86</v>
      </c>
      <c r="P162" s="22">
        <v>2124</v>
      </c>
    </row>
    <row r="163" spans="7:16" x14ac:dyDescent="0.2">
      <c r="G163" s="21">
        <v>28</v>
      </c>
      <c r="H163" s="21">
        <v>6</v>
      </c>
      <c r="I163" s="23" t="s">
        <v>304</v>
      </c>
      <c r="J163" s="23" t="s">
        <v>33</v>
      </c>
      <c r="K163" s="21">
        <v>15</v>
      </c>
      <c r="L163" s="23" t="s">
        <v>312</v>
      </c>
      <c r="M163" s="21">
        <v>7</v>
      </c>
      <c r="N163" s="23" t="s">
        <v>19</v>
      </c>
      <c r="O163" s="21" t="s">
        <v>82</v>
      </c>
      <c r="P163" s="22">
        <v>41398</v>
      </c>
    </row>
    <row r="164" spans="7:16" x14ac:dyDescent="0.2">
      <c r="G164" s="21">
        <v>29</v>
      </c>
      <c r="H164" s="21">
        <v>6</v>
      </c>
      <c r="I164" s="23" t="s">
        <v>304</v>
      </c>
      <c r="J164" s="23" t="s">
        <v>61</v>
      </c>
      <c r="K164" s="21">
        <v>17</v>
      </c>
      <c r="L164" s="23" t="s">
        <v>310</v>
      </c>
      <c r="M164" s="21">
        <v>8</v>
      </c>
      <c r="N164" s="23" t="s">
        <v>13</v>
      </c>
      <c r="O164" s="21" t="s">
        <v>69</v>
      </c>
      <c r="P164" s="22">
        <v>8335</v>
      </c>
    </row>
    <row r="165" spans="7:16" x14ac:dyDescent="0.2">
      <c r="G165" s="21">
        <v>30</v>
      </c>
      <c r="H165" s="21">
        <v>6</v>
      </c>
      <c r="I165" s="23" t="s">
        <v>304</v>
      </c>
      <c r="J165" s="23" t="s">
        <v>268</v>
      </c>
      <c r="K165" s="21">
        <v>19</v>
      </c>
      <c r="L165" s="23" t="s">
        <v>316</v>
      </c>
      <c r="M165" s="21">
        <v>8</v>
      </c>
      <c r="N165" s="23" t="s">
        <v>13</v>
      </c>
      <c r="O165" s="21" t="s">
        <v>62</v>
      </c>
      <c r="P165" s="22">
        <v>11577</v>
      </c>
    </row>
    <row r="166" spans="7:16" x14ac:dyDescent="0.2">
      <c r="G166" s="21">
        <v>32</v>
      </c>
      <c r="H166" s="21">
        <v>7</v>
      </c>
      <c r="I166" s="23" t="s">
        <v>294</v>
      </c>
      <c r="J166" s="23" t="s">
        <v>6</v>
      </c>
      <c r="K166" s="21">
        <v>3</v>
      </c>
      <c r="L166" s="23" t="s">
        <v>308</v>
      </c>
      <c r="M166" s="21">
        <v>1</v>
      </c>
      <c r="N166" s="23" t="s">
        <v>239</v>
      </c>
      <c r="O166" s="21" t="s">
        <v>65</v>
      </c>
      <c r="P166" s="22">
        <v>66001</v>
      </c>
    </row>
    <row r="167" spans="7:16" x14ac:dyDescent="0.2">
      <c r="G167" s="21">
        <v>31</v>
      </c>
      <c r="H167" s="21">
        <v>7</v>
      </c>
      <c r="I167" s="23" t="s">
        <v>294</v>
      </c>
      <c r="J167" s="23" t="s">
        <v>269</v>
      </c>
      <c r="K167" s="21">
        <v>4</v>
      </c>
      <c r="L167" s="23" t="s">
        <v>317</v>
      </c>
      <c r="M167" s="21">
        <v>1</v>
      </c>
      <c r="N167" s="23" t="s">
        <v>239</v>
      </c>
      <c r="O167" s="21" t="s">
        <v>270</v>
      </c>
      <c r="P167" s="22">
        <v>56014</v>
      </c>
    </row>
    <row r="168" spans="7:16" x14ac:dyDescent="0.2">
      <c r="G168" s="21">
        <v>33</v>
      </c>
      <c r="H168" s="21">
        <v>7</v>
      </c>
      <c r="I168" s="23" t="s">
        <v>294</v>
      </c>
      <c r="J168" s="23" t="s">
        <v>70</v>
      </c>
      <c r="K168" s="21">
        <v>14</v>
      </c>
      <c r="L168" s="23" t="s">
        <v>311</v>
      </c>
      <c r="M168" s="21">
        <v>7</v>
      </c>
      <c r="N168" s="23" t="s">
        <v>19</v>
      </c>
      <c r="O168" s="21" t="s">
        <v>71</v>
      </c>
      <c r="P168" s="22">
        <v>2124</v>
      </c>
    </row>
    <row r="169" spans="7:16" x14ac:dyDescent="0.2">
      <c r="G169" s="21">
        <v>34</v>
      </c>
      <c r="H169" s="21">
        <v>7</v>
      </c>
      <c r="I169" s="23" t="s">
        <v>294</v>
      </c>
      <c r="J169" s="23" t="s">
        <v>22</v>
      </c>
      <c r="K169" s="21">
        <v>15</v>
      </c>
      <c r="L169" s="23" t="s">
        <v>312</v>
      </c>
      <c r="M169" s="21">
        <v>7</v>
      </c>
      <c r="N169" s="23" t="s">
        <v>19</v>
      </c>
      <c r="O169" s="21" t="s">
        <v>23</v>
      </c>
      <c r="P169" s="22">
        <v>8427</v>
      </c>
    </row>
    <row r="170" spans="7:16" x14ac:dyDescent="0.2">
      <c r="G170" s="21">
        <v>35</v>
      </c>
      <c r="H170" s="21">
        <v>7</v>
      </c>
      <c r="I170" s="23" t="s">
        <v>294</v>
      </c>
      <c r="J170" s="23" t="s">
        <v>271</v>
      </c>
      <c r="K170" s="21">
        <v>16</v>
      </c>
      <c r="L170" s="23" t="s">
        <v>318</v>
      </c>
      <c r="M170" s="21">
        <v>7</v>
      </c>
      <c r="N170" s="23" t="s">
        <v>19</v>
      </c>
      <c r="O170" s="21" t="s">
        <v>67</v>
      </c>
      <c r="P170" s="22">
        <v>13628</v>
      </c>
    </row>
    <row r="171" spans="7:16" x14ac:dyDescent="0.2">
      <c r="G171" s="21">
        <v>36</v>
      </c>
      <c r="H171" s="21">
        <v>7</v>
      </c>
      <c r="I171" s="23" t="s">
        <v>294</v>
      </c>
      <c r="J171" s="23" t="s">
        <v>63</v>
      </c>
      <c r="K171" s="21">
        <v>17</v>
      </c>
      <c r="L171" s="23" t="s">
        <v>310</v>
      </c>
      <c r="M171" s="21">
        <v>8</v>
      </c>
      <c r="N171" s="23" t="s">
        <v>13</v>
      </c>
      <c r="O171" s="21" t="s">
        <v>64</v>
      </c>
      <c r="P171" s="22">
        <v>41491</v>
      </c>
    </row>
    <row r="172" spans="7:16" x14ac:dyDescent="0.2">
      <c r="G172" s="21">
        <v>37</v>
      </c>
      <c r="H172" s="21">
        <v>8</v>
      </c>
      <c r="I172" s="23" t="s">
        <v>295</v>
      </c>
      <c r="J172" s="23" t="s">
        <v>15</v>
      </c>
      <c r="K172" s="21">
        <v>10</v>
      </c>
      <c r="L172" s="23" t="s">
        <v>306</v>
      </c>
      <c r="M172" s="21">
        <v>5</v>
      </c>
      <c r="N172" s="23" t="s">
        <v>1</v>
      </c>
      <c r="O172" s="21" t="s">
        <v>16</v>
      </c>
      <c r="P172" s="22">
        <v>5618009</v>
      </c>
    </row>
    <row r="173" spans="7:16" x14ac:dyDescent="0.2">
      <c r="G173" s="21">
        <v>38</v>
      </c>
      <c r="H173" s="21">
        <v>8</v>
      </c>
      <c r="I173" s="23" t="s">
        <v>295</v>
      </c>
      <c r="J173" s="23" t="s">
        <v>18</v>
      </c>
      <c r="K173" s="21">
        <v>14</v>
      </c>
      <c r="L173" s="23" t="s">
        <v>311</v>
      </c>
      <c r="M173" s="21">
        <v>7</v>
      </c>
      <c r="N173" s="23" t="s">
        <v>19</v>
      </c>
      <c r="O173" s="21" t="s">
        <v>20</v>
      </c>
      <c r="P173" s="22">
        <v>20983041</v>
      </c>
    </row>
    <row r="174" spans="7:16" x14ac:dyDescent="0.2">
      <c r="G174" s="21">
        <v>39</v>
      </c>
      <c r="H174" s="21">
        <v>8</v>
      </c>
      <c r="I174" s="23" t="s">
        <v>295</v>
      </c>
      <c r="J174" s="23" t="s">
        <v>90</v>
      </c>
      <c r="K174" s="21">
        <v>17</v>
      </c>
      <c r="L174" s="23" t="s">
        <v>310</v>
      </c>
      <c r="M174" s="21">
        <v>8</v>
      </c>
      <c r="N174" s="23" t="s">
        <v>13</v>
      </c>
      <c r="O174" s="21" t="s">
        <v>91</v>
      </c>
      <c r="P174" s="22">
        <v>41406</v>
      </c>
    </row>
    <row r="175" spans="7:16" x14ac:dyDescent="0.2">
      <c r="G175" s="21">
        <v>40</v>
      </c>
      <c r="H175" s="21">
        <v>9</v>
      </c>
      <c r="I175" s="23" t="s">
        <v>305</v>
      </c>
      <c r="J175" s="23" t="s">
        <v>94</v>
      </c>
      <c r="K175" s="21">
        <v>10</v>
      </c>
      <c r="L175" s="23" t="s">
        <v>306</v>
      </c>
      <c r="M175" s="21">
        <v>5</v>
      </c>
      <c r="N175" s="23" t="s">
        <v>1</v>
      </c>
      <c r="O175" s="21" t="s">
        <v>95</v>
      </c>
      <c r="P175" s="22">
        <v>1012</v>
      </c>
    </row>
    <row r="176" spans="7:16" x14ac:dyDescent="0.2">
      <c r="G176" s="21">
        <v>41</v>
      </c>
      <c r="H176" s="21">
        <v>9</v>
      </c>
      <c r="I176" s="23" t="s">
        <v>305</v>
      </c>
      <c r="J176" s="23" t="s">
        <v>106</v>
      </c>
      <c r="K176" s="21">
        <v>13</v>
      </c>
      <c r="L176" s="23" t="s">
        <v>315</v>
      </c>
      <c r="M176" s="21">
        <v>8</v>
      </c>
      <c r="N176" s="23" t="s">
        <v>13</v>
      </c>
      <c r="O176" s="21" t="s">
        <v>107</v>
      </c>
      <c r="P176" s="22">
        <v>2136</v>
      </c>
    </row>
    <row r="177" spans="3:30" x14ac:dyDescent="0.2">
      <c r="G177" s="21">
        <v>42</v>
      </c>
      <c r="H177" s="21">
        <v>9</v>
      </c>
      <c r="I177" s="23" t="s">
        <v>305</v>
      </c>
      <c r="J177" s="23" t="s">
        <v>43</v>
      </c>
      <c r="K177" s="21">
        <v>15</v>
      </c>
      <c r="L177" s="23" t="s">
        <v>312</v>
      </c>
      <c r="M177" s="21">
        <v>7</v>
      </c>
      <c r="N177" s="23" t="s">
        <v>19</v>
      </c>
      <c r="O177" s="21" t="s">
        <v>44</v>
      </c>
      <c r="P177" s="22">
        <v>12490</v>
      </c>
    </row>
    <row r="178" spans="3:30" x14ac:dyDescent="0.2">
      <c r="G178" s="21">
        <v>43</v>
      </c>
      <c r="H178" s="21">
        <v>9</v>
      </c>
      <c r="I178" s="23" t="s">
        <v>305</v>
      </c>
      <c r="J178" s="23" t="s">
        <v>83</v>
      </c>
      <c r="K178" s="21">
        <v>17</v>
      </c>
      <c r="L178" s="23" t="s">
        <v>310</v>
      </c>
      <c r="M178" s="21">
        <v>8</v>
      </c>
      <c r="N178" s="23" t="s">
        <v>13</v>
      </c>
      <c r="O178" s="21" t="s">
        <v>84</v>
      </c>
      <c r="P178" s="22">
        <v>8335</v>
      </c>
    </row>
    <row r="179" spans="3:30" x14ac:dyDescent="0.2">
      <c r="G179" s="21">
        <v>44</v>
      </c>
      <c r="H179" s="21">
        <v>9</v>
      </c>
      <c r="I179" s="23" t="s">
        <v>305</v>
      </c>
      <c r="J179" s="23" t="s">
        <v>24</v>
      </c>
      <c r="K179" s="21">
        <v>21</v>
      </c>
      <c r="L179" s="23" t="s">
        <v>25</v>
      </c>
      <c r="M179" s="21">
        <v>9</v>
      </c>
      <c r="N179" s="23" t="s">
        <v>266</v>
      </c>
      <c r="O179" s="21" t="s">
        <v>26</v>
      </c>
      <c r="P179" s="22">
        <v>5804084</v>
      </c>
    </row>
    <row r="180" spans="3:30" x14ac:dyDescent="0.2">
      <c r="G180" s="21">
        <v>45</v>
      </c>
      <c r="H180" s="21">
        <v>9</v>
      </c>
      <c r="I180" s="23" t="s">
        <v>305</v>
      </c>
      <c r="J180" s="23" t="s">
        <v>24</v>
      </c>
      <c r="K180" s="21">
        <v>21</v>
      </c>
      <c r="L180" s="23" t="s">
        <v>25</v>
      </c>
      <c r="M180" s="21">
        <v>9</v>
      </c>
      <c r="N180" s="23" t="s">
        <v>266</v>
      </c>
      <c r="O180" s="21" t="s">
        <v>26</v>
      </c>
      <c r="P180" s="22">
        <v>5804084</v>
      </c>
    </row>
    <row r="181" spans="3:30" x14ac:dyDescent="0.2">
      <c r="G181" s="21">
        <v>46</v>
      </c>
      <c r="H181" s="21">
        <v>10</v>
      </c>
      <c r="I181" s="23" t="s">
        <v>297</v>
      </c>
      <c r="J181" s="23" t="s">
        <v>98</v>
      </c>
      <c r="K181" s="21">
        <v>3</v>
      </c>
      <c r="L181" s="23" t="s">
        <v>308</v>
      </c>
      <c r="M181" s="21">
        <v>1</v>
      </c>
      <c r="N181" s="23" t="s">
        <v>239</v>
      </c>
      <c r="O181" s="21" t="s">
        <v>99</v>
      </c>
      <c r="P181" s="22">
        <v>99999203</v>
      </c>
    </row>
    <row r="182" spans="3:30" x14ac:dyDescent="0.2">
      <c r="G182" s="21">
        <v>47</v>
      </c>
      <c r="H182" s="21">
        <v>10</v>
      </c>
      <c r="I182" s="23" t="s">
        <v>297</v>
      </c>
      <c r="J182" s="23" t="s">
        <v>100</v>
      </c>
      <c r="K182" s="21">
        <v>7</v>
      </c>
      <c r="L182" s="23" t="s">
        <v>322</v>
      </c>
      <c r="M182" s="21">
        <v>3</v>
      </c>
      <c r="N182" s="23" t="s">
        <v>240</v>
      </c>
      <c r="O182" s="21" t="s">
        <v>102</v>
      </c>
      <c r="P182" s="22">
        <v>99999197</v>
      </c>
    </row>
    <row r="183" spans="3:30" x14ac:dyDescent="0.2">
      <c r="G183" s="21">
        <v>48</v>
      </c>
      <c r="H183" s="21">
        <v>10</v>
      </c>
      <c r="I183" s="23" t="s">
        <v>297</v>
      </c>
      <c r="J183" s="23" t="s">
        <v>53</v>
      </c>
      <c r="K183" s="21">
        <v>17</v>
      </c>
      <c r="L183" s="23" t="s">
        <v>310</v>
      </c>
      <c r="M183" s="21">
        <v>8</v>
      </c>
      <c r="N183" s="23" t="s">
        <v>13</v>
      </c>
      <c r="O183" s="21" t="s">
        <v>88</v>
      </c>
      <c r="P183" s="22">
        <v>8355</v>
      </c>
    </row>
    <row r="184" spans="3:30" x14ac:dyDescent="0.2">
      <c r="N184"/>
      <c r="W184" s="18"/>
      <c r="X184" s="18"/>
      <c r="Y184" s="18"/>
      <c r="Z184" s="18"/>
      <c r="AA184" s="18"/>
      <c r="AB184" s="18"/>
      <c r="AC184" s="18"/>
      <c r="AD184" s="18"/>
    </row>
    <row r="185" spans="3:30" x14ac:dyDescent="0.2">
      <c r="N185"/>
      <c r="W185" s="18"/>
      <c r="X185" s="18"/>
      <c r="Y185" s="18"/>
      <c r="Z185" s="18"/>
      <c r="AA185" s="18"/>
      <c r="AB185" s="18"/>
      <c r="AC185" s="18"/>
      <c r="AD185" s="18"/>
    </row>
    <row r="186" spans="3:30" x14ac:dyDescent="0.2">
      <c r="N186"/>
      <c r="W186" s="18"/>
      <c r="X186" s="18"/>
      <c r="Y186" s="18"/>
      <c r="Z186" s="18"/>
      <c r="AA186" s="18"/>
      <c r="AB186" s="18"/>
      <c r="AC186" s="18"/>
      <c r="AD186" s="18"/>
    </row>
    <row r="187" spans="3:30" x14ac:dyDescent="0.2">
      <c r="N187"/>
      <c r="W187" s="18"/>
      <c r="X187" s="18"/>
      <c r="Y187" s="18"/>
      <c r="Z187" s="18"/>
      <c r="AA187" s="18"/>
      <c r="AB187" s="18"/>
      <c r="AC187" s="18"/>
      <c r="AD187" s="18"/>
    </row>
    <row r="188" spans="3:30" x14ac:dyDescent="0.2">
      <c r="N188"/>
    </row>
    <row r="189" spans="3:30" s="18" customFormat="1" x14ac:dyDescent="0.2">
      <c r="C189" s="25" t="s">
        <v>332</v>
      </c>
      <c r="D189" s="25" t="s">
        <v>114</v>
      </c>
      <c r="E189" s="25" t="s">
        <v>115</v>
      </c>
      <c r="F189" s="25" t="s">
        <v>253</v>
      </c>
      <c r="G189" s="25" t="s">
        <v>254</v>
      </c>
      <c r="H189" s="25" t="s">
        <v>278</v>
      </c>
      <c r="I189" s="25" t="s">
        <v>261</v>
      </c>
      <c r="J189" s="26" t="s">
        <v>260</v>
      </c>
      <c r="K189" s="20" t="s">
        <v>262</v>
      </c>
      <c r="L189" s="20" t="s">
        <v>263</v>
      </c>
      <c r="W189"/>
      <c r="X189"/>
      <c r="Y189"/>
      <c r="Z189"/>
      <c r="AA189"/>
      <c r="AB189"/>
      <c r="AC189"/>
      <c r="AD189"/>
    </row>
    <row r="190" spans="3:30" x14ac:dyDescent="0.2">
      <c r="C190" s="27">
        <v>1</v>
      </c>
      <c r="D190" s="27">
        <v>1003</v>
      </c>
      <c r="E190" s="28">
        <v>44209</v>
      </c>
      <c r="F190" s="27">
        <v>100</v>
      </c>
      <c r="G190" s="27">
        <v>5</v>
      </c>
      <c r="H190" s="27" t="s">
        <v>135</v>
      </c>
      <c r="I190" s="27">
        <v>100</v>
      </c>
      <c r="J190" s="27">
        <v>1</v>
      </c>
      <c r="K190" s="24">
        <v>100</v>
      </c>
      <c r="L190" s="21">
        <v>112</v>
      </c>
      <c r="S190"/>
      <c r="T190"/>
    </row>
    <row r="191" spans="3:30" x14ac:dyDescent="0.2">
      <c r="C191" s="27">
        <v>2</v>
      </c>
      <c r="D191" s="27">
        <v>1021</v>
      </c>
      <c r="E191" s="28">
        <v>44209</v>
      </c>
      <c r="F191" s="27">
        <v>200</v>
      </c>
      <c r="G191" s="27">
        <v>15</v>
      </c>
      <c r="H191" s="27" t="s">
        <v>122</v>
      </c>
      <c r="I191" s="27">
        <v>54.35</v>
      </c>
      <c r="J191" s="27">
        <v>2</v>
      </c>
      <c r="K191" s="24">
        <v>108.7</v>
      </c>
      <c r="L191" s="21">
        <v>121.744</v>
      </c>
      <c r="S191"/>
      <c r="T191"/>
    </row>
    <row r="192" spans="3:30" x14ac:dyDescent="0.2">
      <c r="C192" s="27">
        <v>3</v>
      </c>
      <c r="D192" s="27">
        <v>1021</v>
      </c>
      <c r="E192" s="28">
        <v>44209</v>
      </c>
      <c r="F192" s="27">
        <v>200</v>
      </c>
      <c r="G192" s="27">
        <v>15</v>
      </c>
      <c r="H192" s="27" t="s">
        <v>141</v>
      </c>
      <c r="I192" s="27">
        <v>54.35</v>
      </c>
      <c r="J192" s="27">
        <v>2</v>
      </c>
      <c r="K192" s="24">
        <v>108.7</v>
      </c>
      <c r="L192" s="21">
        <v>121.744</v>
      </c>
      <c r="S192"/>
      <c r="T192"/>
    </row>
    <row r="193" spans="3:20" x14ac:dyDescent="0.2">
      <c r="C193" s="27">
        <v>4</v>
      </c>
      <c r="D193" s="27">
        <v>1026</v>
      </c>
      <c r="E193" s="28">
        <v>44209</v>
      </c>
      <c r="F193" s="27">
        <v>300</v>
      </c>
      <c r="G193" s="27">
        <v>32</v>
      </c>
      <c r="H193" s="27" t="s">
        <v>72</v>
      </c>
      <c r="I193" s="27">
        <v>2100</v>
      </c>
      <c r="J193" s="27">
        <v>2</v>
      </c>
      <c r="K193" s="24">
        <v>4200</v>
      </c>
      <c r="L193" s="21">
        <v>4704</v>
      </c>
      <c r="S193"/>
      <c r="T193"/>
    </row>
    <row r="194" spans="3:20" x14ac:dyDescent="0.2">
      <c r="C194" s="27">
        <v>5</v>
      </c>
      <c r="D194" s="27">
        <v>1026</v>
      </c>
      <c r="E194" s="28">
        <v>44209</v>
      </c>
      <c r="F194" s="27">
        <v>300</v>
      </c>
      <c r="G194" s="27">
        <v>32</v>
      </c>
      <c r="H194" s="27" t="s">
        <v>112</v>
      </c>
      <c r="I194" s="27">
        <v>2100</v>
      </c>
      <c r="J194" s="27">
        <v>2</v>
      </c>
      <c r="K194" s="24">
        <v>4200</v>
      </c>
      <c r="L194" s="21">
        <v>4704</v>
      </c>
      <c r="S194"/>
      <c r="T194"/>
    </row>
    <row r="195" spans="3:20" x14ac:dyDescent="0.2">
      <c r="C195" s="27">
        <v>6</v>
      </c>
      <c r="D195" s="27">
        <v>1030</v>
      </c>
      <c r="E195" s="28">
        <v>44209</v>
      </c>
      <c r="F195" s="27">
        <v>400</v>
      </c>
      <c r="G195" s="27">
        <v>6</v>
      </c>
      <c r="H195" s="27" t="s">
        <v>129</v>
      </c>
      <c r="I195" s="27">
        <v>133.16999999999999</v>
      </c>
      <c r="J195" s="27">
        <v>-1</v>
      </c>
      <c r="K195" s="24">
        <v>0</v>
      </c>
      <c r="L195" s="21">
        <v>0</v>
      </c>
      <c r="S195"/>
      <c r="T195"/>
    </row>
    <row r="196" spans="3:20" x14ac:dyDescent="0.2">
      <c r="C196" s="27">
        <v>7</v>
      </c>
      <c r="D196" s="27">
        <v>1030</v>
      </c>
      <c r="E196" s="28">
        <v>44209</v>
      </c>
      <c r="F196" s="27">
        <v>400</v>
      </c>
      <c r="G196" s="27">
        <v>6</v>
      </c>
      <c r="H196" s="27" t="s">
        <v>130</v>
      </c>
      <c r="I196" s="27">
        <v>133.16999999999999</v>
      </c>
      <c r="J196" s="27">
        <v>1</v>
      </c>
      <c r="K196" s="24">
        <v>0</v>
      </c>
      <c r="L196" s="21">
        <v>0</v>
      </c>
      <c r="S196"/>
      <c r="T196"/>
    </row>
    <row r="197" spans="3:20" x14ac:dyDescent="0.2">
      <c r="C197" s="27">
        <v>8</v>
      </c>
      <c r="D197" s="27">
        <v>1031</v>
      </c>
      <c r="E197" s="28">
        <v>44210</v>
      </c>
      <c r="F197" s="27">
        <v>500</v>
      </c>
      <c r="G197" s="27">
        <v>21</v>
      </c>
      <c r="H197" s="27" t="s">
        <v>227</v>
      </c>
      <c r="I197" s="27">
        <v>1500</v>
      </c>
      <c r="J197" s="27">
        <v>2</v>
      </c>
      <c r="K197" s="24">
        <v>4731.4800000000014</v>
      </c>
      <c r="L197" s="21">
        <v>5299.2576000000017</v>
      </c>
      <c r="S197"/>
      <c r="T197"/>
    </row>
    <row r="198" spans="3:20" x14ac:dyDescent="0.2">
      <c r="C198" s="27">
        <v>9</v>
      </c>
      <c r="D198" s="27">
        <v>1031</v>
      </c>
      <c r="E198" s="28">
        <v>44210</v>
      </c>
      <c r="F198" s="27">
        <v>500</v>
      </c>
      <c r="G198" s="27">
        <v>21</v>
      </c>
      <c r="H198" s="27" t="s">
        <v>228</v>
      </c>
      <c r="I198" s="27">
        <v>1500</v>
      </c>
      <c r="J198" s="27">
        <v>2</v>
      </c>
      <c r="K198" s="24">
        <v>4731.4800000000014</v>
      </c>
      <c r="L198" s="21">
        <v>5299.2576000000017</v>
      </c>
      <c r="S198"/>
      <c r="T198"/>
    </row>
    <row r="199" spans="3:20" x14ac:dyDescent="0.2">
      <c r="C199" s="27">
        <v>10</v>
      </c>
      <c r="D199" s="27">
        <v>1031</v>
      </c>
      <c r="E199" s="28">
        <v>44210</v>
      </c>
      <c r="F199" s="27">
        <v>500</v>
      </c>
      <c r="G199" s="27">
        <v>37</v>
      </c>
      <c r="H199" s="27" t="s">
        <v>17</v>
      </c>
      <c r="I199" s="27">
        <v>199.8</v>
      </c>
      <c r="J199" s="27">
        <v>2</v>
      </c>
      <c r="K199" s="24">
        <v>4731.4800000000014</v>
      </c>
      <c r="L199" s="21">
        <v>5299.2576000000017</v>
      </c>
      <c r="S199"/>
      <c r="T199"/>
    </row>
    <row r="200" spans="3:20" x14ac:dyDescent="0.2">
      <c r="C200" s="27">
        <v>11</v>
      </c>
      <c r="D200" s="27">
        <v>1031</v>
      </c>
      <c r="E200" s="28">
        <v>44210</v>
      </c>
      <c r="F200" s="27">
        <v>500</v>
      </c>
      <c r="G200" s="27">
        <v>37</v>
      </c>
      <c r="H200" s="27" t="s">
        <v>184</v>
      </c>
      <c r="I200" s="27">
        <v>199.8</v>
      </c>
      <c r="J200" s="27">
        <v>2</v>
      </c>
      <c r="K200" s="24">
        <v>4731.4800000000014</v>
      </c>
      <c r="L200" s="21">
        <v>5299.2576000000017</v>
      </c>
      <c r="S200"/>
      <c r="T200"/>
    </row>
    <row r="201" spans="3:20" x14ac:dyDescent="0.2">
      <c r="C201" s="27">
        <v>12</v>
      </c>
      <c r="D201" s="27">
        <v>1031</v>
      </c>
      <c r="E201" s="28">
        <v>44210</v>
      </c>
      <c r="F201" s="27">
        <v>500</v>
      </c>
      <c r="G201" s="27">
        <v>38</v>
      </c>
      <c r="H201" s="27" t="s">
        <v>185</v>
      </c>
      <c r="I201" s="27">
        <v>332.97</v>
      </c>
      <c r="J201" s="27">
        <v>4</v>
      </c>
      <c r="K201" s="24">
        <v>4731.4800000000014</v>
      </c>
      <c r="L201" s="21">
        <v>5299.2576000000017</v>
      </c>
      <c r="S201"/>
      <c r="T201"/>
    </row>
    <row r="202" spans="3:20" x14ac:dyDescent="0.2">
      <c r="C202" s="27">
        <v>13</v>
      </c>
      <c r="D202" s="27">
        <v>1031</v>
      </c>
      <c r="E202" s="28">
        <v>44210</v>
      </c>
      <c r="F202" s="27">
        <v>500</v>
      </c>
      <c r="G202" s="27">
        <v>38</v>
      </c>
      <c r="H202" s="27" t="s">
        <v>186</v>
      </c>
      <c r="I202" s="27">
        <v>332.97</v>
      </c>
      <c r="J202" s="27">
        <v>4</v>
      </c>
      <c r="K202" s="24">
        <v>4731.4800000000014</v>
      </c>
      <c r="L202" s="21">
        <v>5299.2576000000017</v>
      </c>
      <c r="S202"/>
      <c r="T202"/>
    </row>
    <row r="203" spans="3:20" x14ac:dyDescent="0.2">
      <c r="C203" s="27">
        <v>14</v>
      </c>
      <c r="D203" s="27">
        <v>1031</v>
      </c>
      <c r="E203" s="28">
        <v>44210</v>
      </c>
      <c r="F203" s="27">
        <v>500</v>
      </c>
      <c r="G203" s="27">
        <v>38</v>
      </c>
      <c r="H203" s="27" t="s">
        <v>187</v>
      </c>
      <c r="I203" s="27">
        <v>332.97</v>
      </c>
      <c r="J203" s="27">
        <v>4</v>
      </c>
      <c r="K203" s="24">
        <v>4731.4800000000014</v>
      </c>
      <c r="L203" s="21">
        <v>5299.2576000000017</v>
      </c>
      <c r="S203"/>
      <c r="T203"/>
    </row>
    <row r="204" spans="3:20" x14ac:dyDescent="0.2">
      <c r="C204" s="27">
        <v>15</v>
      </c>
      <c r="D204" s="27">
        <v>1031</v>
      </c>
      <c r="E204" s="28">
        <v>44210</v>
      </c>
      <c r="F204" s="27">
        <v>500</v>
      </c>
      <c r="G204" s="27">
        <v>38</v>
      </c>
      <c r="H204" s="27" t="s">
        <v>188</v>
      </c>
      <c r="I204" s="27">
        <v>332.97</v>
      </c>
      <c r="J204" s="27">
        <v>4</v>
      </c>
      <c r="K204" s="24">
        <v>4731.4800000000014</v>
      </c>
      <c r="L204" s="21">
        <v>5299.2576000000017</v>
      </c>
      <c r="S204"/>
      <c r="T204"/>
    </row>
    <row r="205" spans="3:20" x14ac:dyDescent="0.2">
      <c r="C205" s="27">
        <v>16</v>
      </c>
      <c r="D205" s="27">
        <v>1033</v>
      </c>
      <c r="E205" s="28">
        <v>44210</v>
      </c>
      <c r="F205" s="27">
        <v>600</v>
      </c>
      <c r="G205" s="27">
        <v>34</v>
      </c>
      <c r="H205" s="27" t="s">
        <v>175</v>
      </c>
      <c r="I205" s="27">
        <v>1010</v>
      </c>
      <c r="J205" s="27">
        <v>-1</v>
      </c>
      <c r="K205" s="24">
        <v>0</v>
      </c>
      <c r="L205" s="21">
        <v>0</v>
      </c>
      <c r="S205"/>
      <c r="T205"/>
    </row>
    <row r="206" spans="3:20" x14ac:dyDescent="0.2">
      <c r="C206" s="27">
        <v>17</v>
      </c>
      <c r="D206" s="27">
        <v>1033</v>
      </c>
      <c r="E206" s="28">
        <v>44210</v>
      </c>
      <c r="F206" s="27">
        <v>600</v>
      </c>
      <c r="G206" s="27">
        <v>34</v>
      </c>
      <c r="H206" s="27" t="s">
        <v>176</v>
      </c>
      <c r="I206" s="27">
        <v>1010</v>
      </c>
      <c r="J206" s="27">
        <v>1</v>
      </c>
      <c r="K206" s="24">
        <v>0</v>
      </c>
      <c r="L206" s="21">
        <v>0</v>
      </c>
      <c r="S206"/>
      <c r="T206"/>
    </row>
    <row r="207" spans="3:20" x14ac:dyDescent="0.2">
      <c r="C207" s="27">
        <v>18</v>
      </c>
      <c r="D207" s="27">
        <v>1034</v>
      </c>
      <c r="E207" s="28">
        <v>44210</v>
      </c>
      <c r="F207" s="27">
        <v>700</v>
      </c>
      <c r="G207" s="27">
        <v>44</v>
      </c>
      <c r="H207" s="27" t="s">
        <v>196</v>
      </c>
      <c r="I207" s="27">
        <v>504.69</v>
      </c>
      <c r="J207" s="27">
        <v>2</v>
      </c>
      <c r="K207" s="24">
        <v>1009.38</v>
      </c>
      <c r="L207" s="21">
        <v>1130.5056</v>
      </c>
      <c r="S207"/>
      <c r="T207"/>
    </row>
    <row r="208" spans="3:20" x14ac:dyDescent="0.2">
      <c r="C208" s="27">
        <v>19</v>
      </c>
      <c r="D208" s="27">
        <v>1034</v>
      </c>
      <c r="E208" s="28">
        <v>44210</v>
      </c>
      <c r="F208" s="27">
        <v>700</v>
      </c>
      <c r="G208" s="27">
        <v>44</v>
      </c>
      <c r="H208" s="27" t="s">
        <v>197</v>
      </c>
      <c r="I208" s="27">
        <v>504.69</v>
      </c>
      <c r="J208" s="27">
        <v>2</v>
      </c>
      <c r="K208" s="24">
        <v>1009.38</v>
      </c>
      <c r="L208" s="21">
        <v>1130.5056</v>
      </c>
      <c r="S208"/>
      <c r="T208"/>
    </row>
    <row r="209" spans="3:20" x14ac:dyDescent="0.2">
      <c r="C209" s="27">
        <v>20</v>
      </c>
      <c r="D209" s="27">
        <v>1036</v>
      </c>
      <c r="E209" s="28">
        <v>44214</v>
      </c>
      <c r="F209" s="27">
        <v>800</v>
      </c>
      <c r="G209" s="27">
        <v>34</v>
      </c>
      <c r="H209" s="27" t="s">
        <v>177</v>
      </c>
      <c r="I209" s="27">
        <v>1010</v>
      </c>
      <c r="J209" s="27">
        <v>2</v>
      </c>
      <c r="K209" s="24">
        <v>2020</v>
      </c>
      <c r="L209" s="21">
        <v>2262.4</v>
      </c>
      <c r="S209"/>
      <c r="T209"/>
    </row>
    <row r="210" spans="3:20" x14ac:dyDescent="0.2">
      <c r="C210" s="27">
        <v>21</v>
      </c>
      <c r="D210" s="27">
        <v>1036</v>
      </c>
      <c r="E210" s="28">
        <v>44214</v>
      </c>
      <c r="F210" s="27">
        <v>800</v>
      </c>
      <c r="G210" s="27">
        <v>34</v>
      </c>
      <c r="H210" s="27" t="s">
        <v>178</v>
      </c>
      <c r="I210" s="27">
        <v>1010</v>
      </c>
      <c r="J210" s="27">
        <v>2</v>
      </c>
      <c r="K210" s="24">
        <v>2020</v>
      </c>
      <c r="L210" s="21">
        <v>2262.4</v>
      </c>
      <c r="S210"/>
      <c r="T210"/>
    </row>
    <row r="211" spans="3:20" x14ac:dyDescent="0.2">
      <c r="C211" s="27">
        <v>22</v>
      </c>
      <c r="D211" s="27">
        <v>1040</v>
      </c>
      <c r="E211" s="28">
        <v>44214</v>
      </c>
      <c r="F211" s="27">
        <v>900</v>
      </c>
      <c r="G211" s="27">
        <v>22</v>
      </c>
      <c r="H211" s="27" t="s">
        <v>30</v>
      </c>
      <c r="I211" s="27">
        <v>50.75</v>
      </c>
      <c r="J211" s="27">
        <v>2</v>
      </c>
      <c r="K211" s="24">
        <v>1564.5</v>
      </c>
      <c r="L211" s="21">
        <v>1752.24</v>
      </c>
      <c r="S211"/>
      <c r="T211"/>
    </row>
    <row r="212" spans="3:20" x14ac:dyDescent="0.2">
      <c r="C212" s="27">
        <v>23</v>
      </c>
      <c r="D212" s="27">
        <v>1040</v>
      </c>
      <c r="E212" s="28">
        <v>44214</v>
      </c>
      <c r="F212" s="27">
        <v>900</v>
      </c>
      <c r="G212" s="27">
        <v>22</v>
      </c>
      <c r="H212" s="27" t="s">
        <v>142</v>
      </c>
      <c r="I212" s="27">
        <v>50.75</v>
      </c>
      <c r="J212" s="27">
        <v>2</v>
      </c>
      <c r="K212" s="24">
        <v>1564.5</v>
      </c>
      <c r="L212" s="21">
        <v>1752.24</v>
      </c>
      <c r="S212"/>
      <c r="T212"/>
    </row>
    <row r="213" spans="3:20" x14ac:dyDescent="0.2">
      <c r="C213" s="27">
        <v>24</v>
      </c>
      <c r="D213" s="27">
        <v>1040</v>
      </c>
      <c r="E213" s="28">
        <v>44214</v>
      </c>
      <c r="F213" s="27">
        <v>900</v>
      </c>
      <c r="G213" s="27">
        <v>23</v>
      </c>
      <c r="H213" s="27" t="s">
        <v>143</v>
      </c>
      <c r="I213" s="27">
        <v>104.5</v>
      </c>
      <c r="J213" s="27">
        <v>14</v>
      </c>
      <c r="K213" s="24">
        <v>1564.5</v>
      </c>
      <c r="L213" s="21">
        <v>1752.24</v>
      </c>
      <c r="S213"/>
      <c r="T213"/>
    </row>
    <row r="214" spans="3:20" x14ac:dyDescent="0.2">
      <c r="C214" s="27">
        <v>25</v>
      </c>
      <c r="D214" s="27">
        <v>1040</v>
      </c>
      <c r="E214" s="28">
        <v>44214</v>
      </c>
      <c r="F214" s="27">
        <v>900</v>
      </c>
      <c r="G214" s="27">
        <v>23</v>
      </c>
      <c r="H214" s="27" t="s">
        <v>144</v>
      </c>
      <c r="I214" s="27">
        <v>104.5</v>
      </c>
      <c r="J214" s="27">
        <v>14</v>
      </c>
      <c r="K214" s="24">
        <v>1564.5</v>
      </c>
      <c r="L214" s="21">
        <v>1752.24</v>
      </c>
      <c r="S214"/>
      <c r="T214"/>
    </row>
    <row r="215" spans="3:20" x14ac:dyDescent="0.2">
      <c r="C215" s="27">
        <v>26</v>
      </c>
      <c r="D215" s="27">
        <v>1040</v>
      </c>
      <c r="E215" s="28">
        <v>44214</v>
      </c>
      <c r="F215" s="27">
        <v>900</v>
      </c>
      <c r="G215" s="27">
        <v>23</v>
      </c>
      <c r="H215" s="27" t="s">
        <v>145</v>
      </c>
      <c r="I215" s="27">
        <v>104.5</v>
      </c>
      <c r="J215" s="27">
        <v>14</v>
      </c>
      <c r="K215" s="24">
        <v>1564.5</v>
      </c>
      <c r="L215" s="21">
        <v>1752.24</v>
      </c>
      <c r="S215"/>
      <c r="T215"/>
    </row>
    <row r="216" spans="3:20" x14ac:dyDescent="0.2">
      <c r="C216" s="27">
        <v>27</v>
      </c>
      <c r="D216" s="27">
        <v>1040</v>
      </c>
      <c r="E216" s="28">
        <v>44214</v>
      </c>
      <c r="F216" s="27">
        <v>900</v>
      </c>
      <c r="G216" s="27">
        <v>23</v>
      </c>
      <c r="H216" s="27" t="s">
        <v>146</v>
      </c>
      <c r="I216" s="27">
        <v>104.5</v>
      </c>
      <c r="J216" s="27">
        <v>14</v>
      </c>
      <c r="K216" s="24">
        <v>1564.5</v>
      </c>
      <c r="L216" s="21">
        <v>1752.24</v>
      </c>
      <c r="S216"/>
      <c r="T216"/>
    </row>
    <row r="217" spans="3:20" x14ac:dyDescent="0.2">
      <c r="C217" s="27">
        <v>28</v>
      </c>
      <c r="D217" s="27">
        <v>1040</v>
      </c>
      <c r="E217" s="28">
        <v>44214</v>
      </c>
      <c r="F217" s="27">
        <v>900</v>
      </c>
      <c r="G217" s="27">
        <v>23</v>
      </c>
      <c r="H217" s="27" t="s">
        <v>147</v>
      </c>
      <c r="I217" s="27">
        <v>104.5</v>
      </c>
      <c r="J217" s="27">
        <v>14</v>
      </c>
      <c r="K217" s="24">
        <v>1564.5</v>
      </c>
      <c r="L217" s="21">
        <v>1752.24</v>
      </c>
      <c r="S217"/>
      <c r="T217"/>
    </row>
    <row r="218" spans="3:20" x14ac:dyDescent="0.2">
      <c r="C218" s="27">
        <v>29</v>
      </c>
      <c r="D218" s="27">
        <v>1040</v>
      </c>
      <c r="E218" s="28">
        <v>44214</v>
      </c>
      <c r="F218" s="27">
        <v>900</v>
      </c>
      <c r="G218" s="27">
        <v>23</v>
      </c>
      <c r="H218" s="27" t="s">
        <v>148</v>
      </c>
      <c r="I218" s="27">
        <v>104.5</v>
      </c>
      <c r="J218" s="27">
        <v>14</v>
      </c>
      <c r="K218" s="24">
        <v>1564.5</v>
      </c>
      <c r="L218" s="21">
        <v>1752.24</v>
      </c>
      <c r="S218"/>
      <c r="T218"/>
    </row>
    <row r="219" spans="3:20" x14ac:dyDescent="0.2">
      <c r="C219" s="27">
        <v>30</v>
      </c>
      <c r="D219" s="27">
        <v>1040</v>
      </c>
      <c r="E219" s="28">
        <v>44214</v>
      </c>
      <c r="F219" s="27">
        <v>900</v>
      </c>
      <c r="G219" s="27">
        <v>23</v>
      </c>
      <c r="H219" s="27" t="s">
        <v>149</v>
      </c>
      <c r="I219" s="27">
        <v>104.5</v>
      </c>
      <c r="J219" s="27">
        <v>14</v>
      </c>
      <c r="K219" s="24">
        <v>1564.5</v>
      </c>
      <c r="L219" s="21">
        <v>1752.24</v>
      </c>
      <c r="S219"/>
      <c r="T219"/>
    </row>
    <row r="220" spans="3:20" x14ac:dyDescent="0.2">
      <c r="C220" s="27">
        <v>31</v>
      </c>
      <c r="D220" s="27">
        <v>1040</v>
      </c>
      <c r="E220" s="28">
        <v>44214</v>
      </c>
      <c r="F220" s="27">
        <v>900</v>
      </c>
      <c r="G220" s="27">
        <v>23</v>
      </c>
      <c r="H220" s="27" t="s">
        <v>150</v>
      </c>
      <c r="I220" s="27">
        <v>104.5</v>
      </c>
      <c r="J220" s="27">
        <v>14</v>
      </c>
      <c r="K220" s="24">
        <v>1564.5</v>
      </c>
      <c r="L220" s="21">
        <v>1752.24</v>
      </c>
      <c r="S220"/>
      <c r="T220"/>
    </row>
    <row r="221" spans="3:20" x14ac:dyDescent="0.2">
      <c r="C221" s="27">
        <v>32</v>
      </c>
      <c r="D221" s="27">
        <v>1040</v>
      </c>
      <c r="E221" s="28">
        <v>44214</v>
      </c>
      <c r="F221" s="27">
        <v>900</v>
      </c>
      <c r="G221" s="27">
        <v>23</v>
      </c>
      <c r="H221" s="27" t="s">
        <v>151</v>
      </c>
      <c r="I221" s="27">
        <v>104.5</v>
      </c>
      <c r="J221" s="27">
        <v>14</v>
      </c>
      <c r="K221" s="24">
        <v>1564.5</v>
      </c>
      <c r="L221" s="21">
        <v>1752.24</v>
      </c>
      <c r="S221"/>
      <c r="T221"/>
    </row>
    <row r="222" spans="3:20" x14ac:dyDescent="0.2">
      <c r="C222" s="27">
        <v>33</v>
      </c>
      <c r="D222" s="27">
        <v>1040</v>
      </c>
      <c r="E222" s="28">
        <v>44214</v>
      </c>
      <c r="F222" s="27">
        <v>900</v>
      </c>
      <c r="G222" s="27">
        <v>23</v>
      </c>
      <c r="H222" s="27" t="s">
        <v>152</v>
      </c>
      <c r="I222" s="27">
        <v>104.5</v>
      </c>
      <c r="J222" s="27">
        <v>14</v>
      </c>
      <c r="K222" s="24">
        <v>1564.5</v>
      </c>
      <c r="L222" s="21">
        <v>1752.24</v>
      </c>
      <c r="S222"/>
      <c r="T222"/>
    </row>
    <row r="223" spans="3:20" x14ac:dyDescent="0.2">
      <c r="C223" s="27">
        <v>34</v>
      </c>
      <c r="D223" s="27">
        <v>1040</v>
      </c>
      <c r="E223" s="28">
        <v>44214</v>
      </c>
      <c r="F223" s="27">
        <v>900</v>
      </c>
      <c r="G223" s="27">
        <v>23</v>
      </c>
      <c r="H223" s="27" t="s">
        <v>153</v>
      </c>
      <c r="I223" s="27">
        <v>104.5</v>
      </c>
      <c r="J223" s="27">
        <v>14</v>
      </c>
      <c r="K223" s="24">
        <v>1564.5</v>
      </c>
      <c r="L223" s="21">
        <v>1752.24</v>
      </c>
      <c r="S223"/>
      <c r="T223"/>
    </row>
    <row r="224" spans="3:20" x14ac:dyDescent="0.2">
      <c r="C224" s="27">
        <v>35</v>
      </c>
      <c r="D224" s="27">
        <v>1040</v>
      </c>
      <c r="E224" s="28">
        <v>44214</v>
      </c>
      <c r="F224" s="27">
        <v>900</v>
      </c>
      <c r="G224" s="27">
        <v>23</v>
      </c>
      <c r="H224" s="27" t="s">
        <v>154</v>
      </c>
      <c r="I224" s="27">
        <v>104.5</v>
      </c>
      <c r="J224" s="27">
        <v>14</v>
      </c>
      <c r="K224" s="24">
        <v>1564.5</v>
      </c>
      <c r="L224" s="21">
        <v>1752.24</v>
      </c>
      <c r="S224"/>
      <c r="T224"/>
    </row>
    <row r="225" spans="3:20" x14ac:dyDescent="0.2">
      <c r="C225" s="27">
        <v>36</v>
      </c>
      <c r="D225" s="27">
        <v>1040</v>
      </c>
      <c r="E225" s="28">
        <v>44214</v>
      </c>
      <c r="F225" s="27">
        <v>900</v>
      </c>
      <c r="G225" s="27">
        <v>23</v>
      </c>
      <c r="H225" s="27" t="s">
        <v>155</v>
      </c>
      <c r="I225" s="27">
        <v>104.5</v>
      </c>
      <c r="J225" s="27">
        <v>14</v>
      </c>
      <c r="K225" s="24">
        <v>1564.5</v>
      </c>
      <c r="L225" s="21">
        <v>1752.24</v>
      </c>
      <c r="S225"/>
      <c r="T225"/>
    </row>
    <row r="226" spans="3:20" x14ac:dyDescent="0.2">
      <c r="C226" s="27">
        <v>37</v>
      </c>
      <c r="D226" s="27">
        <v>1040</v>
      </c>
      <c r="E226" s="28">
        <v>44214</v>
      </c>
      <c r="F226" s="27">
        <v>900</v>
      </c>
      <c r="G226" s="27">
        <v>23</v>
      </c>
      <c r="H226" s="27" t="s">
        <v>156</v>
      </c>
      <c r="I226" s="27">
        <v>104.5</v>
      </c>
      <c r="J226" s="27">
        <v>14</v>
      </c>
      <c r="K226" s="24">
        <v>1564.5</v>
      </c>
      <c r="L226" s="21">
        <v>1752.24</v>
      </c>
      <c r="S226"/>
      <c r="T226"/>
    </row>
    <row r="227" spans="3:20" x14ac:dyDescent="0.2">
      <c r="C227" s="27">
        <v>38</v>
      </c>
      <c r="D227" s="27">
        <v>1042</v>
      </c>
      <c r="E227" s="28">
        <v>44214</v>
      </c>
      <c r="F227" s="27">
        <v>1000</v>
      </c>
      <c r="G227" s="27">
        <v>28</v>
      </c>
      <c r="H227" s="27" t="s">
        <v>170</v>
      </c>
      <c r="I227" s="27">
        <v>1040</v>
      </c>
      <c r="J227" s="27">
        <v>1</v>
      </c>
      <c r="K227" s="24">
        <v>1040</v>
      </c>
      <c r="L227" s="21">
        <v>1164.8</v>
      </c>
      <c r="S227"/>
      <c r="T227"/>
    </row>
    <row r="228" spans="3:20" x14ac:dyDescent="0.2">
      <c r="C228" s="27">
        <v>39</v>
      </c>
      <c r="D228" s="27">
        <v>1043</v>
      </c>
      <c r="E228" s="28">
        <v>44214</v>
      </c>
      <c r="F228" s="27">
        <v>1100</v>
      </c>
      <c r="G228" s="27">
        <v>24</v>
      </c>
      <c r="H228" s="27" t="s">
        <v>229</v>
      </c>
      <c r="I228" s="27">
        <v>1272</v>
      </c>
      <c r="J228" s="27">
        <v>1</v>
      </c>
      <c r="K228" s="24">
        <v>1272</v>
      </c>
      <c r="L228" s="21">
        <v>1424.6399999999999</v>
      </c>
      <c r="S228"/>
      <c r="T228"/>
    </row>
    <row r="229" spans="3:20" x14ac:dyDescent="0.2">
      <c r="C229" s="27">
        <v>40</v>
      </c>
      <c r="D229" s="27">
        <v>1044</v>
      </c>
      <c r="E229" s="28">
        <v>44214</v>
      </c>
      <c r="F229" s="27">
        <v>1200</v>
      </c>
      <c r="G229" s="27">
        <v>9</v>
      </c>
      <c r="H229" s="27" t="s">
        <v>39</v>
      </c>
      <c r="I229" s="27">
        <v>69.53</v>
      </c>
      <c r="J229" s="27">
        <v>4</v>
      </c>
      <c r="K229" s="24">
        <v>317.88</v>
      </c>
      <c r="L229" s="21">
        <v>356.0256</v>
      </c>
      <c r="S229"/>
      <c r="T229"/>
    </row>
    <row r="230" spans="3:20" x14ac:dyDescent="0.2">
      <c r="C230" s="27">
        <v>41</v>
      </c>
      <c r="D230" s="27">
        <v>1044</v>
      </c>
      <c r="E230" s="28">
        <v>44214</v>
      </c>
      <c r="F230" s="27">
        <v>1200</v>
      </c>
      <c r="G230" s="27">
        <v>9</v>
      </c>
      <c r="H230" s="27" t="s">
        <v>138</v>
      </c>
      <c r="I230" s="27">
        <v>69.53</v>
      </c>
      <c r="J230" s="27">
        <v>4</v>
      </c>
      <c r="K230" s="24">
        <v>317.88</v>
      </c>
      <c r="L230" s="21">
        <v>356.0256</v>
      </c>
      <c r="S230"/>
      <c r="T230"/>
    </row>
    <row r="231" spans="3:20" x14ac:dyDescent="0.2">
      <c r="C231" s="27">
        <v>42</v>
      </c>
      <c r="D231" s="27">
        <v>1044</v>
      </c>
      <c r="E231" s="28">
        <v>44214</v>
      </c>
      <c r="F231" s="27">
        <v>1200</v>
      </c>
      <c r="G231" s="27">
        <v>10</v>
      </c>
      <c r="H231" s="27" t="s">
        <v>139</v>
      </c>
      <c r="I231" s="27">
        <v>89.41</v>
      </c>
      <c r="J231" s="27">
        <v>4</v>
      </c>
      <c r="K231" s="24">
        <v>317.88</v>
      </c>
      <c r="L231" s="21">
        <v>356.0256</v>
      </c>
      <c r="S231"/>
      <c r="T231"/>
    </row>
    <row r="232" spans="3:20" x14ac:dyDescent="0.2">
      <c r="C232" s="27">
        <v>43</v>
      </c>
      <c r="D232" s="27">
        <v>1044</v>
      </c>
      <c r="E232" s="28">
        <v>44214</v>
      </c>
      <c r="F232" s="27">
        <v>1200</v>
      </c>
      <c r="G232" s="27">
        <v>10</v>
      </c>
      <c r="H232" s="27" t="s">
        <v>140</v>
      </c>
      <c r="I232" s="27">
        <v>89.41</v>
      </c>
      <c r="J232" s="27">
        <v>4</v>
      </c>
      <c r="K232" s="24">
        <v>317.88</v>
      </c>
      <c r="L232" s="21">
        <v>356.0256</v>
      </c>
      <c r="S232"/>
      <c r="T232"/>
    </row>
    <row r="233" spans="3:20" x14ac:dyDescent="0.2">
      <c r="C233" s="27">
        <v>44</v>
      </c>
      <c r="D233" s="27">
        <v>1046</v>
      </c>
      <c r="E233" s="28">
        <v>44214</v>
      </c>
      <c r="F233" s="27">
        <v>1300</v>
      </c>
      <c r="G233" s="27">
        <v>7</v>
      </c>
      <c r="H233" s="27" t="s">
        <v>131</v>
      </c>
      <c r="I233" s="27">
        <v>1435</v>
      </c>
      <c r="J233" s="27">
        <v>2</v>
      </c>
      <c r="K233" s="24">
        <v>5370</v>
      </c>
      <c r="L233" s="21">
        <v>6014.4</v>
      </c>
      <c r="S233"/>
      <c r="T233"/>
    </row>
    <row r="234" spans="3:20" x14ac:dyDescent="0.2">
      <c r="C234" s="27">
        <v>45</v>
      </c>
      <c r="D234" s="27">
        <v>1046</v>
      </c>
      <c r="E234" s="28">
        <v>44214</v>
      </c>
      <c r="F234" s="27">
        <v>1300</v>
      </c>
      <c r="G234" s="27">
        <v>7</v>
      </c>
      <c r="H234" s="27" t="s">
        <v>132</v>
      </c>
      <c r="I234" s="27">
        <v>1435</v>
      </c>
      <c r="J234" s="27">
        <v>2</v>
      </c>
      <c r="K234" s="24">
        <v>5370</v>
      </c>
      <c r="L234" s="21">
        <v>6014.4</v>
      </c>
      <c r="S234"/>
      <c r="T234"/>
    </row>
    <row r="235" spans="3:20" x14ac:dyDescent="0.2">
      <c r="C235" s="27">
        <v>46</v>
      </c>
      <c r="D235" s="27">
        <v>1046</v>
      </c>
      <c r="E235" s="28">
        <v>44214</v>
      </c>
      <c r="F235" s="27">
        <v>1300</v>
      </c>
      <c r="G235" s="27">
        <v>42</v>
      </c>
      <c r="H235" s="27" t="s">
        <v>192</v>
      </c>
      <c r="I235" s="27">
        <v>1250</v>
      </c>
      <c r="J235" s="27">
        <v>2</v>
      </c>
      <c r="K235" s="24">
        <v>5370</v>
      </c>
      <c r="L235" s="21">
        <v>6014.4</v>
      </c>
      <c r="S235"/>
      <c r="T235"/>
    </row>
    <row r="236" spans="3:20" x14ac:dyDescent="0.2">
      <c r="C236" s="27">
        <v>47</v>
      </c>
      <c r="D236" s="27">
        <v>1046</v>
      </c>
      <c r="E236" s="28">
        <v>44214</v>
      </c>
      <c r="F236" s="27">
        <v>1300</v>
      </c>
      <c r="G236" s="27">
        <v>42</v>
      </c>
      <c r="H236" s="27" t="s">
        <v>193</v>
      </c>
      <c r="I236" s="27">
        <v>1250</v>
      </c>
      <c r="J236" s="27">
        <v>2</v>
      </c>
      <c r="K236" s="24">
        <v>5370</v>
      </c>
      <c r="L236" s="21">
        <v>6014.4</v>
      </c>
      <c r="S236"/>
      <c r="T236"/>
    </row>
    <row r="237" spans="3:20" x14ac:dyDescent="0.2">
      <c r="C237" s="27">
        <v>48</v>
      </c>
      <c r="D237" s="27">
        <v>1048</v>
      </c>
      <c r="E237" s="28">
        <v>44214</v>
      </c>
      <c r="F237" s="27">
        <v>1400</v>
      </c>
      <c r="G237" s="27">
        <v>14</v>
      </c>
      <c r="H237" s="27" t="s">
        <v>215</v>
      </c>
      <c r="I237" s="27">
        <v>1090.9100000000001</v>
      </c>
      <c r="J237" s="27">
        <v>1</v>
      </c>
      <c r="K237" s="24">
        <v>1090.9100000000001</v>
      </c>
      <c r="L237" s="21">
        <v>1221.8192000000001</v>
      </c>
      <c r="S237"/>
      <c r="T237"/>
    </row>
    <row r="238" spans="3:20" x14ac:dyDescent="0.2">
      <c r="C238" s="27">
        <v>49</v>
      </c>
      <c r="D238" s="27">
        <v>1049</v>
      </c>
      <c r="E238" s="28">
        <v>44214</v>
      </c>
      <c r="F238" s="27">
        <v>1500</v>
      </c>
      <c r="G238" s="27">
        <v>18</v>
      </c>
      <c r="H238" s="27" t="s">
        <v>220</v>
      </c>
      <c r="I238" s="27">
        <v>710</v>
      </c>
      <c r="J238" s="27">
        <v>1</v>
      </c>
      <c r="K238" s="24">
        <v>1880</v>
      </c>
      <c r="L238" s="21">
        <v>2105.6</v>
      </c>
      <c r="S238"/>
      <c r="T238"/>
    </row>
    <row r="239" spans="3:20" x14ac:dyDescent="0.2">
      <c r="C239" s="27">
        <v>50</v>
      </c>
      <c r="D239" s="27">
        <v>1049</v>
      </c>
      <c r="E239" s="28">
        <v>44214</v>
      </c>
      <c r="F239" s="27">
        <v>1500</v>
      </c>
      <c r="G239" s="27">
        <v>20</v>
      </c>
      <c r="H239" s="27" t="s">
        <v>226</v>
      </c>
      <c r="I239" s="27">
        <v>1170</v>
      </c>
      <c r="J239" s="27">
        <v>1</v>
      </c>
      <c r="K239" s="24">
        <v>1880</v>
      </c>
      <c r="L239" s="21">
        <v>2105.6</v>
      </c>
      <c r="S239"/>
      <c r="T239"/>
    </row>
    <row r="240" spans="3:20" x14ac:dyDescent="0.2">
      <c r="C240" s="27">
        <v>51</v>
      </c>
      <c r="D240" s="27">
        <v>1051</v>
      </c>
      <c r="E240" s="28">
        <v>44214</v>
      </c>
      <c r="F240" s="27">
        <v>1600</v>
      </c>
      <c r="G240" s="27">
        <v>45</v>
      </c>
      <c r="H240" s="27" t="s">
        <v>198</v>
      </c>
      <c r="I240" s="27">
        <v>553.95000000000005</v>
      </c>
      <c r="J240" s="27">
        <v>1</v>
      </c>
      <c r="K240" s="24">
        <v>553.95000000000005</v>
      </c>
      <c r="L240" s="21">
        <v>620.42400000000009</v>
      </c>
      <c r="S240"/>
      <c r="T240"/>
    </row>
    <row r="241" spans="3:20" x14ac:dyDescent="0.2">
      <c r="C241" s="27">
        <v>52</v>
      </c>
      <c r="D241" s="27">
        <v>1052</v>
      </c>
      <c r="E241" s="28">
        <v>44214</v>
      </c>
      <c r="F241" s="27">
        <v>1700</v>
      </c>
      <c r="G241" s="27">
        <v>48</v>
      </c>
      <c r="H241" s="27" t="s">
        <v>205</v>
      </c>
      <c r="I241" s="27">
        <v>1435</v>
      </c>
      <c r="J241" s="27">
        <v>1</v>
      </c>
      <c r="K241" s="24">
        <v>1435</v>
      </c>
      <c r="L241" s="21">
        <v>1607.2</v>
      </c>
      <c r="S241"/>
      <c r="T241"/>
    </row>
    <row r="242" spans="3:20" x14ac:dyDescent="0.2">
      <c r="C242" s="27">
        <v>53</v>
      </c>
      <c r="D242" s="27">
        <v>1054</v>
      </c>
      <c r="E242" s="28">
        <v>44214</v>
      </c>
      <c r="F242" s="27">
        <v>1800</v>
      </c>
      <c r="G242" s="27">
        <v>16</v>
      </c>
      <c r="H242" s="27" t="s">
        <v>216</v>
      </c>
      <c r="I242" s="27">
        <v>226.07</v>
      </c>
      <c r="J242" s="27">
        <v>3</v>
      </c>
      <c r="K242" s="24">
        <v>1747.3400000000001</v>
      </c>
      <c r="L242" s="21">
        <v>1957.0208000000002</v>
      </c>
      <c r="S242"/>
      <c r="T242"/>
    </row>
    <row r="243" spans="3:20" x14ac:dyDescent="0.2">
      <c r="C243" s="27">
        <v>54</v>
      </c>
      <c r="D243" s="27">
        <v>1054</v>
      </c>
      <c r="E243" s="28">
        <v>44214</v>
      </c>
      <c r="F243" s="27">
        <v>1800</v>
      </c>
      <c r="G243" s="27">
        <v>16</v>
      </c>
      <c r="H243" s="27" t="s">
        <v>217</v>
      </c>
      <c r="I243" s="27">
        <v>226.07</v>
      </c>
      <c r="J243" s="27">
        <v>3</v>
      </c>
      <c r="K243" s="24">
        <v>1747.3400000000001</v>
      </c>
      <c r="L243" s="21">
        <v>1957.0208000000002</v>
      </c>
      <c r="S243"/>
      <c r="T243"/>
    </row>
    <row r="244" spans="3:20" x14ac:dyDescent="0.2">
      <c r="C244" s="27">
        <v>55</v>
      </c>
      <c r="D244" s="27">
        <v>1054</v>
      </c>
      <c r="E244" s="28">
        <v>44214</v>
      </c>
      <c r="F244" s="27">
        <v>1800</v>
      </c>
      <c r="G244" s="27">
        <v>16</v>
      </c>
      <c r="H244" s="27" t="s">
        <v>218</v>
      </c>
      <c r="I244" s="27">
        <v>226.07</v>
      </c>
      <c r="J244" s="27">
        <v>3</v>
      </c>
      <c r="K244" s="24">
        <v>1747.3400000000001</v>
      </c>
      <c r="L244" s="21">
        <v>1957.0208000000002</v>
      </c>
      <c r="N244"/>
      <c r="S244"/>
      <c r="T244"/>
    </row>
    <row r="245" spans="3:20" x14ac:dyDescent="0.2">
      <c r="C245" s="27">
        <v>56</v>
      </c>
      <c r="D245" s="27">
        <v>1054</v>
      </c>
      <c r="E245" s="28">
        <v>44214</v>
      </c>
      <c r="F245" s="27">
        <v>1800</v>
      </c>
      <c r="G245" s="27">
        <v>17</v>
      </c>
      <c r="H245" s="27" t="s">
        <v>219</v>
      </c>
      <c r="I245" s="27">
        <v>172.63</v>
      </c>
      <c r="J245" s="27">
        <v>1</v>
      </c>
      <c r="K245" s="24">
        <v>1747.3400000000001</v>
      </c>
      <c r="L245" s="21">
        <v>1957.0208000000002</v>
      </c>
      <c r="N245"/>
      <c r="S245"/>
      <c r="T245"/>
    </row>
    <row r="246" spans="3:20" x14ac:dyDescent="0.2">
      <c r="C246" s="27">
        <v>57</v>
      </c>
      <c r="D246" s="27">
        <v>1054</v>
      </c>
      <c r="E246" s="28">
        <v>44214</v>
      </c>
      <c r="F246" s="27">
        <v>1800</v>
      </c>
      <c r="G246" s="27">
        <v>19</v>
      </c>
      <c r="H246" s="27" t="s">
        <v>224</v>
      </c>
      <c r="I246" s="27">
        <v>448.25</v>
      </c>
      <c r="J246" s="27">
        <v>2</v>
      </c>
      <c r="K246" s="24">
        <v>1747.3400000000001</v>
      </c>
      <c r="L246" s="21">
        <v>1957.0208000000002</v>
      </c>
      <c r="N246"/>
      <c r="S246"/>
      <c r="T246"/>
    </row>
    <row r="247" spans="3:20" x14ac:dyDescent="0.2">
      <c r="C247" s="27">
        <v>58</v>
      </c>
      <c r="D247" s="27">
        <v>1054</v>
      </c>
      <c r="E247" s="28">
        <v>44214</v>
      </c>
      <c r="F247" s="27">
        <v>1800</v>
      </c>
      <c r="G247" s="27">
        <v>19</v>
      </c>
      <c r="H247" s="27" t="s">
        <v>225</v>
      </c>
      <c r="I247" s="27">
        <v>448.25</v>
      </c>
      <c r="J247" s="27">
        <v>2</v>
      </c>
      <c r="K247" s="24">
        <v>1747.3400000000001</v>
      </c>
      <c r="L247" s="21">
        <v>1957.0208000000002</v>
      </c>
      <c r="N247"/>
      <c r="S247"/>
      <c r="T247"/>
    </row>
    <row r="248" spans="3:20" x14ac:dyDescent="0.2">
      <c r="C248" s="27">
        <v>59</v>
      </c>
      <c r="D248" s="27">
        <v>1056</v>
      </c>
      <c r="E248" s="28">
        <v>44214</v>
      </c>
      <c r="F248" s="27">
        <v>1900</v>
      </c>
      <c r="G248" s="27">
        <v>30</v>
      </c>
      <c r="H248" s="27" t="s">
        <v>172</v>
      </c>
      <c r="I248" s="27">
        <v>1842</v>
      </c>
      <c r="J248" s="27">
        <v>2</v>
      </c>
      <c r="K248" s="24">
        <v>7666</v>
      </c>
      <c r="L248" s="21">
        <v>8585.92</v>
      </c>
      <c r="N248"/>
      <c r="S248"/>
      <c r="T248"/>
    </row>
    <row r="249" spans="3:20" x14ac:dyDescent="0.2">
      <c r="C249" s="27">
        <v>60</v>
      </c>
      <c r="D249" s="27">
        <v>1056</v>
      </c>
      <c r="E249" s="28">
        <v>44214</v>
      </c>
      <c r="F249" s="27">
        <v>1900</v>
      </c>
      <c r="G249" s="27">
        <v>30</v>
      </c>
      <c r="H249" s="27" t="s">
        <v>173</v>
      </c>
      <c r="I249" s="27">
        <v>1842</v>
      </c>
      <c r="J249" s="27">
        <v>2</v>
      </c>
      <c r="K249" s="24">
        <v>7666</v>
      </c>
      <c r="L249" s="21">
        <v>8585.92</v>
      </c>
      <c r="N249"/>
      <c r="S249"/>
      <c r="T249"/>
    </row>
    <row r="250" spans="3:20" x14ac:dyDescent="0.2">
      <c r="C250" s="27">
        <v>61</v>
      </c>
      <c r="D250" s="27">
        <v>1056</v>
      </c>
      <c r="E250" s="28">
        <v>44214</v>
      </c>
      <c r="F250" s="27">
        <v>1900</v>
      </c>
      <c r="G250" s="27">
        <v>36</v>
      </c>
      <c r="H250" s="27" t="s">
        <v>182</v>
      </c>
      <c r="I250" s="27">
        <v>1991</v>
      </c>
      <c r="J250" s="27">
        <v>2</v>
      </c>
      <c r="K250" s="24">
        <v>7666</v>
      </c>
      <c r="L250" s="21">
        <v>8585.92</v>
      </c>
      <c r="N250"/>
      <c r="S250"/>
      <c r="T250"/>
    </row>
    <row r="251" spans="3:20" x14ac:dyDescent="0.2">
      <c r="C251" s="27">
        <v>62</v>
      </c>
      <c r="D251" s="27">
        <v>1056</v>
      </c>
      <c r="E251" s="28">
        <v>44214</v>
      </c>
      <c r="F251" s="27">
        <v>1900</v>
      </c>
      <c r="G251" s="27">
        <v>36</v>
      </c>
      <c r="H251" s="27" t="s">
        <v>183</v>
      </c>
      <c r="I251" s="27">
        <v>1991</v>
      </c>
      <c r="J251" s="27">
        <v>2</v>
      </c>
      <c r="K251" s="24">
        <v>7666</v>
      </c>
      <c r="L251" s="21">
        <v>8585.92</v>
      </c>
      <c r="N251"/>
      <c r="S251"/>
      <c r="T251"/>
    </row>
    <row r="252" spans="3:20" x14ac:dyDescent="0.2">
      <c r="C252" s="27">
        <v>63</v>
      </c>
      <c r="D252" s="27">
        <v>1057</v>
      </c>
      <c r="E252" s="28">
        <v>44214</v>
      </c>
      <c r="F252" s="27">
        <v>2000</v>
      </c>
      <c r="G252" s="27">
        <v>31</v>
      </c>
      <c r="H252" s="27" t="s">
        <v>66</v>
      </c>
      <c r="I252" s="27">
        <v>2605</v>
      </c>
      <c r="J252" s="27">
        <v>2</v>
      </c>
      <c r="K252" s="24">
        <v>5210</v>
      </c>
      <c r="L252" s="21">
        <v>5835.2</v>
      </c>
      <c r="N252"/>
      <c r="S252"/>
      <c r="T252"/>
    </row>
    <row r="253" spans="3:20" x14ac:dyDescent="0.2">
      <c r="C253" s="27">
        <v>64</v>
      </c>
      <c r="D253" s="27">
        <v>1057</v>
      </c>
      <c r="E253" s="28">
        <v>44214</v>
      </c>
      <c r="F253" s="27">
        <v>2000</v>
      </c>
      <c r="G253" s="27">
        <v>31</v>
      </c>
      <c r="H253" s="27" t="s">
        <v>9</v>
      </c>
      <c r="I253" s="27">
        <v>2605</v>
      </c>
      <c r="J253" s="27">
        <v>2</v>
      </c>
      <c r="K253" s="24">
        <v>5210</v>
      </c>
      <c r="L253" s="21">
        <v>5835.2</v>
      </c>
      <c r="N253"/>
      <c r="S253"/>
      <c r="T253"/>
    </row>
    <row r="254" spans="3:20" x14ac:dyDescent="0.2">
      <c r="C254" s="27">
        <v>65</v>
      </c>
      <c r="D254" s="27">
        <v>1058</v>
      </c>
      <c r="E254" s="28">
        <v>44214</v>
      </c>
      <c r="F254" s="27">
        <v>2100</v>
      </c>
      <c r="G254" s="27">
        <v>35</v>
      </c>
      <c r="H254" s="27" t="s">
        <v>179</v>
      </c>
      <c r="I254" s="27">
        <v>1350</v>
      </c>
      <c r="J254" s="27">
        <v>1</v>
      </c>
      <c r="K254" s="24">
        <v>0</v>
      </c>
      <c r="L254" s="21">
        <v>0</v>
      </c>
      <c r="N254"/>
      <c r="S254"/>
      <c r="T254"/>
    </row>
    <row r="255" spans="3:20" x14ac:dyDescent="0.2">
      <c r="C255" s="27">
        <v>66</v>
      </c>
      <c r="D255" s="27">
        <v>1058</v>
      </c>
      <c r="E255" s="28">
        <v>44214</v>
      </c>
      <c r="F255" s="27">
        <v>2100</v>
      </c>
      <c r="G255" s="27">
        <v>35</v>
      </c>
      <c r="H255" s="27" t="s">
        <v>180</v>
      </c>
      <c r="I255" s="27">
        <v>1350</v>
      </c>
      <c r="J255" s="27">
        <v>-1</v>
      </c>
      <c r="K255" s="24">
        <v>0</v>
      </c>
      <c r="L255" s="21">
        <v>0</v>
      </c>
      <c r="N255"/>
      <c r="S255"/>
      <c r="T255"/>
    </row>
    <row r="256" spans="3:20" x14ac:dyDescent="0.2">
      <c r="C256" s="27">
        <v>67</v>
      </c>
      <c r="D256" s="27">
        <v>1064</v>
      </c>
      <c r="E256" s="28">
        <v>44215</v>
      </c>
      <c r="F256" s="27">
        <v>2200</v>
      </c>
      <c r="G256" s="27">
        <v>29</v>
      </c>
      <c r="H256" s="27" t="s">
        <v>171</v>
      </c>
      <c r="I256" s="27">
        <v>1435</v>
      </c>
      <c r="J256" s="27">
        <v>-2</v>
      </c>
      <c r="K256" s="24">
        <v>-2870</v>
      </c>
      <c r="L256" s="21">
        <v>-3214.4</v>
      </c>
      <c r="N256"/>
      <c r="S256"/>
      <c r="T256"/>
    </row>
    <row r="257" spans="3:20" x14ac:dyDescent="0.2">
      <c r="C257" s="27">
        <v>68</v>
      </c>
      <c r="D257" s="27">
        <v>1064</v>
      </c>
      <c r="E257" s="28">
        <v>44215</v>
      </c>
      <c r="F257" s="27">
        <v>2200</v>
      </c>
      <c r="G257" s="27">
        <v>29</v>
      </c>
      <c r="H257" s="27" t="s">
        <v>272</v>
      </c>
      <c r="I257" s="27">
        <v>1435</v>
      </c>
      <c r="J257" s="27">
        <v>-2</v>
      </c>
      <c r="K257" s="24">
        <v>-2870</v>
      </c>
      <c r="L257" s="21">
        <v>-3214.4</v>
      </c>
      <c r="N257"/>
      <c r="S257"/>
      <c r="T257"/>
    </row>
    <row r="258" spans="3:20" x14ac:dyDescent="0.2">
      <c r="C258" s="27">
        <v>69</v>
      </c>
      <c r="D258" s="27">
        <v>1089</v>
      </c>
      <c r="E258" s="28">
        <v>44251</v>
      </c>
      <c r="F258" s="27">
        <v>2300</v>
      </c>
      <c r="G258" s="27">
        <v>33</v>
      </c>
      <c r="H258" s="27" t="s">
        <v>174</v>
      </c>
      <c r="I258" s="27">
        <v>358.74</v>
      </c>
      <c r="J258" s="27">
        <v>-2</v>
      </c>
      <c r="K258" s="24">
        <v>-717.48</v>
      </c>
      <c r="L258" s="21">
        <v>-803.57760000000007</v>
      </c>
      <c r="N258"/>
      <c r="S258"/>
      <c r="T258"/>
    </row>
    <row r="259" spans="3:20" x14ac:dyDescent="0.2">
      <c r="C259" s="27">
        <v>70</v>
      </c>
      <c r="D259" s="27">
        <v>1089</v>
      </c>
      <c r="E259" s="28">
        <v>44251</v>
      </c>
      <c r="F259" s="27">
        <v>2300</v>
      </c>
      <c r="G259" s="27">
        <v>33</v>
      </c>
      <c r="H259" s="27" t="s">
        <v>273</v>
      </c>
      <c r="I259" s="27">
        <v>358.74</v>
      </c>
      <c r="J259" s="27">
        <v>-2</v>
      </c>
      <c r="K259" s="24">
        <v>-717.48</v>
      </c>
      <c r="L259" s="21">
        <v>-803.57760000000007</v>
      </c>
      <c r="N259"/>
      <c r="S259"/>
      <c r="T259"/>
    </row>
    <row r="260" spans="3:20" x14ac:dyDescent="0.2">
      <c r="C260" s="27">
        <v>71</v>
      </c>
      <c r="D260" s="27">
        <v>1090</v>
      </c>
      <c r="E260" s="28">
        <v>44251</v>
      </c>
      <c r="F260" s="27">
        <v>2400</v>
      </c>
      <c r="G260" s="27">
        <v>8</v>
      </c>
      <c r="H260" s="27" t="s">
        <v>133</v>
      </c>
      <c r="I260" s="27">
        <v>2000</v>
      </c>
      <c r="J260" s="27">
        <v>4</v>
      </c>
      <c r="K260" s="24">
        <v>8000</v>
      </c>
      <c r="L260" s="21">
        <v>8960</v>
      </c>
      <c r="N260"/>
      <c r="S260"/>
      <c r="T260"/>
    </row>
    <row r="261" spans="3:20" x14ac:dyDescent="0.2">
      <c r="C261" s="27">
        <v>72</v>
      </c>
      <c r="D261" s="27">
        <v>1090</v>
      </c>
      <c r="E261" s="28">
        <v>44251</v>
      </c>
      <c r="F261" s="27">
        <v>2400</v>
      </c>
      <c r="G261" s="27">
        <v>8</v>
      </c>
      <c r="H261" s="27" t="s">
        <v>134</v>
      </c>
      <c r="I261" s="27">
        <v>2000</v>
      </c>
      <c r="J261" s="27">
        <v>4</v>
      </c>
      <c r="K261" s="24">
        <v>8000</v>
      </c>
      <c r="L261" s="21">
        <v>8960</v>
      </c>
      <c r="N261"/>
      <c r="S261"/>
      <c r="T261"/>
    </row>
    <row r="262" spans="3:20" x14ac:dyDescent="0.2">
      <c r="C262" s="27">
        <v>73</v>
      </c>
      <c r="D262" s="27">
        <v>1090</v>
      </c>
      <c r="E262" s="28">
        <v>44251</v>
      </c>
      <c r="F262" s="27">
        <v>2400</v>
      </c>
      <c r="G262" s="27">
        <v>8</v>
      </c>
      <c r="H262" s="27" t="s">
        <v>136</v>
      </c>
      <c r="I262" s="27">
        <v>2000</v>
      </c>
      <c r="J262" s="27">
        <v>4</v>
      </c>
      <c r="K262" s="24">
        <v>8000</v>
      </c>
      <c r="L262" s="21">
        <v>8960</v>
      </c>
      <c r="N262"/>
      <c r="S262"/>
      <c r="T262"/>
    </row>
    <row r="263" spans="3:20" x14ac:dyDescent="0.2">
      <c r="C263" s="27">
        <v>74</v>
      </c>
      <c r="D263" s="27">
        <v>1090</v>
      </c>
      <c r="E263" s="28">
        <v>44251</v>
      </c>
      <c r="F263" s="27">
        <v>2400</v>
      </c>
      <c r="G263" s="27">
        <v>8</v>
      </c>
      <c r="H263" s="27" t="s">
        <v>137</v>
      </c>
      <c r="I263" s="27">
        <v>2000</v>
      </c>
      <c r="J263" s="27">
        <v>4</v>
      </c>
      <c r="K263" s="24">
        <v>8000</v>
      </c>
      <c r="L263" s="21">
        <v>8960</v>
      </c>
      <c r="N263"/>
      <c r="S263"/>
      <c r="T263"/>
    </row>
    <row r="264" spans="3:20" x14ac:dyDescent="0.2">
      <c r="C264" s="27">
        <v>75</v>
      </c>
      <c r="D264" s="27">
        <v>1091</v>
      </c>
      <c r="E264" s="28">
        <v>44244</v>
      </c>
      <c r="F264" s="27">
        <v>2500</v>
      </c>
      <c r="G264" s="27">
        <v>11</v>
      </c>
      <c r="H264" s="27" t="s">
        <v>210</v>
      </c>
      <c r="I264" s="27">
        <v>6665.33</v>
      </c>
      <c r="J264" s="27">
        <v>3</v>
      </c>
      <c r="K264" s="24">
        <v>19395.989999999998</v>
      </c>
      <c r="L264" s="21">
        <v>21723.5088</v>
      </c>
      <c r="N264"/>
      <c r="S264"/>
      <c r="T264"/>
    </row>
    <row r="265" spans="3:20" x14ac:dyDescent="0.2">
      <c r="C265" s="27">
        <v>76</v>
      </c>
      <c r="D265" s="27">
        <v>1091</v>
      </c>
      <c r="E265" s="28">
        <v>44244</v>
      </c>
      <c r="F265" s="27">
        <v>2500</v>
      </c>
      <c r="G265" s="27">
        <v>11</v>
      </c>
      <c r="H265" s="27" t="s">
        <v>211</v>
      </c>
      <c r="I265" s="27">
        <v>6665.33</v>
      </c>
      <c r="J265" s="27">
        <v>3</v>
      </c>
      <c r="K265" s="24">
        <v>19395.989999999998</v>
      </c>
      <c r="L265" s="21">
        <v>21723.5088</v>
      </c>
      <c r="N265"/>
      <c r="S265"/>
      <c r="T265"/>
    </row>
    <row r="266" spans="3:20" x14ac:dyDescent="0.2">
      <c r="C266" s="27">
        <v>77</v>
      </c>
      <c r="D266" s="27">
        <v>1091</v>
      </c>
      <c r="E266" s="28">
        <v>44244</v>
      </c>
      <c r="F266" s="27">
        <v>2500</v>
      </c>
      <c r="G266" s="27">
        <v>12</v>
      </c>
      <c r="H266" s="27" t="s">
        <v>212</v>
      </c>
      <c r="I266" s="27">
        <v>6065.33</v>
      </c>
      <c r="J266" s="27">
        <v>3</v>
      </c>
      <c r="K266" s="24">
        <v>19395.989999999998</v>
      </c>
      <c r="L266" s="21">
        <v>21723.5088</v>
      </c>
      <c r="N266"/>
      <c r="S266"/>
      <c r="T266"/>
    </row>
    <row r="267" spans="3:20" x14ac:dyDescent="0.2">
      <c r="C267" s="27">
        <v>78</v>
      </c>
      <c r="D267" s="27">
        <v>1102</v>
      </c>
      <c r="E267" s="28">
        <v>44253</v>
      </c>
      <c r="F267" s="27">
        <v>2600</v>
      </c>
      <c r="G267" s="27">
        <v>26</v>
      </c>
      <c r="H267" s="27" t="s">
        <v>157</v>
      </c>
      <c r="I267" s="27">
        <v>374.63</v>
      </c>
      <c r="J267" s="27">
        <v>6</v>
      </c>
      <c r="K267" s="24">
        <v>2247.7800000000002</v>
      </c>
      <c r="L267" s="21">
        <v>2517.5136000000007</v>
      </c>
      <c r="N267"/>
      <c r="S267"/>
      <c r="T267"/>
    </row>
    <row r="268" spans="3:20" x14ac:dyDescent="0.2">
      <c r="C268" s="27">
        <v>79</v>
      </c>
      <c r="D268" s="27">
        <v>1102</v>
      </c>
      <c r="E268" s="28">
        <v>44253</v>
      </c>
      <c r="F268" s="27">
        <v>2600</v>
      </c>
      <c r="G268" s="27">
        <v>26</v>
      </c>
      <c r="H268" s="27" t="s">
        <v>158</v>
      </c>
      <c r="I268" s="27">
        <v>374.63</v>
      </c>
      <c r="J268" s="27">
        <v>6</v>
      </c>
      <c r="K268" s="24">
        <v>2247.7800000000002</v>
      </c>
      <c r="L268" s="21">
        <v>2517.5136000000002</v>
      </c>
      <c r="N268"/>
      <c r="S268"/>
      <c r="T268"/>
    </row>
    <row r="269" spans="3:20" x14ac:dyDescent="0.2">
      <c r="C269" s="27">
        <v>80</v>
      </c>
      <c r="D269" s="27">
        <v>1102</v>
      </c>
      <c r="E269" s="28">
        <v>44253</v>
      </c>
      <c r="F269" s="27">
        <v>2600</v>
      </c>
      <c r="G269" s="27">
        <v>26</v>
      </c>
      <c r="H269" s="27" t="s">
        <v>161</v>
      </c>
      <c r="I269" s="27">
        <v>374.63</v>
      </c>
      <c r="J269" s="27">
        <v>6</v>
      </c>
      <c r="K269" s="24">
        <v>2247.7800000000002</v>
      </c>
      <c r="L269" s="21">
        <v>2517.5136000000002</v>
      </c>
      <c r="N269"/>
      <c r="S269"/>
      <c r="T269"/>
    </row>
    <row r="270" spans="3:20" x14ac:dyDescent="0.2">
      <c r="C270" s="27">
        <v>81</v>
      </c>
      <c r="D270" s="27">
        <v>1102</v>
      </c>
      <c r="E270" s="28">
        <v>44253</v>
      </c>
      <c r="F270" s="27">
        <v>2600</v>
      </c>
      <c r="G270" s="27">
        <v>26</v>
      </c>
      <c r="H270" s="27" t="s">
        <v>162</v>
      </c>
      <c r="I270" s="27">
        <v>374.63</v>
      </c>
      <c r="J270" s="27">
        <v>6</v>
      </c>
      <c r="K270" s="24">
        <v>2247.7800000000002</v>
      </c>
      <c r="L270" s="21">
        <v>2517.5136000000002</v>
      </c>
      <c r="N270"/>
      <c r="S270"/>
      <c r="T270"/>
    </row>
    <row r="271" spans="3:20" x14ac:dyDescent="0.2">
      <c r="C271" s="27">
        <v>82</v>
      </c>
      <c r="D271" s="27">
        <v>1102</v>
      </c>
      <c r="E271" s="28">
        <v>44253</v>
      </c>
      <c r="F271" s="27">
        <v>2600</v>
      </c>
      <c r="G271" s="27">
        <v>26</v>
      </c>
      <c r="H271" s="27" t="s">
        <v>164</v>
      </c>
      <c r="I271" s="27">
        <v>374.63</v>
      </c>
      <c r="J271" s="27">
        <v>6</v>
      </c>
      <c r="K271" s="24">
        <v>2247.7800000000002</v>
      </c>
      <c r="L271" s="21">
        <v>2517.5136000000002</v>
      </c>
      <c r="N271"/>
      <c r="S271"/>
      <c r="T271"/>
    </row>
    <row r="272" spans="3:20" x14ac:dyDescent="0.2">
      <c r="C272" s="27">
        <v>83</v>
      </c>
      <c r="D272" s="27">
        <v>1102</v>
      </c>
      <c r="E272" s="28">
        <v>44253</v>
      </c>
      <c r="F272" s="27">
        <v>2600</v>
      </c>
      <c r="G272" s="27">
        <v>26</v>
      </c>
      <c r="H272" s="27" t="s">
        <v>165</v>
      </c>
      <c r="I272" s="27">
        <v>374.63</v>
      </c>
      <c r="J272" s="27">
        <v>6</v>
      </c>
      <c r="K272" s="24">
        <v>2247.7800000000002</v>
      </c>
      <c r="L272" s="21">
        <v>2517.5136000000002</v>
      </c>
      <c r="N272"/>
      <c r="S272"/>
      <c r="T272"/>
    </row>
    <row r="273" spans="3:20" x14ac:dyDescent="0.2">
      <c r="C273" s="27">
        <v>84</v>
      </c>
      <c r="D273" s="27">
        <v>1105</v>
      </c>
      <c r="E273" s="28">
        <v>44253</v>
      </c>
      <c r="F273" s="27">
        <v>2700</v>
      </c>
      <c r="G273" s="27">
        <v>13</v>
      </c>
      <c r="H273" s="27" t="s">
        <v>231</v>
      </c>
      <c r="I273" s="27">
        <v>499.5</v>
      </c>
      <c r="J273" s="27">
        <v>3</v>
      </c>
      <c r="K273" s="24">
        <v>1498.5</v>
      </c>
      <c r="L273" s="21">
        <v>1678.32</v>
      </c>
      <c r="N273"/>
      <c r="S273"/>
      <c r="T273"/>
    </row>
    <row r="274" spans="3:20" x14ac:dyDescent="0.2">
      <c r="C274" s="27">
        <v>85</v>
      </c>
      <c r="D274" s="27">
        <v>1105</v>
      </c>
      <c r="E274" s="28">
        <v>44253</v>
      </c>
      <c r="F274" s="27">
        <v>2700</v>
      </c>
      <c r="G274" s="27">
        <v>13</v>
      </c>
      <c r="H274" s="27" t="s">
        <v>213</v>
      </c>
      <c r="I274" s="27">
        <v>499.5</v>
      </c>
      <c r="J274" s="27">
        <v>3</v>
      </c>
      <c r="K274" s="24">
        <v>1498.5</v>
      </c>
      <c r="L274" s="21">
        <v>1678.32</v>
      </c>
      <c r="N274"/>
      <c r="S274"/>
      <c r="T274"/>
    </row>
    <row r="275" spans="3:20" x14ac:dyDescent="0.2">
      <c r="C275" s="27">
        <v>86</v>
      </c>
      <c r="D275" s="27">
        <v>1105</v>
      </c>
      <c r="E275" s="28">
        <v>44253</v>
      </c>
      <c r="F275" s="27">
        <v>2700</v>
      </c>
      <c r="G275" s="27">
        <v>13</v>
      </c>
      <c r="H275" s="27" t="s">
        <v>214</v>
      </c>
      <c r="I275" s="27">
        <v>499.5</v>
      </c>
      <c r="J275" s="27">
        <v>3</v>
      </c>
      <c r="K275" s="24">
        <v>1498.5</v>
      </c>
      <c r="L275" s="21">
        <v>1678.32</v>
      </c>
      <c r="N275"/>
      <c r="S275"/>
      <c r="T275"/>
    </row>
    <row r="276" spans="3:20" x14ac:dyDescent="0.2">
      <c r="C276" s="27">
        <v>87</v>
      </c>
      <c r="D276" s="27">
        <v>1107</v>
      </c>
      <c r="E276" s="28">
        <v>44260</v>
      </c>
      <c r="F276" s="27">
        <v>2800</v>
      </c>
      <c r="G276" s="27">
        <v>26</v>
      </c>
      <c r="H276" s="27" t="s">
        <v>159</v>
      </c>
      <c r="I276" s="27">
        <v>374.63</v>
      </c>
      <c r="J276" s="27">
        <v>3</v>
      </c>
      <c r="K276" s="24">
        <v>1123.8899999999999</v>
      </c>
      <c r="L276" s="21">
        <v>1258.7567999999999</v>
      </c>
      <c r="N276"/>
      <c r="S276"/>
      <c r="T276"/>
    </row>
    <row r="277" spans="3:20" x14ac:dyDescent="0.2">
      <c r="C277" s="27">
        <v>88</v>
      </c>
      <c r="D277" s="27">
        <v>1107</v>
      </c>
      <c r="E277" s="28">
        <v>44260</v>
      </c>
      <c r="F277" s="27">
        <v>2800</v>
      </c>
      <c r="G277" s="27">
        <v>26</v>
      </c>
      <c r="H277" s="27" t="s">
        <v>160</v>
      </c>
      <c r="I277" s="27">
        <v>374.63</v>
      </c>
      <c r="J277" s="27">
        <v>3</v>
      </c>
      <c r="K277" s="24">
        <v>1123.8899999999999</v>
      </c>
      <c r="L277" s="21">
        <v>1258.7567999999999</v>
      </c>
      <c r="N277"/>
      <c r="S277"/>
      <c r="T277"/>
    </row>
    <row r="278" spans="3:20" x14ac:dyDescent="0.2">
      <c r="C278" s="27">
        <v>89</v>
      </c>
      <c r="D278" s="27">
        <v>1107</v>
      </c>
      <c r="E278" s="28">
        <v>44260</v>
      </c>
      <c r="F278" s="27">
        <v>2800</v>
      </c>
      <c r="G278" s="27">
        <v>26</v>
      </c>
      <c r="H278" s="27" t="s">
        <v>163</v>
      </c>
      <c r="I278" s="27">
        <v>374.63</v>
      </c>
      <c r="J278" s="27">
        <v>3</v>
      </c>
      <c r="K278" s="24">
        <v>1123.8899999999999</v>
      </c>
      <c r="L278" s="21">
        <v>1258.7567999999999</v>
      </c>
      <c r="N278"/>
      <c r="S278"/>
      <c r="T278"/>
    </row>
    <row r="279" spans="3:20" x14ac:dyDescent="0.2">
      <c r="C279" s="27">
        <v>90</v>
      </c>
      <c r="D279" s="27">
        <v>1111</v>
      </c>
      <c r="E279" s="28">
        <v>44253</v>
      </c>
      <c r="F279" s="27">
        <v>2900</v>
      </c>
      <c r="G279" s="27">
        <v>28</v>
      </c>
      <c r="H279" s="27" t="s">
        <v>168</v>
      </c>
      <c r="I279" s="27">
        <v>1200</v>
      </c>
      <c r="J279" s="27">
        <v>2</v>
      </c>
      <c r="K279" s="24">
        <v>2400</v>
      </c>
      <c r="L279" s="21">
        <v>2688</v>
      </c>
      <c r="N279"/>
      <c r="S279"/>
      <c r="T279"/>
    </row>
    <row r="280" spans="3:20" x14ac:dyDescent="0.2">
      <c r="C280" s="27">
        <v>91</v>
      </c>
      <c r="D280" s="27">
        <v>1111</v>
      </c>
      <c r="E280" s="28">
        <v>44253</v>
      </c>
      <c r="F280" s="27">
        <v>2900</v>
      </c>
      <c r="G280" s="27">
        <v>28</v>
      </c>
      <c r="H280" s="27" t="s">
        <v>169</v>
      </c>
      <c r="I280" s="27">
        <v>1200</v>
      </c>
      <c r="J280" s="27">
        <v>2</v>
      </c>
      <c r="K280" s="24">
        <v>2400</v>
      </c>
      <c r="L280" s="21">
        <v>2688</v>
      </c>
      <c r="N280"/>
      <c r="S280"/>
      <c r="T280"/>
    </row>
    <row r="281" spans="3:20" x14ac:dyDescent="0.2">
      <c r="C281" s="27">
        <v>92</v>
      </c>
      <c r="D281" s="27">
        <v>1111</v>
      </c>
      <c r="E281" s="28">
        <v>44253</v>
      </c>
      <c r="F281" s="27">
        <v>2900</v>
      </c>
      <c r="G281" s="27">
        <v>43</v>
      </c>
      <c r="H281" s="27" t="s">
        <v>194</v>
      </c>
      <c r="I281" s="27">
        <v>1435</v>
      </c>
      <c r="J281" s="27">
        <v>-1</v>
      </c>
      <c r="K281" s="24">
        <v>2400</v>
      </c>
      <c r="L281" s="21">
        <v>2688</v>
      </c>
      <c r="N281"/>
      <c r="S281"/>
      <c r="T281"/>
    </row>
    <row r="282" spans="3:20" x14ac:dyDescent="0.2">
      <c r="C282" s="27">
        <v>93</v>
      </c>
      <c r="D282" s="27">
        <v>1111</v>
      </c>
      <c r="E282" s="28">
        <v>44253</v>
      </c>
      <c r="F282" s="27">
        <v>2900</v>
      </c>
      <c r="G282" s="27">
        <v>43</v>
      </c>
      <c r="H282" s="27" t="s">
        <v>195</v>
      </c>
      <c r="I282" s="27">
        <v>1435</v>
      </c>
      <c r="J282" s="27">
        <v>1</v>
      </c>
      <c r="K282" s="24">
        <v>2400</v>
      </c>
      <c r="L282" s="21">
        <v>2688</v>
      </c>
      <c r="N282"/>
      <c r="S282"/>
      <c r="T282"/>
    </row>
    <row r="283" spans="3:20" x14ac:dyDescent="0.2">
      <c r="C283" s="27">
        <v>94</v>
      </c>
      <c r="D283" s="27">
        <v>1114</v>
      </c>
      <c r="E283" s="28">
        <v>44263</v>
      </c>
      <c r="F283" s="27">
        <v>3000</v>
      </c>
      <c r="G283" s="27">
        <v>27</v>
      </c>
      <c r="H283" s="27" t="s">
        <v>166</v>
      </c>
      <c r="I283" s="27">
        <v>358.74</v>
      </c>
      <c r="J283" s="27">
        <v>2</v>
      </c>
      <c r="K283" s="24">
        <v>717.48</v>
      </c>
      <c r="L283" s="21">
        <v>803.57760000000007</v>
      </c>
      <c r="N283"/>
      <c r="S283"/>
      <c r="T283"/>
    </row>
    <row r="284" spans="3:20" x14ac:dyDescent="0.2">
      <c r="C284" s="27">
        <v>95</v>
      </c>
      <c r="D284" s="27">
        <v>1114</v>
      </c>
      <c r="E284" s="28">
        <v>44263</v>
      </c>
      <c r="F284" s="27">
        <v>3000</v>
      </c>
      <c r="G284" s="27">
        <v>27</v>
      </c>
      <c r="H284" s="27" t="s">
        <v>167</v>
      </c>
      <c r="I284" s="27">
        <v>358.74</v>
      </c>
      <c r="J284" s="27">
        <v>2</v>
      </c>
      <c r="K284" s="24">
        <v>717.48</v>
      </c>
      <c r="L284" s="21">
        <v>803.57760000000007</v>
      </c>
      <c r="N284"/>
      <c r="S284"/>
      <c r="T284"/>
    </row>
    <row r="285" spans="3:20" x14ac:dyDescent="0.2">
      <c r="C285" s="27">
        <v>96</v>
      </c>
      <c r="D285" s="27">
        <v>1117</v>
      </c>
      <c r="E285" s="28">
        <v>44259</v>
      </c>
      <c r="F285" s="27">
        <v>3100</v>
      </c>
      <c r="G285" s="27">
        <v>18</v>
      </c>
      <c r="H285" s="27" t="s">
        <v>221</v>
      </c>
      <c r="I285" s="27">
        <v>710</v>
      </c>
      <c r="J285" s="27">
        <v>-1</v>
      </c>
      <c r="K285" s="24">
        <v>3000</v>
      </c>
      <c r="L285" s="21">
        <v>3360</v>
      </c>
      <c r="N285"/>
      <c r="S285"/>
      <c r="T285"/>
    </row>
    <row r="286" spans="3:20" x14ac:dyDescent="0.2">
      <c r="C286" s="27">
        <v>97</v>
      </c>
      <c r="D286" s="27">
        <v>1117</v>
      </c>
      <c r="E286" s="28">
        <v>44259</v>
      </c>
      <c r="F286" s="27">
        <v>3100</v>
      </c>
      <c r="G286" s="27">
        <v>18</v>
      </c>
      <c r="H286" s="27" t="s">
        <v>222</v>
      </c>
      <c r="I286" s="27">
        <v>710</v>
      </c>
      <c r="J286" s="27">
        <v>1</v>
      </c>
      <c r="K286" s="24">
        <v>3000</v>
      </c>
      <c r="L286" s="21">
        <v>3360</v>
      </c>
      <c r="N286"/>
      <c r="S286"/>
      <c r="T286"/>
    </row>
    <row r="287" spans="3:20" x14ac:dyDescent="0.2">
      <c r="C287" s="27">
        <v>98</v>
      </c>
      <c r="D287" s="27">
        <v>1117</v>
      </c>
      <c r="E287" s="28">
        <v>44259</v>
      </c>
      <c r="F287" s="27">
        <v>3100</v>
      </c>
      <c r="G287" s="27">
        <v>48</v>
      </c>
      <c r="H287" s="27" t="s">
        <v>206</v>
      </c>
      <c r="I287" s="27">
        <v>1500</v>
      </c>
      <c r="J287" s="27">
        <v>2</v>
      </c>
      <c r="K287" s="24">
        <v>3000</v>
      </c>
      <c r="L287" s="21">
        <v>3360</v>
      </c>
      <c r="N287"/>
      <c r="S287"/>
      <c r="T287"/>
    </row>
    <row r="288" spans="3:20" x14ac:dyDescent="0.2">
      <c r="C288" s="27">
        <v>99</v>
      </c>
      <c r="D288" s="27">
        <v>1117</v>
      </c>
      <c r="E288" s="28">
        <v>44259</v>
      </c>
      <c r="F288" s="27">
        <v>3100</v>
      </c>
      <c r="G288" s="27">
        <v>48</v>
      </c>
      <c r="H288" s="27" t="s">
        <v>207</v>
      </c>
      <c r="I288" s="27">
        <v>1500</v>
      </c>
      <c r="J288" s="27">
        <v>2</v>
      </c>
      <c r="K288" s="24">
        <v>3000</v>
      </c>
      <c r="L288" s="21">
        <v>3360</v>
      </c>
      <c r="N288"/>
      <c r="S288"/>
      <c r="T288"/>
    </row>
    <row r="289" spans="3:20" x14ac:dyDescent="0.2">
      <c r="C289" s="27">
        <v>100</v>
      </c>
      <c r="D289" s="27">
        <v>1119</v>
      </c>
      <c r="E289" s="28">
        <v>44259</v>
      </c>
      <c r="F289" s="27">
        <v>3200</v>
      </c>
      <c r="G289" s="27">
        <v>18</v>
      </c>
      <c r="H289" s="27" t="s">
        <v>223</v>
      </c>
      <c r="I289" s="27">
        <v>710</v>
      </c>
      <c r="J289" s="27">
        <v>1</v>
      </c>
      <c r="K289" s="24">
        <v>3710</v>
      </c>
      <c r="L289" s="21">
        <v>4155.2</v>
      </c>
      <c r="N289"/>
      <c r="S289"/>
      <c r="T289"/>
    </row>
    <row r="290" spans="3:20" x14ac:dyDescent="0.2">
      <c r="C290" s="27">
        <v>101</v>
      </c>
      <c r="D290" s="27">
        <v>1119</v>
      </c>
      <c r="E290" s="28">
        <v>44259</v>
      </c>
      <c r="F290" s="27">
        <v>3200</v>
      </c>
      <c r="G290" s="27">
        <v>39</v>
      </c>
      <c r="H290" s="27" t="s">
        <v>189</v>
      </c>
      <c r="I290" s="27">
        <v>1500</v>
      </c>
      <c r="J290" s="27">
        <v>2</v>
      </c>
      <c r="K290" s="24">
        <v>3710</v>
      </c>
      <c r="L290" s="21">
        <v>4155.2</v>
      </c>
      <c r="N290"/>
      <c r="S290"/>
      <c r="T290"/>
    </row>
    <row r="291" spans="3:20" x14ac:dyDescent="0.2">
      <c r="C291" s="27">
        <v>102</v>
      </c>
      <c r="D291" s="27">
        <v>1119</v>
      </c>
      <c r="E291" s="28">
        <v>44259</v>
      </c>
      <c r="F291" s="27">
        <v>3200</v>
      </c>
      <c r="G291" s="27">
        <v>39</v>
      </c>
      <c r="H291" s="27" t="s">
        <v>190</v>
      </c>
      <c r="I291" s="27">
        <v>1500</v>
      </c>
      <c r="J291" s="27">
        <v>2</v>
      </c>
      <c r="K291" s="24">
        <v>3710</v>
      </c>
      <c r="L291" s="21">
        <v>4155.2</v>
      </c>
      <c r="N291"/>
      <c r="S291"/>
      <c r="T291"/>
    </row>
    <row r="292" spans="3:20" x14ac:dyDescent="0.2">
      <c r="C292" s="27">
        <v>103</v>
      </c>
      <c r="D292" s="27">
        <v>1150</v>
      </c>
      <c r="E292" s="28">
        <v>44313</v>
      </c>
      <c r="F292" s="27">
        <v>3300</v>
      </c>
      <c r="G292" s="27">
        <v>25</v>
      </c>
      <c r="H292" s="27" t="s">
        <v>230</v>
      </c>
      <c r="I292" s="27">
        <v>1414.11</v>
      </c>
      <c r="J292" s="27">
        <v>1</v>
      </c>
      <c r="K292" s="24">
        <v>1414.11</v>
      </c>
      <c r="L292" s="21">
        <v>1583.8031999999998</v>
      </c>
      <c r="N292"/>
      <c r="S292"/>
      <c r="T292"/>
    </row>
    <row r="293" spans="3:20" x14ac:dyDescent="0.2">
      <c r="C293" s="27">
        <v>104</v>
      </c>
      <c r="D293" s="27">
        <v>1151</v>
      </c>
      <c r="E293" s="28">
        <v>44314</v>
      </c>
      <c r="F293" s="27">
        <v>3400</v>
      </c>
      <c r="G293" s="27">
        <v>40</v>
      </c>
      <c r="H293" s="27" t="s">
        <v>96</v>
      </c>
      <c r="I293" s="27">
        <v>133.16999999999999</v>
      </c>
      <c r="J293" s="27">
        <v>1</v>
      </c>
      <c r="K293" s="24">
        <v>133.16999999999999</v>
      </c>
      <c r="L293" s="21">
        <v>149.15039999999999</v>
      </c>
      <c r="N293"/>
      <c r="S293"/>
      <c r="T293"/>
    </row>
    <row r="294" spans="3:20" x14ac:dyDescent="0.2">
      <c r="C294" s="27">
        <v>105</v>
      </c>
      <c r="D294" s="27">
        <v>1157</v>
      </c>
      <c r="E294" s="28">
        <v>44333</v>
      </c>
      <c r="F294" s="27">
        <v>3500</v>
      </c>
      <c r="G294" s="27">
        <v>35</v>
      </c>
      <c r="H294" s="27" t="s">
        <v>181</v>
      </c>
      <c r="I294" s="27">
        <v>1350</v>
      </c>
      <c r="J294" s="27">
        <v>1</v>
      </c>
      <c r="K294" s="24">
        <v>1350</v>
      </c>
      <c r="L294" s="21">
        <v>1512</v>
      </c>
      <c r="N294"/>
      <c r="S294"/>
      <c r="T294"/>
    </row>
    <row r="295" spans="3:20" x14ac:dyDescent="0.2">
      <c r="C295" s="27">
        <v>106</v>
      </c>
      <c r="D295" s="27">
        <v>1160</v>
      </c>
      <c r="E295" s="28">
        <v>44334</v>
      </c>
      <c r="F295" s="27">
        <v>3600</v>
      </c>
      <c r="G295" s="27">
        <v>46</v>
      </c>
      <c r="H295" s="27" t="s">
        <v>199</v>
      </c>
      <c r="I295" s="27">
        <v>2100</v>
      </c>
      <c r="J295" s="27">
        <v>2</v>
      </c>
      <c r="K295" s="24">
        <v>84253.32</v>
      </c>
      <c r="L295" s="21">
        <v>94363.718400000012</v>
      </c>
      <c r="N295"/>
      <c r="S295"/>
      <c r="T295"/>
    </row>
    <row r="296" spans="3:20" x14ac:dyDescent="0.2">
      <c r="C296" s="27">
        <v>107</v>
      </c>
      <c r="D296" s="27">
        <v>1160</v>
      </c>
      <c r="E296" s="28">
        <v>44334</v>
      </c>
      <c r="F296" s="27">
        <v>3600</v>
      </c>
      <c r="G296" s="27">
        <v>46</v>
      </c>
      <c r="H296" s="27" t="s">
        <v>200</v>
      </c>
      <c r="I296" s="27">
        <v>2100</v>
      </c>
      <c r="J296" s="27">
        <v>2</v>
      </c>
      <c r="K296" s="24">
        <v>84253.32</v>
      </c>
      <c r="L296" s="21">
        <v>94363.718400000012</v>
      </c>
      <c r="N296"/>
      <c r="S296"/>
      <c r="T296"/>
    </row>
    <row r="297" spans="3:20" x14ac:dyDescent="0.2">
      <c r="C297" s="27">
        <v>108</v>
      </c>
      <c r="D297" s="27">
        <v>1160</v>
      </c>
      <c r="E297" s="28">
        <v>44334</v>
      </c>
      <c r="F297" s="27">
        <v>3600</v>
      </c>
      <c r="G297" s="27">
        <v>47</v>
      </c>
      <c r="H297" s="27" t="s">
        <v>201</v>
      </c>
      <c r="I297" s="27">
        <v>20013.330000000002</v>
      </c>
      <c r="J297" s="27">
        <v>4</v>
      </c>
      <c r="K297" s="24">
        <v>84253.32</v>
      </c>
      <c r="L297" s="21">
        <v>94363.718400000012</v>
      </c>
      <c r="N297"/>
      <c r="S297"/>
      <c r="T297"/>
    </row>
    <row r="298" spans="3:20" x14ac:dyDescent="0.2">
      <c r="C298" s="27">
        <v>109</v>
      </c>
      <c r="D298" s="27">
        <v>1160</v>
      </c>
      <c r="E298" s="28">
        <v>44334</v>
      </c>
      <c r="F298" s="27">
        <v>3600</v>
      </c>
      <c r="G298" s="27">
        <v>47</v>
      </c>
      <c r="H298" s="27" t="s">
        <v>202</v>
      </c>
      <c r="I298" s="27">
        <v>20013.330000000002</v>
      </c>
      <c r="J298" s="27">
        <v>4</v>
      </c>
      <c r="K298" s="24">
        <v>84253.32</v>
      </c>
      <c r="L298" s="21">
        <v>94363.718400000012</v>
      </c>
      <c r="N298"/>
      <c r="S298"/>
      <c r="T298"/>
    </row>
    <row r="299" spans="3:20" x14ac:dyDescent="0.2">
      <c r="C299" s="27">
        <v>110</v>
      </c>
      <c r="D299" s="27">
        <v>1160</v>
      </c>
      <c r="E299" s="28">
        <v>44334</v>
      </c>
      <c r="F299" s="27">
        <v>3600</v>
      </c>
      <c r="G299" s="27">
        <v>47</v>
      </c>
      <c r="H299" s="27" t="s">
        <v>203</v>
      </c>
      <c r="I299" s="27">
        <v>20013.330000000002</v>
      </c>
      <c r="J299" s="27">
        <v>4</v>
      </c>
      <c r="K299" s="24">
        <v>84253.32</v>
      </c>
      <c r="L299" s="21">
        <v>94363.718400000012</v>
      </c>
      <c r="N299"/>
      <c r="S299"/>
      <c r="T299"/>
    </row>
    <row r="300" spans="3:20" x14ac:dyDescent="0.2">
      <c r="C300" s="27">
        <v>111</v>
      </c>
      <c r="D300" s="27">
        <v>1160</v>
      </c>
      <c r="E300" s="28">
        <v>44334</v>
      </c>
      <c r="F300" s="27">
        <v>3600</v>
      </c>
      <c r="G300" s="27">
        <v>47</v>
      </c>
      <c r="H300" s="27" t="s">
        <v>204</v>
      </c>
      <c r="I300" s="27">
        <v>20013.330000000002</v>
      </c>
      <c r="J300" s="27">
        <v>4</v>
      </c>
      <c r="K300" s="24">
        <v>84253.32</v>
      </c>
      <c r="L300" s="21">
        <v>94363.718400000012</v>
      </c>
      <c r="N300"/>
      <c r="S300"/>
      <c r="T300"/>
    </row>
    <row r="301" spans="3:20" x14ac:dyDescent="0.2">
      <c r="C301" s="27">
        <v>112</v>
      </c>
      <c r="D301" s="27">
        <v>1168</v>
      </c>
      <c r="E301" s="28">
        <v>44334</v>
      </c>
      <c r="F301" s="27">
        <v>3700</v>
      </c>
      <c r="G301" s="27">
        <v>1</v>
      </c>
      <c r="H301" s="27" t="s">
        <v>105</v>
      </c>
      <c r="I301" s="27">
        <v>264.74</v>
      </c>
      <c r="J301" s="27">
        <v>2</v>
      </c>
      <c r="K301" s="24">
        <v>529.48</v>
      </c>
      <c r="L301" s="21">
        <v>593.01760000000013</v>
      </c>
      <c r="N301"/>
      <c r="S301"/>
      <c r="T301"/>
    </row>
    <row r="302" spans="3:20" x14ac:dyDescent="0.2">
      <c r="C302" s="27">
        <v>113</v>
      </c>
      <c r="D302" s="27">
        <v>1168</v>
      </c>
      <c r="E302" s="28">
        <v>44334</v>
      </c>
      <c r="F302" s="27">
        <v>3700</v>
      </c>
      <c r="G302" s="27">
        <v>1</v>
      </c>
      <c r="H302" s="27" t="s">
        <v>124</v>
      </c>
      <c r="I302" s="27">
        <v>264.74</v>
      </c>
      <c r="J302" s="27">
        <v>2</v>
      </c>
      <c r="K302" s="24">
        <v>529.48</v>
      </c>
      <c r="L302" s="21">
        <v>593.01760000000013</v>
      </c>
      <c r="N302"/>
      <c r="S302"/>
      <c r="T302"/>
    </row>
    <row r="303" spans="3:20" x14ac:dyDescent="0.2">
      <c r="C303" s="27">
        <v>114</v>
      </c>
      <c r="D303" s="27">
        <v>1169</v>
      </c>
      <c r="E303" s="28">
        <v>44334</v>
      </c>
      <c r="F303" s="27">
        <v>3800</v>
      </c>
      <c r="G303" s="27">
        <v>41</v>
      </c>
      <c r="H303" s="27" t="s">
        <v>191</v>
      </c>
      <c r="I303" s="27">
        <v>374.63</v>
      </c>
      <c r="J303" s="27">
        <v>1</v>
      </c>
      <c r="K303" s="24">
        <v>374.63</v>
      </c>
      <c r="L303" s="21">
        <v>419.5856</v>
      </c>
      <c r="N303"/>
      <c r="S303"/>
      <c r="T303"/>
    </row>
    <row r="304" spans="3:20" x14ac:dyDescent="0.2">
      <c r="C304" s="27">
        <v>115</v>
      </c>
      <c r="D304" s="27">
        <v>1170</v>
      </c>
      <c r="E304" s="28">
        <v>44334</v>
      </c>
      <c r="F304" s="27">
        <v>3900</v>
      </c>
      <c r="G304" s="27">
        <v>4</v>
      </c>
      <c r="H304" s="27" t="s">
        <v>209</v>
      </c>
      <c r="I304" s="27">
        <v>374.63</v>
      </c>
      <c r="J304" s="27">
        <v>1</v>
      </c>
      <c r="K304" s="24">
        <v>374.63</v>
      </c>
      <c r="L304" s="21">
        <v>419.5856</v>
      </c>
      <c r="N304"/>
      <c r="S304"/>
      <c r="T304"/>
    </row>
    <row r="305" spans="3:20" x14ac:dyDescent="0.2">
      <c r="C305" s="27">
        <v>116</v>
      </c>
      <c r="D305" s="27">
        <v>1171</v>
      </c>
      <c r="E305" s="28">
        <v>44334</v>
      </c>
      <c r="F305" s="27">
        <v>4000</v>
      </c>
      <c r="G305" s="27">
        <v>3</v>
      </c>
      <c r="H305" s="27" t="s">
        <v>208</v>
      </c>
      <c r="I305" s="27">
        <v>424.58</v>
      </c>
      <c r="J305" s="27">
        <v>1</v>
      </c>
      <c r="K305" s="24">
        <v>424.58</v>
      </c>
      <c r="L305" s="21">
        <v>475.52959999999996</v>
      </c>
      <c r="N305"/>
      <c r="S305"/>
      <c r="T305"/>
    </row>
    <row r="306" spans="3:20" x14ac:dyDescent="0.2">
      <c r="C306" s="27">
        <v>117</v>
      </c>
      <c r="D306" s="27">
        <v>1173</v>
      </c>
      <c r="E306" s="28">
        <v>44334</v>
      </c>
      <c r="F306" s="27">
        <v>4100</v>
      </c>
      <c r="G306" s="27">
        <v>2</v>
      </c>
      <c r="H306" s="27" t="s">
        <v>125</v>
      </c>
      <c r="I306" s="27">
        <v>207.79</v>
      </c>
      <c r="J306" s="27">
        <v>4</v>
      </c>
      <c r="K306" s="24">
        <v>831.16</v>
      </c>
      <c r="L306" s="21">
        <v>930.89919999999995</v>
      </c>
      <c r="N306"/>
      <c r="S306"/>
      <c r="T306"/>
    </row>
    <row r="307" spans="3:20" x14ac:dyDescent="0.2">
      <c r="C307" s="27">
        <v>118</v>
      </c>
      <c r="D307" s="27">
        <v>1173</v>
      </c>
      <c r="E307" s="28">
        <v>44334</v>
      </c>
      <c r="F307" s="27">
        <v>4100</v>
      </c>
      <c r="G307" s="27">
        <v>2</v>
      </c>
      <c r="H307" s="27" t="s">
        <v>126</v>
      </c>
      <c r="I307" s="27">
        <v>207.79</v>
      </c>
      <c r="J307" s="27">
        <v>4</v>
      </c>
      <c r="K307" s="24">
        <v>831.16</v>
      </c>
      <c r="L307" s="21">
        <v>930.89919999999995</v>
      </c>
      <c r="N307"/>
      <c r="S307"/>
      <c r="T307"/>
    </row>
    <row r="308" spans="3:20" x14ac:dyDescent="0.2">
      <c r="C308" s="27">
        <v>119</v>
      </c>
      <c r="D308" s="27">
        <v>1173</v>
      </c>
      <c r="E308" s="28">
        <v>44334</v>
      </c>
      <c r="F308" s="27">
        <v>4100</v>
      </c>
      <c r="G308" s="27">
        <v>2</v>
      </c>
      <c r="H308" s="27" t="s">
        <v>127</v>
      </c>
      <c r="I308" s="27">
        <v>207.79</v>
      </c>
      <c r="J308" s="27">
        <v>4</v>
      </c>
      <c r="K308" s="24">
        <v>831.16</v>
      </c>
      <c r="L308" s="21">
        <v>930.89919999999995</v>
      </c>
      <c r="N308"/>
      <c r="S308"/>
      <c r="T308"/>
    </row>
    <row r="309" spans="3:20" x14ac:dyDescent="0.2">
      <c r="C309" s="27">
        <v>120</v>
      </c>
      <c r="D309" s="27">
        <v>1173</v>
      </c>
      <c r="E309" s="28">
        <v>44334</v>
      </c>
      <c r="F309" s="27">
        <v>4100</v>
      </c>
      <c r="G309" s="27">
        <v>2</v>
      </c>
      <c r="H309" s="27" t="s">
        <v>128</v>
      </c>
      <c r="I309" s="27">
        <v>207.79</v>
      </c>
      <c r="J309" s="27">
        <v>4</v>
      </c>
      <c r="K309" s="24">
        <v>831.16</v>
      </c>
      <c r="L309" s="21">
        <v>930.89919999999995</v>
      </c>
      <c r="N309"/>
      <c r="S309"/>
      <c r="T309"/>
    </row>
  </sheetData>
  <autoFilter ref="C8:S128" xr:uid="{25EB766A-7385-41B7-919F-3BC239029209}"/>
  <sortState xmlns:xlrd2="http://schemas.microsoft.com/office/spreadsheetml/2017/richdata2" ref="O190:R309">
    <sortCondition ref="O190:O309"/>
  </sortState>
  <mergeCells count="1">
    <mergeCell ref="G132:P13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F721-BB6D-084D-BA81-83AC12F3173A}">
  <dimension ref="A1:AC301"/>
  <sheetViews>
    <sheetView topLeftCell="A252" zoomScale="86" zoomScaleNormal="125" workbookViewId="0">
      <selection activeCell="I112" sqref="I112"/>
    </sheetView>
  </sheetViews>
  <sheetFormatPr baseColWidth="10" defaultColWidth="9.1640625" defaultRowHeight="15" x14ac:dyDescent="0.2"/>
  <cols>
    <col min="1" max="1" width="11.5" bestFit="1" customWidth="1"/>
    <col min="2" max="2" width="9" bestFit="1" customWidth="1"/>
    <col min="3" max="3" width="10.6640625" bestFit="1" customWidth="1"/>
    <col min="4" max="4" width="12" bestFit="1" customWidth="1"/>
    <col min="5" max="5" width="7" bestFit="1" customWidth="1"/>
    <col min="6" max="6" width="9.5" bestFit="1" customWidth="1"/>
    <col min="7" max="7" width="10.33203125" bestFit="1" customWidth="1"/>
    <col min="8" max="8" width="16.6640625" bestFit="1" customWidth="1"/>
    <col min="9" max="9" width="31.5" customWidth="1"/>
    <col min="10" max="10" width="15.6640625" bestFit="1" customWidth="1"/>
    <col min="11" max="11" width="16.83203125" bestFit="1" customWidth="1"/>
    <col min="12" max="12" width="16.83203125" customWidth="1"/>
    <col min="13" max="13" width="15.5" style="7" bestFit="1" customWidth="1"/>
    <col min="14" max="14" width="15.6640625" bestFit="1" customWidth="1"/>
    <col min="15" max="15" width="14.1640625" bestFit="1" customWidth="1"/>
    <col min="16" max="16" width="17.1640625" bestFit="1" customWidth="1"/>
    <col min="17" max="17" width="11.83203125" bestFit="1" customWidth="1"/>
    <col min="18" max="18" width="10.5" style="7" bestFit="1" customWidth="1"/>
    <col min="19" max="19" width="8.6640625" style="7" bestFit="1" customWidth="1"/>
    <col min="20" max="20" width="2.83203125" customWidth="1"/>
    <col min="21" max="21" width="7.83203125" bestFit="1" customWidth="1"/>
    <col min="22" max="22" width="16.6640625" bestFit="1" customWidth="1"/>
    <col min="23" max="23" width="2.83203125" customWidth="1"/>
    <col min="24" max="24" width="12.33203125" bestFit="1" customWidth="1"/>
    <col min="25" max="25" width="16.83203125" bestFit="1" customWidth="1"/>
    <col min="26" max="26" width="2.83203125" customWidth="1"/>
    <col min="27" max="27" width="6.5" bestFit="1" customWidth="1"/>
    <col min="28" max="28" width="7" bestFit="1" customWidth="1"/>
    <col min="29" max="29" width="14.6640625" bestFit="1" customWidth="1"/>
  </cols>
  <sheetData>
    <row r="1" spans="1:29" x14ac:dyDescent="0.2">
      <c r="A1" t="s">
        <v>329</v>
      </c>
      <c r="B1" t="s">
        <v>328</v>
      </c>
      <c r="G1" t="s">
        <v>330</v>
      </c>
      <c r="J1" t="s">
        <v>330</v>
      </c>
    </row>
    <row r="2" spans="1:29" x14ac:dyDescent="0.2">
      <c r="A2" t="s">
        <v>327</v>
      </c>
      <c r="G2" t="s">
        <v>328</v>
      </c>
      <c r="H2" t="s">
        <v>331</v>
      </c>
    </row>
    <row r="3" spans="1:29" x14ac:dyDescent="0.2">
      <c r="A3" t="s">
        <v>257</v>
      </c>
    </row>
    <row r="4" spans="1:29" x14ac:dyDescent="0.2">
      <c r="A4" t="s">
        <v>298</v>
      </c>
      <c r="J4" t="s">
        <v>328</v>
      </c>
      <c r="K4" t="s">
        <v>331</v>
      </c>
    </row>
    <row r="6" spans="1:29" s="38" customFormat="1" x14ac:dyDescent="0.2">
      <c r="B6" s="38" t="s">
        <v>255</v>
      </c>
      <c r="C6" s="38" t="s">
        <v>114</v>
      </c>
      <c r="D6" s="38" t="s">
        <v>115</v>
      </c>
      <c r="E6" s="38" t="s">
        <v>253</v>
      </c>
      <c r="F6" s="38" t="s">
        <v>254</v>
      </c>
      <c r="G6" s="38" t="s">
        <v>325</v>
      </c>
      <c r="H6" s="38" t="s">
        <v>292</v>
      </c>
      <c r="I6" s="38" t="s">
        <v>256</v>
      </c>
      <c r="J6" s="38" t="s">
        <v>300</v>
      </c>
      <c r="K6" s="38" t="s">
        <v>298</v>
      </c>
      <c r="L6" s="38" t="s">
        <v>257</v>
      </c>
      <c r="M6" s="38" t="s">
        <v>258</v>
      </c>
      <c r="N6" s="38" t="s">
        <v>259</v>
      </c>
      <c r="O6" s="38" t="s">
        <v>278</v>
      </c>
      <c r="P6" s="38" t="s">
        <v>261</v>
      </c>
      <c r="Q6" s="38" t="s">
        <v>260</v>
      </c>
      <c r="R6" s="39" t="s">
        <v>262</v>
      </c>
      <c r="S6" s="39" t="s">
        <v>263</v>
      </c>
      <c r="AA6" s="40" t="s">
        <v>255</v>
      </c>
      <c r="AB6" s="40" t="s">
        <v>254</v>
      </c>
      <c r="AC6" s="40" t="s">
        <v>278</v>
      </c>
    </row>
    <row r="7" spans="1:29" x14ac:dyDescent="0.2">
      <c r="B7" s="4">
        <v>1</v>
      </c>
      <c r="C7" s="4">
        <v>1003</v>
      </c>
      <c r="D7" s="5">
        <v>44209</v>
      </c>
      <c r="E7" s="4">
        <v>100</v>
      </c>
      <c r="F7" s="4">
        <v>5</v>
      </c>
      <c r="G7" s="4">
        <f t="shared" ref="G7:G70" si="0">LOOKUP(H7, $V$26:$V$35, $U$26:$U$35)</f>
        <v>2</v>
      </c>
      <c r="H7" s="23" t="str">
        <f>MID(I7, 1, FIND(" ", I7, FIND(" ", I7)+1)-1)</f>
        <v>Boxstore Inc.</v>
      </c>
      <c r="I7" s="23" t="s">
        <v>0</v>
      </c>
      <c r="J7" s="4">
        <f t="shared" ref="J7:J70" si="1">LOOKUP(K7, $Y$26:$Y$46, $X$26:$X$46)</f>
        <v>10</v>
      </c>
      <c r="K7" s="23" t="str">
        <f t="shared" ref="K7:K70" si="2">TRIM(SUBSTITUTE(I7,H7,""))</f>
        <v>Barista Express</v>
      </c>
      <c r="L7" s="4" t="s">
        <v>1</v>
      </c>
      <c r="M7" s="4" t="s">
        <v>2</v>
      </c>
      <c r="N7" s="16">
        <v>1006</v>
      </c>
      <c r="O7" s="23" t="s">
        <v>135</v>
      </c>
      <c r="P7" s="8">
        <v>100</v>
      </c>
      <c r="Q7" s="4">
        <v>1</v>
      </c>
      <c r="R7" s="8">
        <v>100</v>
      </c>
      <c r="S7" s="8">
        <v>112</v>
      </c>
      <c r="AA7" s="27">
        <v>1</v>
      </c>
      <c r="AB7" s="27">
        <v>5</v>
      </c>
      <c r="AC7" s="27" t="s">
        <v>135</v>
      </c>
    </row>
    <row r="8" spans="1:29" x14ac:dyDescent="0.2">
      <c r="B8" s="1">
        <v>2</v>
      </c>
      <c r="C8" s="1">
        <v>1021</v>
      </c>
      <c r="D8" s="2">
        <v>44209</v>
      </c>
      <c r="E8" s="1">
        <v>200</v>
      </c>
      <c r="F8" s="1">
        <v>15</v>
      </c>
      <c r="G8" s="1">
        <f t="shared" si="0"/>
        <v>4</v>
      </c>
      <c r="H8" s="23" t="str">
        <f>MID(I8, 1, FIND(" ", I8)-1)</f>
        <v>Hitachi</v>
      </c>
      <c r="I8" s="23" t="s">
        <v>3</v>
      </c>
      <c r="J8" s="1">
        <f t="shared" si="1"/>
        <v>1</v>
      </c>
      <c r="K8" s="23" t="str">
        <f t="shared" si="2"/>
        <v>20 ounce Blender</v>
      </c>
      <c r="L8" s="1" t="s">
        <v>264</v>
      </c>
      <c r="M8" s="1" t="s">
        <v>5</v>
      </c>
      <c r="N8" s="17">
        <v>20815001</v>
      </c>
      <c r="O8" s="23" t="s">
        <v>122</v>
      </c>
      <c r="P8" s="9">
        <v>54.35</v>
      </c>
      <c r="Q8" s="1">
        <v>2</v>
      </c>
      <c r="R8" s="9">
        <v>108.7</v>
      </c>
      <c r="S8" s="9">
        <v>121.744</v>
      </c>
      <c r="AA8" s="27">
        <v>2</v>
      </c>
      <c r="AB8" s="27">
        <v>15</v>
      </c>
      <c r="AC8" s="27" t="s">
        <v>122</v>
      </c>
    </row>
    <row r="9" spans="1:29" x14ac:dyDescent="0.2">
      <c r="B9" s="1">
        <v>3</v>
      </c>
      <c r="C9" s="1">
        <v>1021</v>
      </c>
      <c r="D9" s="2">
        <v>44209</v>
      </c>
      <c r="E9" s="1">
        <v>200</v>
      </c>
      <c r="F9" s="1">
        <v>15</v>
      </c>
      <c r="G9" s="1">
        <f t="shared" si="0"/>
        <v>4</v>
      </c>
      <c r="H9" s="23" t="str">
        <f>MID(I9, 1, FIND(" ", I9)-1)</f>
        <v>Hitachi</v>
      </c>
      <c r="I9" s="23" t="s">
        <v>3</v>
      </c>
      <c r="J9" s="1">
        <f t="shared" si="1"/>
        <v>1</v>
      </c>
      <c r="K9" s="23" t="str">
        <f t="shared" si="2"/>
        <v>20 ounce Blender</v>
      </c>
      <c r="L9" s="1" t="s">
        <v>264</v>
      </c>
      <c r="M9" s="1" t="s">
        <v>5</v>
      </c>
      <c r="N9" s="17">
        <v>20815001</v>
      </c>
      <c r="O9" s="23" t="s">
        <v>141</v>
      </c>
      <c r="P9" s="9">
        <v>54.35</v>
      </c>
      <c r="Q9" s="1">
        <v>2</v>
      </c>
      <c r="R9" s="9">
        <v>108.7</v>
      </c>
      <c r="S9" s="9">
        <v>121.744</v>
      </c>
      <c r="AA9" s="27">
        <v>3</v>
      </c>
      <c r="AB9" s="27">
        <v>15</v>
      </c>
      <c r="AC9" s="27" t="s">
        <v>141</v>
      </c>
    </row>
    <row r="10" spans="1:29" x14ac:dyDescent="0.2">
      <c r="B10" s="4">
        <v>4</v>
      </c>
      <c r="C10" s="4">
        <v>1026</v>
      </c>
      <c r="D10" s="5">
        <v>44209</v>
      </c>
      <c r="E10" s="4">
        <v>300</v>
      </c>
      <c r="F10" s="4">
        <v>32</v>
      </c>
      <c r="G10" s="4">
        <f t="shared" si="0"/>
        <v>7</v>
      </c>
      <c r="H10" s="23" t="str">
        <f>MID(I10, 1, FIND(" ", I10)-1)</f>
        <v>Microsoft</v>
      </c>
      <c r="I10" s="23" t="s">
        <v>6</v>
      </c>
      <c r="J10" s="4">
        <f t="shared" si="1"/>
        <v>3</v>
      </c>
      <c r="K10" s="23" t="str">
        <f t="shared" si="2"/>
        <v>50" HDTV</v>
      </c>
      <c r="L10" s="4" t="s">
        <v>239</v>
      </c>
      <c r="M10" s="4" t="s">
        <v>65</v>
      </c>
      <c r="N10" s="16">
        <v>66001</v>
      </c>
      <c r="O10" s="23" t="s">
        <v>72</v>
      </c>
      <c r="P10" s="8">
        <v>2100</v>
      </c>
      <c r="Q10" s="4">
        <v>2</v>
      </c>
      <c r="R10" s="8">
        <v>4200</v>
      </c>
      <c r="S10" s="8">
        <v>4704</v>
      </c>
      <c r="AA10" s="27">
        <v>4</v>
      </c>
      <c r="AB10" s="27">
        <v>32</v>
      </c>
      <c r="AC10" s="27" t="s">
        <v>72</v>
      </c>
    </row>
    <row r="11" spans="1:29" x14ac:dyDescent="0.2">
      <c r="B11" s="4">
        <v>5</v>
      </c>
      <c r="C11" s="4">
        <v>1026</v>
      </c>
      <c r="D11" s="5">
        <v>44209</v>
      </c>
      <c r="E11" s="4">
        <v>300</v>
      </c>
      <c r="F11" s="4">
        <v>32</v>
      </c>
      <c r="G11" s="4">
        <f t="shared" si="0"/>
        <v>7</v>
      </c>
      <c r="H11" s="23" t="str">
        <f>MID(I11, 1, FIND(" ", I11)-1)</f>
        <v>Microsoft</v>
      </c>
      <c r="I11" s="23" t="s">
        <v>6</v>
      </c>
      <c r="J11" s="4">
        <f t="shared" si="1"/>
        <v>3</v>
      </c>
      <c r="K11" s="23" t="str">
        <f t="shared" si="2"/>
        <v>50" HDTV</v>
      </c>
      <c r="L11" s="4" t="s">
        <v>239</v>
      </c>
      <c r="M11" s="4" t="s">
        <v>65</v>
      </c>
      <c r="N11" s="16">
        <v>66001</v>
      </c>
      <c r="O11" s="23" t="s">
        <v>112</v>
      </c>
      <c r="P11" s="8">
        <v>2100</v>
      </c>
      <c r="Q11" s="4">
        <v>2</v>
      </c>
      <c r="R11" s="8">
        <v>4200</v>
      </c>
      <c r="S11" s="8">
        <v>4704</v>
      </c>
      <c r="AA11" s="27">
        <v>5</v>
      </c>
      <c r="AB11" s="27">
        <v>32</v>
      </c>
      <c r="AC11" s="27" t="s">
        <v>112</v>
      </c>
    </row>
    <row r="12" spans="1:29" x14ac:dyDescent="0.2">
      <c r="B12" s="1">
        <v>6</v>
      </c>
      <c r="C12" s="1">
        <v>1030</v>
      </c>
      <c r="D12" s="2">
        <v>44209</v>
      </c>
      <c r="E12" s="1">
        <v>400</v>
      </c>
      <c r="F12" s="1">
        <v>6</v>
      </c>
      <c r="G12" s="1">
        <f t="shared" si="0"/>
        <v>2</v>
      </c>
      <c r="H12" s="23" t="str">
        <f>MID(I12, 1, FIND(" ", I12, FIND(" ", I12)+1)-1)</f>
        <v>Boxstore Inc.</v>
      </c>
      <c r="I12" s="23" t="s">
        <v>265</v>
      </c>
      <c r="J12" s="1">
        <f t="shared" si="1"/>
        <v>11</v>
      </c>
      <c r="K12" s="23" t="str">
        <f t="shared" si="2"/>
        <v>Barista Express II</v>
      </c>
      <c r="L12" s="1" t="s">
        <v>1</v>
      </c>
      <c r="M12" s="1" t="s">
        <v>11</v>
      </c>
      <c r="N12" s="17">
        <v>1012</v>
      </c>
      <c r="O12" s="23" t="s">
        <v>129</v>
      </c>
      <c r="P12" s="9">
        <v>133.16999999999999</v>
      </c>
      <c r="Q12" s="1">
        <v>-1</v>
      </c>
      <c r="R12" s="9">
        <v>0</v>
      </c>
      <c r="S12" s="9">
        <v>0</v>
      </c>
      <c r="AA12" s="27">
        <v>6</v>
      </c>
      <c r="AB12" s="27">
        <v>6</v>
      </c>
      <c r="AC12" s="27" t="s">
        <v>129</v>
      </c>
    </row>
    <row r="13" spans="1:29" x14ac:dyDescent="0.2">
      <c r="B13" s="1">
        <v>7</v>
      </c>
      <c r="C13" s="1">
        <v>1030</v>
      </c>
      <c r="D13" s="2">
        <v>44209</v>
      </c>
      <c r="E13" s="1">
        <v>400</v>
      </c>
      <c r="F13" s="1">
        <v>6</v>
      </c>
      <c r="G13" s="1">
        <f t="shared" si="0"/>
        <v>2</v>
      </c>
      <c r="H13" s="23" t="str">
        <f>MID(I13, 1, FIND(" ", I13, FIND(" ", I13)+1)-1)</f>
        <v>Boxstore Inc.</v>
      </c>
      <c r="I13" s="23" t="s">
        <v>265</v>
      </c>
      <c r="J13" s="1">
        <f t="shared" si="1"/>
        <v>11</v>
      </c>
      <c r="K13" s="23" t="str">
        <f t="shared" si="2"/>
        <v>Barista Express II</v>
      </c>
      <c r="L13" s="1" t="s">
        <v>1</v>
      </c>
      <c r="M13" s="1" t="s">
        <v>11</v>
      </c>
      <c r="N13" s="17">
        <v>1012</v>
      </c>
      <c r="O13" s="23" t="s">
        <v>130</v>
      </c>
      <c r="P13" s="9">
        <v>133.16999999999999</v>
      </c>
      <c r="Q13" s="1">
        <v>1</v>
      </c>
      <c r="R13" s="9">
        <v>0</v>
      </c>
      <c r="S13" s="9">
        <v>0</v>
      </c>
      <c r="AA13" s="27">
        <v>7</v>
      </c>
      <c r="AB13" s="27">
        <v>6</v>
      </c>
      <c r="AC13" s="27" t="s">
        <v>130</v>
      </c>
    </row>
    <row r="14" spans="1:29" x14ac:dyDescent="0.2">
      <c r="B14" s="4">
        <v>8</v>
      </c>
      <c r="C14" s="4">
        <v>1031</v>
      </c>
      <c r="D14" s="5">
        <v>44210</v>
      </c>
      <c r="E14" s="4">
        <v>500</v>
      </c>
      <c r="F14" s="4">
        <v>21</v>
      </c>
      <c r="G14" s="4">
        <f t="shared" si="0"/>
        <v>4</v>
      </c>
      <c r="H14" s="23" t="str">
        <f t="shared" ref="H14:H23" si="3">MID(I14, 1, FIND(" ", I14)-1)</f>
        <v>Hitachi</v>
      </c>
      <c r="I14" s="23" t="s">
        <v>12</v>
      </c>
      <c r="J14" s="4">
        <f t="shared" si="1"/>
        <v>17</v>
      </c>
      <c r="K14" s="23" t="str">
        <f t="shared" si="2"/>
        <v>Super Tablet</v>
      </c>
      <c r="L14" s="4" t="s">
        <v>13</v>
      </c>
      <c r="M14" s="4" t="s">
        <v>14</v>
      </c>
      <c r="N14" s="16">
        <v>41406</v>
      </c>
      <c r="O14" s="23" t="s">
        <v>227</v>
      </c>
      <c r="P14" s="8">
        <v>1500</v>
      </c>
      <c r="Q14" s="4">
        <v>2</v>
      </c>
      <c r="R14" s="8">
        <v>4731.4800000000014</v>
      </c>
      <c r="S14" s="8">
        <v>5299.2576000000017</v>
      </c>
      <c r="AA14" s="27">
        <v>8</v>
      </c>
      <c r="AB14" s="27">
        <v>21</v>
      </c>
      <c r="AC14" s="27" t="s">
        <v>227</v>
      </c>
    </row>
    <row r="15" spans="1:29" x14ac:dyDescent="0.2">
      <c r="B15" s="4">
        <v>9</v>
      </c>
      <c r="C15" s="4">
        <v>1031</v>
      </c>
      <c r="D15" s="5">
        <v>44210</v>
      </c>
      <c r="E15" s="4">
        <v>500</v>
      </c>
      <c r="F15" s="4">
        <v>21</v>
      </c>
      <c r="G15" s="4">
        <f t="shared" si="0"/>
        <v>4</v>
      </c>
      <c r="H15" s="23" t="str">
        <f t="shared" si="3"/>
        <v>Hitachi</v>
      </c>
      <c r="I15" s="23" t="s">
        <v>12</v>
      </c>
      <c r="J15" s="4">
        <f t="shared" si="1"/>
        <v>17</v>
      </c>
      <c r="K15" s="23" t="str">
        <f t="shared" si="2"/>
        <v>Super Tablet</v>
      </c>
      <c r="L15" s="4" t="s">
        <v>13</v>
      </c>
      <c r="M15" s="4" t="s">
        <v>14</v>
      </c>
      <c r="N15" s="16">
        <v>41406</v>
      </c>
      <c r="O15" s="23" t="s">
        <v>228</v>
      </c>
      <c r="P15" s="8">
        <v>1500</v>
      </c>
      <c r="Q15" s="4">
        <v>2</v>
      </c>
      <c r="R15" s="8">
        <v>4731.4800000000014</v>
      </c>
      <c r="S15" s="8">
        <v>5299.2576000000017</v>
      </c>
      <c r="AA15" s="27">
        <v>9</v>
      </c>
      <c r="AB15" s="27">
        <v>21</v>
      </c>
      <c r="AC15" s="27" t="s">
        <v>228</v>
      </c>
    </row>
    <row r="16" spans="1:29" x14ac:dyDescent="0.2">
      <c r="B16" s="4">
        <v>10</v>
      </c>
      <c r="C16" s="4">
        <v>1031</v>
      </c>
      <c r="D16" s="5">
        <v>44210</v>
      </c>
      <c r="E16" s="4">
        <v>500</v>
      </c>
      <c r="F16" s="4">
        <v>37</v>
      </c>
      <c r="G16" s="4">
        <f t="shared" si="0"/>
        <v>8</v>
      </c>
      <c r="H16" s="23" t="str">
        <f t="shared" si="3"/>
        <v>Panasonic</v>
      </c>
      <c r="I16" s="23" t="s">
        <v>15</v>
      </c>
      <c r="J16" s="4">
        <f t="shared" si="1"/>
        <v>10</v>
      </c>
      <c r="K16" s="23" t="str">
        <f t="shared" si="2"/>
        <v>Barista Express</v>
      </c>
      <c r="L16" s="4" t="s">
        <v>1</v>
      </c>
      <c r="M16" s="4" t="s">
        <v>16</v>
      </c>
      <c r="N16" s="16">
        <v>5618009</v>
      </c>
      <c r="O16" s="23" t="s">
        <v>17</v>
      </c>
      <c r="P16" s="8">
        <v>199.8</v>
      </c>
      <c r="Q16" s="4">
        <v>2</v>
      </c>
      <c r="R16" s="8">
        <v>4731.4800000000014</v>
      </c>
      <c r="S16" s="8">
        <v>5299.2576000000017</v>
      </c>
      <c r="AA16" s="27">
        <v>10</v>
      </c>
      <c r="AB16" s="27">
        <v>37</v>
      </c>
      <c r="AC16" s="27" t="s">
        <v>17</v>
      </c>
    </row>
    <row r="17" spans="2:29" x14ac:dyDescent="0.2">
      <c r="B17" s="4">
        <v>11</v>
      </c>
      <c r="C17" s="4">
        <v>1031</v>
      </c>
      <c r="D17" s="5">
        <v>44210</v>
      </c>
      <c r="E17" s="4">
        <v>500</v>
      </c>
      <c r="F17" s="4">
        <v>37</v>
      </c>
      <c r="G17" s="4">
        <f t="shared" si="0"/>
        <v>8</v>
      </c>
      <c r="H17" s="23" t="str">
        <f t="shared" si="3"/>
        <v>Panasonic</v>
      </c>
      <c r="I17" s="23" t="s">
        <v>15</v>
      </c>
      <c r="J17" s="4">
        <f t="shared" si="1"/>
        <v>10</v>
      </c>
      <c r="K17" s="23" t="str">
        <f t="shared" si="2"/>
        <v>Barista Express</v>
      </c>
      <c r="L17" s="4" t="s">
        <v>1</v>
      </c>
      <c r="M17" s="4" t="s">
        <v>16</v>
      </c>
      <c r="N17" s="16">
        <v>5618009</v>
      </c>
      <c r="O17" s="23" t="s">
        <v>184</v>
      </c>
      <c r="P17" s="8">
        <v>199.8</v>
      </c>
      <c r="Q17" s="4">
        <v>2</v>
      </c>
      <c r="R17" s="8">
        <v>4731.4800000000014</v>
      </c>
      <c r="S17" s="8">
        <v>5299.2576000000017</v>
      </c>
      <c r="AA17" s="27">
        <v>11</v>
      </c>
      <c r="AB17" s="27">
        <v>37</v>
      </c>
      <c r="AC17" s="27" t="s">
        <v>184</v>
      </c>
    </row>
    <row r="18" spans="2:29" x14ac:dyDescent="0.2">
      <c r="B18" s="4">
        <v>12</v>
      </c>
      <c r="C18" s="4">
        <v>1031</v>
      </c>
      <c r="D18" s="5">
        <v>44210</v>
      </c>
      <c r="E18" s="4">
        <v>500</v>
      </c>
      <c r="F18" s="4">
        <v>38</v>
      </c>
      <c r="G18" s="4">
        <f t="shared" si="0"/>
        <v>8</v>
      </c>
      <c r="H18" s="23" t="str">
        <f t="shared" si="3"/>
        <v>Panasonic</v>
      </c>
      <c r="I18" s="23" t="s">
        <v>18</v>
      </c>
      <c r="J18" s="4">
        <f t="shared" si="1"/>
        <v>14</v>
      </c>
      <c r="K18" s="23" t="str">
        <f t="shared" si="2"/>
        <v>Not-as Smartphone</v>
      </c>
      <c r="L18" s="4" t="s">
        <v>19</v>
      </c>
      <c r="M18" s="4" t="s">
        <v>20</v>
      </c>
      <c r="N18" s="16">
        <v>20983041</v>
      </c>
      <c r="O18" s="23" t="s">
        <v>185</v>
      </c>
      <c r="P18" s="8">
        <v>332.97</v>
      </c>
      <c r="Q18" s="4">
        <v>4</v>
      </c>
      <c r="R18" s="8">
        <v>4731.4800000000014</v>
      </c>
      <c r="S18" s="8">
        <v>5299.2576000000017</v>
      </c>
      <c r="AA18" s="27">
        <v>12</v>
      </c>
      <c r="AB18" s="27">
        <v>38</v>
      </c>
      <c r="AC18" s="27" t="s">
        <v>185</v>
      </c>
    </row>
    <row r="19" spans="2:29" x14ac:dyDescent="0.2">
      <c r="B19" s="4">
        <v>13</v>
      </c>
      <c r="C19" s="4">
        <v>1031</v>
      </c>
      <c r="D19" s="5">
        <v>44210</v>
      </c>
      <c r="E19" s="4">
        <v>500</v>
      </c>
      <c r="F19" s="4">
        <v>38</v>
      </c>
      <c r="G19" s="4">
        <f t="shared" si="0"/>
        <v>8</v>
      </c>
      <c r="H19" s="23" t="str">
        <f t="shared" si="3"/>
        <v>Panasonic</v>
      </c>
      <c r="I19" s="23" t="s">
        <v>18</v>
      </c>
      <c r="J19" s="4">
        <f t="shared" si="1"/>
        <v>14</v>
      </c>
      <c r="K19" s="23" t="str">
        <f t="shared" si="2"/>
        <v>Not-as Smartphone</v>
      </c>
      <c r="L19" s="4" t="s">
        <v>19</v>
      </c>
      <c r="M19" s="4" t="s">
        <v>20</v>
      </c>
      <c r="N19" s="16">
        <v>20983041</v>
      </c>
      <c r="O19" s="23" t="s">
        <v>186</v>
      </c>
      <c r="P19" s="8">
        <v>332.97</v>
      </c>
      <c r="Q19" s="4">
        <v>4</v>
      </c>
      <c r="R19" s="8">
        <v>4731.4800000000014</v>
      </c>
      <c r="S19" s="8">
        <v>5299.2576000000017</v>
      </c>
      <c r="AA19" s="27">
        <v>13</v>
      </c>
      <c r="AB19" s="27">
        <v>38</v>
      </c>
      <c r="AC19" s="27" t="s">
        <v>186</v>
      </c>
    </row>
    <row r="20" spans="2:29" x14ac:dyDescent="0.2">
      <c r="B20" s="4">
        <v>14</v>
      </c>
      <c r="C20" s="4">
        <v>1031</v>
      </c>
      <c r="D20" s="5">
        <v>44210</v>
      </c>
      <c r="E20" s="4">
        <v>500</v>
      </c>
      <c r="F20" s="4">
        <v>38</v>
      </c>
      <c r="G20" s="4">
        <f t="shared" si="0"/>
        <v>8</v>
      </c>
      <c r="H20" s="23" t="str">
        <f t="shared" si="3"/>
        <v>Panasonic</v>
      </c>
      <c r="I20" s="23" t="s">
        <v>18</v>
      </c>
      <c r="J20" s="4">
        <f t="shared" si="1"/>
        <v>14</v>
      </c>
      <c r="K20" s="23" t="str">
        <f t="shared" si="2"/>
        <v>Not-as Smartphone</v>
      </c>
      <c r="L20" s="4" t="s">
        <v>19</v>
      </c>
      <c r="M20" s="4" t="s">
        <v>20</v>
      </c>
      <c r="N20" s="16">
        <v>20983041</v>
      </c>
      <c r="O20" s="23" t="s">
        <v>187</v>
      </c>
      <c r="P20" s="8">
        <v>332.97</v>
      </c>
      <c r="Q20" s="4">
        <v>4</v>
      </c>
      <c r="R20" s="8">
        <v>4731.4800000000014</v>
      </c>
      <c r="S20" s="8">
        <v>5299.2576000000017</v>
      </c>
      <c r="AA20" s="27">
        <v>14</v>
      </c>
      <c r="AB20" s="27">
        <v>38</v>
      </c>
      <c r="AC20" s="27" t="s">
        <v>187</v>
      </c>
    </row>
    <row r="21" spans="2:29" x14ac:dyDescent="0.2">
      <c r="B21" s="4">
        <v>15</v>
      </c>
      <c r="C21" s="4">
        <v>1031</v>
      </c>
      <c r="D21" s="5">
        <v>44210</v>
      </c>
      <c r="E21" s="4">
        <v>500</v>
      </c>
      <c r="F21" s="4">
        <v>38</v>
      </c>
      <c r="G21" s="4">
        <f t="shared" si="0"/>
        <v>8</v>
      </c>
      <c r="H21" s="23" t="str">
        <f t="shared" si="3"/>
        <v>Panasonic</v>
      </c>
      <c r="I21" s="23" t="s">
        <v>18</v>
      </c>
      <c r="J21" s="4">
        <f t="shared" si="1"/>
        <v>14</v>
      </c>
      <c r="K21" s="23" t="str">
        <f t="shared" si="2"/>
        <v>Not-as Smartphone</v>
      </c>
      <c r="L21" s="4" t="s">
        <v>19</v>
      </c>
      <c r="M21" s="4" t="s">
        <v>20</v>
      </c>
      <c r="N21" s="16">
        <v>20983041</v>
      </c>
      <c r="O21" s="23" t="s">
        <v>188</v>
      </c>
      <c r="P21" s="8">
        <v>332.97</v>
      </c>
      <c r="Q21" s="4">
        <v>4</v>
      </c>
      <c r="R21" s="8">
        <v>4731.4800000000014</v>
      </c>
      <c r="S21" s="8">
        <v>5299.2576000000017</v>
      </c>
      <c r="AA21" s="27">
        <v>15</v>
      </c>
      <c r="AB21" s="27">
        <v>38</v>
      </c>
      <c r="AC21" s="27" t="s">
        <v>188</v>
      </c>
    </row>
    <row r="22" spans="2:29" x14ac:dyDescent="0.2">
      <c r="B22" s="1">
        <v>16</v>
      </c>
      <c r="C22" s="1">
        <v>1033</v>
      </c>
      <c r="D22" s="2">
        <v>44210</v>
      </c>
      <c r="E22" s="1">
        <v>600</v>
      </c>
      <c r="F22" s="1">
        <v>34</v>
      </c>
      <c r="G22" s="1">
        <f t="shared" si="0"/>
        <v>7</v>
      </c>
      <c r="H22" s="23" t="str">
        <f t="shared" si="3"/>
        <v>Microsoft</v>
      </c>
      <c r="I22" s="23" t="s">
        <v>22</v>
      </c>
      <c r="J22" s="1">
        <f t="shared" si="1"/>
        <v>15</v>
      </c>
      <c r="K22" s="23" t="str">
        <f t="shared" si="2"/>
        <v>Really Smartphone</v>
      </c>
      <c r="L22" s="1" t="s">
        <v>19</v>
      </c>
      <c r="M22" s="1" t="s">
        <v>23</v>
      </c>
      <c r="N22" s="17">
        <v>8427</v>
      </c>
      <c r="O22" s="23" t="s">
        <v>175</v>
      </c>
      <c r="P22" s="9">
        <v>1010</v>
      </c>
      <c r="Q22" s="1">
        <v>-1</v>
      </c>
      <c r="R22" s="9">
        <v>0</v>
      </c>
      <c r="S22" s="9">
        <v>0</v>
      </c>
      <c r="U22" s="50" t="s">
        <v>327</v>
      </c>
      <c r="V22" s="50"/>
      <c r="X22" s="50" t="s">
        <v>298</v>
      </c>
      <c r="Y22" s="50"/>
      <c r="AA22" s="27">
        <v>16</v>
      </c>
      <c r="AB22" s="27">
        <v>34</v>
      </c>
      <c r="AC22" s="27" t="s">
        <v>175</v>
      </c>
    </row>
    <row r="23" spans="2:29" x14ac:dyDescent="0.2">
      <c r="B23" s="1">
        <v>17</v>
      </c>
      <c r="C23" s="1">
        <v>1033</v>
      </c>
      <c r="D23" s="2">
        <v>44210</v>
      </c>
      <c r="E23" s="1">
        <v>600</v>
      </c>
      <c r="F23" s="1">
        <v>34</v>
      </c>
      <c r="G23" s="1">
        <f t="shared" si="0"/>
        <v>7</v>
      </c>
      <c r="H23" s="23" t="str">
        <f t="shared" si="3"/>
        <v>Microsoft</v>
      </c>
      <c r="I23" s="23" t="s">
        <v>22</v>
      </c>
      <c r="J23" s="1">
        <f t="shared" si="1"/>
        <v>15</v>
      </c>
      <c r="K23" s="23" t="str">
        <f t="shared" si="2"/>
        <v>Really Smartphone</v>
      </c>
      <c r="L23" s="1" t="s">
        <v>19</v>
      </c>
      <c r="M23" s="1" t="s">
        <v>23</v>
      </c>
      <c r="N23" s="17">
        <v>8427</v>
      </c>
      <c r="O23" s="23" t="s">
        <v>176</v>
      </c>
      <c r="P23" s="9">
        <v>1010</v>
      </c>
      <c r="Q23" s="1">
        <v>1</v>
      </c>
      <c r="R23" s="9">
        <v>0</v>
      </c>
      <c r="S23" s="9">
        <v>0</v>
      </c>
      <c r="U23" s="50"/>
      <c r="V23" s="50"/>
      <c r="X23" s="50"/>
      <c r="Y23" s="50"/>
      <c r="AA23" s="27">
        <v>17</v>
      </c>
      <c r="AB23" s="27">
        <v>34</v>
      </c>
      <c r="AC23" s="27" t="s">
        <v>176</v>
      </c>
    </row>
    <row r="24" spans="2:29" x14ac:dyDescent="0.2">
      <c r="B24" s="4">
        <v>18</v>
      </c>
      <c r="C24" s="4">
        <v>1034</v>
      </c>
      <c r="D24" s="5">
        <v>44210</v>
      </c>
      <c r="E24" s="4">
        <v>700</v>
      </c>
      <c r="F24" s="4">
        <v>44</v>
      </c>
      <c r="G24" s="4">
        <f t="shared" si="0"/>
        <v>9</v>
      </c>
      <c r="H24" s="23" t="str">
        <f>MID(I24, 1, FIND(" ", I24, FIND(" ", I24)+1)-1)</f>
        <v>Samsung Electronics</v>
      </c>
      <c r="I24" s="23" t="s">
        <v>24</v>
      </c>
      <c r="J24" s="4">
        <f t="shared" si="1"/>
        <v>21</v>
      </c>
      <c r="K24" s="23" t="str">
        <f t="shared" si="2"/>
        <v>Washer</v>
      </c>
      <c r="L24" s="4" t="s">
        <v>266</v>
      </c>
      <c r="M24" s="4" t="s">
        <v>26</v>
      </c>
      <c r="N24" s="16">
        <v>5804084</v>
      </c>
      <c r="O24" s="23" t="s">
        <v>196</v>
      </c>
      <c r="P24" s="8">
        <v>504.69</v>
      </c>
      <c r="Q24" s="4">
        <v>2</v>
      </c>
      <c r="R24" s="8">
        <v>1009.38</v>
      </c>
      <c r="S24" s="8">
        <v>1130.5056</v>
      </c>
      <c r="U24" s="18"/>
      <c r="V24" s="18"/>
      <c r="W24" s="18"/>
      <c r="X24" s="18"/>
      <c r="Y24" s="18"/>
      <c r="Z24" s="18"/>
      <c r="AA24" s="27">
        <v>18</v>
      </c>
      <c r="AB24" s="27">
        <v>44</v>
      </c>
      <c r="AC24" s="27" t="s">
        <v>196</v>
      </c>
    </row>
    <row r="25" spans="2:29" x14ac:dyDescent="0.2">
      <c r="B25" s="4">
        <v>19</v>
      </c>
      <c r="C25" s="4">
        <v>1034</v>
      </c>
      <c r="D25" s="5">
        <v>44210</v>
      </c>
      <c r="E25" s="4">
        <v>700</v>
      </c>
      <c r="F25" s="4">
        <v>44</v>
      </c>
      <c r="G25" s="4">
        <f t="shared" si="0"/>
        <v>9</v>
      </c>
      <c r="H25" s="23" t="str">
        <f>MID(I25, 1, FIND(" ", I25, FIND(" ", I25)+1)-1)</f>
        <v>Samsung Electronics</v>
      </c>
      <c r="I25" s="23" t="s">
        <v>24</v>
      </c>
      <c r="J25" s="4">
        <f t="shared" si="1"/>
        <v>21</v>
      </c>
      <c r="K25" s="23" t="str">
        <f t="shared" si="2"/>
        <v>Washer</v>
      </c>
      <c r="L25" s="4" t="s">
        <v>266</v>
      </c>
      <c r="M25" s="4" t="s">
        <v>26</v>
      </c>
      <c r="N25" s="16">
        <v>5804084</v>
      </c>
      <c r="O25" s="23" t="s">
        <v>197</v>
      </c>
      <c r="P25" s="8">
        <v>504.69</v>
      </c>
      <c r="Q25" s="4">
        <v>2</v>
      </c>
      <c r="R25" s="8">
        <v>1009.38</v>
      </c>
      <c r="S25" s="8">
        <v>1130.5056</v>
      </c>
      <c r="U25" s="20" t="s">
        <v>325</v>
      </c>
      <c r="V25" s="20" t="s">
        <v>292</v>
      </c>
      <c r="X25" s="20" t="s">
        <v>300</v>
      </c>
      <c r="Y25" s="20" t="s">
        <v>298</v>
      </c>
      <c r="AA25" s="27">
        <v>19</v>
      </c>
      <c r="AB25" s="27">
        <v>44</v>
      </c>
      <c r="AC25" s="27" t="s">
        <v>197</v>
      </c>
    </row>
    <row r="26" spans="2:29" x14ac:dyDescent="0.2">
      <c r="B26" s="1">
        <v>20</v>
      </c>
      <c r="C26" s="1">
        <v>1036</v>
      </c>
      <c r="D26" s="2">
        <v>44214</v>
      </c>
      <c r="E26" s="1">
        <v>800</v>
      </c>
      <c r="F26" s="1">
        <v>34</v>
      </c>
      <c r="G26" s="1">
        <f t="shared" si="0"/>
        <v>7</v>
      </c>
      <c r="H26" s="23" t="str">
        <f t="shared" ref="H26:H43" si="4">MID(I26, 1, FIND(" ", I26)-1)</f>
        <v>Microsoft</v>
      </c>
      <c r="I26" s="23" t="s">
        <v>22</v>
      </c>
      <c r="J26" s="1">
        <f t="shared" si="1"/>
        <v>15</v>
      </c>
      <c r="K26" s="23" t="str">
        <f t="shared" si="2"/>
        <v>Really Smartphone</v>
      </c>
      <c r="L26" s="1" t="s">
        <v>19</v>
      </c>
      <c r="M26" s="1" t="s">
        <v>23</v>
      </c>
      <c r="N26" s="17">
        <v>8427</v>
      </c>
      <c r="O26" s="23" t="s">
        <v>177</v>
      </c>
      <c r="P26" s="9">
        <v>1010</v>
      </c>
      <c r="Q26" s="1">
        <v>2</v>
      </c>
      <c r="R26" s="9">
        <v>2020</v>
      </c>
      <c r="S26" s="9">
        <v>2262.4</v>
      </c>
      <c r="U26" s="33">
        <v>1</v>
      </c>
      <c r="V26" s="21" t="s">
        <v>301</v>
      </c>
      <c r="X26" s="33">
        <v>1</v>
      </c>
      <c r="Y26" s="21" t="s">
        <v>307</v>
      </c>
      <c r="AA26" s="27">
        <v>20</v>
      </c>
      <c r="AB26" s="27">
        <v>34</v>
      </c>
      <c r="AC26" s="27" t="s">
        <v>177</v>
      </c>
    </row>
    <row r="27" spans="2:29" x14ac:dyDescent="0.2">
      <c r="B27" s="1">
        <v>21</v>
      </c>
      <c r="C27" s="1">
        <v>1036</v>
      </c>
      <c r="D27" s="2">
        <v>44214</v>
      </c>
      <c r="E27" s="1">
        <v>800</v>
      </c>
      <c r="F27" s="1">
        <v>34</v>
      </c>
      <c r="G27" s="1">
        <f t="shared" si="0"/>
        <v>7</v>
      </c>
      <c r="H27" s="23" t="str">
        <f t="shared" si="4"/>
        <v>Microsoft</v>
      </c>
      <c r="I27" s="23" t="s">
        <v>22</v>
      </c>
      <c r="J27" s="1">
        <f t="shared" si="1"/>
        <v>15</v>
      </c>
      <c r="K27" s="23" t="str">
        <f t="shared" si="2"/>
        <v>Really Smartphone</v>
      </c>
      <c r="L27" s="1" t="s">
        <v>19</v>
      </c>
      <c r="M27" s="1" t="s">
        <v>23</v>
      </c>
      <c r="N27" s="17">
        <v>8427</v>
      </c>
      <c r="O27" s="23" t="s">
        <v>178</v>
      </c>
      <c r="P27" s="9">
        <v>1010</v>
      </c>
      <c r="Q27" s="1">
        <v>2</v>
      </c>
      <c r="R27" s="9">
        <v>2020</v>
      </c>
      <c r="S27" s="9">
        <v>2262.4</v>
      </c>
      <c r="U27" s="33">
        <v>2</v>
      </c>
      <c r="V27" s="21" t="s">
        <v>302</v>
      </c>
      <c r="X27" s="33">
        <v>2</v>
      </c>
      <c r="Y27" s="21" t="s">
        <v>313</v>
      </c>
      <c r="AA27" s="27">
        <v>21</v>
      </c>
      <c r="AB27" s="27">
        <v>34</v>
      </c>
      <c r="AC27" s="27" t="s">
        <v>178</v>
      </c>
    </row>
    <row r="28" spans="2:29" x14ac:dyDescent="0.2">
      <c r="B28" s="4">
        <v>22</v>
      </c>
      <c r="C28" s="4">
        <v>1040</v>
      </c>
      <c r="D28" s="5">
        <v>44214</v>
      </c>
      <c r="E28" s="4">
        <v>900</v>
      </c>
      <c r="F28" s="4">
        <v>22</v>
      </c>
      <c r="G28" s="4">
        <f t="shared" si="0"/>
        <v>5</v>
      </c>
      <c r="H28" s="23" t="str">
        <f t="shared" si="4"/>
        <v>Intel</v>
      </c>
      <c r="I28" s="23" t="s">
        <v>28</v>
      </c>
      <c r="J28" s="4">
        <f t="shared" si="1"/>
        <v>1</v>
      </c>
      <c r="K28" s="23" t="str">
        <f t="shared" si="2"/>
        <v>20 ounce Blender</v>
      </c>
      <c r="L28" s="4" t="s">
        <v>264</v>
      </c>
      <c r="M28" s="4" t="s">
        <v>29</v>
      </c>
      <c r="N28" s="16">
        <v>8413009</v>
      </c>
      <c r="O28" s="23" t="s">
        <v>30</v>
      </c>
      <c r="P28" s="8">
        <v>50.75</v>
      </c>
      <c r="Q28" s="4">
        <v>2</v>
      </c>
      <c r="R28" s="8">
        <v>1564.5</v>
      </c>
      <c r="S28" s="8">
        <v>1752.24</v>
      </c>
      <c r="U28" s="33">
        <v>3</v>
      </c>
      <c r="V28" s="21" t="s">
        <v>303</v>
      </c>
      <c r="X28" s="33">
        <v>3</v>
      </c>
      <c r="Y28" s="21" t="s">
        <v>308</v>
      </c>
      <c r="AA28" s="27">
        <v>22</v>
      </c>
      <c r="AB28" s="27">
        <v>22</v>
      </c>
      <c r="AC28" s="27" t="s">
        <v>30</v>
      </c>
    </row>
    <row r="29" spans="2:29" x14ac:dyDescent="0.2">
      <c r="B29" s="4">
        <v>23</v>
      </c>
      <c r="C29" s="4">
        <v>1040</v>
      </c>
      <c r="D29" s="5">
        <v>44214</v>
      </c>
      <c r="E29" s="4">
        <v>900</v>
      </c>
      <c r="F29" s="4">
        <v>22</v>
      </c>
      <c r="G29" s="4">
        <f t="shared" si="0"/>
        <v>5</v>
      </c>
      <c r="H29" s="23" t="str">
        <f t="shared" si="4"/>
        <v>Intel</v>
      </c>
      <c r="I29" s="23" t="s">
        <v>28</v>
      </c>
      <c r="J29" s="4">
        <f t="shared" si="1"/>
        <v>1</v>
      </c>
      <c r="K29" s="23" t="str">
        <f t="shared" si="2"/>
        <v>20 ounce Blender</v>
      </c>
      <c r="L29" s="4" t="s">
        <v>264</v>
      </c>
      <c r="M29" s="4" t="s">
        <v>29</v>
      </c>
      <c r="N29" s="16">
        <v>8413009</v>
      </c>
      <c r="O29" s="23" t="s">
        <v>142</v>
      </c>
      <c r="P29" s="8">
        <v>50.75</v>
      </c>
      <c r="Q29" s="4">
        <v>2</v>
      </c>
      <c r="R29" s="8">
        <v>1564.5</v>
      </c>
      <c r="S29" s="8">
        <v>1752.24</v>
      </c>
      <c r="U29" s="33">
        <v>4</v>
      </c>
      <c r="V29" s="21" t="s">
        <v>293</v>
      </c>
      <c r="X29" s="33">
        <v>4</v>
      </c>
      <c r="Y29" s="21" t="s">
        <v>317</v>
      </c>
      <c r="AA29" s="27">
        <v>23</v>
      </c>
      <c r="AB29" s="27">
        <v>22</v>
      </c>
      <c r="AC29" s="27" t="s">
        <v>142</v>
      </c>
    </row>
    <row r="30" spans="2:29" x14ac:dyDescent="0.2">
      <c r="B30" s="4">
        <v>24</v>
      </c>
      <c r="C30" s="4">
        <v>1040</v>
      </c>
      <c r="D30" s="5">
        <v>44214</v>
      </c>
      <c r="E30" s="4">
        <v>900</v>
      </c>
      <c r="F30" s="4">
        <v>23</v>
      </c>
      <c r="G30" s="4">
        <f t="shared" si="0"/>
        <v>5</v>
      </c>
      <c r="H30" s="23" t="str">
        <f t="shared" si="4"/>
        <v>Intel</v>
      </c>
      <c r="I30" s="23" t="s">
        <v>31</v>
      </c>
      <c r="J30" s="4">
        <f t="shared" si="1"/>
        <v>10</v>
      </c>
      <c r="K30" s="23" t="str">
        <f t="shared" si="2"/>
        <v>Barista Express</v>
      </c>
      <c r="L30" s="4" t="s">
        <v>1</v>
      </c>
      <c r="M30" s="4" t="s">
        <v>32</v>
      </c>
      <c r="N30" s="16">
        <v>3820009</v>
      </c>
      <c r="O30" s="23" t="s">
        <v>143</v>
      </c>
      <c r="P30" s="8">
        <v>104.5</v>
      </c>
      <c r="Q30" s="4">
        <v>14</v>
      </c>
      <c r="R30" s="8">
        <v>1564.5</v>
      </c>
      <c r="S30" s="8">
        <v>1752.24</v>
      </c>
      <c r="U30" s="33">
        <v>5</v>
      </c>
      <c r="V30" s="21" t="s">
        <v>296</v>
      </c>
      <c r="X30" s="33">
        <v>5</v>
      </c>
      <c r="Y30" s="21" t="s">
        <v>321</v>
      </c>
      <c r="AA30" s="27">
        <v>24</v>
      </c>
      <c r="AB30" s="27">
        <v>23</v>
      </c>
      <c r="AC30" s="27" t="s">
        <v>143</v>
      </c>
    </row>
    <row r="31" spans="2:29" x14ac:dyDescent="0.2">
      <c r="B31" s="4">
        <v>25</v>
      </c>
      <c r="C31" s="4">
        <v>1040</v>
      </c>
      <c r="D31" s="5">
        <v>44214</v>
      </c>
      <c r="E31" s="4">
        <v>900</v>
      </c>
      <c r="F31" s="4">
        <v>23</v>
      </c>
      <c r="G31" s="4">
        <f t="shared" si="0"/>
        <v>5</v>
      </c>
      <c r="H31" s="23" t="str">
        <f t="shared" si="4"/>
        <v>Intel</v>
      </c>
      <c r="I31" s="23" t="s">
        <v>31</v>
      </c>
      <c r="J31" s="4">
        <f t="shared" si="1"/>
        <v>10</v>
      </c>
      <c r="K31" s="23" t="str">
        <f t="shared" si="2"/>
        <v>Barista Express</v>
      </c>
      <c r="L31" s="4" t="s">
        <v>1</v>
      </c>
      <c r="M31" s="4" t="s">
        <v>32</v>
      </c>
      <c r="N31" s="16">
        <v>3820009</v>
      </c>
      <c r="O31" s="23" t="s">
        <v>144</v>
      </c>
      <c r="P31" s="8">
        <v>104.5</v>
      </c>
      <c r="Q31" s="4">
        <v>14</v>
      </c>
      <c r="R31" s="8">
        <v>1564.5</v>
      </c>
      <c r="S31" s="8">
        <v>1752.24</v>
      </c>
      <c r="U31" s="33">
        <v>6</v>
      </c>
      <c r="V31" s="21" t="s">
        <v>304</v>
      </c>
      <c r="X31" s="33">
        <v>6</v>
      </c>
      <c r="Y31" s="21" t="s">
        <v>320</v>
      </c>
      <c r="AA31" s="27">
        <v>25</v>
      </c>
      <c r="AB31" s="27">
        <v>23</v>
      </c>
      <c r="AC31" s="27" t="s">
        <v>144</v>
      </c>
    </row>
    <row r="32" spans="2:29" x14ac:dyDescent="0.2">
      <c r="B32" s="4">
        <v>26</v>
      </c>
      <c r="C32" s="4">
        <v>1040</v>
      </c>
      <c r="D32" s="5">
        <v>44214</v>
      </c>
      <c r="E32" s="4">
        <v>900</v>
      </c>
      <c r="F32" s="4">
        <v>23</v>
      </c>
      <c r="G32" s="4">
        <f t="shared" si="0"/>
        <v>5</v>
      </c>
      <c r="H32" s="23" t="str">
        <f t="shared" si="4"/>
        <v>Intel</v>
      </c>
      <c r="I32" s="23" t="s">
        <v>31</v>
      </c>
      <c r="J32" s="4">
        <f t="shared" si="1"/>
        <v>10</v>
      </c>
      <c r="K32" s="23" t="str">
        <f t="shared" si="2"/>
        <v>Barista Express</v>
      </c>
      <c r="L32" s="4" t="s">
        <v>1</v>
      </c>
      <c r="M32" s="4" t="s">
        <v>32</v>
      </c>
      <c r="N32" s="16">
        <v>3820009</v>
      </c>
      <c r="O32" s="23" t="s">
        <v>145</v>
      </c>
      <c r="P32" s="8">
        <v>104.5</v>
      </c>
      <c r="Q32" s="4">
        <v>14</v>
      </c>
      <c r="R32" s="8">
        <v>1564.5</v>
      </c>
      <c r="S32" s="8">
        <v>1752.24</v>
      </c>
      <c r="U32" s="33">
        <v>7</v>
      </c>
      <c r="V32" s="21" t="s">
        <v>294</v>
      </c>
      <c r="X32" s="33">
        <v>7</v>
      </c>
      <c r="Y32" s="21" t="s">
        <v>322</v>
      </c>
      <c r="AA32" s="27">
        <v>26</v>
      </c>
      <c r="AB32" s="27">
        <v>23</v>
      </c>
      <c r="AC32" s="27" t="s">
        <v>145</v>
      </c>
    </row>
    <row r="33" spans="2:29" x14ac:dyDescent="0.2">
      <c r="B33" s="4">
        <v>27</v>
      </c>
      <c r="C33" s="4">
        <v>1040</v>
      </c>
      <c r="D33" s="5">
        <v>44214</v>
      </c>
      <c r="E33" s="4">
        <v>900</v>
      </c>
      <c r="F33" s="4">
        <v>23</v>
      </c>
      <c r="G33" s="4">
        <f t="shared" si="0"/>
        <v>5</v>
      </c>
      <c r="H33" s="23" t="str">
        <f t="shared" si="4"/>
        <v>Intel</v>
      </c>
      <c r="I33" s="23" t="s">
        <v>31</v>
      </c>
      <c r="J33" s="4">
        <f t="shared" si="1"/>
        <v>10</v>
      </c>
      <c r="K33" s="23" t="str">
        <f t="shared" si="2"/>
        <v>Barista Express</v>
      </c>
      <c r="L33" s="4" t="s">
        <v>1</v>
      </c>
      <c r="M33" s="4" t="s">
        <v>32</v>
      </c>
      <c r="N33" s="16">
        <v>3820009</v>
      </c>
      <c r="O33" s="23" t="s">
        <v>146</v>
      </c>
      <c r="P33" s="8">
        <v>104.5</v>
      </c>
      <c r="Q33" s="4">
        <v>14</v>
      </c>
      <c r="R33" s="8">
        <v>1564.5</v>
      </c>
      <c r="S33" s="8">
        <v>1752.24</v>
      </c>
      <c r="U33" s="33">
        <v>8</v>
      </c>
      <c r="V33" s="21" t="s">
        <v>295</v>
      </c>
      <c r="X33" s="33">
        <v>8</v>
      </c>
      <c r="Y33" s="21" t="s">
        <v>314</v>
      </c>
      <c r="AA33" s="27">
        <v>27</v>
      </c>
      <c r="AB33" s="27">
        <v>23</v>
      </c>
      <c r="AC33" s="27" t="s">
        <v>146</v>
      </c>
    </row>
    <row r="34" spans="2:29" x14ac:dyDescent="0.2">
      <c r="B34" s="4">
        <v>28</v>
      </c>
      <c r="C34" s="4">
        <v>1040</v>
      </c>
      <c r="D34" s="5">
        <v>44214</v>
      </c>
      <c r="E34" s="4">
        <v>900</v>
      </c>
      <c r="F34" s="4">
        <v>23</v>
      </c>
      <c r="G34" s="4">
        <f t="shared" si="0"/>
        <v>5</v>
      </c>
      <c r="H34" s="23" t="str">
        <f t="shared" si="4"/>
        <v>Intel</v>
      </c>
      <c r="I34" s="23" t="s">
        <v>31</v>
      </c>
      <c r="J34" s="4">
        <f t="shared" si="1"/>
        <v>10</v>
      </c>
      <c r="K34" s="23" t="str">
        <f t="shared" si="2"/>
        <v>Barista Express</v>
      </c>
      <c r="L34" s="4" t="s">
        <v>1</v>
      </c>
      <c r="M34" s="4" t="s">
        <v>32</v>
      </c>
      <c r="N34" s="16">
        <v>3820009</v>
      </c>
      <c r="O34" s="23" t="s">
        <v>147</v>
      </c>
      <c r="P34" s="8">
        <v>104.5</v>
      </c>
      <c r="Q34" s="4">
        <v>14</v>
      </c>
      <c r="R34" s="8">
        <v>1564.5</v>
      </c>
      <c r="S34" s="8">
        <v>1752.24</v>
      </c>
      <c r="U34" s="33">
        <v>9</v>
      </c>
      <c r="V34" s="21" t="s">
        <v>305</v>
      </c>
      <c r="X34" s="33">
        <v>9</v>
      </c>
      <c r="Y34" s="21" t="s">
        <v>324</v>
      </c>
      <c r="AA34" s="27">
        <v>28</v>
      </c>
      <c r="AB34" s="27">
        <v>23</v>
      </c>
      <c r="AC34" s="27" t="s">
        <v>147</v>
      </c>
    </row>
    <row r="35" spans="2:29" x14ac:dyDescent="0.2">
      <c r="B35" s="4">
        <v>29</v>
      </c>
      <c r="C35" s="4">
        <v>1040</v>
      </c>
      <c r="D35" s="5">
        <v>44214</v>
      </c>
      <c r="E35" s="4">
        <v>900</v>
      </c>
      <c r="F35" s="4">
        <v>23</v>
      </c>
      <c r="G35" s="4">
        <f t="shared" si="0"/>
        <v>5</v>
      </c>
      <c r="H35" s="23" t="str">
        <f t="shared" si="4"/>
        <v>Intel</v>
      </c>
      <c r="I35" s="23" t="s">
        <v>31</v>
      </c>
      <c r="J35" s="4">
        <f t="shared" si="1"/>
        <v>10</v>
      </c>
      <c r="K35" s="23" t="str">
        <f t="shared" si="2"/>
        <v>Barista Express</v>
      </c>
      <c r="L35" s="4" t="s">
        <v>1</v>
      </c>
      <c r="M35" s="4" t="s">
        <v>32</v>
      </c>
      <c r="N35" s="16">
        <v>3820009</v>
      </c>
      <c r="O35" s="23" t="s">
        <v>148</v>
      </c>
      <c r="P35" s="8">
        <v>104.5</v>
      </c>
      <c r="Q35" s="4">
        <v>14</v>
      </c>
      <c r="R35" s="8">
        <v>1564.5</v>
      </c>
      <c r="S35" s="8">
        <v>1752.24</v>
      </c>
      <c r="U35" s="33">
        <v>10</v>
      </c>
      <c r="V35" s="21" t="s">
        <v>297</v>
      </c>
      <c r="X35" s="33">
        <v>10</v>
      </c>
      <c r="Y35" s="21" t="s">
        <v>306</v>
      </c>
      <c r="AA35" s="27">
        <v>29</v>
      </c>
      <c r="AB35" s="27">
        <v>23</v>
      </c>
      <c r="AC35" s="27" t="s">
        <v>148</v>
      </c>
    </row>
    <row r="36" spans="2:29" x14ac:dyDescent="0.2">
      <c r="B36" s="4">
        <v>30</v>
      </c>
      <c r="C36" s="4">
        <v>1040</v>
      </c>
      <c r="D36" s="5">
        <v>44214</v>
      </c>
      <c r="E36" s="4">
        <v>900</v>
      </c>
      <c r="F36" s="4">
        <v>23</v>
      </c>
      <c r="G36" s="4">
        <f t="shared" si="0"/>
        <v>5</v>
      </c>
      <c r="H36" s="23" t="str">
        <f t="shared" si="4"/>
        <v>Intel</v>
      </c>
      <c r="I36" s="23" t="s">
        <v>31</v>
      </c>
      <c r="J36" s="4">
        <f t="shared" si="1"/>
        <v>10</v>
      </c>
      <c r="K36" s="23" t="str">
        <f t="shared" si="2"/>
        <v>Barista Express</v>
      </c>
      <c r="L36" s="4" t="s">
        <v>1</v>
      </c>
      <c r="M36" s="4" t="s">
        <v>32</v>
      </c>
      <c r="N36" s="16">
        <v>3820009</v>
      </c>
      <c r="O36" s="23" t="s">
        <v>149</v>
      </c>
      <c r="P36" s="8">
        <v>104.5</v>
      </c>
      <c r="Q36" s="4">
        <v>14</v>
      </c>
      <c r="R36" s="8">
        <v>1564.5</v>
      </c>
      <c r="S36" s="8">
        <v>1752.24</v>
      </c>
      <c r="X36" s="33">
        <v>11</v>
      </c>
      <c r="Y36" s="21" t="s">
        <v>309</v>
      </c>
      <c r="AA36" s="27">
        <v>30</v>
      </c>
      <c r="AB36" s="27">
        <v>23</v>
      </c>
      <c r="AC36" s="27" t="s">
        <v>149</v>
      </c>
    </row>
    <row r="37" spans="2:29" x14ac:dyDescent="0.2">
      <c r="B37" s="4">
        <v>31</v>
      </c>
      <c r="C37" s="4">
        <v>1040</v>
      </c>
      <c r="D37" s="5">
        <v>44214</v>
      </c>
      <c r="E37" s="4">
        <v>900</v>
      </c>
      <c r="F37" s="4">
        <v>23</v>
      </c>
      <c r="G37" s="4">
        <f t="shared" si="0"/>
        <v>5</v>
      </c>
      <c r="H37" s="23" t="str">
        <f t="shared" si="4"/>
        <v>Intel</v>
      </c>
      <c r="I37" s="23" t="s">
        <v>31</v>
      </c>
      <c r="J37" s="4">
        <f t="shared" si="1"/>
        <v>10</v>
      </c>
      <c r="K37" s="23" t="str">
        <f t="shared" si="2"/>
        <v>Barista Express</v>
      </c>
      <c r="L37" s="4" t="s">
        <v>1</v>
      </c>
      <c r="M37" s="4" t="s">
        <v>32</v>
      </c>
      <c r="N37" s="16">
        <v>3820009</v>
      </c>
      <c r="O37" s="23" t="s">
        <v>150</v>
      </c>
      <c r="P37" s="8">
        <v>104.5</v>
      </c>
      <c r="Q37" s="4">
        <v>14</v>
      </c>
      <c r="R37" s="8">
        <v>1564.5</v>
      </c>
      <c r="S37" s="8">
        <v>1752.24</v>
      </c>
      <c r="X37" s="33">
        <v>12</v>
      </c>
      <c r="Y37" s="21" t="s">
        <v>48</v>
      </c>
      <c r="AA37" s="27">
        <v>31</v>
      </c>
      <c r="AB37" s="27">
        <v>23</v>
      </c>
      <c r="AC37" s="27" t="s">
        <v>150</v>
      </c>
    </row>
    <row r="38" spans="2:29" x14ac:dyDescent="0.2">
      <c r="B38" s="4">
        <v>32</v>
      </c>
      <c r="C38" s="4">
        <v>1040</v>
      </c>
      <c r="D38" s="5">
        <v>44214</v>
      </c>
      <c r="E38" s="4">
        <v>900</v>
      </c>
      <c r="F38" s="4">
        <v>23</v>
      </c>
      <c r="G38" s="4">
        <f t="shared" si="0"/>
        <v>5</v>
      </c>
      <c r="H38" s="23" t="str">
        <f t="shared" si="4"/>
        <v>Intel</v>
      </c>
      <c r="I38" s="23" t="s">
        <v>31</v>
      </c>
      <c r="J38" s="4">
        <f t="shared" si="1"/>
        <v>10</v>
      </c>
      <c r="K38" s="23" t="str">
        <f t="shared" si="2"/>
        <v>Barista Express</v>
      </c>
      <c r="L38" s="4" t="s">
        <v>1</v>
      </c>
      <c r="M38" s="4" t="s">
        <v>32</v>
      </c>
      <c r="N38" s="16">
        <v>3820009</v>
      </c>
      <c r="O38" s="23" t="s">
        <v>151</v>
      </c>
      <c r="P38" s="8">
        <v>104.5</v>
      </c>
      <c r="Q38" s="4">
        <v>14</v>
      </c>
      <c r="R38" s="8">
        <v>1564.5</v>
      </c>
      <c r="S38" s="8">
        <v>1752.24</v>
      </c>
      <c r="U38" s="18"/>
      <c r="V38" s="18"/>
      <c r="W38" s="18"/>
      <c r="X38" s="33">
        <v>13</v>
      </c>
      <c r="Y38" s="21" t="s">
        <v>315</v>
      </c>
      <c r="AA38" s="27">
        <v>32</v>
      </c>
      <c r="AB38" s="27">
        <v>23</v>
      </c>
      <c r="AC38" s="27" t="s">
        <v>151</v>
      </c>
    </row>
    <row r="39" spans="2:29" x14ac:dyDescent="0.2">
      <c r="B39" s="4">
        <v>33</v>
      </c>
      <c r="C39" s="4">
        <v>1040</v>
      </c>
      <c r="D39" s="5">
        <v>44214</v>
      </c>
      <c r="E39" s="4">
        <v>900</v>
      </c>
      <c r="F39" s="4">
        <v>23</v>
      </c>
      <c r="G39" s="4">
        <f t="shared" si="0"/>
        <v>5</v>
      </c>
      <c r="H39" s="23" t="str">
        <f t="shared" si="4"/>
        <v>Intel</v>
      </c>
      <c r="I39" s="23" t="s">
        <v>31</v>
      </c>
      <c r="J39" s="4">
        <f t="shared" si="1"/>
        <v>10</v>
      </c>
      <c r="K39" s="23" t="str">
        <f t="shared" si="2"/>
        <v>Barista Express</v>
      </c>
      <c r="L39" s="4" t="s">
        <v>1</v>
      </c>
      <c r="M39" s="4" t="s">
        <v>32</v>
      </c>
      <c r="N39" s="16">
        <v>3820009</v>
      </c>
      <c r="O39" s="23" t="s">
        <v>152</v>
      </c>
      <c r="P39" s="8">
        <v>104.5</v>
      </c>
      <c r="Q39" s="4">
        <v>14</v>
      </c>
      <c r="R39" s="8">
        <v>1564.5</v>
      </c>
      <c r="S39" s="8">
        <v>1752.24</v>
      </c>
      <c r="X39" s="33">
        <v>14</v>
      </c>
      <c r="Y39" s="21" t="s">
        <v>311</v>
      </c>
      <c r="AA39" s="27">
        <v>33</v>
      </c>
      <c r="AB39" s="27">
        <v>23</v>
      </c>
      <c r="AC39" s="27" t="s">
        <v>152</v>
      </c>
    </row>
    <row r="40" spans="2:29" x14ac:dyDescent="0.2">
      <c r="B40" s="4">
        <v>34</v>
      </c>
      <c r="C40" s="4">
        <v>1040</v>
      </c>
      <c r="D40" s="5">
        <v>44214</v>
      </c>
      <c r="E40" s="4">
        <v>900</v>
      </c>
      <c r="F40" s="4">
        <v>23</v>
      </c>
      <c r="G40" s="4">
        <f t="shared" si="0"/>
        <v>5</v>
      </c>
      <c r="H40" s="23" t="str">
        <f t="shared" si="4"/>
        <v>Intel</v>
      </c>
      <c r="I40" s="23" t="s">
        <v>31</v>
      </c>
      <c r="J40" s="4">
        <f t="shared" si="1"/>
        <v>10</v>
      </c>
      <c r="K40" s="23" t="str">
        <f t="shared" si="2"/>
        <v>Barista Express</v>
      </c>
      <c r="L40" s="4" t="s">
        <v>1</v>
      </c>
      <c r="M40" s="4" t="s">
        <v>32</v>
      </c>
      <c r="N40" s="16">
        <v>3820009</v>
      </c>
      <c r="O40" s="23" t="s">
        <v>153</v>
      </c>
      <c r="P40" s="8">
        <v>104.5</v>
      </c>
      <c r="Q40" s="4">
        <v>14</v>
      </c>
      <c r="R40" s="8">
        <v>1564.5</v>
      </c>
      <c r="S40" s="8">
        <v>1752.24</v>
      </c>
      <c r="X40" s="33">
        <v>15</v>
      </c>
      <c r="Y40" s="21" t="s">
        <v>312</v>
      </c>
      <c r="AA40" s="27">
        <v>34</v>
      </c>
      <c r="AB40" s="27">
        <v>23</v>
      </c>
      <c r="AC40" s="27" t="s">
        <v>153</v>
      </c>
    </row>
    <row r="41" spans="2:29" x14ac:dyDescent="0.2">
      <c r="B41" s="4">
        <v>35</v>
      </c>
      <c r="C41" s="4">
        <v>1040</v>
      </c>
      <c r="D41" s="5">
        <v>44214</v>
      </c>
      <c r="E41" s="4">
        <v>900</v>
      </c>
      <c r="F41" s="4">
        <v>23</v>
      </c>
      <c r="G41" s="4">
        <f t="shared" si="0"/>
        <v>5</v>
      </c>
      <c r="H41" s="23" t="str">
        <f t="shared" si="4"/>
        <v>Intel</v>
      </c>
      <c r="I41" s="23" t="s">
        <v>31</v>
      </c>
      <c r="J41" s="4">
        <f t="shared" si="1"/>
        <v>10</v>
      </c>
      <c r="K41" s="23" t="str">
        <f t="shared" si="2"/>
        <v>Barista Express</v>
      </c>
      <c r="L41" s="4" t="s">
        <v>1</v>
      </c>
      <c r="M41" s="4" t="s">
        <v>32</v>
      </c>
      <c r="N41" s="16">
        <v>3820009</v>
      </c>
      <c r="O41" s="23" t="s">
        <v>154</v>
      </c>
      <c r="P41" s="8">
        <v>104.5</v>
      </c>
      <c r="Q41" s="4">
        <v>14</v>
      </c>
      <c r="R41" s="8">
        <v>1564.5</v>
      </c>
      <c r="S41" s="8">
        <v>1752.24</v>
      </c>
      <c r="X41" s="33">
        <v>16</v>
      </c>
      <c r="Y41" s="21" t="s">
        <v>318</v>
      </c>
      <c r="AA41" s="27">
        <v>35</v>
      </c>
      <c r="AB41" s="27">
        <v>23</v>
      </c>
      <c r="AC41" s="27" t="s">
        <v>154</v>
      </c>
    </row>
    <row r="42" spans="2:29" x14ac:dyDescent="0.2">
      <c r="B42" s="4">
        <v>36</v>
      </c>
      <c r="C42" s="4">
        <v>1040</v>
      </c>
      <c r="D42" s="5">
        <v>44214</v>
      </c>
      <c r="E42" s="4">
        <v>900</v>
      </c>
      <c r="F42" s="4">
        <v>23</v>
      </c>
      <c r="G42" s="4">
        <f t="shared" si="0"/>
        <v>5</v>
      </c>
      <c r="H42" s="23" t="str">
        <f t="shared" si="4"/>
        <v>Intel</v>
      </c>
      <c r="I42" s="23" t="s">
        <v>31</v>
      </c>
      <c r="J42" s="4">
        <f t="shared" si="1"/>
        <v>10</v>
      </c>
      <c r="K42" s="23" t="str">
        <f t="shared" si="2"/>
        <v>Barista Express</v>
      </c>
      <c r="L42" s="4" t="s">
        <v>1</v>
      </c>
      <c r="M42" s="4" t="s">
        <v>32</v>
      </c>
      <c r="N42" s="16">
        <v>3820009</v>
      </c>
      <c r="O42" s="23" t="s">
        <v>155</v>
      </c>
      <c r="P42" s="8">
        <v>104.5</v>
      </c>
      <c r="Q42" s="4">
        <v>14</v>
      </c>
      <c r="R42" s="8">
        <v>1564.5</v>
      </c>
      <c r="S42" s="8">
        <v>1752.24</v>
      </c>
      <c r="X42" s="33">
        <v>17</v>
      </c>
      <c r="Y42" s="21" t="s">
        <v>310</v>
      </c>
      <c r="AA42" s="27">
        <v>36</v>
      </c>
      <c r="AB42" s="27">
        <v>23</v>
      </c>
      <c r="AC42" s="27" t="s">
        <v>155</v>
      </c>
    </row>
    <row r="43" spans="2:29" x14ac:dyDescent="0.2">
      <c r="B43" s="4">
        <v>37</v>
      </c>
      <c r="C43" s="4">
        <v>1040</v>
      </c>
      <c r="D43" s="5">
        <v>44214</v>
      </c>
      <c r="E43" s="4">
        <v>900</v>
      </c>
      <c r="F43" s="4">
        <v>23</v>
      </c>
      <c r="G43" s="4">
        <f t="shared" si="0"/>
        <v>5</v>
      </c>
      <c r="H43" s="23" t="str">
        <f t="shared" si="4"/>
        <v>Intel</v>
      </c>
      <c r="I43" s="23" t="s">
        <v>31</v>
      </c>
      <c r="J43" s="4">
        <f t="shared" si="1"/>
        <v>10</v>
      </c>
      <c r="K43" s="23" t="str">
        <f t="shared" si="2"/>
        <v>Barista Express</v>
      </c>
      <c r="L43" s="4" t="s">
        <v>1</v>
      </c>
      <c r="M43" s="4" t="s">
        <v>32</v>
      </c>
      <c r="N43" s="16">
        <v>3820009</v>
      </c>
      <c r="O43" s="23" t="s">
        <v>156</v>
      </c>
      <c r="P43" s="8">
        <v>104.5</v>
      </c>
      <c r="Q43" s="4">
        <v>14</v>
      </c>
      <c r="R43" s="8">
        <v>1564.5</v>
      </c>
      <c r="S43" s="8">
        <v>1752.24</v>
      </c>
      <c r="X43" s="33">
        <v>18</v>
      </c>
      <c r="Y43" s="21" t="s">
        <v>319</v>
      </c>
      <c r="AA43" s="27">
        <v>37</v>
      </c>
      <c r="AB43" s="27">
        <v>23</v>
      </c>
      <c r="AC43" s="27" t="s">
        <v>156</v>
      </c>
    </row>
    <row r="44" spans="2:29" x14ac:dyDescent="0.2">
      <c r="B44" s="1">
        <v>38</v>
      </c>
      <c r="C44" s="1">
        <v>1042</v>
      </c>
      <c r="D44" s="2">
        <v>44214</v>
      </c>
      <c r="E44" s="1">
        <v>1000</v>
      </c>
      <c r="F44" s="1">
        <v>28</v>
      </c>
      <c r="G44" s="1">
        <f t="shared" si="0"/>
        <v>6</v>
      </c>
      <c r="H44" s="23" t="str">
        <f>MID(I44, 1, FIND(" ", I44, FIND(" ", I44)+1)-1)</f>
        <v>LG Electronics</v>
      </c>
      <c r="I44" s="23" t="s">
        <v>33</v>
      </c>
      <c r="J44" s="1">
        <f t="shared" si="1"/>
        <v>15</v>
      </c>
      <c r="K44" s="23" t="str">
        <f t="shared" si="2"/>
        <v>Really Smartphone</v>
      </c>
      <c r="L44" s="1" t="s">
        <v>19</v>
      </c>
      <c r="M44" s="1" t="s">
        <v>82</v>
      </c>
      <c r="N44" s="17">
        <v>41398</v>
      </c>
      <c r="O44" s="23" t="s">
        <v>170</v>
      </c>
      <c r="P44" s="9">
        <v>1040</v>
      </c>
      <c r="Q44" s="1">
        <v>1</v>
      </c>
      <c r="R44" s="9">
        <v>1040</v>
      </c>
      <c r="S44" s="9">
        <v>1164.8</v>
      </c>
      <c r="X44" s="33">
        <v>19</v>
      </c>
      <c r="Y44" s="21" t="s">
        <v>316</v>
      </c>
      <c r="AA44" s="27">
        <v>38</v>
      </c>
      <c r="AB44" s="27">
        <v>28</v>
      </c>
      <c r="AC44" s="27" t="s">
        <v>170</v>
      </c>
    </row>
    <row r="45" spans="2:29" x14ac:dyDescent="0.2">
      <c r="B45" s="4">
        <v>39</v>
      </c>
      <c r="C45" s="4">
        <v>1043</v>
      </c>
      <c r="D45" s="5">
        <v>44214</v>
      </c>
      <c r="E45" s="4">
        <v>1100</v>
      </c>
      <c r="F45" s="4">
        <v>24</v>
      </c>
      <c r="G45" s="4">
        <f t="shared" si="0"/>
        <v>5</v>
      </c>
      <c r="H45" s="23" t="str">
        <f>MID(I45, 1, FIND(" ", I45)-1)</f>
        <v>Intel</v>
      </c>
      <c r="I45" s="23" t="s">
        <v>35</v>
      </c>
      <c r="J45" s="4">
        <f t="shared" si="1"/>
        <v>15</v>
      </c>
      <c r="K45" s="23" t="str">
        <f t="shared" si="2"/>
        <v>Really Smartphone</v>
      </c>
      <c r="L45" s="4" t="s">
        <v>19</v>
      </c>
      <c r="M45" s="4" t="s">
        <v>36</v>
      </c>
      <c r="N45" s="16">
        <v>1100321</v>
      </c>
      <c r="O45" s="23" t="s">
        <v>229</v>
      </c>
      <c r="P45" s="8">
        <v>1272</v>
      </c>
      <c r="Q45" s="4">
        <v>1</v>
      </c>
      <c r="R45" s="8">
        <v>1272</v>
      </c>
      <c r="S45" s="8">
        <v>1424.6399999999999</v>
      </c>
      <c r="X45" s="33">
        <v>20</v>
      </c>
      <c r="Y45" s="21" t="s">
        <v>323</v>
      </c>
      <c r="AA45" s="27">
        <v>39</v>
      </c>
      <c r="AB45" s="27">
        <v>24</v>
      </c>
      <c r="AC45" s="27" t="s">
        <v>229</v>
      </c>
    </row>
    <row r="46" spans="2:29" x14ac:dyDescent="0.2">
      <c r="B46" s="1">
        <v>40</v>
      </c>
      <c r="C46" s="1">
        <v>1044</v>
      </c>
      <c r="D46" s="2">
        <v>44214</v>
      </c>
      <c r="E46" s="1">
        <v>1200</v>
      </c>
      <c r="F46" s="1">
        <v>9</v>
      </c>
      <c r="G46" s="1">
        <f t="shared" si="0"/>
        <v>3</v>
      </c>
      <c r="H46" s="23" t="str">
        <f t="shared" ref="H46:H54" si="5">MID(I46, 1, FIND(" ", I46, FIND(" ", I46)+1)-1)</f>
        <v>Dell Technologies</v>
      </c>
      <c r="I46" s="23" t="s">
        <v>37</v>
      </c>
      <c r="J46" s="1">
        <f t="shared" si="1"/>
        <v>1</v>
      </c>
      <c r="K46" s="23" t="str">
        <f t="shared" si="2"/>
        <v>20 ounce Blender</v>
      </c>
      <c r="L46" s="1" t="s">
        <v>264</v>
      </c>
      <c r="M46" s="1" t="s">
        <v>38</v>
      </c>
      <c r="N46" s="17">
        <v>11164009</v>
      </c>
      <c r="O46" s="23" t="s">
        <v>39</v>
      </c>
      <c r="P46" s="9">
        <v>69.53</v>
      </c>
      <c r="Q46" s="1">
        <v>4</v>
      </c>
      <c r="R46" s="9">
        <v>317.88</v>
      </c>
      <c r="S46" s="9">
        <v>356.0256</v>
      </c>
      <c r="X46" s="33">
        <v>21</v>
      </c>
      <c r="Y46" s="21" t="s">
        <v>25</v>
      </c>
      <c r="AA46" s="27">
        <v>40</v>
      </c>
      <c r="AB46" s="27">
        <v>9</v>
      </c>
      <c r="AC46" s="27" t="s">
        <v>39</v>
      </c>
    </row>
    <row r="47" spans="2:29" x14ac:dyDescent="0.2">
      <c r="B47" s="1">
        <v>41</v>
      </c>
      <c r="C47" s="1">
        <v>1044</v>
      </c>
      <c r="D47" s="2">
        <v>44214</v>
      </c>
      <c r="E47" s="1">
        <v>1200</v>
      </c>
      <c r="F47" s="1">
        <v>9</v>
      </c>
      <c r="G47" s="1">
        <f t="shared" si="0"/>
        <v>3</v>
      </c>
      <c r="H47" s="23" t="str">
        <f t="shared" si="5"/>
        <v>Dell Technologies</v>
      </c>
      <c r="I47" s="23" t="s">
        <v>37</v>
      </c>
      <c r="J47" s="1">
        <f t="shared" si="1"/>
        <v>1</v>
      </c>
      <c r="K47" s="23" t="str">
        <f t="shared" si="2"/>
        <v>20 ounce Blender</v>
      </c>
      <c r="L47" s="1" t="s">
        <v>264</v>
      </c>
      <c r="M47" s="1" t="s">
        <v>38</v>
      </c>
      <c r="N47" s="17">
        <v>11164009</v>
      </c>
      <c r="O47" s="23" t="s">
        <v>138</v>
      </c>
      <c r="P47" s="9">
        <v>69.53</v>
      </c>
      <c r="Q47" s="1">
        <v>4</v>
      </c>
      <c r="R47" s="9">
        <v>317.88</v>
      </c>
      <c r="S47" s="9">
        <v>356.0256</v>
      </c>
      <c r="AA47" s="27">
        <v>41</v>
      </c>
      <c r="AB47" s="27">
        <v>9</v>
      </c>
      <c r="AC47" s="27" t="s">
        <v>138</v>
      </c>
    </row>
    <row r="48" spans="2:29" x14ac:dyDescent="0.2">
      <c r="B48" s="1">
        <v>42</v>
      </c>
      <c r="C48" s="1">
        <v>1044</v>
      </c>
      <c r="D48" s="2">
        <v>44214</v>
      </c>
      <c r="E48" s="1">
        <v>1200</v>
      </c>
      <c r="F48" s="1">
        <v>10</v>
      </c>
      <c r="G48" s="1">
        <f t="shared" si="0"/>
        <v>3</v>
      </c>
      <c r="H48" s="23" t="str">
        <f t="shared" si="5"/>
        <v>Dell Technologies</v>
      </c>
      <c r="I48" s="23" t="s">
        <v>243</v>
      </c>
      <c r="J48" s="1">
        <f t="shared" si="1"/>
        <v>2</v>
      </c>
      <c r="K48" s="23" t="str">
        <f t="shared" si="2"/>
        <v>40 ounce Blender</v>
      </c>
      <c r="L48" s="1" t="s">
        <v>264</v>
      </c>
      <c r="M48" s="1" t="s">
        <v>40</v>
      </c>
      <c r="N48" s="17">
        <v>42542001</v>
      </c>
      <c r="O48" s="23" t="s">
        <v>139</v>
      </c>
      <c r="P48" s="9">
        <v>89.41</v>
      </c>
      <c r="Q48" s="1">
        <v>4</v>
      </c>
      <c r="R48" s="9">
        <v>317.88</v>
      </c>
      <c r="S48" s="9">
        <v>356.0256</v>
      </c>
      <c r="AA48" s="27">
        <v>42</v>
      </c>
      <c r="AB48" s="27">
        <v>10</v>
      </c>
      <c r="AC48" s="27" t="s">
        <v>139</v>
      </c>
    </row>
    <row r="49" spans="2:29" x14ac:dyDescent="0.2">
      <c r="B49" s="1">
        <v>43</v>
      </c>
      <c r="C49" s="1">
        <v>1044</v>
      </c>
      <c r="D49" s="2">
        <v>44214</v>
      </c>
      <c r="E49" s="1">
        <v>1200</v>
      </c>
      <c r="F49" s="1">
        <v>10</v>
      </c>
      <c r="G49" s="1">
        <f t="shared" si="0"/>
        <v>3</v>
      </c>
      <c r="H49" s="23" t="str">
        <f t="shared" si="5"/>
        <v>Dell Technologies</v>
      </c>
      <c r="I49" s="23" t="s">
        <v>243</v>
      </c>
      <c r="J49" s="1">
        <f t="shared" si="1"/>
        <v>2</v>
      </c>
      <c r="K49" s="23" t="str">
        <f t="shared" si="2"/>
        <v>40 ounce Blender</v>
      </c>
      <c r="L49" s="1" t="s">
        <v>264</v>
      </c>
      <c r="M49" s="1" t="s">
        <v>40</v>
      </c>
      <c r="N49" s="17">
        <v>42542001</v>
      </c>
      <c r="O49" s="23" t="s">
        <v>140</v>
      </c>
      <c r="P49" s="9">
        <v>89.41</v>
      </c>
      <c r="Q49" s="1">
        <v>4</v>
      </c>
      <c r="R49" s="9">
        <v>317.88</v>
      </c>
      <c r="S49" s="9">
        <v>356.0256</v>
      </c>
      <c r="AA49" s="27">
        <v>43</v>
      </c>
      <c r="AB49" s="27">
        <v>10</v>
      </c>
      <c r="AC49" s="27" t="s">
        <v>140</v>
      </c>
    </row>
    <row r="50" spans="2:29" x14ac:dyDescent="0.2">
      <c r="B50" s="4">
        <v>44</v>
      </c>
      <c r="C50" s="4">
        <v>1046</v>
      </c>
      <c r="D50" s="5">
        <v>44214</v>
      </c>
      <c r="E50" s="4">
        <v>1300</v>
      </c>
      <c r="F50" s="4">
        <v>7</v>
      </c>
      <c r="G50" s="4">
        <f t="shared" si="0"/>
        <v>2</v>
      </c>
      <c r="H50" s="23" t="str">
        <f t="shared" si="5"/>
        <v>Boxstore Inc.</v>
      </c>
      <c r="I50" s="23" t="s">
        <v>41</v>
      </c>
      <c r="J50" s="4">
        <f t="shared" si="1"/>
        <v>17</v>
      </c>
      <c r="K50" s="23" t="str">
        <f t="shared" si="2"/>
        <v>Super Tablet</v>
      </c>
      <c r="L50" s="4" t="s">
        <v>13</v>
      </c>
      <c r="M50" s="4" t="s">
        <v>42</v>
      </c>
      <c r="N50" s="16">
        <v>8335</v>
      </c>
      <c r="O50" s="23" t="s">
        <v>131</v>
      </c>
      <c r="P50" s="8">
        <v>1435</v>
      </c>
      <c r="Q50" s="4">
        <v>2</v>
      </c>
      <c r="R50" s="8">
        <v>5370</v>
      </c>
      <c r="S50" s="8">
        <v>6014.4</v>
      </c>
      <c r="U50" s="18"/>
      <c r="V50" s="18"/>
      <c r="W50" s="18"/>
      <c r="X50" s="18"/>
      <c r="AA50" s="27">
        <v>44</v>
      </c>
      <c r="AB50" s="27">
        <v>7</v>
      </c>
      <c r="AC50" s="27" t="s">
        <v>131</v>
      </c>
    </row>
    <row r="51" spans="2:29" x14ac:dyDescent="0.2">
      <c r="B51" s="4">
        <v>45</v>
      </c>
      <c r="C51" s="4">
        <v>1046</v>
      </c>
      <c r="D51" s="5">
        <v>44214</v>
      </c>
      <c r="E51" s="4">
        <v>1300</v>
      </c>
      <c r="F51" s="4">
        <v>7</v>
      </c>
      <c r="G51" s="4">
        <f t="shared" si="0"/>
        <v>2</v>
      </c>
      <c r="H51" s="23" t="str">
        <f t="shared" si="5"/>
        <v>Boxstore Inc.</v>
      </c>
      <c r="I51" s="23" t="s">
        <v>41</v>
      </c>
      <c r="J51" s="4">
        <f t="shared" si="1"/>
        <v>17</v>
      </c>
      <c r="K51" s="23" t="str">
        <f t="shared" si="2"/>
        <v>Super Tablet</v>
      </c>
      <c r="L51" s="4" t="s">
        <v>13</v>
      </c>
      <c r="M51" s="4" t="s">
        <v>42</v>
      </c>
      <c r="N51" s="16">
        <v>8335</v>
      </c>
      <c r="O51" s="23" t="s">
        <v>132</v>
      </c>
      <c r="P51" s="8">
        <v>1435</v>
      </c>
      <c r="Q51" s="4">
        <v>2</v>
      </c>
      <c r="R51" s="8">
        <v>5370</v>
      </c>
      <c r="S51" s="8">
        <v>6014.4</v>
      </c>
      <c r="AA51" s="27">
        <v>45</v>
      </c>
      <c r="AB51" s="27">
        <v>7</v>
      </c>
      <c r="AC51" s="27" t="s">
        <v>132</v>
      </c>
    </row>
    <row r="52" spans="2:29" x14ac:dyDescent="0.2">
      <c r="B52" s="4">
        <v>46</v>
      </c>
      <c r="C52" s="4">
        <v>1046</v>
      </c>
      <c r="D52" s="5">
        <v>44214</v>
      </c>
      <c r="E52" s="4">
        <v>1300</v>
      </c>
      <c r="F52" s="4">
        <v>42</v>
      </c>
      <c r="G52" s="4">
        <f t="shared" si="0"/>
        <v>9</v>
      </c>
      <c r="H52" s="23" t="str">
        <f t="shared" si="5"/>
        <v>Samsung Electronics</v>
      </c>
      <c r="I52" s="23" t="s">
        <v>43</v>
      </c>
      <c r="J52" s="4">
        <f t="shared" si="1"/>
        <v>15</v>
      </c>
      <c r="K52" s="23" t="str">
        <f t="shared" si="2"/>
        <v>Really Smartphone</v>
      </c>
      <c r="L52" s="4" t="s">
        <v>19</v>
      </c>
      <c r="M52" s="4" t="s">
        <v>44</v>
      </c>
      <c r="N52" s="16">
        <v>12490</v>
      </c>
      <c r="O52" s="23" t="s">
        <v>192</v>
      </c>
      <c r="P52" s="8">
        <v>1250</v>
      </c>
      <c r="Q52" s="4">
        <v>2</v>
      </c>
      <c r="R52" s="8">
        <v>5370</v>
      </c>
      <c r="S52" s="8">
        <v>6014.4</v>
      </c>
      <c r="AA52" s="27">
        <v>46</v>
      </c>
      <c r="AB52" s="27">
        <v>42</v>
      </c>
      <c r="AC52" s="27" t="s">
        <v>192</v>
      </c>
    </row>
    <row r="53" spans="2:29" x14ac:dyDescent="0.2">
      <c r="B53" s="4">
        <v>47</v>
      </c>
      <c r="C53" s="4">
        <v>1046</v>
      </c>
      <c r="D53" s="5">
        <v>44214</v>
      </c>
      <c r="E53" s="4">
        <v>1300</v>
      </c>
      <c r="F53" s="4">
        <v>42</v>
      </c>
      <c r="G53" s="4">
        <f t="shared" si="0"/>
        <v>9</v>
      </c>
      <c r="H53" s="23" t="str">
        <f t="shared" si="5"/>
        <v>Samsung Electronics</v>
      </c>
      <c r="I53" s="23" t="s">
        <v>43</v>
      </c>
      <c r="J53" s="4">
        <f t="shared" si="1"/>
        <v>15</v>
      </c>
      <c r="K53" s="23" t="str">
        <f t="shared" si="2"/>
        <v>Really Smartphone</v>
      </c>
      <c r="L53" s="4" t="s">
        <v>19</v>
      </c>
      <c r="M53" s="4" t="s">
        <v>44</v>
      </c>
      <c r="N53" s="16">
        <v>12490</v>
      </c>
      <c r="O53" s="23" t="s">
        <v>193</v>
      </c>
      <c r="P53" s="8">
        <v>1250</v>
      </c>
      <c r="Q53" s="4">
        <v>2</v>
      </c>
      <c r="R53" s="8">
        <v>5370</v>
      </c>
      <c r="S53" s="8">
        <v>6014.4</v>
      </c>
      <c r="AA53" s="27">
        <v>47</v>
      </c>
      <c r="AB53" s="27">
        <v>42</v>
      </c>
      <c r="AC53" s="27" t="s">
        <v>193</v>
      </c>
    </row>
    <row r="54" spans="2:29" x14ac:dyDescent="0.2">
      <c r="B54" s="1">
        <v>48</v>
      </c>
      <c r="C54" s="1">
        <v>1048</v>
      </c>
      <c r="D54" s="2">
        <v>44214</v>
      </c>
      <c r="E54" s="1">
        <v>1400</v>
      </c>
      <c r="F54" s="1">
        <v>14</v>
      </c>
      <c r="G54" s="1">
        <f t="shared" si="0"/>
        <v>3</v>
      </c>
      <c r="H54" s="23" t="str">
        <f t="shared" si="5"/>
        <v>Dell Technologies</v>
      </c>
      <c r="I54" s="23" t="s">
        <v>45</v>
      </c>
      <c r="J54" s="1">
        <f t="shared" si="1"/>
        <v>15</v>
      </c>
      <c r="K54" s="23" t="str">
        <f t="shared" si="2"/>
        <v>Really Smartphone</v>
      </c>
      <c r="L54" s="1" t="s">
        <v>19</v>
      </c>
      <c r="M54" s="1" t="s">
        <v>46</v>
      </c>
      <c r="N54" s="17">
        <v>50864001</v>
      </c>
      <c r="O54" s="23" t="s">
        <v>215</v>
      </c>
      <c r="P54" s="9">
        <v>1090.9100000000001</v>
      </c>
      <c r="Q54" s="1">
        <v>1</v>
      </c>
      <c r="R54" s="9">
        <v>1090.9100000000001</v>
      </c>
      <c r="S54" s="9">
        <v>1221.8192000000001</v>
      </c>
      <c r="AA54" s="27">
        <v>48</v>
      </c>
      <c r="AB54" s="27">
        <v>14</v>
      </c>
      <c r="AC54" s="27" t="s">
        <v>215</v>
      </c>
    </row>
    <row r="55" spans="2:29" x14ac:dyDescent="0.2">
      <c r="B55" s="4">
        <v>49</v>
      </c>
      <c r="C55" s="4">
        <v>1049</v>
      </c>
      <c r="D55" s="5">
        <v>44214</v>
      </c>
      <c r="E55" s="4">
        <v>1500</v>
      </c>
      <c r="F55" s="4">
        <v>18</v>
      </c>
      <c r="G55" s="4">
        <f t="shared" si="0"/>
        <v>4</v>
      </c>
      <c r="H55" s="23" t="str">
        <f>MID(I55, 1, FIND(" ", I55)-1)</f>
        <v>Hitachi</v>
      </c>
      <c r="I55" s="23" t="s">
        <v>47</v>
      </c>
      <c r="J55" s="4">
        <f t="shared" si="1"/>
        <v>12</v>
      </c>
      <c r="K55" s="23" t="str">
        <f t="shared" si="2"/>
        <v>Dryer</v>
      </c>
      <c r="L55" s="4" t="s">
        <v>267</v>
      </c>
      <c r="M55" s="4" t="s">
        <v>87</v>
      </c>
      <c r="N55" s="16">
        <v>8359</v>
      </c>
      <c r="O55" s="23" t="s">
        <v>220</v>
      </c>
      <c r="P55" s="8">
        <v>710</v>
      </c>
      <c r="Q55" s="4">
        <v>1</v>
      </c>
      <c r="R55" s="8">
        <v>1880</v>
      </c>
      <c r="S55" s="8">
        <v>2105.6</v>
      </c>
      <c r="AA55" s="27">
        <v>49</v>
      </c>
      <c r="AB55" s="27">
        <v>18</v>
      </c>
      <c r="AC55" s="27" t="s">
        <v>220</v>
      </c>
    </row>
    <row r="56" spans="2:29" x14ac:dyDescent="0.2">
      <c r="B56" s="4">
        <v>50</v>
      </c>
      <c r="C56" s="4">
        <v>1049</v>
      </c>
      <c r="D56" s="5">
        <v>44214</v>
      </c>
      <c r="E56" s="4">
        <v>1500</v>
      </c>
      <c r="F56" s="4">
        <v>20</v>
      </c>
      <c r="G56" s="4">
        <f t="shared" si="0"/>
        <v>4</v>
      </c>
      <c r="H56" s="23" t="str">
        <f>MID(I56, 1, FIND(" ", I56)-1)</f>
        <v>Hitachi</v>
      </c>
      <c r="I56" s="23" t="s">
        <v>50</v>
      </c>
      <c r="J56" s="4">
        <f t="shared" si="1"/>
        <v>15</v>
      </c>
      <c r="K56" s="23" t="str">
        <f t="shared" si="2"/>
        <v>Really Smartphone</v>
      </c>
      <c r="L56" s="4" t="s">
        <v>19</v>
      </c>
      <c r="M56" s="4" t="s">
        <v>51</v>
      </c>
      <c r="N56" s="16">
        <v>13563</v>
      </c>
      <c r="O56" s="23" t="s">
        <v>226</v>
      </c>
      <c r="P56" s="8">
        <v>1170</v>
      </c>
      <c r="Q56" s="4">
        <v>1</v>
      </c>
      <c r="R56" s="8">
        <v>1880</v>
      </c>
      <c r="S56" s="8">
        <v>2105.6</v>
      </c>
      <c r="AA56" s="27">
        <v>50</v>
      </c>
      <c r="AB56" s="27">
        <v>20</v>
      </c>
      <c r="AC56" s="27" t="s">
        <v>226</v>
      </c>
    </row>
    <row r="57" spans="2:29" x14ac:dyDescent="0.2">
      <c r="B57" s="1">
        <v>51</v>
      </c>
      <c r="C57" s="1">
        <v>1051</v>
      </c>
      <c r="D57" s="2">
        <v>44214</v>
      </c>
      <c r="E57" s="1">
        <v>1600</v>
      </c>
      <c r="F57" s="1">
        <v>45</v>
      </c>
      <c r="G57" s="1">
        <f t="shared" si="0"/>
        <v>9</v>
      </c>
      <c r="H57" s="23" t="str">
        <f>MID(I57, 1, FIND(" ", I57, FIND(" ", I57)+1)-1)</f>
        <v>Samsung Electronics</v>
      </c>
      <c r="I57" s="23" t="s">
        <v>24</v>
      </c>
      <c r="J57" s="1">
        <f t="shared" si="1"/>
        <v>21</v>
      </c>
      <c r="K57" s="23" t="str">
        <f t="shared" si="2"/>
        <v>Washer</v>
      </c>
      <c r="L57" s="1" t="s">
        <v>266</v>
      </c>
      <c r="M57" s="1" t="s">
        <v>26</v>
      </c>
      <c r="N57" s="17">
        <v>5804084</v>
      </c>
      <c r="O57" s="23" t="s">
        <v>198</v>
      </c>
      <c r="P57" s="9">
        <v>553.95000000000005</v>
      </c>
      <c r="Q57" s="1">
        <v>1</v>
      </c>
      <c r="R57" s="9">
        <v>553.95000000000005</v>
      </c>
      <c r="S57" s="9">
        <v>620.42400000000009</v>
      </c>
      <c r="AA57" s="27">
        <v>51</v>
      </c>
      <c r="AB57" s="27">
        <v>45</v>
      </c>
      <c r="AC57" s="27" t="s">
        <v>198</v>
      </c>
    </row>
    <row r="58" spans="2:29" x14ac:dyDescent="0.2">
      <c r="B58" s="4">
        <v>52</v>
      </c>
      <c r="C58" s="4">
        <v>1052</v>
      </c>
      <c r="D58" s="5">
        <v>44214</v>
      </c>
      <c r="E58" s="4">
        <v>1700</v>
      </c>
      <c r="F58" s="4">
        <v>48</v>
      </c>
      <c r="G58" s="4">
        <f t="shared" si="0"/>
        <v>10</v>
      </c>
      <c r="H58" s="23" t="str">
        <f t="shared" ref="H58:H64" si="6">MID(I58, 1, FIND(" ", I58)-1)</f>
        <v>Sony</v>
      </c>
      <c r="I58" s="23" t="s">
        <v>53</v>
      </c>
      <c r="J58" s="4">
        <f t="shared" si="1"/>
        <v>17</v>
      </c>
      <c r="K58" s="23" t="str">
        <f t="shared" si="2"/>
        <v>Super Tablet</v>
      </c>
      <c r="L58" s="4" t="s">
        <v>13</v>
      </c>
      <c r="M58" s="4" t="s">
        <v>88</v>
      </c>
      <c r="N58" s="16">
        <v>8355</v>
      </c>
      <c r="O58" s="23" t="s">
        <v>205</v>
      </c>
      <c r="P58" s="8">
        <v>1435</v>
      </c>
      <c r="Q58" s="4">
        <v>1</v>
      </c>
      <c r="R58" s="8">
        <v>1435</v>
      </c>
      <c r="S58" s="8">
        <v>1607.2</v>
      </c>
      <c r="AA58" s="27">
        <v>52</v>
      </c>
      <c r="AB58" s="27">
        <v>48</v>
      </c>
      <c r="AC58" s="27" t="s">
        <v>205</v>
      </c>
    </row>
    <row r="59" spans="2:29" x14ac:dyDescent="0.2">
      <c r="B59" s="1">
        <v>53</v>
      </c>
      <c r="C59" s="1">
        <v>1054</v>
      </c>
      <c r="D59" s="2">
        <v>44214</v>
      </c>
      <c r="E59" s="1">
        <v>1800</v>
      </c>
      <c r="F59" s="1">
        <v>16</v>
      </c>
      <c r="G59" s="1">
        <f t="shared" si="0"/>
        <v>4</v>
      </c>
      <c r="H59" s="23" t="str">
        <f t="shared" si="6"/>
        <v>Hitachi</v>
      </c>
      <c r="I59" s="23" t="s">
        <v>55</v>
      </c>
      <c r="J59" s="1">
        <f t="shared" si="1"/>
        <v>8</v>
      </c>
      <c r="K59" s="23" t="str">
        <f t="shared" si="2"/>
        <v>Actually a Flipper</v>
      </c>
      <c r="L59" s="1" t="s">
        <v>19</v>
      </c>
      <c r="M59" s="1" t="s">
        <v>56</v>
      </c>
      <c r="N59" s="17">
        <v>40184001</v>
      </c>
      <c r="O59" s="23" t="s">
        <v>216</v>
      </c>
      <c r="P59" s="9">
        <v>226.07</v>
      </c>
      <c r="Q59" s="1">
        <v>3</v>
      </c>
      <c r="R59" s="9">
        <v>1747.3400000000001</v>
      </c>
      <c r="S59" s="9">
        <v>1957.0208000000002</v>
      </c>
      <c r="AA59" s="27">
        <v>53</v>
      </c>
      <c r="AB59" s="27">
        <v>16</v>
      </c>
      <c r="AC59" s="27" t="s">
        <v>216</v>
      </c>
    </row>
    <row r="60" spans="2:29" x14ac:dyDescent="0.2">
      <c r="B60" s="1">
        <v>54</v>
      </c>
      <c r="C60" s="1">
        <v>1054</v>
      </c>
      <c r="D60" s="2">
        <v>44214</v>
      </c>
      <c r="E60" s="1">
        <v>1800</v>
      </c>
      <c r="F60" s="1">
        <v>16</v>
      </c>
      <c r="G60" s="1">
        <f t="shared" si="0"/>
        <v>4</v>
      </c>
      <c r="H60" s="23" t="str">
        <f t="shared" si="6"/>
        <v>Hitachi</v>
      </c>
      <c r="I60" s="23" t="s">
        <v>55</v>
      </c>
      <c r="J60" s="1">
        <f t="shared" si="1"/>
        <v>8</v>
      </c>
      <c r="K60" s="23" t="str">
        <f t="shared" si="2"/>
        <v>Actually a Flipper</v>
      </c>
      <c r="L60" s="1" t="s">
        <v>19</v>
      </c>
      <c r="M60" s="1" t="s">
        <v>56</v>
      </c>
      <c r="N60" s="17">
        <v>40184001</v>
      </c>
      <c r="O60" s="23" t="s">
        <v>217</v>
      </c>
      <c r="P60" s="9">
        <v>226.07</v>
      </c>
      <c r="Q60" s="1">
        <v>3</v>
      </c>
      <c r="R60" s="9">
        <v>1747.3400000000001</v>
      </c>
      <c r="S60" s="9">
        <v>1957.0208000000002</v>
      </c>
      <c r="AA60" s="27">
        <v>54</v>
      </c>
      <c r="AB60" s="27">
        <v>16</v>
      </c>
      <c r="AC60" s="27" t="s">
        <v>217</v>
      </c>
    </row>
    <row r="61" spans="2:29" x14ac:dyDescent="0.2">
      <c r="B61" s="1">
        <v>55</v>
      </c>
      <c r="C61" s="1">
        <v>1054</v>
      </c>
      <c r="D61" s="2">
        <v>44214</v>
      </c>
      <c r="E61" s="1">
        <v>1800</v>
      </c>
      <c r="F61" s="1">
        <v>16</v>
      </c>
      <c r="G61" s="1">
        <f t="shared" si="0"/>
        <v>4</v>
      </c>
      <c r="H61" s="23" t="str">
        <f t="shared" si="6"/>
        <v>Hitachi</v>
      </c>
      <c r="I61" s="23" t="s">
        <v>55</v>
      </c>
      <c r="J61" s="1">
        <f t="shared" si="1"/>
        <v>8</v>
      </c>
      <c r="K61" s="23" t="str">
        <f t="shared" si="2"/>
        <v>Actually a Flipper</v>
      </c>
      <c r="L61" s="1" t="s">
        <v>19</v>
      </c>
      <c r="M61" s="1" t="s">
        <v>56</v>
      </c>
      <c r="N61" s="17">
        <v>40184001</v>
      </c>
      <c r="O61" s="23" t="s">
        <v>218</v>
      </c>
      <c r="P61" s="9">
        <v>226.07</v>
      </c>
      <c r="Q61" s="1">
        <v>3</v>
      </c>
      <c r="R61" s="9">
        <v>1747.3400000000001</v>
      </c>
      <c r="S61" s="9">
        <v>1957.0208000000002</v>
      </c>
      <c r="AA61" s="27">
        <v>55</v>
      </c>
      <c r="AB61" s="27">
        <v>16</v>
      </c>
      <c r="AC61" s="27" t="s">
        <v>218</v>
      </c>
    </row>
    <row r="62" spans="2:29" x14ac:dyDescent="0.2">
      <c r="B62" s="1">
        <v>56</v>
      </c>
      <c r="C62" s="1">
        <v>1054</v>
      </c>
      <c r="D62" s="2">
        <v>44214</v>
      </c>
      <c r="E62" s="1">
        <v>1800</v>
      </c>
      <c r="F62" s="1">
        <v>17</v>
      </c>
      <c r="G62" s="1">
        <f t="shared" si="0"/>
        <v>4</v>
      </c>
      <c r="H62" s="23" t="str">
        <f t="shared" si="6"/>
        <v>Hitachi</v>
      </c>
      <c r="I62" s="23" t="s">
        <v>57</v>
      </c>
      <c r="J62" s="1">
        <f t="shared" si="1"/>
        <v>10</v>
      </c>
      <c r="K62" s="23" t="str">
        <f t="shared" si="2"/>
        <v>Barista Express</v>
      </c>
      <c r="L62" s="1" t="s">
        <v>1</v>
      </c>
      <c r="M62" s="1" t="s">
        <v>58</v>
      </c>
      <c r="N62" s="17">
        <v>40182001</v>
      </c>
      <c r="O62" s="23" t="s">
        <v>219</v>
      </c>
      <c r="P62" s="9">
        <v>172.63</v>
      </c>
      <c r="Q62" s="1">
        <v>1</v>
      </c>
      <c r="R62" s="9">
        <v>1747.3400000000001</v>
      </c>
      <c r="S62" s="9">
        <v>1957.0208000000002</v>
      </c>
      <c r="AA62" s="27">
        <v>56</v>
      </c>
      <c r="AB62" s="27">
        <v>17</v>
      </c>
      <c r="AC62" s="27" t="s">
        <v>219</v>
      </c>
    </row>
    <row r="63" spans="2:29" x14ac:dyDescent="0.2">
      <c r="B63" s="1">
        <v>57</v>
      </c>
      <c r="C63" s="1">
        <v>1054</v>
      </c>
      <c r="D63" s="2">
        <v>44214</v>
      </c>
      <c r="E63" s="1">
        <v>1800</v>
      </c>
      <c r="F63" s="1">
        <v>19</v>
      </c>
      <c r="G63" s="1">
        <f t="shared" si="0"/>
        <v>4</v>
      </c>
      <c r="H63" s="23" t="str">
        <f t="shared" si="6"/>
        <v>Hitachi</v>
      </c>
      <c r="I63" s="23" t="s">
        <v>59</v>
      </c>
      <c r="J63" s="1">
        <f t="shared" si="1"/>
        <v>13</v>
      </c>
      <c r="K63" s="23" t="str">
        <f t="shared" si="2"/>
        <v>Mini Tablet</v>
      </c>
      <c r="L63" s="1" t="s">
        <v>13</v>
      </c>
      <c r="M63" s="1" t="s">
        <v>60</v>
      </c>
      <c r="N63" s="17">
        <v>5850009</v>
      </c>
      <c r="O63" s="23" t="s">
        <v>224</v>
      </c>
      <c r="P63" s="9">
        <v>448.25</v>
      </c>
      <c r="Q63" s="1">
        <v>2</v>
      </c>
      <c r="R63" s="9">
        <v>1747.3400000000001</v>
      </c>
      <c r="S63" s="9">
        <v>1957.0208000000002</v>
      </c>
      <c r="AA63" s="27">
        <v>57</v>
      </c>
      <c r="AB63" s="27">
        <v>19</v>
      </c>
      <c r="AC63" s="27" t="s">
        <v>224</v>
      </c>
    </row>
    <row r="64" spans="2:29" x14ac:dyDescent="0.2">
      <c r="B64" s="1">
        <v>58</v>
      </c>
      <c r="C64" s="1">
        <v>1054</v>
      </c>
      <c r="D64" s="2">
        <v>44214</v>
      </c>
      <c r="E64" s="1">
        <v>1800</v>
      </c>
      <c r="F64" s="1">
        <v>19</v>
      </c>
      <c r="G64" s="1">
        <f t="shared" si="0"/>
        <v>4</v>
      </c>
      <c r="H64" s="23" t="str">
        <f t="shared" si="6"/>
        <v>Hitachi</v>
      </c>
      <c r="I64" s="23" t="s">
        <v>59</v>
      </c>
      <c r="J64" s="1">
        <f t="shared" si="1"/>
        <v>13</v>
      </c>
      <c r="K64" s="23" t="str">
        <f t="shared" si="2"/>
        <v>Mini Tablet</v>
      </c>
      <c r="L64" s="1" t="s">
        <v>13</v>
      </c>
      <c r="M64" s="1" t="s">
        <v>60</v>
      </c>
      <c r="N64" s="17">
        <v>5850009</v>
      </c>
      <c r="O64" s="23" t="s">
        <v>225</v>
      </c>
      <c r="P64" s="9">
        <v>448.25</v>
      </c>
      <c r="Q64" s="1">
        <v>2</v>
      </c>
      <c r="R64" s="9">
        <v>1747.3400000000001</v>
      </c>
      <c r="S64" s="9">
        <v>1957.0208000000002</v>
      </c>
      <c r="AA64" s="27">
        <v>58</v>
      </c>
      <c r="AB64" s="27">
        <v>19</v>
      </c>
      <c r="AC64" s="27" t="s">
        <v>225</v>
      </c>
    </row>
    <row r="65" spans="2:29" x14ac:dyDescent="0.2">
      <c r="B65" s="4">
        <v>59</v>
      </c>
      <c r="C65" s="4">
        <v>1056</v>
      </c>
      <c r="D65" s="5">
        <v>44214</v>
      </c>
      <c r="E65" s="4">
        <v>1900</v>
      </c>
      <c r="F65" s="4">
        <v>30</v>
      </c>
      <c r="G65" s="4">
        <f t="shared" si="0"/>
        <v>6</v>
      </c>
      <c r="H65" s="23" t="str">
        <f>MID(I65, 1, FIND(" ", I65, FIND(" ", I65)+1)-1)</f>
        <v>LG Electronics</v>
      </c>
      <c r="I65" s="23" t="s">
        <v>268</v>
      </c>
      <c r="J65" s="4">
        <f t="shared" si="1"/>
        <v>19</v>
      </c>
      <c r="K65" s="23" t="str">
        <f t="shared" si="2"/>
        <v>Super Tablet X</v>
      </c>
      <c r="L65" s="4" t="s">
        <v>13</v>
      </c>
      <c r="M65" s="4" t="s">
        <v>62</v>
      </c>
      <c r="N65" s="16">
        <v>11577</v>
      </c>
      <c r="O65" s="23" t="s">
        <v>172</v>
      </c>
      <c r="P65" s="8">
        <v>1842</v>
      </c>
      <c r="Q65" s="4">
        <v>2</v>
      </c>
      <c r="R65" s="8">
        <v>7666</v>
      </c>
      <c r="S65" s="8">
        <v>8585.92</v>
      </c>
      <c r="AA65" s="27">
        <v>59</v>
      </c>
      <c r="AB65" s="27">
        <v>30</v>
      </c>
      <c r="AC65" s="27" t="s">
        <v>172</v>
      </c>
    </row>
    <row r="66" spans="2:29" x14ac:dyDescent="0.2">
      <c r="B66" s="4">
        <v>60</v>
      </c>
      <c r="C66" s="4">
        <v>1056</v>
      </c>
      <c r="D66" s="5">
        <v>44214</v>
      </c>
      <c r="E66" s="4">
        <v>1900</v>
      </c>
      <c r="F66" s="4">
        <v>30</v>
      </c>
      <c r="G66" s="4">
        <f t="shared" si="0"/>
        <v>6</v>
      </c>
      <c r="H66" s="23" t="str">
        <f>MID(I66, 1, FIND(" ", I66, FIND(" ", I66)+1)-1)</f>
        <v>LG Electronics</v>
      </c>
      <c r="I66" s="23" t="s">
        <v>268</v>
      </c>
      <c r="J66" s="4">
        <f t="shared" si="1"/>
        <v>19</v>
      </c>
      <c r="K66" s="23" t="str">
        <f t="shared" si="2"/>
        <v>Super Tablet X</v>
      </c>
      <c r="L66" s="4" t="s">
        <v>13</v>
      </c>
      <c r="M66" s="4" t="s">
        <v>62</v>
      </c>
      <c r="N66" s="16">
        <v>11577</v>
      </c>
      <c r="O66" s="23" t="s">
        <v>173</v>
      </c>
      <c r="P66" s="8">
        <v>1842</v>
      </c>
      <c r="Q66" s="4">
        <v>2</v>
      </c>
      <c r="R66" s="8">
        <v>7666</v>
      </c>
      <c r="S66" s="8">
        <v>8585.92</v>
      </c>
      <c r="AA66" s="27">
        <v>60</v>
      </c>
      <c r="AB66" s="27">
        <v>30</v>
      </c>
      <c r="AC66" s="27" t="s">
        <v>173</v>
      </c>
    </row>
    <row r="67" spans="2:29" x14ac:dyDescent="0.2">
      <c r="B67" s="4">
        <v>61</v>
      </c>
      <c r="C67" s="4">
        <v>1056</v>
      </c>
      <c r="D67" s="5">
        <v>44214</v>
      </c>
      <c r="E67" s="4">
        <v>1900</v>
      </c>
      <c r="F67" s="4">
        <v>36</v>
      </c>
      <c r="G67" s="4">
        <f t="shared" si="0"/>
        <v>7</v>
      </c>
      <c r="H67" s="23" t="str">
        <f t="shared" ref="H67:H72" si="7">MID(I67, 1, FIND(" ", I67)-1)</f>
        <v>Microsoft</v>
      </c>
      <c r="I67" s="23" t="s">
        <v>63</v>
      </c>
      <c r="J67" s="4">
        <f t="shared" si="1"/>
        <v>17</v>
      </c>
      <c r="K67" s="23" t="str">
        <f t="shared" si="2"/>
        <v>Super Tablet</v>
      </c>
      <c r="L67" s="4" t="s">
        <v>13</v>
      </c>
      <c r="M67" s="4" t="s">
        <v>64</v>
      </c>
      <c r="N67" s="16">
        <v>41491</v>
      </c>
      <c r="O67" s="23" t="s">
        <v>182</v>
      </c>
      <c r="P67" s="8">
        <v>1991</v>
      </c>
      <c r="Q67" s="4">
        <v>2</v>
      </c>
      <c r="R67" s="8">
        <v>7666</v>
      </c>
      <c r="S67" s="8">
        <v>8585.92</v>
      </c>
      <c r="AA67" s="27">
        <v>61</v>
      </c>
      <c r="AB67" s="27">
        <v>36</v>
      </c>
      <c r="AC67" s="27" t="s">
        <v>182</v>
      </c>
    </row>
    <row r="68" spans="2:29" x14ac:dyDescent="0.2">
      <c r="B68" s="4">
        <v>62</v>
      </c>
      <c r="C68" s="4">
        <v>1056</v>
      </c>
      <c r="D68" s="5">
        <v>44214</v>
      </c>
      <c r="E68" s="4">
        <v>1900</v>
      </c>
      <c r="F68" s="4">
        <v>36</v>
      </c>
      <c r="G68" s="4">
        <f t="shared" si="0"/>
        <v>7</v>
      </c>
      <c r="H68" s="23" t="str">
        <f t="shared" si="7"/>
        <v>Microsoft</v>
      </c>
      <c r="I68" s="23" t="s">
        <v>63</v>
      </c>
      <c r="J68" s="4">
        <f t="shared" si="1"/>
        <v>17</v>
      </c>
      <c r="K68" s="23" t="str">
        <f t="shared" si="2"/>
        <v>Super Tablet</v>
      </c>
      <c r="L68" s="4" t="s">
        <v>13</v>
      </c>
      <c r="M68" s="4" t="s">
        <v>64</v>
      </c>
      <c r="N68" s="16">
        <v>41491</v>
      </c>
      <c r="O68" s="23" t="s">
        <v>183</v>
      </c>
      <c r="P68" s="8">
        <v>1991</v>
      </c>
      <c r="Q68" s="4">
        <v>2</v>
      </c>
      <c r="R68" s="8">
        <v>7666</v>
      </c>
      <c r="S68" s="8">
        <v>8585.92</v>
      </c>
      <c r="AA68" s="27">
        <v>62</v>
      </c>
      <c r="AB68" s="27">
        <v>36</v>
      </c>
      <c r="AC68" s="27" t="s">
        <v>183</v>
      </c>
    </row>
    <row r="69" spans="2:29" x14ac:dyDescent="0.2">
      <c r="B69" s="1">
        <v>63</v>
      </c>
      <c r="C69" s="1">
        <v>1057</v>
      </c>
      <c r="D69" s="2">
        <v>44214</v>
      </c>
      <c r="E69" s="1">
        <v>2000</v>
      </c>
      <c r="F69" s="1">
        <v>31</v>
      </c>
      <c r="G69" s="1">
        <f t="shared" si="0"/>
        <v>7</v>
      </c>
      <c r="H69" s="23" t="str">
        <f t="shared" si="7"/>
        <v>Microsoft</v>
      </c>
      <c r="I69" s="23" t="s">
        <v>269</v>
      </c>
      <c r="J69" s="1">
        <f t="shared" si="1"/>
        <v>4</v>
      </c>
      <c r="K69" s="23" t="str">
        <f t="shared" si="2"/>
        <v>55" HDTV</v>
      </c>
      <c r="L69" s="1" t="s">
        <v>239</v>
      </c>
      <c r="M69" s="1" t="s">
        <v>270</v>
      </c>
      <c r="N69" s="17">
        <v>56014</v>
      </c>
      <c r="O69" s="23" t="s">
        <v>66</v>
      </c>
      <c r="P69" s="9">
        <v>2605</v>
      </c>
      <c r="Q69" s="1">
        <v>2</v>
      </c>
      <c r="R69" s="9">
        <v>5210</v>
      </c>
      <c r="S69" s="9">
        <v>5835.2</v>
      </c>
      <c r="AA69" s="27">
        <v>63</v>
      </c>
      <c r="AB69" s="27">
        <v>31</v>
      </c>
      <c r="AC69" s="27" t="s">
        <v>66</v>
      </c>
    </row>
    <row r="70" spans="2:29" x14ac:dyDescent="0.2">
      <c r="B70" s="1">
        <v>64</v>
      </c>
      <c r="C70" s="1">
        <v>1057</v>
      </c>
      <c r="D70" s="2">
        <v>44214</v>
      </c>
      <c r="E70" s="1">
        <v>2000</v>
      </c>
      <c r="F70" s="1">
        <v>31</v>
      </c>
      <c r="G70" s="1">
        <f t="shared" si="0"/>
        <v>7</v>
      </c>
      <c r="H70" s="23" t="str">
        <f t="shared" si="7"/>
        <v>Microsoft</v>
      </c>
      <c r="I70" s="23" t="s">
        <v>269</v>
      </c>
      <c r="J70" s="1">
        <f t="shared" si="1"/>
        <v>4</v>
      </c>
      <c r="K70" s="23" t="str">
        <f t="shared" si="2"/>
        <v>55" HDTV</v>
      </c>
      <c r="L70" s="1" t="s">
        <v>239</v>
      </c>
      <c r="M70" s="1" t="s">
        <v>270</v>
      </c>
      <c r="N70" s="17">
        <v>56014</v>
      </c>
      <c r="O70" s="23" t="s">
        <v>9</v>
      </c>
      <c r="P70" s="9">
        <v>2605</v>
      </c>
      <c r="Q70" s="1">
        <v>2</v>
      </c>
      <c r="R70" s="9">
        <v>5210</v>
      </c>
      <c r="S70" s="9">
        <v>5835.2</v>
      </c>
      <c r="AA70" s="27">
        <v>64</v>
      </c>
      <c r="AB70" s="27">
        <v>31</v>
      </c>
      <c r="AC70" s="27" t="s">
        <v>9</v>
      </c>
    </row>
    <row r="71" spans="2:29" x14ac:dyDescent="0.2">
      <c r="B71" s="4">
        <v>65</v>
      </c>
      <c r="C71" s="4">
        <v>1058</v>
      </c>
      <c r="D71" s="5">
        <v>44214</v>
      </c>
      <c r="E71" s="4">
        <v>2100</v>
      </c>
      <c r="F71" s="4">
        <v>35</v>
      </c>
      <c r="G71" s="4">
        <f t="shared" ref="G71:G126" si="8">LOOKUP(H71, $V$26:$V$35, $U$26:$U$35)</f>
        <v>7</v>
      </c>
      <c r="H71" s="23" t="str">
        <f t="shared" si="7"/>
        <v>Microsoft</v>
      </c>
      <c r="I71" s="23" t="s">
        <v>271</v>
      </c>
      <c r="J71" s="4">
        <f t="shared" ref="J71:J126" si="9">LOOKUP(K71, $Y$26:$Y$46, $X$26:$X$46)</f>
        <v>16</v>
      </c>
      <c r="K71" s="23" t="str">
        <f t="shared" ref="K71:K126" si="10">TRIM(SUBSTITUTE(I71,H71,""))</f>
        <v>Really Smartphone X</v>
      </c>
      <c r="L71" s="4" t="s">
        <v>19</v>
      </c>
      <c r="M71" s="4" t="s">
        <v>67</v>
      </c>
      <c r="N71" s="16">
        <v>13628</v>
      </c>
      <c r="O71" s="23" t="s">
        <v>179</v>
      </c>
      <c r="P71" s="8">
        <v>1350</v>
      </c>
      <c r="Q71" s="4">
        <v>1</v>
      </c>
      <c r="R71" s="8">
        <v>0</v>
      </c>
      <c r="S71" s="8">
        <v>0</v>
      </c>
      <c r="AA71" s="27">
        <v>65</v>
      </c>
      <c r="AB71" s="27">
        <v>35</v>
      </c>
      <c r="AC71" s="27" t="s">
        <v>179</v>
      </c>
    </row>
    <row r="72" spans="2:29" x14ac:dyDescent="0.2">
      <c r="B72" s="4">
        <v>66</v>
      </c>
      <c r="C72" s="4">
        <v>1058</v>
      </c>
      <c r="D72" s="5">
        <v>44214</v>
      </c>
      <c r="E72" s="4">
        <v>2100</v>
      </c>
      <c r="F72" s="4">
        <v>35</v>
      </c>
      <c r="G72" s="4">
        <f t="shared" si="8"/>
        <v>7</v>
      </c>
      <c r="H72" s="23" t="str">
        <f t="shared" si="7"/>
        <v>Microsoft</v>
      </c>
      <c r="I72" s="23" t="s">
        <v>271</v>
      </c>
      <c r="J72" s="4">
        <f t="shared" si="9"/>
        <v>16</v>
      </c>
      <c r="K72" s="23" t="str">
        <f t="shared" si="10"/>
        <v>Really Smartphone X</v>
      </c>
      <c r="L72" s="4" t="s">
        <v>19</v>
      </c>
      <c r="M72" s="4" t="s">
        <v>67</v>
      </c>
      <c r="N72" s="16">
        <v>13628</v>
      </c>
      <c r="O72" s="23" t="s">
        <v>180</v>
      </c>
      <c r="P72" s="8">
        <v>1350</v>
      </c>
      <c r="Q72" s="4">
        <v>-1</v>
      </c>
      <c r="R72" s="8">
        <v>0</v>
      </c>
      <c r="S72" s="8">
        <v>0</v>
      </c>
      <c r="AA72" s="27">
        <v>66</v>
      </c>
      <c r="AB72" s="27">
        <v>35</v>
      </c>
      <c r="AC72" s="27" t="s">
        <v>180</v>
      </c>
    </row>
    <row r="73" spans="2:29" x14ac:dyDescent="0.2">
      <c r="B73" s="1">
        <v>67</v>
      </c>
      <c r="C73" s="1">
        <v>1064</v>
      </c>
      <c r="D73" s="2">
        <v>44215</v>
      </c>
      <c r="E73" s="1">
        <v>2200</v>
      </c>
      <c r="F73" s="1">
        <v>29</v>
      </c>
      <c r="G73" s="1">
        <f t="shared" si="8"/>
        <v>6</v>
      </c>
      <c r="H73" s="23" t="str">
        <f>MID(I73, 1, FIND(" ", I73, FIND(" ", I73)+1)-1)</f>
        <v>LG Electronics</v>
      </c>
      <c r="I73" s="23" t="s">
        <v>61</v>
      </c>
      <c r="J73" s="1">
        <f t="shared" si="9"/>
        <v>17</v>
      </c>
      <c r="K73" s="23" t="str">
        <f t="shared" si="10"/>
        <v>Super Tablet</v>
      </c>
      <c r="L73" s="1" t="s">
        <v>13</v>
      </c>
      <c r="M73" s="1" t="s">
        <v>69</v>
      </c>
      <c r="N73" s="17">
        <v>8335</v>
      </c>
      <c r="O73" s="23" t="s">
        <v>171</v>
      </c>
      <c r="P73" s="9">
        <v>1435</v>
      </c>
      <c r="Q73" s="1">
        <v>-2</v>
      </c>
      <c r="R73" s="9">
        <v>-2870</v>
      </c>
      <c r="S73" s="9">
        <v>-3214.4</v>
      </c>
      <c r="AA73" s="27">
        <v>67</v>
      </c>
      <c r="AB73" s="27">
        <v>29</v>
      </c>
      <c r="AC73" s="27" t="s">
        <v>171</v>
      </c>
    </row>
    <row r="74" spans="2:29" x14ac:dyDescent="0.2">
      <c r="B74" s="1">
        <v>68</v>
      </c>
      <c r="C74" s="1">
        <v>1064</v>
      </c>
      <c r="D74" s="2">
        <v>44215</v>
      </c>
      <c r="E74" s="1">
        <v>2200</v>
      </c>
      <c r="F74" s="1">
        <v>29</v>
      </c>
      <c r="G74" s="1">
        <f t="shared" si="8"/>
        <v>6</v>
      </c>
      <c r="H74" s="23" t="str">
        <f>MID(I74, 1, FIND(" ", I74, FIND(" ", I74)+1)-1)</f>
        <v>LG Electronics</v>
      </c>
      <c r="I74" s="23" t="s">
        <v>61</v>
      </c>
      <c r="J74" s="1">
        <f t="shared" si="9"/>
        <v>17</v>
      </c>
      <c r="K74" s="23" t="str">
        <f t="shared" si="10"/>
        <v>Super Tablet</v>
      </c>
      <c r="L74" s="1" t="s">
        <v>13</v>
      </c>
      <c r="M74" s="1" t="s">
        <v>69</v>
      </c>
      <c r="N74" s="17">
        <v>8335</v>
      </c>
      <c r="O74" s="23" t="s">
        <v>272</v>
      </c>
      <c r="P74" s="9">
        <v>1435</v>
      </c>
      <c r="Q74" s="1">
        <v>-2</v>
      </c>
      <c r="R74" s="9">
        <v>-2870</v>
      </c>
      <c r="S74" s="9">
        <v>-3214.4</v>
      </c>
      <c r="AA74" s="27">
        <v>68</v>
      </c>
      <c r="AB74" s="27">
        <v>29</v>
      </c>
      <c r="AC74" s="27" t="s">
        <v>272</v>
      </c>
    </row>
    <row r="75" spans="2:29" x14ac:dyDescent="0.2">
      <c r="B75" s="4">
        <v>69</v>
      </c>
      <c r="C75" s="4">
        <v>1089</v>
      </c>
      <c r="D75" s="5">
        <v>44251</v>
      </c>
      <c r="E75" s="4">
        <v>2300</v>
      </c>
      <c r="F75" s="4">
        <v>33</v>
      </c>
      <c r="G75" s="4">
        <f t="shared" si="8"/>
        <v>7</v>
      </c>
      <c r="H75" s="23" t="str">
        <f>MID(I75, 1, FIND(" ", I75)-1)</f>
        <v>Microsoft</v>
      </c>
      <c r="I75" s="23" t="s">
        <v>70</v>
      </c>
      <c r="J75" s="4">
        <f t="shared" si="9"/>
        <v>14</v>
      </c>
      <c r="K75" s="23" t="str">
        <f t="shared" si="10"/>
        <v>Not-as Smartphone</v>
      </c>
      <c r="L75" s="4" t="s">
        <v>19</v>
      </c>
      <c r="M75" s="4" t="s">
        <v>71</v>
      </c>
      <c r="N75" s="16">
        <v>2124</v>
      </c>
      <c r="O75" s="23" t="s">
        <v>174</v>
      </c>
      <c r="P75" s="8">
        <v>358.74</v>
      </c>
      <c r="Q75" s="4">
        <v>-2</v>
      </c>
      <c r="R75" s="8">
        <v>-717.48</v>
      </c>
      <c r="S75" s="8">
        <v>-803.57760000000007</v>
      </c>
      <c r="AA75" s="27">
        <v>69</v>
      </c>
      <c r="AB75" s="27">
        <v>33</v>
      </c>
      <c r="AC75" s="27" t="s">
        <v>174</v>
      </c>
    </row>
    <row r="76" spans="2:29" x14ac:dyDescent="0.2">
      <c r="B76" s="4">
        <v>70</v>
      </c>
      <c r="C76" s="4">
        <v>1089</v>
      </c>
      <c r="D76" s="5">
        <v>44251</v>
      </c>
      <c r="E76" s="4">
        <v>2300</v>
      </c>
      <c r="F76" s="4">
        <v>33</v>
      </c>
      <c r="G76" s="4">
        <f t="shared" si="8"/>
        <v>7</v>
      </c>
      <c r="H76" s="23" t="str">
        <f>MID(I76, 1, FIND(" ", I76)-1)</f>
        <v>Microsoft</v>
      </c>
      <c r="I76" s="23" t="s">
        <v>70</v>
      </c>
      <c r="J76" s="4">
        <f t="shared" si="9"/>
        <v>14</v>
      </c>
      <c r="K76" s="23" t="str">
        <f t="shared" si="10"/>
        <v>Not-as Smartphone</v>
      </c>
      <c r="L76" s="4" t="s">
        <v>19</v>
      </c>
      <c r="M76" s="4" t="s">
        <v>71</v>
      </c>
      <c r="N76" s="16">
        <v>2124</v>
      </c>
      <c r="O76" s="23" t="s">
        <v>273</v>
      </c>
      <c r="P76" s="8">
        <v>358.74</v>
      </c>
      <c r="Q76" s="4">
        <v>-2</v>
      </c>
      <c r="R76" s="8">
        <v>-717.48</v>
      </c>
      <c r="S76" s="8">
        <v>-803.57760000000007</v>
      </c>
      <c r="AA76" s="27">
        <v>70</v>
      </c>
      <c r="AB76" s="27">
        <v>33</v>
      </c>
      <c r="AC76" s="27" t="s">
        <v>273</v>
      </c>
    </row>
    <row r="77" spans="2:29" x14ac:dyDescent="0.2">
      <c r="B77" s="1">
        <v>71</v>
      </c>
      <c r="C77" s="1">
        <v>1090</v>
      </c>
      <c r="D77" s="2">
        <v>44251</v>
      </c>
      <c r="E77" s="1">
        <v>2400</v>
      </c>
      <c r="F77" s="1">
        <v>8</v>
      </c>
      <c r="G77" s="1">
        <f t="shared" si="8"/>
        <v>2</v>
      </c>
      <c r="H77" s="23" t="str">
        <f t="shared" ref="H77:H101" si="11">MID(I77, 1, FIND(" ", I77, FIND(" ", I77)+1)-1)</f>
        <v>Boxstore Inc.</v>
      </c>
      <c r="I77" s="23" t="s">
        <v>274</v>
      </c>
      <c r="J77" s="1">
        <f t="shared" si="9"/>
        <v>18</v>
      </c>
      <c r="K77" s="23" t="str">
        <f t="shared" si="10"/>
        <v>Super Tablet 1TB</v>
      </c>
      <c r="L77" s="1" t="s">
        <v>13</v>
      </c>
      <c r="M77" s="1" t="s">
        <v>73</v>
      </c>
      <c r="N77" s="17">
        <v>8360</v>
      </c>
      <c r="O77" s="23" t="s">
        <v>133</v>
      </c>
      <c r="P77" s="9">
        <v>2000</v>
      </c>
      <c r="Q77" s="1">
        <v>4</v>
      </c>
      <c r="R77" s="9">
        <v>8000</v>
      </c>
      <c r="S77" s="9">
        <v>8960</v>
      </c>
      <c r="AA77" s="27">
        <v>71</v>
      </c>
      <c r="AB77" s="27">
        <v>8</v>
      </c>
      <c r="AC77" s="27" t="s">
        <v>133</v>
      </c>
    </row>
    <row r="78" spans="2:29" x14ac:dyDescent="0.2">
      <c r="B78" s="1">
        <v>72</v>
      </c>
      <c r="C78" s="1">
        <v>1090</v>
      </c>
      <c r="D78" s="2">
        <v>44251</v>
      </c>
      <c r="E78" s="1">
        <v>2400</v>
      </c>
      <c r="F78" s="1">
        <v>8</v>
      </c>
      <c r="G78" s="1">
        <f t="shared" si="8"/>
        <v>2</v>
      </c>
      <c r="H78" s="23" t="str">
        <f t="shared" si="11"/>
        <v>Boxstore Inc.</v>
      </c>
      <c r="I78" s="23" t="s">
        <v>274</v>
      </c>
      <c r="J78" s="1">
        <f t="shared" si="9"/>
        <v>18</v>
      </c>
      <c r="K78" s="23" t="str">
        <f t="shared" si="10"/>
        <v>Super Tablet 1TB</v>
      </c>
      <c r="L78" s="1" t="s">
        <v>13</v>
      </c>
      <c r="M78" s="1" t="s">
        <v>73</v>
      </c>
      <c r="N78" s="17">
        <v>8360</v>
      </c>
      <c r="O78" s="23" t="s">
        <v>134</v>
      </c>
      <c r="P78" s="9">
        <v>2000</v>
      </c>
      <c r="Q78" s="1">
        <v>4</v>
      </c>
      <c r="R78" s="9">
        <v>8000</v>
      </c>
      <c r="S78" s="9">
        <v>8960</v>
      </c>
      <c r="AA78" s="27">
        <v>72</v>
      </c>
      <c r="AB78" s="27">
        <v>8</v>
      </c>
      <c r="AC78" s="27" t="s">
        <v>134</v>
      </c>
    </row>
    <row r="79" spans="2:29" x14ac:dyDescent="0.2">
      <c r="B79" s="1">
        <v>73</v>
      </c>
      <c r="C79" s="1">
        <v>1090</v>
      </c>
      <c r="D79" s="2">
        <v>44251</v>
      </c>
      <c r="E79" s="1">
        <v>2400</v>
      </c>
      <c r="F79" s="1">
        <v>8</v>
      </c>
      <c r="G79" s="1">
        <f t="shared" si="8"/>
        <v>2</v>
      </c>
      <c r="H79" s="23" t="str">
        <f t="shared" si="11"/>
        <v>Boxstore Inc.</v>
      </c>
      <c r="I79" s="23" t="s">
        <v>274</v>
      </c>
      <c r="J79" s="1">
        <f t="shared" si="9"/>
        <v>18</v>
      </c>
      <c r="K79" s="23" t="str">
        <f t="shared" si="10"/>
        <v>Super Tablet 1TB</v>
      </c>
      <c r="L79" s="1" t="s">
        <v>13</v>
      </c>
      <c r="M79" s="1" t="s">
        <v>73</v>
      </c>
      <c r="N79" s="17">
        <v>8360</v>
      </c>
      <c r="O79" s="23" t="s">
        <v>136</v>
      </c>
      <c r="P79" s="9">
        <v>2000</v>
      </c>
      <c r="Q79" s="1">
        <v>4</v>
      </c>
      <c r="R79" s="9">
        <v>8000</v>
      </c>
      <c r="S79" s="9">
        <v>8960</v>
      </c>
      <c r="AA79" s="27">
        <v>73</v>
      </c>
      <c r="AB79" s="27">
        <v>8</v>
      </c>
      <c r="AC79" s="27" t="s">
        <v>136</v>
      </c>
    </row>
    <row r="80" spans="2:29" x14ac:dyDescent="0.2">
      <c r="B80" s="1">
        <v>74</v>
      </c>
      <c r="C80" s="1">
        <v>1090</v>
      </c>
      <c r="D80" s="2">
        <v>44251</v>
      </c>
      <c r="E80" s="1">
        <v>2400</v>
      </c>
      <c r="F80" s="1">
        <v>8</v>
      </c>
      <c r="G80" s="1">
        <f t="shared" si="8"/>
        <v>2</v>
      </c>
      <c r="H80" s="23" t="str">
        <f t="shared" si="11"/>
        <v>Boxstore Inc.</v>
      </c>
      <c r="I80" s="23" t="s">
        <v>274</v>
      </c>
      <c r="J80" s="1">
        <f t="shared" si="9"/>
        <v>18</v>
      </c>
      <c r="K80" s="23" t="str">
        <f t="shared" si="10"/>
        <v>Super Tablet 1TB</v>
      </c>
      <c r="L80" s="1" t="s">
        <v>13</v>
      </c>
      <c r="M80" s="1" t="s">
        <v>73</v>
      </c>
      <c r="N80" s="17">
        <v>8360</v>
      </c>
      <c r="O80" s="23" t="s">
        <v>137</v>
      </c>
      <c r="P80" s="9">
        <v>2000</v>
      </c>
      <c r="Q80" s="1">
        <v>4</v>
      </c>
      <c r="R80" s="9">
        <v>8000</v>
      </c>
      <c r="S80" s="9">
        <v>8960</v>
      </c>
      <c r="AA80" s="27">
        <v>74</v>
      </c>
      <c r="AB80" s="27">
        <v>8</v>
      </c>
      <c r="AC80" s="27" t="s">
        <v>137</v>
      </c>
    </row>
    <row r="81" spans="2:29" x14ac:dyDescent="0.2">
      <c r="B81" s="4">
        <v>75</v>
      </c>
      <c r="C81" s="4">
        <v>1091</v>
      </c>
      <c r="D81" s="5">
        <v>44244</v>
      </c>
      <c r="E81" s="4">
        <v>2500</v>
      </c>
      <c r="F81" s="4">
        <v>11</v>
      </c>
      <c r="G81" s="4">
        <f t="shared" si="8"/>
        <v>3</v>
      </c>
      <c r="H81" s="23" t="str">
        <f t="shared" si="11"/>
        <v>Dell Technologies</v>
      </c>
      <c r="I81" s="23" t="s">
        <v>74</v>
      </c>
      <c r="J81" s="4">
        <f t="shared" si="9"/>
        <v>6</v>
      </c>
      <c r="K81" s="23" t="str">
        <f t="shared" si="10"/>
        <v>65" HDTV</v>
      </c>
      <c r="L81" s="4" t="s">
        <v>241</v>
      </c>
      <c r="M81" s="4" t="s">
        <v>76</v>
      </c>
      <c r="N81" s="16">
        <v>51281</v>
      </c>
      <c r="O81" s="23" t="s">
        <v>210</v>
      </c>
      <c r="P81" s="8">
        <v>6665.33</v>
      </c>
      <c r="Q81" s="4">
        <v>3</v>
      </c>
      <c r="R81" s="8">
        <v>19395.989999999998</v>
      </c>
      <c r="S81" s="8">
        <v>21723.5088</v>
      </c>
      <c r="AA81" s="27">
        <v>75</v>
      </c>
      <c r="AB81" s="27">
        <v>11</v>
      </c>
      <c r="AC81" s="27" t="s">
        <v>210</v>
      </c>
    </row>
    <row r="82" spans="2:29" x14ac:dyDescent="0.2">
      <c r="B82" s="4">
        <v>76</v>
      </c>
      <c r="C82" s="4">
        <v>1091</v>
      </c>
      <c r="D82" s="5">
        <v>44244</v>
      </c>
      <c r="E82" s="4">
        <v>2500</v>
      </c>
      <c r="F82" s="4">
        <v>11</v>
      </c>
      <c r="G82" s="4">
        <f t="shared" si="8"/>
        <v>3</v>
      </c>
      <c r="H82" s="23" t="str">
        <f t="shared" si="11"/>
        <v>Dell Technologies</v>
      </c>
      <c r="I82" s="23" t="s">
        <v>74</v>
      </c>
      <c r="J82" s="4">
        <f t="shared" si="9"/>
        <v>6</v>
      </c>
      <c r="K82" s="23" t="str">
        <f t="shared" si="10"/>
        <v>65" HDTV</v>
      </c>
      <c r="L82" s="4" t="s">
        <v>241</v>
      </c>
      <c r="M82" s="4" t="s">
        <v>76</v>
      </c>
      <c r="N82" s="16">
        <v>51281</v>
      </c>
      <c r="O82" s="23" t="s">
        <v>211</v>
      </c>
      <c r="P82" s="8">
        <v>6665.33</v>
      </c>
      <c r="Q82" s="4">
        <v>3</v>
      </c>
      <c r="R82" s="8">
        <v>19395.989999999998</v>
      </c>
      <c r="S82" s="8">
        <v>21723.5088</v>
      </c>
      <c r="AA82" s="27">
        <v>76</v>
      </c>
      <c r="AB82" s="27">
        <v>11</v>
      </c>
      <c r="AC82" s="27" t="s">
        <v>211</v>
      </c>
    </row>
    <row r="83" spans="2:29" x14ac:dyDescent="0.2">
      <c r="B83" s="4">
        <v>77</v>
      </c>
      <c r="C83" s="4">
        <v>1091</v>
      </c>
      <c r="D83" s="5">
        <v>44244</v>
      </c>
      <c r="E83" s="4">
        <v>2500</v>
      </c>
      <c r="F83" s="4">
        <v>12</v>
      </c>
      <c r="G83" s="4">
        <f t="shared" si="8"/>
        <v>3</v>
      </c>
      <c r="H83" s="23" t="str">
        <f t="shared" si="11"/>
        <v>Dell Technologies</v>
      </c>
      <c r="I83" s="23" t="s">
        <v>275</v>
      </c>
      <c r="J83" s="4">
        <f t="shared" si="9"/>
        <v>5</v>
      </c>
      <c r="K83" s="23" t="str">
        <f t="shared" si="10"/>
        <v>60" HDTV</v>
      </c>
      <c r="L83" s="4" t="s">
        <v>241</v>
      </c>
      <c r="M83" s="4" t="s">
        <v>276</v>
      </c>
      <c r="N83" s="16">
        <v>51287</v>
      </c>
      <c r="O83" s="23" t="s">
        <v>212</v>
      </c>
      <c r="P83" s="8">
        <v>6065.33</v>
      </c>
      <c r="Q83" s="4">
        <v>3</v>
      </c>
      <c r="R83" s="8">
        <v>19395.989999999998</v>
      </c>
      <c r="S83" s="8">
        <v>21723.5088</v>
      </c>
      <c r="AA83" s="27">
        <v>77</v>
      </c>
      <c r="AB83" s="27">
        <v>12</v>
      </c>
      <c r="AC83" s="27" t="s">
        <v>212</v>
      </c>
    </row>
    <row r="84" spans="2:29" x14ac:dyDescent="0.2">
      <c r="B84" s="1">
        <v>78</v>
      </c>
      <c r="C84" s="1">
        <v>1102</v>
      </c>
      <c r="D84" s="2">
        <v>44253</v>
      </c>
      <c r="E84" s="1">
        <v>2600</v>
      </c>
      <c r="F84" s="1">
        <v>26</v>
      </c>
      <c r="G84" s="1">
        <f t="shared" si="8"/>
        <v>6</v>
      </c>
      <c r="H84" s="23" t="str">
        <f t="shared" si="11"/>
        <v>LG Electronics</v>
      </c>
      <c r="I84" s="23" t="s">
        <v>78</v>
      </c>
      <c r="J84" s="1">
        <f t="shared" si="9"/>
        <v>13</v>
      </c>
      <c r="K84" s="23" t="str">
        <f t="shared" si="10"/>
        <v>Mini Tablet</v>
      </c>
      <c r="L84" s="1" t="s">
        <v>13</v>
      </c>
      <c r="M84" s="1" t="s">
        <v>79</v>
      </c>
      <c r="N84" s="17">
        <v>2136</v>
      </c>
      <c r="O84" s="23" t="s">
        <v>157</v>
      </c>
      <c r="P84" s="9">
        <v>374.63</v>
      </c>
      <c r="Q84" s="1">
        <v>6</v>
      </c>
      <c r="R84" s="9">
        <v>2247.7800000000002</v>
      </c>
      <c r="S84" s="9">
        <f>R84*1.12</f>
        <v>2517.5136000000007</v>
      </c>
      <c r="AA84" s="27">
        <v>78</v>
      </c>
      <c r="AB84" s="27">
        <v>26</v>
      </c>
      <c r="AC84" s="27" t="s">
        <v>157</v>
      </c>
    </row>
    <row r="85" spans="2:29" x14ac:dyDescent="0.2">
      <c r="B85" s="1">
        <v>79</v>
      </c>
      <c r="C85" s="1">
        <v>1102</v>
      </c>
      <c r="D85" s="2">
        <v>44253</v>
      </c>
      <c r="E85" s="1">
        <v>2600</v>
      </c>
      <c r="F85" s="1">
        <v>26</v>
      </c>
      <c r="G85" s="1">
        <f t="shared" si="8"/>
        <v>6</v>
      </c>
      <c r="H85" s="23" t="str">
        <f t="shared" si="11"/>
        <v>LG Electronics</v>
      </c>
      <c r="I85" s="23" t="s">
        <v>78</v>
      </c>
      <c r="J85" s="1">
        <f t="shared" si="9"/>
        <v>13</v>
      </c>
      <c r="K85" s="23" t="str">
        <f t="shared" si="10"/>
        <v>Mini Tablet</v>
      </c>
      <c r="L85" s="1" t="s">
        <v>13</v>
      </c>
      <c r="M85" s="1" t="s">
        <v>79</v>
      </c>
      <c r="N85" s="17">
        <v>2136</v>
      </c>
      <c r="O85" s="23" t="s">
        <v>158</v>
      </c>
      <c r="P85" s="9">
        <v>374.63</v>
      </c>
      <c r="Q85" s="1">
        <v>6</v>
      </c>
      <c r="R85" s="9">
        <v>2247.7800000000002</v>
      </c>
      <c r="S85" s="9">
        <v>2517.5136000000002</v>
      </c>
      <c r="AA85" s="27">
        <v>79</v>
      </c>
      <c r="AB85" s="27">
        <v>26</v>
      </c>
      <c r="AC85" s="27" t="s">
        <v>158</v>
      </c>
    </row>
    <row r="86" spans="2:29" x14ac:dyDescent="0.2">
      <c r="B86" s="1">
        <v>80</v>
      </c>
      <c r="C86" s="1">
        <v>1102</v>
      </c>
      <c r="D86" s="2">
        <v>44253</v>
      </c>
      <c r="E86" s="1">
        <v>2600</v>
      </c>
      <c r="F86" s="1">
        <v>26</v>
      </c>
      <c r="G86" s="1">
        <f t="shared" si="8"/>
        <v>6</v>
      </c>
      <c r="H86" s="23" t="str">
        <f t="shared" si="11"/>
        <v>LG Electronics</v>
      </c>
      <c r="I86" s="23" t="s">
        <v>78</v>
      </c>
      <c r="J86" s="1">
        <f t="shared" si="9"/>
        <v>13</v>
      </c>
      <c r="K86" s="23" t="str">
        <f t="shared" si="10"/>
        <v>Mini Tablet</v>
      </c>
      <c r="L86" s="1" t="s">
        <v>13</v>
      </c>
      <c r="M86" s="1" t="s">
        <v>79</v>
      </c>
      <c r="N86" s="17">
        <v>2136</v>
      </c>
      <c r="O86" s="23" t="s">
        <v>161</v>
      </c>
      <c r="P86" s="9">
        <v>374.63</v>
      </c>
      <c r="Q86" s="1">
        <v>6</v>
      </c>
      <c r="R86" s="9">
        <v>2247.7800000000002</v>
      </c>
      <c r="S86" s="9">
        <v>2517.5136000000002</v>
      </c>
      <c r="AA86" s="27">
        <v>80</v>
      </c>
      <c r="AB86" s="27">
        <v>26</v>
      </c>
      <c r="AC86" s="27" t="s">
        <v>161</v>
      </c>
    </row>
    <row r="87" spans="2:29" x14ac:dyDescent="0.2">
      <c r="B87" s="1">
        <v>81</v>
      </c>
      <c r="C87" s="1">
        <v>1102</v>
      </c>
      <c r="D87" s="2">
        <v>44253</v>
      </c>
      <c r="E87" s="1">
        <v>2600</v>
      </c>
      <c r="F87" s="1">
        <v>26</v>
      </c>
      <c r="G87" s="1">
        <f t="shared" si="8"/>
        <v>6</v>
      </c>
      <c r="H87" s="23" t="str">
        <f t="shared" si="11"/>
        <v>LG Electronics</v>
      </c>
      <c r="I87" s="23" t="s">
        <v>78</v>
      </c>
      <c r="J87" s="1">
        <f t="shared" si="9"/>
        <v>13</v>
      </c>
      <c r="K87" s="23" t="str">
        <f t="shared" si="10"/>
        <v>Mini Tablet</v>
      </c>
      <c r="L87" s="1" t="s">
        <v>13</v>
      </c>
      <c r="M87" s="1" t="s">
        <v>79</v>
      </c>
      <c r="N87" s="17">
        <v>2136</v>
      </c>
      <c r="O87" s="23" t="s">
        <v>162</v>
      </c>
      <c r="P87" s="9">
        <v>374.63</v>
      </c>
      <c r="Q87" s="1">
        <v>6</v>
      </c>
      <c r="R87" s="9">
        <v>2247.7800000000002</v>
      </c>
      <c r="S87" s="9">
        <v>2517.5136000000002</v>
      </c>
      <c r="AA87" s="27">
        <v>81</v>
      </c>
      <c r="AB87" s="27">
        <v>26</v>
      </c>
      <c r="AC87" s="27" t="s">
        <v>162</v>
      </c>
    </row>
    <row r="88" spans="2:29" x14ac:dyDescent="0.2">
      <c r="B88" s="1">
        <v>82</v>
      </c>
      <c r="C88" s="1">
        <v>1102</v>
      </c>
      <c r="D88" s="2">
        <v>44253</v>
      </c>
      <c r="E88" s="1">
        <v>2600</v>
      </c>
      <c r="F88" s="1">
        <v>26</v>
      </c>
      <c r="G88" s="1">
        <f t="shared" si="8"/>
        <v>6</v>
      </c>
      <c r="H88" s="23" t="str">
        <f t="shared" si="11"/>
        <v>LG Electronics</v>
      </c>
      <c r="I88" s="23" t="s">
        <v>78</v>
      </c>
      <c r="J88" s="1">
        <f t="shared" si="9"/>
        <v>13</v>
      </c>
      <c r="K88" s="23" t="str">
        <f t="shared" si="10"/>
        <v>Mini Tablet</v>
      </c>
      <c r="L88" s="1" t="s">
        <v>13</v>
      </c>
      <c r="M88" s="1" t="s">
        <v>79</v>
      </c>
      <c r="N88" s="17">
        <v>2136</v>
      </c>
      <c r="O88" s="23" t="s">
        <v>164</v>
      </c>
      <c r="P88" s="9">
        <v>374.63</v>
      </c>
      <c r="Q88" s="1">
        <v>6</v>
      </c>
      <c r="R88" s="9">
        <v>2247.7800000000002</v>
      </c>
      <c r="S88" s="9">
        <v>2517.5136000000002</v>
      </c>
      <c r="AA88" s="27">
        <v>82</v>
      </c>
      <c r="AB88" s="27">
        <v>26</v>
      </c>
      <c r="AC88" s="27" t="s">
        <v>164</v>
      </c>
    </row>
    <row r="89" spans="2:29" x14ac:dyDescent="0.2">
      <c r="B89" s="1">
        <v>83</v>
      </c>
      <c r="C89" s="1">
        <v>1102</v>
      </c>
      <c r="D89" s="2">
        <v>44253</v>
      </c>
      <c r="E89" s="1">
        <v>2600</v>
      </c>
      <c r="F89" s="1">
        <v>26</v>
      </c>
      <c r="G89" s="1">
        <f t="shared" si="8"/>
        <v>6</v>
      </c>
      <c r="H89" s="23" t="str">
        <f t="shared" si="11"/>
        <v>LG Electronics</v>
      </c>
      <c r="I89" s="23" t="s">
        <v>78</v>
      </c>
      <c r="J89" s="1">
        <f t="shared" si="9"/>
        <v>13</v>
      </c>
      <c r="K89" s="23" t="str">
        <f t="shared" si="10"/>
        <v>Mini Tablet</v>
      </c>
      <c r="L89" s="1" t="s">
        <v>13</v>
      </c>
      <c r="M89" s="1" t="s">
        <v>79</v>
      </c>
      <c r="N89" s="17">
        <v>2136</v>
      </c>
      <c r="O89" s="23" t="s">
        <v>165</v>
      </c>
      <c r="P89" s="9">
        <v>374.63</v>
      </c>
      <c r="Q89" s="1">
        <v>6</v>
      </c>
      <c r="R89" s="9">
        <v>2247.7800000000002</v>
      </c>
      <c r="S89" s="9">
        <v>2517.5136000000002</v>
      </c>
      <c r="AA89" s="27">
        <v>83</v>
      </c>
      <c r="AB89" s="27">
        <v>26</v>
      </c>
      <c r="AC89" s="27" t="s">
        <v>165</v>
      </c>
    </row>
    <row r="90" spans="2:29" x14ac:dyDescent="0.2">
      <c r="B90" s="4">
        <v>84</v>
      </c>
      <c r="C90" s="4">
        <v>1105</v>
      </c>
      <c r="D90" s="5">
        <v>44253</v>
      </c>
      <c r="E90" s="4">
        <v>2700</v>
      </c>
      <c r="F90" s="4">
        <v>13</v>
      </c>
      <c r="G90" s="4">
        <f t="shared" si="8"/>
        <v>3</v>
      </c>
      <c r="H90" s="23" t="str">
        <f t="shared" si="11"/>
        <v>Dell Technologies</v>
      </c>
      <c r="I90" s="23" t="s">
        <v>80</v>
      </c>
      <c r="J90" s="4">
        <f t="shared" si="9"/>
        <v>13</v>
      </c>
      <c r="K90" s="23" t="str">
        <f t="shared" si="10"/>
        <v>Mini Tablet</v>
      </c>
      <c r="L90" s="4" t="s">
        <v>13</v>
      </c>
      <c r="M90" s="4" t="s">
        <v>81</v>
      </c>
      <c r="N90" s="16">
        <v>8211010</v>
      </c>
      <c r="O90" s="23" t="s">
        <v>231</v>
      </c>
      <c r="P90" s="8">
        <v>499.5</v>
      </c>
      <c r="Q90" s="4">
        <v>3</v>
      </c>
      <c r="R90" s="8">
        <v>1498.5</v>
      </c>
      <c r="S90" s="8">
        <v>1678.32</v>
      </c>
      <c r="AA90" s="27">
        <v>84</v>
      </c>
      <c r="AB90" s="27">
        <v>13</v>
      </c>
      <c r="AC90" s="27" t="s">
        <v>231</v>
      </c>
    </row>
    <row r="91" spans="2:29" x14ac:dyDescent="0.2">
      <c r="B91" s="4">
        <v>85</v>
      </c>
      <c r="C91" s="4">
        <v>1105</v>
      </c>
      <c r="D91" s="5">
        <v>44253</v>
      </c>
      <c r="E91" s="4">
        <v>2700</v>
      </c>
      <c r="F91" s="4">
        <v>13</v>
      </c>
      <c r="G91" s="4">
        <f t="shared" si="8"/>
        <v>3</v>
      </c>
      <c r="H91" s="23" t="str">
        <f t="shared" si="11"/>
        <v>Dell Technologies</v>
      </c>
      <c r="I91" s="23" t="s">
        <v>80</v>
      </c>
      <c r="J91" s="4">
        <f t="shared" si="9"/>
        <v>13</v>
      </c>
      <c r="K91" s="23" t="str">
        <f t="shared" si="10"/>
        <v>Mini Tablet</v>
      </c>
      <c r="L91" s="4" t="s">
        <v>13</v>
      </c>
      <c r="M91" s="4" t="s">
        <v>81</v>
      </c>
      <c r="N91" s="16">
        <v>8211010</v>
      </c>
      <c r="O91" s="23" t="s">
        <v>213</v>
      </c>
      <c r="P91" s="8">
        <v>499.5</v>
      </c>
      <c r="Q91" s="4">
        <v>3</v>
      </c>
      <c r="R91" s="8">
        <v>1498.5</v>
      </c>
      <c r="S91" s="8">
        <v>1678.32</v>
      </c>
      <c r="AA91" s="27">
        <v>85</v>
      </c>
      <c r="AB91" s="27">
        <v>13</v>
      </c>
      <c r="AC91" s="27" t="s">
        <v>213</v>
      </c>
    </row>
    <row r="92" spans="2:29" x14ac:dyDescent="0.2">
      <c r="B92" s="4">
        <v>86</v>
      </c>
      <c r="C92" s="4">
        <v>1105</v>
      </c>
      <c r="D92" s="5">
        <v>44253</v>
      </c>
      <c r="E92" s="4">
        <v>2700</v>
      </c>
      <c r="F92" s="4">
        <v>13</v>
      </c>
      <c r="G92" s="4">
        <f t="shared" si="8"/>
        <v>3</v>
      </c>
      <c r="H92" s="23" t="str">
        <f t="shared" si="11"/>
        <v>Dell Technologies</v>
      </c>
      <c r="I92" s="23" t="s">
        <v>80</v>
      </c>
      <c r="J92" s="4">
        <f t="shared" si="9"/>
        <v>13</v>
      </c>
      <c r="K92" s="23" t="str">
        <f t="shared" si="10"/>
        <v>Mini Tablet</v>
      </c>
      <c r="L92" s="4" t="s">
        <v>13</v>
      </c>
      <c r="M92" s="4" t="s">
        <v>81</v>
      </c>
      <c r="N92" s="16">
        <v>8211010</v>
      </c>
      <c r="O92" s="23" t="s">
        <v>214</v>
      </c>
      <c r="P92" s="8">
        <v>499.5</v>
      </c>
      <c r="Q92" s="4">
        <v>3</v>
      </c>
      <c r="R92" s="8">
        <v>1498.5</v>
      </c>
      <c r="S92" s="8">
        <v>1678.32</v>
      </c>
      <c r="AA92" s="27">
        <v>86</v>
      </c>
      <c r="AB92" s="27">
        <v>13</v>
      </c>
      <c r="AC92" s="27" t="s">
        <v>214</v>
      </c>
    </row>
    <row r="93" spans="2:29" x14ac:dyDescent="0.2">
      <c r="B93" s="1">
        <v>87</v>
      </c>
      <c r="C93" s="1">
        <v>1107</v>
      </c>
      <c r="D93" s="2">
        <v>44260</v>
      </c>
      <c r="E93" s="1">
        <v>2800</v>
      </c>
      <c r="F93" s="1">
        <v>26</v>
      </c>
      <c r="G93" s="1">
        <f t="shared" si="8"/>
        <v>6</v>
      </c>
      <c r="H93" s="23" t="str">
        <f t="shared" si="11"/>
        <v>LG Electronics</v>
      </c>
      <c r="I93" s="23" t="s">
        <v>78</v>
      </c>
      <c r="J93" s="1">
        <f t="shared" si="9"/>
        <v>13</v>
      </c>
      <c r="K93" s="23" t="str">
        <f t="shared" si="10"/>
        <v>Mini Tablet</v>
      </c>
      <c r="L93" s="1" t="s">
        <v>13</v>
      </c>
      <c r="M93" s="1" t="s">
        <v>79</v>
      </c>
      <c r="N93" s="17">
        <v>2136</v>
      </c>
      <c r="O93" s="23" t="s">
        <v>159</v>
      </c>
      <c r="P93" s="9">
        <v>374.63</v>
      </c>
      <c r="Q93" s="1">
        <v>3</v>
      </c>
      <c r="R93" s="9">
        <v>1123.8899999999999</v>
      </c>
      <c r="S93" s="9">
        <v>1258.7567999999999</v>
      </c>
      <c r="AA93" s="27">
        <v>87</v>
      </c>
      <c r="AB93" s="27">
        <v>26</v>
      </c>
      <c r="AC93" s="27" t="s">
        <v>159</v>
      </c>
    </row>
    <row r="94" spans="2:29" x14ac:dyDescent="0.2">
      <c r="B94" s="1">
        <v>88</v>
      </c>
      <c r="C94" s="1">
        <v>1107</v>
      </c>
      <c r="D94" s="2">
        <v>44260</v>
      </c>
      <c r="E94" s="1">
        <v>2800</v>
      </c>
      <c r="F94" s="1">
        <v>26</v>
      </c>
      <c r="G94" s="1">
        <f t="shared" si="8"/>
        <v>6</v>
      </c>
      <c r="H94" s="23" t="str">
        <f t="shared" si="11"/>
        <v>LG Electronics</v>
      </c>
      <c r="I94" s="23" t="s">
        <v>78</v>
      </c>
      <c r="J94" s="1">
        <f t="shared" si="9"/>
        <v>13</v>
      </c>
      <c r="K94" s="23" t="str">
        <f t="shared" si="10"/>
        <v>Mini Tablet</v>
      </c>
      <c r="L94" s="1" t="s">
        <v>13</v>
      </c>
      <c r="M94" s="1" t="s">
        <v>79</v>
      </c>
      <c r="N94" s="17">
        <v>2136</v>
      </c>
      <c r="O94" s="23" t="s">
        <v>160</v>
      </c>
      <c r="P94" s="9">
        <v>374.63</v>
      </c>
      <c r="Q94" s="1">
        <v>3</v>
      </c>
      <c r="R94" s="9">
        <v>1123.8899999999999</v>
      </c>
      <c r="S94" s="9">
        <v>1258.7567999999999</v>
      </c>
      <c r="AA94" s="27">
        <v>88</v>
      </c>
      <c r="AB94" s="27">
        <v>26</v>
      </c>
      <c r="AC94" s="27" t="s">
        <v>160</v>
      </c>
    </row>
    <row r="95" spans="2:29" x14ac:dyDescent="0.2">
      <c r="B95" s="1">
        <v>89</v>
      </c>
      <c r="C95" s="1">
        <v>1107</v>
      </c>
      <c r="D95" s="2">
        <v>44260</v>
      </c>
      <c r="E95" s="1">
        <v>2800</v>
      </c>
      <c r="F95" s="1">
        <v>26</v>
      </c>
      <c r="G95" s="1">
        <f t="shared" si="8"/>
        <v>6</v>
      </c>
      <c r="H95" s="23" t="str">
        <f t="shared" si="11"/>
        <v>LG Electronics</v>
      </c>
      <c r="I95" s="23" t="s">
        <v>78</v>
      </c>
      <c r="J95" s="1">
        <f t="shared" si="9"/>
        <v>13</v>
      </c>
      <c r="K95" s="23" t="str">
        <f t="shared" si="10"/>
        <v>Mini Tablet</v>
      </c>
      <c r="L95" s="1" t="s">
        <v>13</v>
      </c>
      <c r="M95" s="1" t="s">
        <v>79</v>
      </c>
      <c r="N95" s="17">
        <v>2136</v>
      </c>
      <c r="O95" s="23" t="s">
        <v>163</v>
      </c>
      <c r="P95" s="9">
        <v>374.63</v>
      </c>
      <c r="Q95" s="1">
        <v>3</v>
      </c>
      <c r="R95" s="9">
        <v>1123.8899999999999</v>
      </c>
      <c r="S95" s="9">
        <v>1258.7567999999999</v>
      </c>
      <c r="AA95" s="27">
        <v>89</v>
      </c>
      <c r="AB95" s="27">
        <v>26</v>
      </c>
      <c r="AC95" s="27" t="s">
        <v>163</v>
      </c>
    </row>
    <row r="96" spans="2:29" x14ac:dyDescent="0.2">
      <c r="B96" s="4">
        <v>90</v>
      </c>
      <c r="C96" s="4">
        <v>1111</v>
      </c>
      <c r="D96" s="5">
        <v>44253</v>
      </c>
      <c r="E96" s="4">
        <v>2900</v>
      </c>
      <c r="F96" s="4">
        <v>28</v>
      </c>
      <c r="G96" s="4">
        <f t="shared" si="8"/>
        <v>6</v>
      </c>
      <c r="H96" s="23" t="str">
        <f t="shared" si="11"/>
        <v>LG Electronics</v>
      </c>
      <c r="I96" s="23" t="s">
        <v>33</v>
      </c>
      <c r="J96" s="4">
        <f t="shared" si="9"/>
        <v>15</v>
      </c>
      <c r="K96" s="23" t="str">
        <f t="shared" si="10"/>
        <v>Really Smartphone</v>
      </c>
      <c r="L96" s="4" t="s">
        <v>19</v>
      </c>
      <c r="M96" s="4" t="s">
        <v>82</v>
      </c>
      <c r="N96" s="16">
        <v>41398</v>
      </c>
      <c r="O96" s="23" t="s">
        <v>168</v>
      </c>
      <c r="P96" s="8">
        <v>1200</v>
      </c>
      <c r="Q96" s="4">
        <v>2</v>
      </c>
      <c r="R96" s="8">
        <v>2400</v>
      </c>
      <c r="S96" s="8">
        <v>2688</v>
      </c>
      <c r="AA96" s="27">
        <v>90</v>
      </c>
      <c r="AB96" s="27">
        <v>28</v>
      </c>
      <c r="AC96" s="27" t="s">
        <v>168</v>
      </c>
    </row>
    <row r="97" spans="2:29" x14ac:dyDescent="0.2">
      <c r="B97" s="4">
        <v>91</v>
      </c>
      <c r="C97" s="4">
        <v>1111</v>
      </c>
      <c r="D97" s="5">
        <v>44253</v>
      </c>
      <c r="E97" s="4">
        <v>2900</v>
      </c>
      <c r="F97" s="4">
        <v>28</v>
      </c>
      <c r="G97" s="4">
        <f t="shared" si="8"/>
        <v>6</v>
      </c>
      <c r="H97" s="23" t="str">
        <f t="shared" si="11"/>
        <v>LG Electronics</v>
      </c>
      <c r="I97" s="23" t="s">
        <v>33</v>
      </c>
      <c r="J97" s="4">
        <f t="shared" si="9"/>
        <v>15</v>
      </c>
      <c r="K97" s="23" t="str">
        <f t="shared" si="10"/>
        <v>Really Smartphone</v>
      </c>
      <c r="L97" s="4" t="s">
        <v>19</v>
      </c>
      <c r="M97" s="4" t="s">
        <v>82</v>
      </c>
      <c r="N97" s="16">
        <v>41398</v>
      </c>
      <c r="O97" s="23" t="s">
        <v>169</v>
      </c>
      <c r="P97" s="8">
        <v>1200</v>
      </c>
      <c r="Q97" s="4">
        <v>2</v>
      </c>
      <c r="R97" s="8">
        <v>2400</v>
      </c>
      <c r="S97" s="8">
        <v>2688</v>
      </c>
      <c r="AA97" s="27">
        <v>91</v>
      </c>
      <c r="AB97" s="27">
        <v>28</v>
      </c>
      <c r="AC97" s="27" t="s">
        <v>169</v>
      </c>
    </row>
    <row r="98" spans="2:29" x14ac:dyDescent="0.2">
      <c r="B98" s="4">
        <v>92</v>
      </c>
      <c r="C98" s="4">
        <v>1111</v>
      </c>
      <c r="D98" s="5">
        <v>44253</v>
      </c>
      <c r="E98" s="4">
        <v>2900</v>
      </c>
      <c r="F98" s="4">
        <v>43</v>
      </c>
      <c r="G98" s="4">
        <f t="shared" si="8"/>
        <v>9</v>
      </c>
      <c r="H98" s="23" t="str">
        <f t="shared" si="11"/>
        <v>Samsung Electronics</v>
      </c>
      <c r="I98" s="23" t="s">
        <v>83</v>
      </c>
      <c r="J98" s="4">
        <f t="shared" si="9"/>
        <v>17</v>
      </c>
      <c r="K98" s="23" t="str">
        <f t="shared" si="10"/>
        <v>Super Tablet</v>
      </c>
      <c r="L98" s="4" t="s">
        <v>13</v>
      </c>
      <c r="M98" s="4" t="s">
        <v>84</v>
      </c>
      <c r="N98" s="16">
        <v>8335</v>
      </c>
      <c r="O98" s="23" t="s">
        <v>194</v>
      </c>
      <c r="P98" s="8">
        <v>1435</v>
      </c>
      <c r="Q98" s="4">
        <v>-1</v>
      </c>
      <c r="R98" s="8">
        <v>2400</v>
      </c>
      <c r="S98" s="8">
        <v>2688</v>
      </c>
      <c r="AA98" s="27">
        <v>92</v>
      </c>
      <c r="AB98" s="27">
        <v>43</v>
      </c>
      <c r="AC98" s="27" t="s">
        <v>194</v>
      </c>
    </row>
    <row r="99" spans="2:29" x14ac:dyDescent="0.2">
      <c r="B99" s="4">
        <v>93</v>
      </c>
      <c r="C99" s="4">
        <v>1111</v>
      </c>
      <c r="D99" s="5">
        <v>44253</v>
      </c>
      <c r="E99" s="4">
        <v>2900</v>
      </c>
      <c r="F99" s="4">
        <v>43</v>
      </c>
      <c r="G99" s="4">
        <f t="shared" si="8"/>
        <v>9</v>
      </c>
      <c r="H99" s="23" t="str">
        <f t="shared" si="11"/>
        <v>Samsung Electronics</v>
      </c>
      <c r="I99" s="23" t="s">
        <v>83</v>
      </c>
      <c r="J99" s="4">
        <f t="shared" si="9"/>
        <v>17</v>
      </c>
      <c r="K99" s="23" t="str">
        <f t="shared" si="10"/>
        <v>Super Tablet</v>
      </c>
      <c r="L99" s="4" t="s">
        <v>13</v>
      </c>
      <c r="M99" s="4" t="s">
        <v>84</v>
      </c>
      <c r="N99" s="16">
        <v>8335</v>
      </c>
      <c r="O99" s="23" t="s">
        <v>195</v>
      </c>
      <c r="P99" s="8">
        <v>1435</v>
      </c>
      <c r="Q99" s="4">
        <v>1</v>
      </c>
      <c r="R99" s="8">
        <v>2400</v>
      </c>
      <c r="S99" s="8">
        <v>2688</v>
      </c>
      <c r="AA99" s="27">
        <v>93</v>
      </c>
      <c r="AB99" s="27">
        <v>43</v>
      </c>
      <c r="AC99" s="27" t="s">
        <v>195</v>
      </c>
    </row>
    <row r="100" spans="2:29" x14ac:dyDescent="0.2">
      <c r="B100" s="1">
        <v>94</v>
      </c>
      <c r="C100" s="1">
        <v>1114</v>
      </c>
      <c r="D100" s="2">
        <v>44263</v>
      </c>
      <c r="E100" s="1">
        <v>3000</v>
      </c>
      <c r="F100" s="1">
        <v>27</v>
      </c>
      <c r="G100" s="1">
        <f t="shared" si="8"/>
        <v>6</v>
      </c>
      <c r="H100" s="23" t="str">
        <f t="shared" si="11"/>
        <v>LG Electronics</v>
      </c>
      <c r="I100" s="23" t="s">
        <v>85</v>
      </c>
      <c r="J100" s="1">
        <f t="shared" si="9"/>
        <v>14</v>
      </c>
      <c r="K100" s="23" t="str">
        <f t="shared" si="10"/>
        <v>Not-as Smartphone</v>
      </c>
      <c r="L100" s="1" t="s">
        <v>19</v>
      </c>
      <c r="M100" s="1" t="s">
        <v>86</v>
      </c>
      <c r="N100" s="17">
        <v>2124</v>
      </c>
      <c r="O100" s="23" t="s">
        <v>166</v>
      </c>
      <c r="P100" s="9">
        <v>358.74</v>
      </c>
      <c r="Q100" s="1">
        <v>2</v>
      </c>
      <c r="R100" s="9">
        <v>717.48</v>
      </c>
      <c r="S100" s="9">
        <v>803.57760000000007</v>
      </c>
      <c r="AA100" s="27">
        <v>94</v>
      </c>
      <c r="AB100" s="27">
        <v>27</v>
      </c>
      <c r="AC100" s="27" t="s">
        <v>166</v>
      </c>
    </row>
    <row r="101" spans="2:29" x14ac:dyDescent="0.2">
      <c r="B101" s="1">
        <v>95</v>
      </c>
      <c r="C101" s="1">
        <v>1114</v>
      </c>
      <c r="D101" s="2">
        <v>44263</v>
      </c>
      <c r="E101" s="1">
        <v>3000</v>
      </c>
      <c r="F101" s="1">
        <v>27</v>
      </c>
      <c r="G101" s="1">
        <f t="shared" si="8"/>
        <v>6</v>
      </c>
      <c r="H101" s="23" t="str">
        <f t="shared" si="11"/>
        <v>LG Electronics</v>
      </c>
      <c r="I101" s="23" t="s">
        <v>85</v>
      </c>
      <c r="J101" s="1">
        <f t="shared" si="9"/>
        <v>14</v>
      </c>
      <c r="K101" s="23" t="str">
        <f t="shared" si="10"/>
        <v>Not-as Smartphone</v>
      </c>
      <c r="L101" s="1" t="s">
        <v>19</v>
      </c>
      <c r="M101" s="1" t="s">
        <v>86</v>
      </c>
      <c r="N101" s="17">
        <v>2124</v>
      </c>
      <c r="O101" s="23" t="s">
        <v>167</v>
      </c>
      <c r="P101" s="9">
        <v>358.74</v>
      </c>
      <c r="Q101" s="1">
        <v>2</v>
      </c>
      <c r="R101" s="9">
        <v>717.48</v>
      </c>
      <c r="S101" s="9">
        <v>803.57760000000007</v>
      </c>
      <c r="AA101" s="27">
        <v>95</v>
      </c>
      <c r="AB101" s="27">
        <v>27</v>
      </c>
      <c r="AC101" s="27" t="s">
        <v>167</v>
      </c>
    </row>
    <row r="102" spans="2:29" x14ac:dyDescent="0.2">
      <c r="B102" s="4">
        <v>96</v>
      </c>
      <c r="C102" s="4">
        <v>1117</v>
      </c>
      <c r="D102" s="5">
        <v>44259</v>
      </c>
      <c r="E102" s="4">
        <v>3100</v>
      </c>
      <c r="F102" s="4">
        <v>18</v>
      </c>
      <c r="G102" s="4">
        <f t="shared" si="8"/>
        <v>4</v>
      </c>
      <c r="H102" s="23" t="str">
        <f t="shared" ref="H102:H109" si="12">MID(I102, 1, FIND(" ", I102)-1)</f>
        <v>Hitachi</v>
      </c>
      <c r="I102" s="23" t="s">
        <v>47</v>
      </c>
      <c r="J102" s="4">
        <f t="shared" si="9"/>
        <v>12</v>
      </c>
      <c r="K102" s="23" t="str">
        <f t="shared" si="10"/>
        <v>Dryer</v>
      </c>
      <c r="L102" s="4" t="s">
        <v>267</v>
      </c>
      <c r="M102" s="4" t="s">
        <v>87</v>
      </c>
      <c r="N102" s="16">
        <v>8359</v>
      </c>
      <c r="O102" s="23" t="s">
        <v>221</v>
      </c>
      <c r="P102" s="8">
        <v>710</v>
      </c>
      <c r="Q102" s="4">
        <v>-1</v>
      </c>
      <c r="R102" s="8">
        <v>3000</v>
      </c>
      <c r="S102" s="8">
        <v>3360</v>
      </c>
      <c r="AA102" s="27">
        <v>96</v>
      </c>
      <c r="AB102" s="27">
        <v>18</v>
      </c>
      <c r="AC102" s="27" t="s">
        <v>221</v>
      </c>
    </row>
    <row r="103" spans="2:29" x14ac:dyDescent="0.2">
      <c r="B103" s="4">
        <v>97</v>
      </c>
      <c r="C103" s="4">
        <v>1117</v>
      </c>
      <c r="D103" s="5">
        <v>44259</v>
      </c>
      <c r="E103" s="4">
        <v>3100</v>
      </c>
      <c r="F103" s="4">
        <v>18</v>
      </c>
      <c r="G103" s="4">
        <f t="shared" si="8"/>
        <v>4</v>
      </c>
      <c r="H103" s="23" t="str">
        <f t="shared" si="12"/>
        <v>Hitachi</v>
      </c>
      <c r="I103" s="23" t="s">
        <v>47</v>
      </c>
      <c r="J103" s="4">
        <f t="shared" si="9"/>
        <v>12</v>
      </c>
      <c r="K103" s="23" t="str">
        <f t="shared" si="10"/>
        <v>Dryer</v>
      </c>
      <c r="L103" s="4" t="s">
        <v>267</v>
      </c>
      <c r="M103" s="4" t="s">
        <v>87</v>
      </c>
      <c r="N103" s="16">
        <v>8359</v>
      </c>
      <c r="O103" s="23" t="s">
        <v>222</v>
      </c>
      <c r="P103" s="8">
        <v>710</v>
      </c>
      <c r="Q103" s="4">
        <v>1</v>
      </c>
      <c r="R103" s="8">
        <v>3000</v>
      </c>
      <c r="S103" s="8">
        <v>3360</v>
      </c>
      <c r="AA103" s="27">
        <v>97</v>
      </c>
      <c r="AB103" s="27">
        <v>18</v>
      </c>
      <c r="AC103" s="27" t="s">
        <v>222</v>
      </c>
    </row>
    <row r="104" spans="2:29" x14ac:dyDescent="0.2">
      <c r="B104" s="4">
        <v>98</v>
      </c>
      <c r="C104" s="4">
        <v>1117</v>
      </c>
      <c r="D104" s="5">
        <v>44259</v>
      </c>
      <c r="E104" s="4">
        <v>3100</v>
      </c>
      <c r="F104" s="4">
        <v>48</v>
      </c>
      <c r="G104" s="4">
        <f t="shared" si="8"/>
        <v>10</v>
      </c>
      <c r="H104" s="23" t="str">
        <f t="shared" si="12"/>
        <v>Sony</v>
      </c>
      <c r="I104" s="23" t="s">
        <v>53</v>
      </c>
      <c r="J104" s="4">
        <f t="shared" si="9"/>
        <v>17</v>
      </c>
      <c r="K104" s="23" t="str">
        <f t="shared" si="10"/>
        <v>Super Tablet</v>
      </c>
      <c r="L104" s="4" t="s">
        <v>13</v>
      </c>
      <c r="M104" s="4" t="s">
        <v>88</v>
      </c>
      <c r="N104" s="16">
        <v>8355</v>
      </c>
      <c r="O104" s="23" t="s">
        <v>206</v>
      </c>
      <c r="P104" s="8">
        <v>1500</v>
      </c>
      <c r="Q104" s="4">
        <v>2</v>
      </c>
      <c r="R104" s="8">
        <v>3000</v>
      </c>
      <c r="S104" s="8">
        <v>3360</v>
      </c>
      <c r="AA104" s="27">
        <v>98</v>
      </c>
      <c r="AB104" s="27">
        <v>48</v>
      </c>
      <c r="AC104" s="27" t="s">
        <v>206</v>
      </c>
    </row>
    <row r="105" spans="2:29" x14ac:dyDescent="0.2">
      <c r="B105" s="4">
        <v>99</v>
      </c>
      <c r="C105" s="4">
        <v>1117</v>
      </c>
      <c r="D105" s="5">
        <v>44259</v>
      </c>
      <c r="E105" s="4">
        <v>3100</v>
      </c>
      <c r="F105" s="4">
        <v>48</v>
      </c>
      <c r="G105" s="4">
        <f t="shared" si="8"/>
        <v>10</v>
      </c>
      <c r="H105" s="23" t="str">
        <f t="shared" si="12"/>
        <v>Sony</v>
      </c>
      <c r="I105" s="23" t="s">
        <v>53</v>
      </c>
      <c r="J105" s="4">
        <f t="shared" si="9"/>
        <v>17</v>
      </c>
      <c r="K105" s="23" t="str">
        <f t="shared" si="10"/>
        <v>Super Tablet</v>
      </c>
      <c r="L105" s="4" t="s">
        <v>13</v>
      </c>
      <c r="M105" s="4" t="s">
        <v>88</v>
      </c>
      <c r="N105" s="16">
        <v>8355</v>
      </c>
      <c r="O105" s="23" t="s">
        <v>207</v>
      </c>
      <c r="P105" s="8">
        <v>1500</v>
      </c>
      <c r="Q105" s="4">
        <v>2</v>
      </c>
      <c r="R105" s="8">
        <v>3000</v>
      </c>
      <c r="S105" s="8">
        <v>3360</v>
      </c>
      <c r="AA105" s="27">
        <v>99</v>
      </c>
      <c r="AB105" s="27">
        <v>48</v>
      </c>
      <c r="AC105" s="27" t="s">
        <v>207</v>
      </c>
    </row>
    <row r="106" spans="2:29" x14ac:dyDescent="0.2">
      <c r="B106" s="1">
        <v>100</v>
      </c>
      <c r="C106" s="1">
        <v>1119</v>
      </c>
      <c r="D106" s="2">
        <v>44259</v>
      </c>
      <c r="E106" s="1">
        <v>3200</v>
      </c>
      <c r="F106" s="1">
        <v>18</v>
      </c>
      <c r="G106" s="1">
        <f t="shared" si="8"/>
        <v>4</v>
      </c>
      <c r="H106" s="23" t="str">
        <f t="shared" si="12"/>
        <v>Hitachi</v>
      </c>
      <c r="I106" s="23" t="s">
        <v>47</v>
      </c>
      <c r="J106" s="1">
        <f t="shared" si="9"/>
        <v>12</v>
      </c>
      <c r="K106" s="23" t="str">
        <f t="shared" si="10"/>
        <v>Dryer</v>
      </c>
      <c r="L106" s="1" t="s">
        <v>267</v>
      </c>
      <c r="M106" s="1" t="s">
        <v>87</v>
      </c>
      <c r="N106" s="17">
        <v>8359</v>
      </c>
      <c r="O106" s="23" t="s">
        <v>223</v>
      </c>
      <c r="P106" s="9">
        <v>710</v>
      </c>
      <c r="Q106" s="1">
        <v>1</v>
      </c>
      <c r="R106" s="9">
        <v>3710</v>
      </c>
      <c r="S106" s="9">
        <v>4155.2</v>
      </c>
      <c r="AA106" s="27">
        <v>100</v>
      </c>
      <c r="AB106" s="27">
        <v>18</v>
      </c>
      <c r="AC106" s="27" t="s">
        <v>223</v>
      </c>
    </row>
    <row r="107" spans="2:29" x14ac:dyDescent="0.2">
      <c r="B107" s="1">
        <v>101</v>
      </c>
      <c r="C107" s="1">
        <v>1119</v>
      </c>
      <c r="D107" s="2">
        <v>44259</v>
      </c>
      <c r="E107" s="1">
        <v>3200</v>
      </c>
      <c r="F107" s="1">
        <v>39</v>
      </c>
      <c r="G107" s="1">
        <f t="shared" si="8"/>
        <v>8</v>
      </c>
      <c r="H107" s="23" t="str">
        <f t="shared" si="12"/>
        <v>Panasonic</v>
      </c>
      <c r="I107" s="23" t="s">
        <v>90</v>
      </c>
      <c r="J107" s="1">
        <f t="shared" si="9"/>
        <v>17</v>
      </c>
      <c r="K107" s="23" t="str">
        <f t="shared" si="10"/>
        <v>Super Tablet</v>
      </c>
      <c r="L107" s="1" t="s">
        <v>13</v>
      </c>
      <c r="M107" s="1" t="s">
        <v>91</v>
      </c>
      <c r="N107" s="17">
        <v>41406</v>
      </c>
      <c r="O107" s="23" t="s">
        <v>189</v>
      </c>
      <c r="P107" s="9">
        <v>1500</v>
      </c>
      <c r="Q107" s="1">
        <v>2</v>
      </c>
      <c r="R107" s="9">
        <v>3710</v>
      </c>
      <c r="S107" s="9">
        <v>4155.2</v>
      </c>
      <c r="AA107" s="27">
        <v>101</v>
      </c>
      <c r="AB107" s="27">
        <v>39</v>
      </c>
      <c r="AC107" s="27" t="s">
        <v>189</v>
      </c>
    </row>
    <row r="108" spans="2:29" x14ac:dyDescent="0.2">
      <c r="B108" s="1">
        <v>102</v>
      </c>
      <c r="C108" s="1">
        <v>1119</v>
      </c>
      <c r="D108" s="2">
        <v>44259</v>
      </c>
      <c r="E108" s="1">
        <v>3200</v>
      </c>
      <c r="F108" s="1">
        <v>39</v>
      </c>
      <c r="G108" s="1">
        <f t="shared" si="8"/>
        <v>8</v>
      </c>
      <c r="H108" s="23" t="str">
        <f t="shared" si="12"/>
        <v>Panasonic</v>
      </c>
      <c r="I108" s="23" t="s">
        <v>90</v>
      </c>
      <c r="J108" s="1">
        <f t="shared" si="9"/>
        <v>17</v>
      </c>
      <c r="K108" s="23" t="str">
        <f t="shared" si="10"/>
        <v>Super Tablet</v>
      </c>
      <c r="L108" s="1" t="s">
        <v>13</v>
      </c>
      <c r="M108" s="1" t="s">
        <v>91</v>
      </c>
      <c r="N108" s="17">
        <v>41406</v>
      </c>
      <c r="O108" s="23" t="s">
        <v>190</v>
      </c>
      <c r="P108" s="9">
        <v>1500</v>
      </c>
      <c r="Q108" s="1">
        <v>2</v>
      </c>
      <c r="R108" s="9">
        <v>3710</v>
      </c>
      <c r="S108" s="9">
        <v>4155.2</v>
      </c>
      <c r="AA108" s="27">
        <v>102</v>
      </c>
      <c r="AB108" s="27">
        <v>39</v>
      </c>
      <c r="AC108" s="27" t="s">
        <v>190</v>
      </c>
    </row>
    <row r="109" spans="2:29" x14ac:dyDescent="0.2">
      <c r="B109" s="4">
        <v>103</v>
      </c>
      <c r="C109" s="4">
        <v>1150</v>
      </c>
      <c r="D109" s="5">
        <v>44313</v>
      </c>
      <c r="E109" s="4">
        <v>3300</v>
      </c>
      <c r="F109" s="4">
        <v>25</v>
      </c>
      <c r="G109" s="4">
        <f t="shared" si="8"/>
        <v>5</v>
      </c>
      <c r="H109" s="23" t="str">
        <f t="shared" si="12"/>
        <v>Intel</v>
      </c>
      <c r="I109" s="23" t="s">
        <v>92</v>
      </c>
      <c r="J109" s="4">
        <f t="shared" si="9"/>
        <v>17</v>
      </c>
      <c r="K109" s="23" t="str">
        <f t="shared" si="10"/>
        <v>Super Tablet</v>
      </c>
      <c r="L109" s="4" t="s">
        <v>13</v>
      </c>
      <c r="M109" s="4" t="s">
        <v>93</v>
      </c>
      <c r="N109" s="16">
        <v>8294</v>
      </c>
      <c r="O109" s="23" t="s">
        <v>230</v>
      </c>
      <c r="P109" s="8">
        <v>1414.11</v>
      </c>
      <c r="Q109" s="4">
        <v>1</v>
      </c>
      <c r="R109" s="8">
        <v>1414.11</v>
      </c>
      <c r="S109" s="8">
        <v>1583.8031999999998</v>
      </c>
      <c r="AA109" s="27">
        <v>103</v>
      </c>
      <c r="AB109" s="27">
        <v>25</v>
      </c>
      <c r="AC109" s="27" t="s">
        <v>230</v>
      </c>
    </row>
    <row r="110" spans="2:29" x14ac:dyDescent="0.2">
      <c r="B110" s="1">
        <v>104</v>
      </c>
      <c r="C110" s="1">
        <v>1151</v>
      </c>
      <c r="D110" s="2">
        <v>44314</v>
      </c>
      <c r="E110" s="1">
        <v>3400</v>
      </c>
      <c r="F110" s="1">
        <v>40</v>
      </c>
      <c r="G110" s="1">
        <f t="shared" si="8"/>
        <v>9</v>
      </c>
      <c r="H110" s="23" t="str">
        <f>MID(I110, 1, FIND(" ", I110, FIND(" ", I110)+1)-1)</f>
        <v>Samsung Electronics</v>
      </c>
      <c r="I110" s="23" t="s">
        <v>94</v>
      </c>
      <c r="J110" s="1">
        <f t="shared" si="9"/>
        <v>10</v>
      </c>
      <c r="K110" s="23" t="str">
        <f t="shared" si="10"/>
        <v>Barista Express</v>
      </c>
      <c r="L110" s="1" t="s">
        <v>1</v>
      </c>
      <c r="M110" s="1" t="s">
        <v>95</v>
      </c>
      <c r="N110" s="17">
        <v>1012</v>
      </c>
      <c r="O110" s="23" t="s">
        <v>96</v>
      </c>
      <c r="P110" s="9">
        <v>133.16999999999999</v>
      </c>
      <c r="Q110" s="1">
        <v>1</v>
      </c>
      <c r="R110" s="9">
        <v>133.16999999999999</v>
      </c>
      <c r="S110" s="9">
        <v>149.15039999999999</v>
      </c>
      <c r="AA110" s="27">
        <v>104</v>
      </c>
      <c r="AB110" s="27">
        <v>40</v>
      </c>
      <c r="AC110" s="27" t="s">
        <v>96</v>
      </c>
    </row>
    <row r="111" spans="2:29" x14ac:dyDescent="0.2">
      <c r="B111" s="4">
        <v>105</v>
      </c>
      <c r="C111" s="4">
        <v>1157</v>
      </c>
      <c r="D111" s="5">
        <v>44333</v>
      </c>
      <c r="E111" s="4">
        <v>3500</v>
      </c>
      <c r="F111" s="4">
        <v>35</v>
      </c>
      <c r="G111" s="4">
        <f t="shared" si="8"/>
        <v>7</v>
      </c>
      <c r="H111" s="23" t="str">
        <f t="shared" ref="H111:H117" si="13">MID(I111, 1, FIND(" ", I111)-1)</f>
        <v>Microsoft</v>
      </c>
      <c r="I111" s="23" t="s">
        <v>271</v>
      </c>
      <c r="J111" s="4">
        <f t="shared" si="9"/>
        <v>16</v>
      </c>
      <c r="K111" s="23" t="str">
        <f t="shared" si="10"/>
        <v>Really Smartphone X</v>
      </c>
      <c r="L111" s="4" t="s">
        <v>19</v>
      </c>
      <c r="M111" s="4" t="s">
        <v>67</v>
      </c>
      <c r="N111" s="16">
        <v>13628</v>
      </c>
      <c r="O111" s="23" t="s">
        <v>181</v>
      </c>
      <c r="P111" s="8">
        <v>1350</v>
      </c>
      <c r="Q111" s="4">
        <v>1</v>
      </c>
      <c r="R111" s="8">
        <v>1350</v>
      </c>
      <c r="S111" s="8">
        <v>1512</v>
      </c>
      <c r="AA111" s="27">
        <v>105</v>
      </c>
      <c r="AB111" s="27">
        <v>35</v>
      </c>
      <c r="AC111" s="27" t="s">
        <v>181</v>
      </c>
    </row>
    <row r="112" spans="2:29" x14ac:dyDescent="0.2">
      <c r="B112" s="1">
        <v>106</v>
      </c>
      <c r="C112" s="1">
        <v>1160</v>
      </c>
      <c r="D112" s="2">
        <v>44334</v>
      </c>
      <c r="E112" s="1">
        <v>3600</v>
      </c>
      <c r="F112" s="1">
        <v>46</v>
      </c>
      <c r="G112" s="1">
        <f t="shared" si="8"/>
        <v>10</v>
      </c>
      <c r="H112" s="23" t="str">
        <f t="shared" si="13"/>
        <v>Sony</v>
      </c>
      <c r="I112" s="23" t="s">
        <v>98</v>
      </c>
      <c r="J112" s="1">
        <f t="shared" si="9"/>
        <v>3</v>
      </c>
      <c r="K112" s="23" t="str">
        <f t="shared" si="10"/>
        <v>50" HDTV</v>
      </c>
      <c r="L112" s="1" t="s">
        <v>239</v>
      </c>
      <c r="M112" s="1" t="s">
        <v>99</v>
      </c>
      <c r="N112" s="17">
        <v>99999203</v>
      </c>
      <c r="O112" s="23" t="s">
        <v>199</v>
      </c>
      <c r="P112" s="9">
        <v>2100</v>
      </c>
      <c r="Q112" s="1">
        <v>2</v>
      </c>
      <c r="R112" s="9">
        <v>84253.32</v>
      </c>
      <c r="S112" s="9">
        <v>94363.718400000012</v>
      </c>
      <c r="AA112" s="27">
        <v>106</v>
      </c>
      <c r="AB112" s="27">
        <v>46</v>
      </c>
      <c r="AC112" s="27" t="s">
        <v>199</v>
      </c>
    </row>
    <row r="113" spans="2:29" x14ac:dyDescent="0.2">
      <c r="B113" s="1">
        <v>107</v>
      </c>
      <c r="C113" s="1">
        <v>1160</v>
      </c>
      <c r="D113" s="2">
        <v>44334</v>
      </c>
      <c r="E113" s="1">
        <v>3600</v>
      </c>
      <c r="F113" s="1">
        <v>46</v>
      </c>
      <c r="G113" s="1">
        <f t="shared" si="8"/>
        <v>10</v>
      </c>
      <c r="H113" s="23" t="str">
        <f t="shared" si="13"/>
        <v>Sony</v>
      </c>
      <c r="I113" s="23" t="s">
        <v>98</v>
      </c>
      <c r="J113" s="1">
        <f t="shared" si="9"/>
        <v>3</v>
      </c>
      <c r="K113" s="23" t="str">
        <f t="shared" si="10"/>
        <v>50" HDTV</v>
      </c>
      <c r="L113" s="1" t="s">
        <v>239</v>
      </c>
      <c r="M113" s="1" t="s">
        <v>99</v>
      </c>
      <c r="N113" s="17">
        <v>99999203</v>
      </c>
      <c r="O113" s="23" t="s">
        <v>200</v>
      </c>
      <c r="P113" s="9">
        <v>2100</v>
      </c>
      <c r="Q113" s="1">
        <v>2</v>
      </c>
      <c r="R113" s="9">
        <v>84253.32</v>
      </c>
      <c r="S113" s="9">
        <v>94363.718400000012</v>
      </c>
      <c r="AA113" s="27">
        <v>107</v>
      </c>
      <c r="AB113" s="27">
        <v>46</v>
      </c>
      <c r="AC113" s="27" t="s">
        <v>200</v>
      </c>
    </row>
    <row r="114" spans="2:29" x14ac:dyDescent="0.2">
      <c r="B114" s="1">
        <v>108</v>
      </c>
      <c r="C114" s="1">
        <v>1160</v>
      </c>
      <c r="D114" s="2">
        <v>44334</v>
      </c>
      <c r="E114" s="1">
        <v>3600</v>
      </c>
      <c r="F114" s="1">
        <v>47</v>
      </c>
      <c r="G114" s="1">
        <f t="shared" si="8"/>
        <v>10</v>
      </c>
      <c r="H114" s="23" t="str">
        <f t="shared" si="13"/>
        <v>Sony</v>
      </c>
      <c r="I114" s="23" t="s">
        <v>100</v>
      </c>
      <c r="J114" s="1">
        <f t="shared" si="9"/>
        <v>7</v>
      </c>
      <c r="K114" s="23" t="str">
        <f t="shared" si="10"/>
        <v>75" HDTV</v>
      </c>
      <c r="L114" s="1" t="s">
        <v>240</v>
      </c>
      <c r="M114" s="1" t="s">
        <v>102</v>
      </c>
      <c r="N114" s="17">
        <v>99999197</v>
      </c>
      <c r="O114" s="23" t="s">
        <v>201</v>
      </c>
      <c r="P114" s="9">
        <v>20013.330000000002</v>
      </c>
      <c r="Q114" s="1">
        <v>4</v>
      </c>
      <c r="R114" s="9">
        <v>84253.32</v>
      </c>
      <c r="S114" s="9">
        <v>94363.718400000012</v>
      </c>
      <c r="AA114" s="27">
        <v>108</v>
      </c>
      <c r="AB114" s="27">
        <v>47</v>
      </c>
      <c r="AC114" s="27" t="s">
        <v>201</v>
      </c>
    </row>
    <row r="115" spans="2:29" x14ac:dyDescent="0.2">
      <c r="B115" s="1">
        <v>109</v>
      </c>
      <c r="C115" s="1">
        <v>1160</v>
      </c>
      <c r="D115" s="2">
        <v>44334</v>
      </c>
      <c r="E115" s="1">
        <v>3600</v>
      </c>
      <c r="F115" s="1">
        <v>47</v>
      </c>
      <c r="G115" s="1">
        <f t="shared" si="8"/>
        <v>10</v>
      </c>
      <c r="H115" s="23" t="str">
        <f t="shared" si="13"/>
        <v>Sony</v>
      </c>
      <c r="I115" s="23" t="s">
        <v>100</v>
      </c>
      <c r="J115" s="1">
        <f t="shared" si="9"/>
        <v>7</v>
      </c>
      <c r="K115" s="23" t="str">
        <f t="shared" si="10"/>
        <v>75" HDTV</v>
      </c>
      <c r="L115" s="1" t="s">
        <v>240</v>
      </c>
      <c r="M115" s="1" t="s">
        <v>102</v>
      </c>
      <c r="N115" s="17">
        <v>99999197</v>
      </c>
      <c r="O115" s="23" t="s">
        <v>202</v>
      </c>
      <c r="P115" s="9">
        <v>20013.330000000002</v>
      </c>
      <c r="Q115" s="1">
        <v>4</v>
      </c>
      <c r="R115" s="9">
        <v>84253.32</v>
      </c>
      <c r="S115" s="9">
        <v>94363.718400000012</v>
      </c>
      <c r="AA115" s="27">
        <v>109</v>
      </c>
      <c r="AB115" s="27">
        <v>47</v>
      </c>
      <c r="AC115" s="27" t="s">
        <v>202</v>
      </c>
    </row>
    <row r="116" spans="2:29" x14ac:dyDescent="0.2">
      <c r="B116" s="1">
        <v>110</v>
      </c>
      <c r="C116" s="1">
        <v>1160</v>
      </c>
      <c r="D116" s="2">
        <v>44334</v>
      </c>
      <c r="E116" s="1">
        <v>3600</v>
      </c>
      <c r="F116" s="1">
        <v>47</v>
      </c>
      <c r="G116" s="1">
        <f t="shared" si="8"/>
        <v>10</v>
      </c>
      <c r="H116" s="23" t="str">
        <f t="shared" si="13"/>
        <v>Sony</v>
      </c>
      <c r="I116" s="23" t="s">
        <v>100</v>
      </c>
      <c r="J116" s="1">
        <f t="shared" si="9"/>
        <v>7</v>
      </c>
      <c r="K116" s="23" t="str">
        <f t="shared" si="10"/>
        <v>75" HDTV</v>
      </c>
      <c r="L116" s="1" t="s">
        <v>240</v>
      </c>
      <c r="M116" s="1" t="s">
        <v>102</v>
      </c>
      <c r="N116" s="17">
        <v>99999197</v>
      </c>
      <c r="O116" s="23" t="s">
        <v>203</v>
      </c>
      <c r="P116" s="9">
        <v>20013.330000000002</v>
      </c>
      <c r="Q116" s="1">
        <v>4</v>
      </c>
      <c r="R116" s="9">
        <v>84253.32</v>
      </c>
      <c r="S116" s="9">
        <v>94363.718400000012</v>
      </c>
      <c r="AA116" s="27">
        <v>110</v>
      </c>
      <c r="AB116" s="27">
        <v>47</v>
      </c>
      <c r="AC116" s="27" t="s">
        <v>203</v>
      </c>
    </row>
    <row r="117" spans="2:29" x14ac:dyDescent="0.2">
      <c r="B117" s="1">
        <v>111</v>
      </c>
      <c r="C117" s="1">
        <v>1160</v>
      </c>
      <c r="D117" s="2">
        <v>44334</v>
      </c>
      <c r="E117" s="1">
        <v>3600</v>
      </c>
      <c r="F117" s="1">
        <v>47</v>
      </c>
      <c r="G117" s="1">
        <f t="shared" si="8"/>
        <v>10</v>
      </c>
      <c r="H117" s="23" t="str">
        <f t="shared" si="13"/>
        <v>Sony</v>
      </c>
      <c r="I117" s="23" t="s">
        <v>100</v>
      </c>
      <c r="J117" s="1">
        <f t="shared" si="9"/>
        <v>7</v>
      </c>
      <c r="K117" s="23" t="str">
        <f t="shared" si="10"/>
        <v>75" HDTV</v>
      </c>
      <c r="L117" s="1" t="s">
        <v>240</v>
      </c>
      <c r="M117" s="1" t="s">
        <v>102</v>
      </c>
      <c r="N117" s="17">
        <v>99999197</v>
      </c>
      <c r="O117" s="23" t="s">
        <v>204</v>
      </c>
      <c r="P117" s="9">
        <v>20013.330000000002</v>
      </c>
      <c r="Q117" s="1">
        <v>4</v>
      </c>
      <c r="R117" s="9">
        <v>84253.32</v>
      </c>
      <c r="S117" s="9">
        <v>94363.718400000012</v>
      </c>
      <c r="AA117" s="27">
        <v>111</v>
      </c>
      <c r="AB117" s="27">
        <v>47</v>
      </c>
      <c r="AC117" s="27" t="s">
        <v>204</v>
      </c>
    </row>
    <row r="118" spans="2:29" x14ac:dyDescent="0.2">
      <c r="B118" s="4">
        <v>112</v>
      </c>
      <c r="C118" s="4">
        <v>1168</v>
      </c>
      <c r="D118" s="5">
        <v>44334</v>
      </c>
      <c r="E118" s="4">
        <v>3700</v>
      </c>
      <c r="F118" s="4">
        <v>1</v>
      </c>
      <c r="G118" s="4">
        <f t="shared" si="8"/>
        <v>1</v>
      </c>
      <c r="H118" s="23" t="str">
        <f t="shared" ref="H118:H126" si="14">MID(I118, 1, FIND(" ", I118, FIND(" ", I118)+1)-1)</f>
        <v>Apple Inc.</v>
      </c>
      <c r="I118" s="23" t="s">
        <v>103</v>
      </c>
      <c r="J118" s="4">
        <f t="shared" si="9"/>
        <v>8</v>
      </c>
      <c r="K118" s="23" t="str">
        <f t="shared" si="10"/>
        <v>Actually a Flipper</v>
      </c>
      <c r="L118" s="4" t="s">
        <v>19</v>
      </c>
      <c r="M118" s="4" t="s">
        <v>104</v>
      </c>
      <c r="N118" s="16">
        <v>2260</v>
      </c>
      <c r="O118" s="23" t="s">
        <v>105</v>
      </c>
      <c r="P118" s="8">
        <v>264.74</v>
      </c>
      <c r="Q118" s="4">
        <v>2</v>
      </c>
      <c r="R118" s="8">
        <v>529.48</v>
      </c>
      <c r="S118" s="8">
        <v>593.01760000000013</v>
      </c>
      <c r="AA118" s="27">
        <v>112</v>
      </c>
      <c r="AB118" s="27">
        <v>1</v>
      </c>
      <c r="AC118" s="27" t="s">
        <v>105</v>
      </c>
    </row>
    <row r="119" spans="2:29" x14ac:dyDescent="0.2">
      <c r="B119" s="4">
        <v>113</v>
      </c>
      <c r="C119" s="4">
        <v>1168</v>
      </c>
      <c r="D119" s="5">
        <v>44334</v>
      </c>
      <c r="E119" s="4">
        <v>3700</v>
      </c>
      <c r="F119" s="4">
        <v>1</v>
      </c>
      <c r="G119" s="4">
        <f t="shared" si="8"/>
        <v>1</v>
      </c>
      <c r="H119" s="23" t="str">
        <f t="shared" si="14"/>
        <v>Apple Inc.</v>
      </c>
      <c r="I119" s="23" t="s">
        <v>103</v>
      </c>
      <c r="J119" s="4">
        <f t="shared" si="9"/>
        <v>8</v>
      </c>
      <c r="K119" s="23" t="str">
        <f t="shared" si="10"/>
        <v>Actually a Flipper</v>
      </c>
      <c r="L119" s="4" t="s">
        <v>19</v>
      </c>
      <c r="M119" s="4" t="s">
        <v>104</v>
      </c>
      <c r="N119" s="16">
        <v>2260</v>
      </c>
      <c r="O119" s="23" t="s">
        <v>124</v>
      </c>
      <c r="P119" s="8">
        <v>264.74</v>
      </c>
      <c r="Q119" s="4">
        <v>2</v>
      </c>
      <c r="R119" s="8">
        <v>529.48</v>
      </c>
      <c r="S119" s="8">
        <v>593.01760000000013</v>
      </c>
      <c r="AA119" s="27">
        <v>113</v>
      </c>
      <c r="AB119" s="27">
        <v>1</v>
      </c>
      <c r="AC119" s="27" t="s">
        <v>124</v>
      </c>
    </row>
    <row r="120" spans="2:29" x14ac:dyDescent="0.2">
      <c r="B120" s="1">
        <v>114</v>
      </c>
      <c r="C120" s="1">
        <v>1169</v>
      </c>
      <c r="D120" s="2">
        <v>44334</v>
      </c>
      <c r="E120" s="1">
        <v>3800</v>
      </c>
      <c r="F120" s="1">
        <v>41</v>
      </c>
      <c r="G120" s="1">
        <f t="shared" si="8"/>
        <v>9</v>
      </c>
      <c r="H120" s="23" t="str">
        <f t="shared" si="14"/>
        <v>Samsung Electronics</v>
      </c>
      <c r="I120" s="23" t="s">
        <v>106</v>
      </c>
      <c r="J120" s="1">
        <f t="shared" si="9"/>
        <v>13</v>
      </c>
      <c r="K120" s="23" t="str">
        <f t="shared" si="10"/>
        <v>Mini Tablet</v>
      </c>
      <c r="L120" s="1" t="s">
        <v>13</v>
      </c>
      <c r="M120" s="1" t="s">
        <v>107</v>
      </c>
      <c r="N120" s="17">
        <v>2136</v>
      </c>
      <c r="O120" s="23" t="s">
        <v>191</v>
      </c>
      <c r="P120" s="9">
        <v>374.63</v>
      </c>
      <c r="Q120" s="1">
        <v>1</v>
      </c>
      <c r="R120" s="9">
        <v>374.63</v>
      </c>
      <c r="S120" s="9">
        <v>419.5856</v>
      </c>
      <c r="AA120" s="27">
        <v>114</v>
      </c>
      <c r="AB120" s="27">
        <v>41</v>
      </c>
      <c r="AC120" s="27" t="s">
        <v>191</v>
      </c>
    </row>
    <row r="121" spans="2:29" x14ac:dyDescent="0.2">
      <c r="B121" s="4">
        <v>115</v>
      </c>
      <c r="C121" s="4">
        <v>1170</v>
      </c>
      <c r="D121" s="5">
        <v>44334</v>
      </c>
      <c r="E121" s="4">
        <v>3900</v>
      </c>
      <c r="F121" s="4">
        <v>4</v>
      </c>
      <c r="G121" s="4">
        <f t="shared" si="8"/>
        <v>1</v>
      </c>
      <c r="H121" s="23" t="str">
        <f t="shared" si="14"/>
        <v>Apple Inc.</v>
      </c>
      <c r="I121" s="23" t="s">
        <v>277</v>
      </c>
      <c r="J121" s="4">
        <f t="shared" si="9"/>
        <v>20</v>
      </c>
      <c r="K121" s="23" t="str">
        <f t="shared" si="10"/>
        <v>Tiny Tablet</v>
      </c>
      <c r="L121" s="4" t="s">
        <v>13</v>
      </c>
      <c r="M121" s="4" t="s">
        <v>109</v>
      </c>
      <c r="N121" s="16">
        <v>2136</v>
      </c>
      <c r="O121" s="23" t="s">
        <v>209</v>
      </c>
      <c r="P121" s="8">
        <v>374.63</v>
      </c>
      <c r="Q121" s="4">
        <v>1</v>
      </c>
      <c r="R121" s="8">
        <v>374.63</v>
      </c>
      <c r="S121" s="8">
        <v>419.5856</v>
      </c>
      <c r="AA121" s="27">
        <v>115</v>
      </c>
      <c r="AB121" s="27">
        <v>4</v>
      </c>
      <c r="AC121" s="27" t="s">
        <v>209</v>
      </c>
    </row>
    <row r="122" spans="2:29" x14ac:dyDescent="0.2">
      <c r="B122" s="1">
        <v>116</v>
      </c>
      <c r="C122" s="1">
        <v>1171</v>
      </c>
      <c r="D122" s="2">
        <v>44334</v>
      </c>
      <c r="E122" s="1">
        <v>4000</v>
      </c>
      <c r="F122" s="1">
        <v>3</v>
      </c>
      <c r="G122" s="1">
        <f t="shared" si="8"/>
        <v>1</v>
      </c>
      <c r="H122" s="23" t="str">
        <f t="shared" si="14"/>
        <v>Apple Inc.</v>
      </c>
      <c r="I122" s="23" t="s">
        <v>108</v>
      </c>
      <c r="J122" s="1">
        <f t="shared" si="9"/>
        <v>13</v>
      </c>
      <c r="K122" s="23" t="str">
        <f t="shared" si="10"/>
        <v>Mini Tablet</v>
      </c>
      <c r="L122" s="1" t="s">
        <v>13</v>
      </c>
      <c r="M122" s="1" t="s">
        <v>110</v>
      </c>
      <c r="N122" s="17">
        <v>2123</v>
      </c>
      <c r="O122" s="23" t="s">
        <v>208</v>
      </c>
      <c r="P122" s="9">
        <v>424.58</v>
      </c>
      <c r="Q122" s="1">
        <v>1</v>
      </c>
      <c r="R122" s="9">
        <v>424.58</v>
      </c>
      <c r="S122" s="9">
        <v>475.52959999999996</v>
      </c>
      <c r="AA122" s="27">
        <v>116</v>
      </c>
      <c r="AB122" s="27">
        <v>3</v>
      </c>
      <c r="AC122" s="27" t="s">
        <v>208</v>
      </c>
    </row>
    <row r="123" spans="2:29" x14ac:dyDescent="0.2">
      <c r="B123" s="4">
        <v>117</v>
      </c>
      <c r="C123" s="4">
        <v>1173</v>
      </c>
      <c r="D123" s="5">
        <v>44334</v>
      </c>
      <c r="E123" s="4">
        <v>4100</v>
      </c>
      <c r="F123" s="4">
        <v>2</v>
      </c>
      <c r="G123" s="4">
        <f t="shared" si="8"/>
        <v>1</v>
      </c>
      <c r="H123" s="23" t="str">
        <f t="shared" si="14"/>
        <v>Apple Inc.</v>
      </c>
      <c r="I123" s="23" t="s">
        <v>242</v>
      </c>
      <c r="J123" s="4">
        <f t="shared" si="9"/>
        <v>9</v>
      </c>
      <c r="K123" s="23" t="str">
        <f t="shared" si="10"/>
        <v>Actually a Flipper 2</v>
      </c>
      <c r="L123" s="4" t="s">
        <v>19</v>
      </c>
      <c r="M123" s="4" t="s">
        <v>111</v>
      </c>
      <c r="N123" s="16">
        <v>2293</v>
      </c>
      <c r="O123" s="23" t="s">
        <v>125</v>
      </c>
      <c r="P123" s="8">
        <v>207.79</v>
      </c>
      <c r="Q123" s="4">
        <v>4</v>
      </c>
      <c r="R123" s="8">
        <v>831.16</v>
      </c>
      <c r="S123" s="8">
        <v>930.89919999999995</v>
      </c>
      <c r="AA123" s="27">
        <v>117</v>
      </c>
      <c r="AB123" s="27">
        <v>2</v>
      </c>
      <c r="AC123" s="27" t="s">
        <v>125</v>
      </c>
    </row>
    <row r="124" spans="2:29" x14ac:dyDescent="0.2">
      <c r="B124" s="4">
        <v>118</v>
      </c>
      <c r="C124" s="4">
        <v>1173</v>
      </c>
      <c r="D124" s="5">
        <v>44334</v>
      </c>
      <c r="E124" s="4">
        <v>4100</v>
      </c>
      <c r="F124" s="4">
        <v>2</v>
      </c>
      <c r="G124" s="4">
        <f t="shared" si="8"/>
        <v>1</v>
      </c>
      <c r="H124" s="23" t="str">
        <f t="shared" si="14"/>
        <v>Apple Inc.</v>
      </c>
      <c r="I124" s="23" t="s">
        <v>242</v>
      </c>
      <c r="J124" s="4">
        <f t="shared" si="9"/>
        <v>9</v>
      </c>
      <c r="K124" s="23" t="str">
        <f t="shared" si="10"/>
        <v>Actually a Flipper 2</v>
      </c>
      <c r="L124" s="4" t="s">
        <v>19</v>
      </c>
      <c r="M124" s="4" t="s">
        <v>111</v>
      </c>
      <c r="N124" s="16">
        <v>2293</v>
      </c>
      <c r="O124" s="23" t="s">
        <v>126</v>
      </c>
      <c r="P124" s="8">
        <v>207.79</v>
      </c>
      <c r="Q124" s="4">
        <v>4</v>
      </c>
      <c r="R124" s="8">
        <v>831.16</v>
      </c>
      <c r="S124" s="8">
        <v>930.89919999999995</v>
      </c>
      <c r="AA124" s="27">
        <v>118</v>
      </c>
      <c r="AB124" s="27">
        <v>2</v>
      </c>
      <c r="AC124" s="27" t="s">
        <v>126</v>
      </c>
    </row>
    <row r="125" spans="2:29" x14ac:dyDescent="0.2">
      <c r="B125" s="4">
        <v>119</v>
      </c>
      <c r="C125" s="4">
        <v>1173</v>
      </c>
      <c r="D125" s="5">
        <v>44334</v>
      </c>
      <c r="E125" s="4">
        <v>4100</v>
      </c>
      <c r="F125" s="4">
        <v>2</v>
      </c>
      <c r="G125" s="4">
        <f t="shared" si="8"/>
        <v>1</v>
      </c>
      <c r="H125" s="23" t="str">
        <f t="shared" si="14"/>
        <v>Apple Inc.</v>
      </c>
      <c r="I125" s="23" t="s">
        <v>242</v>
      </c>
      <c r="J125" s="4">
        <f t="shared" si="9"/>
        <v>9</v>
      </c>
      <c r="K125" s="23" t="str">
        <f t="shared" si="10"/>
        <v>Actually a Flipper 2</v>
      </c>
      <c r="L125" s="4" t="s">
        <v>19</v>
      </c>
      <c r="M125" s="4" t="s">
        <v>111</v>
      </c>
      <c r="N125" s="16">
        <v>2293</v>
      </c>
      <c r="O125" s="23" t="s">
        <v>127</v>
      </c>
      <c r="P125" s="8">
        <v>207.79</v>
      </c>
      <c r="Q125" s="4">
        <v>4</v>
      </c>
      <c r="R125" s="8">
        <v>831.16</v>
      </c>
      <c r="S125" s="8">
        <v>930.89919999999995</v>
      </c>
      <c r="AA125" s="27">
        <v>119</v>
      </c>
      <c r="AB125" s="27">
        <v>2</v>
      </c>
      <c r="AC125" s="27" t="s">
        <v>127</v>
      </c>
    </row>
    <row r="126" spans="2:29" x14ac:dyDescent="0.2">
      <c r="B126" s="4">
        <v>120</v>
      </c>
      <c r="C126" s="4">
        <v>1173</v>
      </c>
      <c r="D126" s="5">
        <v>44334</v>
      </c>
      <c r="E126" s="4">
        <v>4100</v>
      </c>
      <c r="F126" s="4">
        <v>2</v>
      </c>
      <c r="G126" s="4">
        <f t="shared" si="8"/>
        <v>1</v>
      </c>
      <c r="H126" s="23" t="str">
        <f t="shared" si="14"/>
        <v>Apple Inc.</v>
      </c>
      <c r="I126" s="23" t="s">
        <v>242</v>
      </c>
      <c r="J126" s="4">
        <f t="shared" si="9"/>
        <v>9</v>
      </c>
      <c r="K126" s="23" t="str">
        <f t="shared" si="10"/>
        <v>Actually a Flipper 2</v>
      </c>
      <c r="L126" s="4" t="s">
        <v>19</v>
      </c>
      <c r="M126" s="4" t="s">
        <v>111</v>
      </c>
      <c r="N126" s="16">
        <v>2293</v>
      </c>
      <c r="O126" s="23" t="s">
        <v>128</v>
      </c>
      <c r="P126" s="8">
        <v>207.79</v>
      </c>
      <c r="Q126" s="4">
        <v>4</v>
      </c>
      <c r="R126" s="8">
        <v>831.16</v>
      </c>
      <c r="S126" s="8">
        <v>930.89919999999995</v>
      </c>
      <c r="AA126" s="27">
        <v>120</v>
      </c>
      <c r="AB126" s="27">
        <v>2</v>
      </c>
      <c r="AC126" s="27" t="s">
        <v>128</v>
      </c>
    </row>
    <row r="127" spans="2:29" x14ac:dyDescent="0.2">
      <c r="V127" s="18"/>
      <c r="W127" s="18"/>
      <c r="X127" s="18"/>
      <c r="Y127" s="18"/>
      <c r="Z127" s="18"/>
    </row>
    <row r="129" spans="6:25" s="18" customFormat="1" x14ac:dyDescent="0.2">
      <c r="F129" s="21" t="s">
        <v>254</v>
      </c>
      <c r="G129" s="21" t="s">
        <v>325</v>
      </c>
      <c r="H129" s="21" t="s">
        <v>300</v>
      </c>
      <c r="I129" s="21" t="s">
        <v>257</v>
      </c>
      <c r="J129" s="21" t="s">
        <v>258</v>
      </c>
      <c r="K129" s="21" t="s">
        <v>259</v>
      </c>
      <c r="O129" s="19"/>
      <c r="P129" s="19"/>
      <c r="S129"/>
      <c r="T129"/>
      <c r="U129"/>
      <c r="V129"/>
      <c r="W129"/>
      <c r="X129"/>
      <c r="Y129"/>
    </row>
    <row r="130" spans="6:25" x14ac:dyDescent="0.2">
      <c r="F130" s="21">
        <v>1</v>
      </c>
      <c r="G130" s="21">
        <v>1</v>
      </c>
      <c r="H130" s="21">
        <v>8</v>
      </c>
      <c r="I130" s="21" t="s">
        <v>19</v>
      </c>
      <c r="J130" s="21" t="s">
        <v>104</v>
      </c>
      <c r="K130" s="31">
        <v>2260</v>
      </c>
      <c r="M130"/>
      <c r="O130" s="7"/>
      <c r="P130" s="7"/>
      <c r="R130"/>
      <c r="S130"/>
    </row>
    <row r="131" spans="6:25" x14ac:dyDescent="0.2">
      <c r="F131" s="21">
        <v>2</v>
      </c>
      <c r="G131" s="21">
        <v>1</v>
      </c>
      <c r="H131" s="21">
        <v>9</v>
      </c>
      <c r="I131" s="21" t="s">
        <v>19</v>
      </c>
      <c r="J131" s="21" t="s">
        <v>111</v>
      </c>
      <c r="K131" s="31">
        <v>2293</v>
      </c>
      <c r="M131"/>
      <c r="O131" s="7"/>
      <c r="P131" s="7"/>
      <c r="R131"/>
      <c r="S131"/>
    </row>
    <row r="132" spans="6:25" x14ac:dyDescent="0.2">
      <c r="F132" s="21">
        <v>3</v>
      </c>
      <c r="G132" s="21">
        <v>1</v>
      </c>
      <c r="H132" s="21">
        <v>13</v>
      </c>
      <c r="I132" s="21" t="s">
        <v>13</v>
      </c>
      <c r="J132" s="21" t="s">
        <v>110</v>
      </c>
      <c r="K132" s="31">
        <v>2123</v>
      </c>
      <c r="M132"/>
      <c r="O132" s="7"/>
      <c r="P132" s="7"/>
      <c r="R132"/>
      <c r="S132"/>
    </row>
    <row r="133" spans="6:25" x14ac:dyDescent="0.2">
      <c r="F133" s="21">
        <v>4</v>
      </c>
      <c r="G133" s="21">
        <v>1</v>
      </c>
      <c r="H133" s="21">
        <v>20</v>
      </c>
      <c r="I133" s="21" t="s">
        <v>13</v>
      </c>
      <c r="J133" s="21" t="s">
        <v>109</v>
      </c>
      <c r="K133" s="31">
        <v>2136</v>
      </c>
      <c r="M133"/>
      <c r="O133" s="7"/>
      <c r="P133" s="7"/>
      <c r="R133"/>
      <c r="S133"/>
    </row>
    <row r="134" spans="6:25" x14ac:dyDescent="0.2">
      <c r="F134" s="21">
        <v>5</v>
      </c>
      <c r="G134" s="21">
        <v>2</v>
      </c>
      <c r="H134" s="21">
        <v>10</v>
      </c>
      <c r="I134" s="21" t="s">
        <v>1</v>
      </c>
      <c r="J134" s="21" t="s">
        <v>2</v>
      </c>
      <c r="K134" s="31">
        <v>1006</v>
      </c>
      <c r="M134"/>
      <c r="O134" s="7"/>
      <c r="P134" s="7"/>
      <c r="R134"/>
      <c r="S134"/>
    </row>
    <row r="135" spans="6:25" x14ac:dyDescent="0.2">
      <c r="F135" s="21">
        <v>6</v>
      </c>
      <c r="G135" s="21">
        <v>2</v>
      </c>
      <c r="H135" s="21">
        <v>11</v>
      </c>
      <c r="I135" s="21" t="s">
        <v>1</v>
      </c>
      <c r="J135" s="21" t="s">
        <v>11</v>
      </c>
      <c r="K135" s="31">
        <v>1012</v>
      </c>
      <c r="M135"/>
      <c r="O135" s="7"/>
      <c r="P135" s="7"/>
      <c r="R135"/>
      <c r="S135"/>
    </row>
    <row r="136" spans="6:25" x14ac:dyDescent="0.2">
      <c r="F136" s="21">
        <v>7</v>
      </c>
      <c r="G136" s="21">
        <v>2</v>
      </c>
      <c r="H136" s="21">
        <v>17</v>
      </c>
      <c r="I136" s="21" t="s">
        <v>13</v>
      </c>
      <c r="J136" s="21" t="s">
        <v>42</v>
      </c>
      <c r="K136" s="31">
        <v>8335</v>
      </c>
      <c r="M136"/>
      <c r="O136" s="7"/>
      <c r="P136" s="7"/>
      <c r="R136"/>
      <c r="S136"/>
    </row>
    <row r="137" spans="6:25" x14ac:dyDescent="0.2">
      <c r="F137" s="21">
        <v>8</v>
      </c>
      <c r="G137" s="21">
        <v>2</v>
      </c>
      <c r="H137" s="21">
        <v>18</v>
      </c>
      <c r="I137" s="21" t="s">
        <v>13</v>
      </c>
      <c r="J137" s="21" t="s">
        <v>73</v>
      </c>
      <c r="K137" s="31">
        <v>8360</v>
      </c>
      <c r="M137"/>
      <c r="O137" s="7"/>
      <c r="P137" s="7"/>
      <c r="R137"/>
      <c r="S137"/>
    </row>
    <row r="138" spans="6:25" x14ac:dyDescent="0.2">
      <c r="F138" s="21">
        <v>9</v>
      </c>
      <c r="G138" s="21">
        <v>3</v>
      </c>
      <c r="H138" s="21">
        <v>1</v>
      </c>
      <c r="I138" s="21" t="s">
        <v>264</v>
      </c>
      <c r="J138" s="21" t="s">
        <v>38</v>
      </c>
      <c r="K138" s="31">
        <v>11164009</v>
      </c>
      <c r="M138"/>
      <c r="O138" s="7"/>
      <c r="P138" s="7"/>
      <c r="R138"/>
      <c r="S138"/>
    </row>
    <row r="139" spans="6:25" x14ac:dyDescent="0.2">
      <c r="F139" s="21">
        <v>10</v>
      </c>
      <c r="G139" s="21">
        <v>3</v>
      </c>
      <c r="H139" s="21">
        <v>2</v>
      </c>
      <c r="I139" s="21" t="s">
        <v>264</v>
      </c>
      <c r="J139" s="21" t="s">
        <v>40</v>
      </c>
      <c r="K139" s="31">
        <v>42542001</v>
      </c>
      <c r="M139"/>
      <c r="O139" s="7"/>
      <c r="P139" s="7"/>
      <c r="R139"/>
      <c r="S139"/>
    </row>
    <row r="140" spans="6:25" x14ac:dyDescent="0.2">
      <c r="F140" s="21">
        <v>12</v>
      </c>
      <c r="G140" s="21">
        <v>3</v>
      </c>
      <c r="H140" s="21">
        <v>5</v>
      </c>
      <c r="I140" s="21" t="s">
        <v>241</v>
      </c>
      <c r="J140" s="21" t="s">
        <v>276</v>
      </c>
      <c r="K140" s="31">
        <v>51287</v>
      </c>
      <c r="M140"/>
      <c r="O140" s="7"/>
      <c r="P140" s="7"/>
      <c r="R140"/>
      <c r="S140"/>
    </row>
    <row r="141" spans="6:25" x14ac:dyDescent="0.2">
      <c r="F141" s="21">
        <v>11</v>
      </c>
      <c r="G141" s="21">
        <v>3</v>
      </c>
      <c r="H141" s="21">
        <v>6</v>
      </c>
      <c r="I141" s="21" t="s">
        <v>241</v>
      </c>
      <c r="J141" s="21" t="s">
        <v>76</v>
      </c>
      <c r="K141" s="31">
        <v>51281</v>
      </c>
      <c r="M141"/>
      <c r="O141" s="7"/>
      <c r="P141" s="7"/>
      <c r="R141"/>
      <c r="S141" s="18"/>
      <c r="T141" s="18"/>
      <c r="U141" s="18"/>
      <c r="V141" s="18"/>
      <c r="W141" s="18"/>
      <c r="X141" s="18"/>
    </row>
    <row r="142" spans="6:25" x14ac:dyDescent="0.2">
      <c r="F142" s="21">
        <v>13</v>
      </c>
      <c r="G142" s="21">
        <v>3</v>
      </c>
      <c r="H142" s="21">
        <v>13</v>
      </c>
      <c r="I142" s="21" t="s">
        <v>13</v>
      </c>
      <c r="J142" s="21" t="s">
        <v>81</v>
      </c>
      <c r="K142" s="31">
        <v>8211010</v>
      </c>
      <c r="M142"/>
      <c r="O142" s="7"/>
      <c r="P142" s="7"/>
      <c r="R142"/>
      <c r="S142"/>
    </row>
    <row r="143" spans="6:25" s="18" customFormat="1" x14ac:dyDescent="0.2">
      <c r="F143" s="21">
        <v>14</v>
      </c>
      <c r="G143" s="21">
        <v>3</v>
      </c>
      <c r="H143" s="21">
        <v>15</v>
      </c>
      <c r="I143" s="21" t="s">
        <v>19</v>
      </c>
      <c r="J143" s="21" t="s">
        <v>46</v>
      </c>
      <c r="K143" s="31">
        <v>50864001</v>
      </c>
      <c r="O143" s="19"/>
      <c r="P143" s="19"/>
      <c r="S143"/>
      <c r="T143"/>
      <c r="U143"/>
      <c r="V143"/>
      <c r="W143"/>
      <c r="X143"/>
      <c r="Y143"/>
    </row>
    <row r="144" spans="6:25" x14ac:dyDescent="0.2">
      <c r="F144" s="21">
        <v>15</v>
      </c>
      <c r="G144" s="21">
        <v>4</v>
      </c>
      <c r="H144" s="21">
        <v>1</v>
      </c>
      <c r="I144" s="21" t="s">
        <v>264</v>
      </c>
      <c r="J144" s="21" t="s">
        <v>5</v>
      </c>
      <c r="K144" s="31">
        <v>20815001</v>
      </c>
      <c r="M144"/>
      <c r="O144" s="7"/>
      <c r="P144" s="7"/>
      <c r="R144"/>
      <c r="S144"/>
    </row>
    <row r="145" spans="6:25" x14ac:dyDescent="0.2">
      <c r="F145" s="21">
        <v>16</v>
      </c>
      <c r="G145" s="21">
        <v>4</v>
      </c>
      <c r="H145" s="21">
        <v>8</v>
      </c>
      <c r="I145" s="21" t="s">
        <v>19</v>
      </c>
      <c r="J145" s="21" t="s">
        <v>56</v>
      </c>
      <c r="K145" s="31">
        <v>40184001</v>
      </c>
      <c r="M145"/>
      <c r="O145" s="7"/>
      <c r="P145" s="7"/>
      <c r="R145"/>
      <c r="S145"/>
    </row>
    <row r="146" spans="6:25" x14ac:dyDescent="0.2">
      <c r="F146" s="21">
        <v>17</v>
      </c>
      <c r="G146" s="21">
        <v>4</v>
      </c>
      <c r="H146" s="21">
        <v>10</v>
      </c>
      <c r="I146" s="21" t="s">
        <v>1</v>
      </c>
      <c r="J146" s="21" t="s">
        <v>58</v>
      </c>
      <c r="K146" s="31">
        <v>40182001</v>
      </c>
      <c r="M146"/>
      <c r="O146" s="7"/>
      <c r="P146" s="7"/>
      <c r="R146"/>
      <c r="S146"/>
    </row>
    <row r="147" spans="6:25" x14ac:dyDescent="0.2">
      <c r="F147" s="21">
        <v>18</v>
      </c>
      <c r="G147" s="21">
        <v>4</v>
      </c>
      <c r="H147" s="21">
        <v>12</v>
      </c>
      <c r="I147" s="21" t="s">
        <v>267</v>
      </c>
      <c r="J147" s="21" t="s">
        <v>87</v>
      </c>
      <c r="K147" s="31">
        <v>8359</v>
      </c>
      <c r="M147"/>
      <c r="O147" s="7"/>
      <c r="P147" s="7"/>
      <c r="R147"/>
      <c r="S147"/>
    </row>
    <row r="148" spans="6:25" x14ac:dyDescent="0.2">
      <c r="F148" s="21">
        <v>19</v>
      </c>
      <c r="G148" s="21">
        <v>4</v>
      </c>
      <c r="H148" s="21">
        <v>13</v>
      </c>
      <c r="I148" s="21" t="s">
        <v>13</v>
      </c>
      <c r="J148" s="21" t="s">
        <v>60</v>
      </c>
      <c r="K148" s="31">
        <v>5850009</v>
      </c>
      <c r="M148"/>
      <c r="O148" s="7"/>
      <c r="P148" s="7"/>
      <c r="R148"/>
      <c r="S148"/>
    </row>
    <row r="149" spans="6:25" x14ac:dyDescent="0.2">
      <c r="F149" s="21">
        <v>20</v>
      </c>
      <c r="G149" s="21">
        <v>4</v>
      </c>
      <c r="H149" s="21">
        <v>15</v>
      </c>
      <c r="I149" s="21" t="s">
        <v>19</v>
      </c>
      <c r="J149" s="21" t="s">
        <v>51</v>
      </c>
      <c r="K149" s="31">
        <v>13563</v>
      </c>
      <c r="M149"/>
      <c r="O149" s="7"/>
      <c r="P149" s="7"/>
      <c r="R149"/>
      <c r="S149"/>
    </row>
    <row r="150" spans="6:25" x14ac:dyDescent="0.2">
      <c r="F150" s="21">
        <v>21</v>
      </c>
      <c r="G150" s="21">
        <v>4</v>
      </c>
      <c r="H150" s="21">
        <v>17</v>
      </c>
      <c r="I150" s="21" t="s">
        <v>13</v>
      </c>
      <c r="J150" s="21" t="s">
        <v>14</v>
      </c>
      <c r="K150" s="31">
        <v>41406</v>
      </c>
      <c r="M150"/>
      <c r="O150" s="7"/>
      <c r="P150" s="7"/>
      <c r="R150"/>
      <c r="S150"/>
    </row>
    <row r="151" spans="6:25" x14ac:dyDescent="0.2">
      <c r="F151" s="21">
        <v>22</v>
      </c>
      <c r="G151" s="21">
        <v>5</v>
      </c>
      <c r="H151" s="21">
        <v>1</v>
      </c>
      <c r="I151" s="21" t="s">
        <v>264</v>
      </c>
      <c r="J151" s="21" t="s">
        <v>29</v>
      </c>
      <c r="K151" s="31">
        <v>8413009</v>
      </c>
      <c r="M151"/>
      <c r="O151" s="7"/>
      <c r="P151" s="7"/>
      <c r="R151"/>
      <c r="S151"/>
    </row>
    <row r="152" spans="6:25" x14ac:dyDescent="0.2">
      <c r="F152" s="21">
        <v>23</v>
      </c>
      <c r="G152" s="21">
        <v>5</v>
      </c>
      <c r="H152" s="21">
        <v>10</v>
      </c>
      <c r="I152" s="21" t="s">
        <v>1</v>
      </c>
      <c r="J152" s="21" t="s">
        <v>32</v>
      </c>
      <c r="K152" s="31">
        <v>3820009</v>
      </c>
      <c r="M152"/>
      <c r="O152" s="7"/>
      <c r="P152" s="7"/>
      <c r="R152"/>
      <c r="S152"/>
    </row>
    <row r="153" spans="6:25" x14ac:dyDescent="0.2">
      <c r="F153" s="21">
        <v>24</v>
      </c>
      <c r="G153" s="21">
        <v>5</v>
      </c>
      <c r="H153" s="21">
        <v>15</v>
      </c>
      <c r="I153" s="21" t="s">
        <v>19</v>
      </c>
      <c r="J153" s="21" t="s">
        <v>36</v>
      </c>
      <c r="K153" s="31">
        <v>1100321</v>
      </c>
      <c r="M153"/>
      <c r="O153" s="7"/>
      <c r="P153" s="7"/>
      <c r="R153"/>
      <c r="S153" s="18"/>
      <c r="T153" s="18"/>
      <c r="U153" s="18"/>
      <c r="V153" s="18"/>
      <c r="W153" s="18"/>
      <c r="X153" s="18"/>
      <c r="Y153" s="18"/>
    </row>
    <row r="154" spans="6:25" x14ac:dyDescent="0.2">
      <c r="F154" s="21">
        <v>25</v>
      </c>
      <c r="G154" s="21">
        <v>5</v>
      </c>
      <c r="H154" s="21">
        <v>17</v>
      </c>
      <c r="I154" s="21" t="s">
        <v>13</v>
      </c>
      <c r="J154" s="21" t="s">
        <v>93</v>
      </c>
      <c r="K154" s="31">
        <v>8294</v>
      </c>
      <c r="M154"/>
      <c r="O154" s="7"/>
      <c r="P154" s="7"/>
      <c r="R154"/>
      <c r="S154"/>
    </row>
    <row r="155" spans="6:25" s="18" customFormat="1" x14ac:dyDescent="0.2">
      <c r="F155" s="21">
        <v>26</v>
      </c>
      <c r="G155" s="21">
        <v>6</v>
      </c>
      <c r="H155" s="21">
        <v>13</v>
      </c>
      <c r="I155" s="21" t="s">
        <v>13</v>
      </c>
      <c r="J155" s="21" t="s">
        <v>79</v>
      </c>
      <c r="K155" s="31">
        <v>2136</v>
      </c>
      <c r="O155" s="19"/>
      <c r="P155" s="19"/>
      <c r="S155"/>
      <c r="T155"/>
      <c r="U155"/>
      <c r="V155"/>
      <c r="W155"/>
      <c r="X155"/>
      <c r="Y155"/>
    </row>
    <row r="156" spans="6:25" x14ac:dyDescent="0.2">
      <c r="F156" s="21">
        <v>27</v>
      </c>
      <c r="G156" s="21">
        <v>6</v>
      </c>
      <c r="H156" s="21">
        <v>14</v>
      </c>
      <c r="I156" s="21" t="s">
        <v>19</v>
      </c>
      <c r="J156" s="21" t="s">
        <v>86</v>
      </c>
      <c r="K156" s="31">
        <v>2124</v>
      </c>
      <c r="M156"/>
      <c r="O156" s="7"/>
      <c r="P156" s="7"/>
      <c r="R156"/>
      <c r="S156"/>
    </row>
    <row r="157" spans="6:25" x14ac:dyDescent="0.2">
      <c r="F157" s="21">
        <v>28</v>
      </c>
      <c r="G157" s="21">
        <v>6</v>
      </c>
      <c r="H157" s="21">
        <v>15</v>
      </c>
      <c r="I157" s="21" t="s">
        <v>19</v>
      </c>
      <c r="J157" s="21" t="s">
        <v>82</v>
      </c>
      <c r="K157" s="31">
        <v>41398</v>
      </c>
      <c r="M157"/>
      <c r="O157" s="7"/>
      <c r="P157" s="7"/>
      <c r="R157"/>
      <c r="S157"/>
    </row>
    <row r="158" spans="6:25" x14ac:dyDescent="0.2">
      <c r="F158" s="21">
        <v>29</v>
      </c>
      <c r="G158" s="21">
        <v>6</v>
      </c>
      <c r="H158" s="21">
        <v>17</v>
      </c>
      <c r="I158" s="21" t="s">
        <v>13</v>
      </c>
      <c r="J158" s="21" t="s">
        <v>69</v>
      </c>
      <c r="K158" s="31">
        <v>8335</v>
      </c>
      <c r="M158"/>
      <c r="O158" s="7"/>
      <c r="P158" s="7"/>
      <c r="R158"/>
      <c r="S158"/>
    </row>
    <row r="159" spans="6:25" x14ac:dyDescent="0.2">
      <c r="F159" s="21">
        <v>30</v>
      </c>
      <c r="G159" s="21">
        <v>6</v>
      </c>
      <c r="H159" s="21">
        <v>19</v>
      </c>
      <c r="I159" s="21" t="s">
        <v>13</v>
      </c>
      <c r="J159" s="21" t="s">
        <v>62</v>
      </c>
      <c r="K159" s="31">
        <v>11577</v>
      </c>
      <c r="M159"/>
      <c r="O159" s="7"/>
      <c r="P159" s="7"/>
      <c r="R159"/>
      <c r="S159"/>
    </row>
    <row r="160" spans="6:25" x14ac:dyDescent="0.2">
      <c r="F160" s="21">
        <v>32</v>
      </c>
      <c r="G160" s="21">
        <v>7</v>
      </c>
      <c r="H160" s="21">
        <v>3</v>
      </c>
      <c r="I160" s="21" t="s">
        <v>239</v>
      </c>
      <c r="J160" s="21" t="s">
        <v>65</v>
      </c>
      <c r="K160" s="31">
        <v>66001</v>
      </c>
      <c r="M160"/>
      <c r="O160" s="7"/>
      <c r="P160" s="7"/>
      <c r="R160"/>
      <c r="S160"/>
    </row>
    <row r="161" spans="6:19" x14ac:dyDescent="0.2">
      <c r="F161" s="21">
        <v>31</v>
      </c>
      <c r="G161" s="21">
        <v>7</v>
      </c>
      <c r="H161" s="21">
        <v>4</v>
      </c>
      <c r="I161" s="21" t="s">
        <v>239</v>
      </c>
      <c r="J161" s="21" t="s">
        <v>270</v>
      </c>
      <c r="K161" s="31">
        <v>56014</v>
      </c>
      <c r="M161"/>
      <c r="O161" s="7"/>
      <c r="P161" s="7"/>
      <c r="R161"/>
      <c r="S161"/>
    </row>
    <row r="162" spans="6:19" x14ac:dyDescent="0.2">
      <c r="F162" s="21">
        <v>33</v>
      </c>
      <c r="G162" s="21">
        <v>7</v>
      </c>
      <c r="H162" s="21">
        <v>14</v>
      </c>
      <c r="I162" s="21" t="s">
        <v>19</v>
      </c>
      <c r="J162" s="21" t="s">
        <v>71</v>
      </c>
      <c r="K162" s="31">
        <v>2124</v>
      </c>
      <c r="M162"/>
      <c r="O162" s="7"/>
      <c r="P162" s="7"/>
      <c r="R162"/>
      <c r="S162"/>
    </row>
    <row r="163" spans="6:19" x14ac:dyDescent="0.2">
      <c r="F163" s="21">
        <v>34</v>
      </c>
      <c r="G163" s="21">
        <v>7</v>
      </c>
      <c r="H163" s="21">
        <v>15</v>
      </c>
      <c r="I163" s="21" t="s">
        <v>19</v>
      </c>
      <c r="J163" s="21" t="s">
        <v>23</v>
      </c>
      <c r="K163" s="31">
        <v>8427</v>
      </c>
      <c r="M163"/>
      <c r="O163" s="7"/>
      <c r="P163" s="7"/>
      <c r="R163"/>
      <c r="S163"/>
    </row>
    <row r="164" spans="6:19" x14ac:dyDescent="0.2">
      <c r="F164" s="21">
        <v>35</v>
      </c>
      <c r="G164" s="21">
        <v>7</v>
      </c>
      <c r="H164" s="21">
        <v>16</v>
      </c>
      <c r="I164" s="21" t="s">
        <v>19</v>
      </c>
      <c r="J164" s="21" t="s">
        <v>67</v>
      </c>
      <c r="K164" s="31">
        <v>13628</v>
      </c>
      <c r="M164"/>
      <c r="O164" s="7"/>
      <c r="P164" s="7"/>
      <c r="R164"/>
      <c r="S164"/>
    </row>
    <row r="165" spans="6:19" x14ac:dyDescent="0.2">
      <c r="F165" s="21">
        <v>36</v>
      </c>
      <c r="G165" s="21">
        <v>7</v>
      </c>
      <c r="H165" s="21">
        <v>17</v>
      </c>
      <c r="I165" s="21" t="s">
        <v>13</v>
      </c>
      <c r="J165" s="21" t="s">
        <v>64</v>
      </c>
      <c r="K165" s="31">
        <v>41491</v>
      </c>
      <c r="M165"/>
      <c r="O165" s="7"/>
      <c r="P165" s="7"/>
      <c r="R165"/>
      <c r="S165"/>
    </row>
    <row r="166" spans="6:19" x14ac:dyDescent="0.2">
      <c r="F166" s="21">
        <v>37</v>
      </c>
      <c r="G166" s="21">
        <v>8</v>
      </c>
      <c r="H166" s="21">
        <v>10</v>
      </c>
      <c r="I166" s="21" t="s">
        <v>1</v>
      </c>
      <c r="J166" s="21" t="s">
        <v>16</v>
      </c>
      <c r="K166" s="31">
        <v>5618009</v>
      </c>
      <c r="M166"/>
      <c r="O166" s="7"/>
      <c r="P166" s="7"/>
      <c r="R166"/>
      <c r="S166"/>
    </row>
    <row r="167" spans="6:19" x14ac:dyDescent="0.2">
      <c r="F167" s="21">
        <v>38</v>
      </c>
      <c r="G167" s="21">
        <v>8</v>
      </c>
      <c r="H167" s="21">
        <v>14</v>
      </c>
      <c r="I167" s="21" t="s">
        <v>19</v>
      </c>
      <c r="J167" s="21" t="s">
        <v>20</v>
      </c>
      <c r="K167" s="31">
        <v>20983041</v>
      </c>
      <c r="M167"/>
      <c r="O167" s="7"/>
      <c r="P167" s="7"/>
      <c r="R167"/>
      <c r="S167"/>
    </row>
    <row r="168" spans="6:19" x14ac:dyDescent="0.2">
      <c r="F168" s="21">
        <v>39</v>
      </c>
      <c r="G168" s="21">
        <v>8</v>
      </c>
      <c r="H168" s="21">
        <v>17</v>
      </c>
      <c r="I168" s="21" t="s">
        <v>13</v>
      </c>
      <c r="J168" s="21" t="s">
        <v>91</v>
      </c>
      <c r="K168" s="31">
        <v>41406</v>
      </c>
      <c r="M168"/>
      <c r="O168" s="7"/>
      <c r="P168" s="7"/>
      <c r="R168"/>
      <c r="S168"/>
    </row>
    <row r="169" spans="6:19" x14ac:dyDescent="0.2">
      <c r="F169" s="21">
        <v>40</v>
      </c>
      <c r="G169" s="21">
        <v>9</v>
      </c>
      <c r="H169" s="21">
        <v>10</v>
      </c>
      <c r="I169" s="21" t="s">
        <v>1</v>
      </c>
      <c r="J169" s="21" t="s">
        <v>95</v>
      </c>
      <c r="K169" s="31">
        <v>1012</v>
      </c>
      <c r="M169"/>
      <c r="O169" s="7"/>
      <c r="P169" s="7"/>
      <c r="R169"/>
      <c r="S169"/>
    </row>
    <row r="170" spans="6:19" x14ac:dyDescent="0.2">
      <c r="F170" s="21">
        <v>41</v>
      </c>
      <c r="G170" s="21">
        <v>9</v>
      </c>
      <c r="H170" s="21">
        <v>13</v>
      </c>
      <c r="I170" s="21" t="s">
        <v>13</v>
      </c>
      <c r="J170" s="21" t="s">
        <v>107</v>
      </c>
      <c r="K170" s="31">
        <v>2136</v>
      </c>
      <c r="M170"/>
      <c r="O170" s="7"/>
      <c r="P170" s="7"/>
      <c r="R170"/>
      <c r="S170"/>
    </row>
    <row r="171" spans="6:19" x14ac:dyDescent="0.2">
      <c r="F171" s="21">
        <v>42</v>
      </c>
      <c r="G171" s="21">
        <v>9</v>
      </c>
      <c r="H171" s="21">
        <v>15</v>
      </c>
      <c r="I171" s="21" t="s">
        <v>19</v>
      </c>
      <c r="J171" s="21" t="s">
        <v>44</v>
      </c>
      <c r="K171" s="31">
        <v>12490</v>
      </c>
      <c r="M171"/>
      <c r="O171" s="7"/>
      <c r="P171" s="7"/>
      <c r="R171"/>
      <c r="S171"/>
    </row>
    <row r="172" spans="6:19" x14ac:dyDescent="0.2">
      <c r="F172" s="21">
        <v>43</v>
      </c>
      <c r="G172" s="21">
        <v>9</v>
      </c>
      <c r="H172" s="21">
        <v>17</v>
      </c>
      <c r="I172" s="21" t="s">
        <v>13</v>
      </c>
      <c r="J172" s="21" t="s">
        <v>84</v>
      </c>
      <c r="K172" s="31">
        <v>8335</v>
      </c>
      <c r="M172"/>
      <c r="O172" s="7"/>
      <c r="P172" s="7"/>
      <c r="R172"/>
      <c r="S172"/>
    </row>
    <row r="173" spans="6:19" x14ac:dyDescent="0.2">
      <c r="F173" s="21">
        <v>44</v>
      </c>
      <c r="G173" s="21">
        <v>9</v>
      </c>
      <c r="H173" s="21">
        <v>21</v>
      </c>
      <c r="I173" s="21" t="s">
        <v>266</v>
      </c>
      <c r="J173" s="21" t="s">
        <v>26</v>
      </c>
      <c r="K173" s="31">
        <v>5804084</v>
      </c>
      <c r="M173"/>
      <c r="O173" s="7"/>
      <c r="P173" s="7"/>
      <c r="R173"/>
      <c r="S173"/>
    </row>
    <row r="174" spans="6:19" x14ac:dyDescent="0.2">
      <c r="F174" s="21">
        <v>45</v>
      </c>
      <c r="G174" s="21">
        <v>9</v>
      </c>
      <c r="H174" s="21">
        <v>21</v>
      </c>
      <c r="I174" s="21" t="s">
        <v>266</v>
      </c>
      <c r="J174" s="21" t="s">
        <v>26</v>
      </c>
      <c r="K174" s="31">
        <v>5804084</v>
      </c>
      <c r="M174"/>
      <c r="O174" s="7"/>
      <c r="P174" s="7"/>
      <c r="R174"/>
      <c r="S174"/>
    </row>
    <row r="175" spans="6:19" x14ac:dyDescent="0.2">
      <c r="F175" s="21">
        <v>46</v>
      </c>
      <c r="G175" s="21">
        <v>10</v>
      </c>
      <c r="H175" s="21">
        <v>3</v>
      </c>
      <c r="I175" s="21" t="s">
        <v>239</v>
      </c>
      <c r="J175" s="21" t="s">
        <v>99</v>
      </c>
      <c r="K175" s="31">
        <v>99999203</v>
      </c>
      <c r="M175"/>
      <c r="O175" s="7"/>
      <c r="P175" s="7"/>
      <c r="R175"/>
      <c r="S175"/>
    </row>
    <row r="176" spans="6:19" x14ac:dyDescent="0.2">
      <c r="F176" s="21">
        <v>47</v>
      </c>
      <c r="G176" s="21">
        <v>10</v>
      </c>
      <c r="H176" s="21">
        <v>7</v>
      </c>
      <c r="I176" s="21" t="s">
        <v>240</v>
      </c>
      <c r="J176" s="21" t="s">
        <v>102</v>
      </c>
      <c r="K176" s="31">
        <v>99999197</v>
      </c>
      <c r="M176"/>
      <c r="O176" s="7"/>
      <c r="P176" s="7"/>
      <c r="R176"/>
      <c r="S176"/>
    </row>
    <row r="177" spans="2:22" x14ac:dyDescent="0.2">
      <c r="F177" s="21">
        <v>48</v>
      </c>
      <c r="G177" s="21">
        <v>10</v>
      </c>
      <c r="H177" s="21">
        <v>17</v>
      </c>
      <c r="I177" s="21" t="s">
        <v>13</v>
      </c>
      <c r="J177" s="21" t="s">
        <v>88</v>
      </c>
      <c r="K177" s="31">
        <v>8355</v>
      </c>
      <c r="M177"/>
      <c r="O177" s="7"/>
      <c r="P177" s="7"/>
      <c r="R177"/>
      <c r="S177"/>
    </row>
    <row r="178" spans="2:22" x14ac:dyDescent="0.2">
      <c r="M178"/>
    </row>
    <row r="179" spans="2:22" x14ac:dyDescent="0.2">
      <c r="M179"/>
    </row>
    <row r="180" spans="2:22" x14ac:dyDescent="0.2">
      <c r="M180"/>
    </row>
    <row r="181" spans="2:22" x14ac:dyDescent="0.2">
      <c r="B181" s="38" t="s">
        <v>255</v>
      </c>
      <c r="C181" s="38" t="s">
        <v>114</v>
      </c>
      <c r="D181" s="38" t="s">
        <v>115</v>
      </c>
      <c r="E181" s="38" t="s">
        <v>253</v>
      </c>
      <c r="F181" s="38" t="s">
        <v>254</v>
      </c>
      <c r="G181" s="38" t="s">
        <v>325</v>
      </c>
      <c r="H181" s="38" t="s">
        <v>300</v>
      </c>
      <c r="I181" s="38" t="s">
        <v>299</v>
      </c>
      <c r="J181" s="23" t="s">
        <v>257</v>
      </c>
      <c r="K181" s="38" t="s">
        <v>258</v>
      </c>
      <c r="L181" s="38" t="s">
        <v>259</v>
      </c>
      <c r="M181" s="38" t="s">
        <v>261</v>
      </c>
      <c r="N181" s="38" t="s">
        <v>260</v>
      </c>
      <c r="O181" s="39" t="s">
        <v>262</v>
      </c>
      <c r="P181" s="39" t="s">
        <v>263</v>
      </c>
      <c r="R181"/>
      <c r="S181"/>
      <c r="U181" s="38" t="s">
        <v>299</v>
      </c>
      <c r="V181" s="38" t="s">
        <v>257</v>
      </c>
    </row>
    <row r="182" spans="2:22" x14ac:dyDescent="0.2">
      <c r="B182" s="4">
        <v>1</v>
      </c>
      <c r="C182" s="4">
        <v>1003</v>
      </c>
      <c r="D182" s="5">
        <v>44209</v>
      </c>
      <c r="E182" s="4">
        <v>100</v>
      </c>
      <c r="F182" s="4">
        <v>5</v>
      </c>
      <c r="G182" s="4">
        <v>2</v>
      </c>
      <c r="H182" s="4">
        <v>10</v>
      </c>
      <c r="I182" s="4">
        <v>5</v>
      </c>
      <c r="J182" s="23" t="s">
        <v>1</v>
      </c>
      <c r="K182" s="4" t="s">
        <v>2</v>
      </c>
      <c r="L182" s="16">
        <v>1006</v>
      </c>
      <c r="M182" s="8">
        <v>100</v>
      </c>
      <c r="N182" s="4">
        <v>1</v>
      </c>
      <c r="O182" s="8">
        <v>100</v>
      </c>
      <c r="P182" s="8">
        <v>112</v>
      </c>
      <c r="R182"/>
      <c r="S182"/>
      <c r="U182">
        <v>1</v>
      </c>
      <c r="V182" s="4" t="s">
        <v>239</v>
      </c>
    </row>
    <row r="183" spans="2:22" x14ac:dyDescent="0.2">
      <c r="B183" s="1">
        <v>2</v>
      </c>
      <c r="C183" s="1">
        <v>1021</v>
      </c>
      <c r="D183" s="2">
        <v>44209</v>
      </c>
      <c r="E183" s="1">
        <v>200</v>
      </c>
      <c r="F183" s="1">
        <v>15</v>
      </c>
      <c r="G183" s="1">
        <v>4</v>
      </c>
      <c r="H183" s="1">
        <v>1</v>
      </c>
      <c r="I183" s="1">
        <v>4</v>
      </c>
      <c r="J183" s="23" t="s">
        <v>264</v>
      </c>
      <c r="K183" s="1" t="s">
        <v>5</v>
      </c>
      <c r="L183" s="17">
        <v>20815001</v>
      </c>
      <c r="M183" s="9">
        <v>54.35</v>
      </c>
      <c r="N183" s="1">
        <v>2</v>
      </c>
      <c r="O183" s="9">
        <v>108.7</v>
      </c>
      <c r="P183" s="9">
        <v>121.744</v>
      </c>
      <c r="R183"/>
      <c r="S183"/>
      <c r="U183">
        <v>2</v>
      </c>
      <c r="V183" s="4" t="s">
        <v>241</v>
      </c>
    </row>
    <row r="184" spans="2:22" x14ac:dyDescent="0.2">
      <c r="B184" s="1">
        <v>3</v>
      </c>
      <c r="C184" s="1">
        <v>1021</v>
      </c>
      <c r="D184" s="2">
        <v>44209</v>
      </c>
      <c r="E184" s="1">
        <v>200</v>
      </c>
      <c r="F184" s="1">
        <v>15</v>
      </c>
      <c r="G184" s="1">
        <v>4</v>
      </c>
      <c r="H184" s="1">
        <v>1</v>
      </c>
      <c r="I184" s="1">
        <v>4</v>
      </c>
      <c r="J184" s="23" t="s">
        <v>264</v>
      </c>
      <c r="K184" s="1" t="s">
        <v>5</v>
      </c>
      <c r="L184" s="17">
        <v>20815001</v>
      </c>
      <c r="M184" s="9">
        <v>54.35</v>
      </c>
      <c r="N184" s="1">
        <v>2</v>
      </c>
      <c r="O184" s="9">
        <v>108.7</v>
      </c>
      <c r="P184" s="9">
        <v>121.744</v>
      </c>
      <c r="R184"/>
      <c r="S184"/>
      <c r="U184">
        <v>3</v>
      </c>
      <c r="V184" s="1" t="s">
        <v>240</v>
      </c>
    </row>
    <row r="185" spans="2:22" x14ac:dyDescent="0.2">
      <c r="B185" s="4">
        <v>4</v>
      </c>
      <c r="C185" s="4">
        <v>1026</v>
      </c>
      <c r="D185" s="5">
        <v>44209</v>
      </c>
      <c r="E185" s="4">
        <v>300</v>
      </c>
      <c r="F185" s="4">
        <v>32</v>
      </c>
      <c r="G185" s="4">
        <v>7</v>
      </c>
      <c r="H185" s="4">
        <v>3</v>
      </c>
      <c r="I185" s="4">
        <v>1</v>
      </c>
      <c r="J185" s="23" t="s">
        <v>239</v>
      </c>
      <c r="K185" s="4" t="s">
        <v>65</v>
      </c>
      <c r="L185" s="16">
        <v>66001</v>
      </c>
      <c r="M185" s="8">
        <v>2100</v>
      </c>
      <c r="N185" s="4">
        <v>2</v>
      </c>
      <c r="O185" s="8">
        <v>4200</v>
      </c>
      <c r="P185" s="8">
        <v>4704</v>
      </c>
      <c r="R185"/>
      <c r="S185"/>
      <c r="U185">
        <v>4</v>
      </c>
      <c r="V185" s="1" t="s">
        <v>264</v>
      </c>
    </row>
    <row r="186" spans="2:22" x14ac:dyDescent="0.2">
      <c r="B186" s="4">
        <v>5</v>
      </c>
      <c r="C186" s="4">
        <v>1026</v>
      </c>
      <c r="D186" s="5">
        <v>44209</v>
      </c>
      <c r="E186" s="4">
        <v>300</v>
      </c>
      <c r="F186" s="4">
        <v>32</v>
      </c>
      <c r="G186" s="4">
        <v>7</v>
      </c>
      <c r="H186" s="4">
        <v>3</v>
      </c>
      <c r="I186" s="4">
        <v>1</v>
      </c>
      <c r="J186" s="23" t="s">
        <v>239</v>
      </c>
      <c r="K186" s="4" t="s">
        <v>65</v>
      </c>
      <c r="L186" s="16">
        <v>66001</v>
      </c>
      <c r="M186" s="8">
        <v>2100</v>
      </c>
      <c r="N186" s="4">
        <v>2</v>
      </c>
      <c r="O186" s="8">
        <v>4200</v>
      </c>
      <c r="P186" s="8">
        <v>4704</v>
      </c>
      <c r="R186"/>
      <c r="S186"/>
      <c r="U186">
        <v>5</v>
      </c>
      <c r="V186" s="4" t="s">
        <v>1</v>
      </c>
    </row>
    <row r="187" spans="2:22" x14ac:dyDescent="0.2">
      <c r="B187" s="1">
        <v>6</v>
      </c>
      <c r="C187" s="1">
        <v>1030</v>
      </c>
      <c r="D187" s="2">
        <v>44209</v>
      </c>
      <c r="E187" s="1">
        <v>400</v>
      </c>
      <c r="F187" s="1">
        <v>6</v>
      </c>
      <c r="G187" s="1">
        <v>2</v>
      </c>
      <c r="H187" s="1">
        <v>11</v>
      </c>
      <c r="I187" s="1">
        <v>5</v>
      </c>
      <c r="J187" s="23" t="s">
        <v>1</v>
      </c>
      <c r="K187" s="1" t="s">
        <v>11</v>
      </c>
      <c r="L187" s="17">
        <v>1012</v>
      </c>
      <c r="M187" s="9">
        <v>133.16999999999999</v>
      </c>
      <c r="N187" s="1">
        <v>-1</v>
      </c>
      <c r="O187" s="9">
        <v>0</v>
      </c>
      <c r="P187" s="9">
        <v>0</v>
      </c>
      <c r="R187"/>
      <c r="S187"/>
      <c r="U187">
        <v>6</v>
      </c>
      <c r="V187" s="4" t="s">
        <v>267</v>
      </c>
    </row>
    <row r="188" spans="2:22" x14ac:dyDescent="0.2">
      <c r="B188" s="1">
        <v>7</v>
      </c>
      <c r="C188" s="1">
        <v>1030</v>
      </c>
      <c r="D188" s="2">
        <v>44209</v>
      </c>
      <c r="E188" s="1">
        <v>400</v>
      </c>
      <c r="F188" s="1">
        <v>6</v>
      </c>
      <c r="G188" s="1">
        <v>2</v>
      </c>
      <c r="H188" s="1">
        <v>11</v>
      </c>
      <c r="I188" s="1">
        <v>5</v>
      </c>
      <c r="J188" s="23" t="s">
        <v>1</v>
      </c>
      <c r="K188" s="1" t="s">
        <v>11</v>
      </c>
      <c r="L188" s="17">
        <v>1012</v>
      </c>
      <c r="M188" s="9">
        <v>133.16999999999999</v>
      </c>
      <c r="N188" s="1">
        <v>1</v>
      </c>
      <c r="O188" s="9">
        <v>0</v>
      </c>
      <c r="P188" s="9">
        <v>0</v>
      </c>
      <c r="R188"/>
      <c r="S188"/>
      <c r="U188">
        <v>7</v>
      </c>
      <c r="V188" s="4" t="s">
        <v>19</v>
      </c>
    </row>
    <row r="189" spans="2:22" x14ac:dyDescent="0.2">
      <c r="B189" s="4">
        <v>8</v>
      </c>
      <c r="C189" s="4">
        <v>1031</v>
      </c>
      <c r="D189" s="5">
        <v>44210</v>
      </c>
      <c r="E189" s="4">
        <v>500</v>
      </c>
      <c r="F189" s="4">
        <v>21</v>
      </c>
      <c r="G189" s="4">
        <v>4</v>
      </c>
      <c r="H189" s="4">
        <v>17</v>
      </c>
      <c r="I189" s="4">
        <v>8</v>
      </c>
      <c r="J189" s="23" t="s">
        <v>13</v>
      </c>
      <c r="K189" s="4" t="s">
        <v>14</v>
      </c>
      <c r="L189" s="16">
        <v>41406</v>
      </c>
      <c r="M189" s="8">
        <v>1500</v>
      </c>
      <c r="N189" s="4">
        <v>2</v>
      </c>
      <c r="O189" s="8">
        <v>4731.4800000000014</v>
      </c>
      <c r="P189" s="8">
        <v>5299.2576000000017</v>
      </c>
      <c r="R189"/>
      <c r="S189"/>
      <c r="U189">
        <v>8</v>
      </c>
      <c r="V189" s="4" t="s">
        <v>13</v>
      </c>
    </row>
    <row r="190" spans="2:22" x14ac:dyDescent="0.2">
      <c r="B190" s="4">
        <v>9</v>
      </c>
      <c r="C190" s="4">
        <v>1031</v>
      </c>
      <c r="D190" s="5">
        <v>44210</v>
      </c>
      <c r="E190" s="4">
        <v>500</v>
      </c>
      <c r="F190" s="4">
        <v>21</v>
      </c>
      <c r="G190" s="4">
        <v>4</v>
      </c>
      <c r="H190" s="4">
        <v>17</v>
      </c>
      <c r="I190" s="4">
        <v>8</v>
      </c>
      <c r="J190" s="23" t="s">
        <v>13</v>
      </c>
      <c r="K190" s="4" t="s">
        <v>14</v>
      </c>
      <c r="L190" s="16">
        <v>41406</v>
      </c>
      <c r="M190" s="8">
        <v>1500</v>
      </c>
      <c r="N190" s="4">
        <v>2</v>
      </c>
      <c r="O190" s="8">
        <v>4731.4800000000014</v>
      </c>
      <c r="P190" s="8">
        <v>5299.2576000000017</v>
      </c>
      <c r="R190"/>
      <c r="S190"/>
      <c r="U190">
        <v>9</v>
      </c>
      <c r="V190" s="4" t="s">
        <v>266</v>
      </c>
    </row>
    <row r="191" spans="2:22" x14ac:dyDescent="0.2">
      <c r="B191" s="4">
        <v>10</v>
      </c>
      <c r="C191" s="4">
        <v>1031</v>
      </c>
      <c r="D191" s="5">
        <v>44210</v>
      </c>
      <c r="E191" s="4">
        <v>500</v>
      </c>
      <c r="F191" s="4">
        <v>37</v>
      </c>
      <c r="G191" s="4">
        <v>8</v>
      </c>
      <c r="H191" s="4">
        <v>10</v>
      </c>
      <c r="I191" s="4">
        <v>5</v>
      </c>
      <c r="J191" s="23" t="s">
        <v>1</v>
      </c>
      <c r="K191" s="4" t="s">
        <v>16</v>
      </c>
      <c r="L191" s="16">
        <v>5618009</v>
      </c>
      <c r="M191" s="8">
        <v>199.8</v>
      </c>
      <c r="N191" s="4">
        <v>2</v>
      </c>
      <c r="O191" s="8">
        <v>4731.4800000000014</v>
      </c>
      <c r="P191" s="8">
        <v>5299.2576000000017</v>
      </c>
      <c r="R191"/>
      <c r="S191"/>
    </row>
    <row r="192" spans="2:22" x14ac:dyDescent="0.2">
      <c r="B192" s="4">
        <v>11</v>
      </c>
      <c r="C192" s="4">
        <v>1031</v>
      </c>
      <c r="D192" s="5">
        <v>44210</v>
      </c>
      <c r="E192" s="4">
        <v>500</v>
      </c>
      <c r="F192" s="4">
        <v>37</v>
      </c>
      <c r="G192" s="4">
        <v>8</v>
      </c>
      <c r="H192" s="4">
        <v>10</v>
      </c>
      <c r="I192" s="4">
        <v>5</v>
      </c>
      <c r="J192" s="23" t="s">
        <v>1</v>
      </c>
      <c r="K192" s="4" t="s">
        <v>16</v>
      </c>
      <c r="L192" s="16">
        <v>5618009</v>
      </c>
      <c r="M192" s="8">
        <v>199.8</v>
      </c>
      <c r="N192" s="4">
        <v>2</v>
      </c>
      <c r="O192" s="8">
        <v>4731.4800000000014</v>
      </c>
      <c r="P192" s="8">
        <v>5299.2576000000017</v>
      </c>
      <c r="R192"/>
      <c r="S192"/>
    </row>
    <row r="193" spans="2:19" x14ac:dyDescent="0.2">
      <c r="B193" s="4">
        <v>12</v>
      </c>
      <c r="C193" s="4">
        <v>1031</v>
      </c>
      <c r="D193" s="5">
        <v>44210</v>
      </c>
      <c r="E193" s="4">
        <v>500</v>
      </c>
      <c r="F193" s="4">
        <v>38</v>
      </c>
      <c r="G193" s="4">
        <v>8</v>
      </c>
      <c r="H193" s="4">
        <v>14</v>
      </c>
      <c r="I193" s="4">
        <v>7</v>
      </c>
      <c r="J193" s="23" t="s">
        <v>19</v>
      </c>
      <c r="K193" s="4" t="s">
        <v>20</v>
      </c>
      <c r="L193" s="16">
        <v>20983041</v>
      </c>
      <c r="M193" s="8">
        <v>332.97</v>
      </c>
      <c r="N193" s="4">
        <v>4</v>
      </c>
      <c r="O193" s="8">
        <v>4731.4800000000014</v>
      </c>
      <c r="P193" s="8">
        <v>5299.2576000000017</v>
      </c>
      <c r="R193"/>
      <c r="S193"/>
    </row>
    <row r="194" spans="2:19" x14ac:dyDescent="0.2">
      <c r="B194" s="4">
        <v>13</v>
      </c>
      <c r="C194" s="4">
        <v>1031</v>
      </c>
      <c r="D194" s="5">
        <v>44210</v>
      </c>
      <c r="E194" s="4">
        <v>500</v>
      </c>
      <c r="F194" s="4">
        <v>38</v>
      </c>
      <c r="G194" s="4">
        <v>8</v>
      </c>
      <c r="H194" s="4">
        <v>14</v>
      </c>
      <c r="I194" s="4">
        <v>7</v>
      </c>
      <c r="J194" s="23" t="s">
        <v>19</v>
      </c>
      <c r="K194" s="4" t="s">
        <v>20</v>
      </c>
      <c r="L194" s="16">
        <v>20983041</v>
      </c>
      <c r="M194" s="8">
        <v>332.97</v>
      </c>
      <c r="N194" s="4">
        <v>4</v>
      </c>
      <c r="O194" s="8">
        <v>4731.4800000000014</v>
      </c>
      <c r="P194" s="8">
        <v>5299.2576000000017</v>
      </c>
      <c r="R194"/>
      <c r="S194"/>
    </row>
    <row r="195" spans="2:19" x14ac:dyDescent="0.2">
      <c r="B195" s="4">
        <v>14</v>
      </c>
      <c r="C195" s="4">
        <v>1031</v>
      </c>
      <c r="D195" s="5">
        <v>44210</v>
      </c>
      <c r="E195" s="4">
        <v>500</v>
      </c>
      <c r="F195" s="4">
        <v>38</v>
      </c>
      <c r="G195" s="4">
        <v>8</v>
      </c>
      <c r="H195" s="4">
        <v>14</v>
      </c>
      <c r="I195" s="4">
        <v>7</v>
      </c>
      <c r="J195" s="23" t="s">
        <v>19</v>
      </c>
      <c r="K195" s="4" t="s">
        <v>20</v>
      </c>
      <c r="L195" s="16">
        <v>20983041</v>
      </c>
      <c r="M195" s="8">
        <v>332.97</v>
      </c>
      <c r="N195" s="4">
        <v>4</v>
      </c>
      <c r="O195" s="8">
        <v>4731.4800000000014</v>
      </c>
      <c r="P195" s="8">
        <v>5299.2576000000017</v>
      </c>
      <c r="R195"/>
      <c r="S195"/>
    </row>
    <row r="196" spans="2:19" x14ac:dyDescent="0.2">
      <c r="B196" s="4">
        <v>15</v>
      </c>
      <c r="C196" s="4">
        <v>1031</v>
      </c>
      <c r="D196" s="5">
        <v>44210</v>
      </c>
      <c r="E196" s="4">
        <v>500</v>
      </c>
      <c r="F196" s="4">
        <v>38</v>
      </c>
      <c r="G196" s="4">
        <v>8</v>
      </c>
      <c r="H196" s="4">
        <v>14</v>
      </c>
      <c r="I196" s="4">
        <v>7</v>
      </c>
      <c r="J196" s="23" t="s">
        <v>19</v>
      </c>
      <c r="K196" s="4" t="s">
        <v>20</v>
      </c>
      <c r="L196" s="16">
        <v>20983041</v>
      </c>
      <c r="M196" s="8">
        <v>332.97</v>
      </c>
      <c r="N196" s="4">
        <v>4</v>
      </c>
      <c r="O196" s="8">
        <v>4731.4800000000014</v>
      </c>
      <c r="P196" s="8">
        <v>5299.2576000000017</v>
      </c>
      <c r="R196"/>
      <c r="S196"/>
    </row>
    <row r="197" spans="2:19" x14ac:dyDescent="0.2">
      <c r="B197" s="1">
        <v>16</v>
      </c>
      <c r="C197" s="1">
        <v>1033</v>
      </c>
      <c r="D197" s="2">
        <v>44210</v>
      </c>
      <c r="E197" s="1">
        <v>600</v>
      </c>
      <c r="F197" s="1">
        <v>34</v>
      </c>
      <c r="G197" s="1">
        <v>7</v>
      </c>
      <c r="H197" s="1">
        <v>15</v>
      </c>
      <c r="I197" s="1">
        <v>7</v>
      </c>
      <c r="J197" s="23" t="s">
        <v>19</v>
      </c>
      <c r="K197" s="1" t="s">
        <v>23</v>
      </c>
      <c r="L197" s="17">
        <v>8427</v>
      </c>
      <c r="M197" s="9">
        <v>1010</v>
      </c>
      <c r="N197" s="1">
        <v>-1</v>
      </c>
      <c r="O197" s="9">
        <v>0</v>
      </c>
      <c r="P197" s="9">
        <v>0</v>
      </c>
      <c r="R197"/>
      <c r="S197"/>
    </row>
    <row r="198" spans="2:19" x14ac:dyDescent="0.2">
      <c r="B198" s="1">
        <v>17</v>
      </c>
      <c r="C198" s="1">
        <v>1033</v>
      </c>
      <c r="D198" s="2">
        <v>44210</v>
      </c>
      <c r="E198" s="1">
        <v>600</v>
      </c>
      <c r="F198" s="1">
        <v>34</v>
      </c>
      <c r="G198" s="1">
        <v>7</v>
      </c>
      <c r="H198" s="1">
        <v>15</v>
      </c>
      <c r="I198" s="1">
        <v>7</v>
      </c>
      <c r="J198" s="23" t="s">
        <v>19</v>
      </c>
      <c r="K198" s="1" t="s">
        <v>23</v>
      </c>
      <c r="L198" s="17">
        <v>8427</v>
      </c>
      <c r="M198" s="9">
        <v>1010</v>
      </c>
      <c r="N198" s="1">
        <v>1</v>
      </c>
      <c r="O198" s="9">
        <v>0</v>
      </c>
      <c r="P198" s="9">
        <v>0</v>
      </c>
      <c r="R198"/>
      <c r="S198"/>
    </row>
    <row r="199" spans="2:19" x14ac:dyDescent="0.2">
      <c r="B199" s="4">
        <v>18</v>
      </c>
      <c r="C199" s="4">
        <v>1034</v>
      </c>
      <c r="D199" s="5">
        <v>44210</v>
      </c>
      <c r="E199" s="4">
        <v>700</v>
      </c>
      <c r="F199" s="4">
        <v>44</v>
      </c>
      <c r="G199" s="4">
        <v>9</v>
      </c>
      <c r="H199" s="4">
        <v>21</v>
      </c>
      <c r="I199" s="4">
        <v>9</v>
      </c>
      <c r="J199" s="23" t="s">
        <v>266</v>
      </c>
      <c r="K199" s="4" t="s">
        <v>26</v>
      </c>
      <c r="L199" s="16">
        <v>5804084</v>
      </c>
      <c r="M199" s="8">
        <v>504.69</v>
      </c>
      <c r="N199" s="4">
        <v>2</v>
      </c>
      <c r="O199" s="8">
        <v>1009.38</v>
      </c>
      <c r="P199" s="8">
        <v>1130.5056</v>
      </c>
      <c r="R199"/>
      <c r="S199"/>
    </row>
    <row r="200" spans="2:19" x14ac:dyDescent="0.2">
      <c r="B200" s="4">
        <v>19</v>
      </c>
      <c r="C200" s="4">
        <v>1034</v>
      </c>
      <c r="D200" s="5">
        <v>44210</v>
      </c>
      <c r="E200" s="4">
        <v>700</v>
      </c>
      <c r="F200" s="4">
        <v>44</v>
      </c>
      <c r="G200" s="4">
        <v>9</v>
      </c>
      <c r="H200" s="4">
        <v>21</v>
      </c>
      <c r="I200" s="4">
        <v>9</v>
      </c>
      <c r="J200" s="23" t="s">
        <v>266</v>
      </c>
      <c r="K200" s="4" t="s">
        <v>26</v>
      </c>
      <c r="L200" s="16">
        <v>5804084</v>
      </c>
      <c r="M200" s="8">
        <v>504.69</v>
      </c>
      <c r="N200" s="4">
        <v>2</v>
      </c>
      <c r="O200" s="8">
        <v>1009.38</v>
      </c>
      <c r="P200" s="8">
        <v>1130.5056</v>
      </c>
      <c r="R200"/>
      <c r="S200"/>
    </row>
    <row r="201" spans="2:19" x14ac:dyDescent="0.2">
      <c r="B201" s="1">
        <v>20</v>
      </c>
      <c r="C201" s="1">
        <v>1036</v>
      </c>
      <c r="D201" s="2">
        <v>44214</v>
      </c>
      <c r="E201" s="1">
        <v>800</v>
      </c>
      <c r="F201" s="1">
        <v>34</v>
      </c>
      <c r="G201" s="1">
        <v>7</v>
      </c>
      <c r="H201" s="1">
        <v>15</v>
      </c>
      <c r="I201" s="1">
        <v>7</v>
      </c>
      <c r="J201" s="23" t="s">
        <v>19</v>
      </c>
      <c r="K201" s="1" t="s">
        <v>23</v>
      </c>
      <c r="L201" s="17">
        <v>8427</v>
      </c>
      <c r="M201" s="9">
        <v>1010</v>
      </c>
      <c r="N201" s="1">
        <v>2</v>
      </c>
      <c r="O201" s="9">
        <v>2020</v>
      </c>
      <c r="P201" s="9">
        <v>2262.4</v>
      </c>
      <c r="R201"/>
      <c r="S201"/>
    </row>
    <row r="202" spans="2:19" x14ac:dyDescent="0.2">
      <c r="B202" s="1">
        <v>21</v>
      </c>
      <c r="C202" s="1">
        <v>1036</v>
      </c>
      <c r="D202" s="2">
        <v>44214</v>
      </c>
      <c r="E202" s="1">
        <v>800</v>
      </c>
      <c r="F202" s="1">
        <v>34</v>
      </c>
      <c r="G202" s="1">
        <v>7</v>
      </c>
      <c r="H202" s="1">
        <v>15</v>
      </c>
      <c r="I202" s="1">
        <v>7</v>
      </c>
      <c r="J202" s="23" t="s">
        <v>19</v>
      </c>
      <c r="K202" s="1" t="s">
        <v>23</v>
      </c>
      <c r="L202" s="17">
        <v>8427</v>
      </c>
      <c r="M202" s="9">
        <v>1010</v>
      </c>
      <c r="N202" s="1">
        <v>2</v>
      </c>
      <c r="O202" s="9">
        <v>2020</v>
      </c>
      <c r="P202" s="9">
        <v>2262.4</v>
      </c>
      <c r="R202"/>
      <c r="S202"/>
    </row>
    <row r="203" spans="2:19" x14ac:dyDescent="0.2">
      <c r="B203" s="4">
        <v>22</v>
      </c>
      <c r="C203" s="4">
        <v>1040</v>
      </c>
      <c r="D203" s="5">
        <v>44214</v>
      </c>
      <c r="E203" s="4">
        <v>900</v>
      </c>
      <c r="F203" s="4">
        <v>22</v>
      </c>
      <c r="G203" s="4">
        <v>5</v>
      </c>
      <c r="H203" s="4">
        <v>1</v>
      </c>
      <c r="I203" s="4">
        <v>4</v>
      </c>
      <c r="J203" s="23" t="s">
        <v>264</v>
      </c>
      <c r="K203" s="4" t="s">
        <v>29</v>
      </c>
      <c r="L203" s="16">
        <v>8413009</v>
      </c>
      <c r="M203" s="8">
        <v>50.75</v>
      </c>
      <c r="N203" s="4">
        <v>2</v>
      </c>
      <c r="O203" s="8">
        <v>1564.5</v>
      </c>
      <c r="P203" s="8">
        <v>1752.24</v>
      </c>
      <c r="R203"/>
      <c r="S203"/>
    </row>
    <row r="204" spans="2:19" x14ac:dyDescent="0.2">
      <c r="B204" s="4">
        <v>23</v>
      </c>
      <c r="C204" s="4">
        <v>1040</v>
      </c>
      <c r="D204" s="5">
        <v>44214</v>
      </c>
      <c r="E204" s="4">
        <v>900</v>
      </c>
      <c r="F204" s="4">
        <v>22</v>
      </c>
      <c r="G204" s="4">
        <v>5</v>
      </c>
      <c r="H204" s="4">
        <v>1</v>
      </c>
      <c r="I204" s="4">
        <v>4</v>
      </c>
      <c r="J204" s="23" t="s">
        <v>264</v>
      </c>
      <c r="K204" s="4" t="s">
        <v>29</v>
      </c>
      <c r="L204" s="16">
        <v>8413009</v>
      </c>
      <c r="M204" s="8">
        <v>50.75</v>
      </c>
      <c r="N204" s="4">
        <v>2</v>
      </c>
      <c r="O204" s="8">
        <v>1564.5</v>
      </c>
      <c r="P204" s="8">
        <v>1752.24</v>
      </c>
      <c r="R204"/>
      <c r="S204"/>
    </row>
    <row r="205" spans="2:19" x14ac:dyDescent="0.2">
      <c r="B205" s="4">
        <v>24</v>
      </c>
      <c r="C205" s="4">
        <v>1040</v>
      </c>
      <c r="D205" s="5">
        <v>44214</v>
      </c>
      <c r="E205" s="4">
        <v>900</v>
      </c>
      <c r="F205" s="4">
        <v>23</v>
      </c>
      <c r="G205" s="4">
        <v>5</v>
      </c>
      <c r="H205" s="4">
        <v>10</v>
      </c>
      <c r="I205" s="4">
        <v>5</v>
      </c>
      <c r="J205" s="23" t="s">
        <v>1</v>
      </c>
      <c r="K205" s="4" t="s">
        <v>32</v>
      </c>
      <c r="L205" s="16">
        <v>3820009</v>
      </c>
      <c r="M205" s="8">
        <v>104.5</v>
      </c>
      <c r="N205" s="4">
        <v>14</v>
      </c>
      <c r="O205" s="8">
        <v>1564.5</v>
      </c>
      <c r="P205" s="8">
        <v>1752.24</v>
      </c>
      <c r="R205"/>
      <c r="S205"/>
    </row>
    <row r="206" spans="2:19" x14ac:dyDescent="0.2">
      <c r="B206" s="4">
        <v>25</v>
      </c>
      <c r="C206" s="4">
        <v>1040</v>
      </c>
      <c r="D206" s="5">
        <v>44214</v>
      </c>
      <c r="E206" s="4">
        <v>900</v>
      </c>
      <c r="F206" s="4">
        <v>23</v>
      </c>
      <c r="G206" s="4">
        <v>5</v>
      </c>
      <c r="H206" s="4">
        <v>10</v>
      </c>
      <c r="I206" s="4">
        <v>5</v>
      </c>
      <c r="J206" s="23" t="s">
        <v>1</v>
      </c>
      <c r="K206" s="4" t="s">
        <v>32</v>
      </c>
      <c r="L206" s="16">
        <v>3820009</v>
      </c>
      <c r="M206" s="8">
        <v>104.5</v>
      </c>
      <c r="N206" s="4">
        <v>14</v>
      </c>
      <c r="O206" s="8">
        <v>1564.5</v>
      </c>
      <c r="P206" s="8">
        <v>1752.24</v>
      </c>
      <c r="R206"/>
      <c r="S206"/>
    </row>
    <row r="207" spans="2:19" x14ac:dyDescent="0.2">
      <c r="B207" s="4">
        <v>26</v>
      </c>
      <c r="C207" s="4">
        <v>1040</v>
      </c>
      <c r="D207" s="5">
        <v>44214</v>
      </c>
      <c r="E207" s="4">
        <v>900</v>
      </c>
      <c r="F207" s="4">
        <v>23</v>
      </c>
      <c r="G207" s="4">
        <v>5</v>
      </c>
      <c r="H207" s="4">
        <v>10</v>
      </c>
      <c r="I207" s="4">
        <v>5</v>
      </c>
      <c r="J207" s="23" t="s">
        <v>1</v>
      </c>
      <c r="K207" s="4" t="s">
        <v>32</v>
      </c>
      <c r="L207" s="16">
        <v>3820009</v>
      </c>
      <c r="M207" s="8">
        <v>104.5</v>
      </c>
      <c r="N207" s="4">
        <v>14</v>
      </c>
      <c r="O207" s="8">
        <v>1564.5</v>
      </c>
      <c r="P207" s="8">
        <v>1752.24</v>
      </c>
      <c r="R207"/>
      <c r="S207"/>
    </row>
    <row r="208" spans="2:19" x14ac:dyDescent="0.2">
      <c r="B208" s="4">
        <v>27</v>
      </c>
      <c r="C208" s="4">
        <v>1040</v>
      </c>
      <c r="D208" s="5">
        <v>44214</v>
      </c>
      <c r="E208" s="4">
        <v>900</v>
      </c>
      <c r="F208" s="4">
        <v>23</v>
      </c>
      <c r="G208" s="4">
        <v>5</v>
      </c>
      <c r="H208" s="4">
        <v>10</v>
      </c>
      <c r="I208" s="4">
        <v>5</v>
      </c>
      <c r="J208" s="23" t="s">
        <v>1</v>
      </c>
      <c r="K208" s="4" t="s">
        <v>32</v>
      </c>
      <c r="L208" s="16">
        <v>3820009</v>
      </c>
      <c r="M208" s="8">
        <v>104.5</v>
      </c>
      <c r="N208" s="4">
        <v>14</v>
      </c>
      <c r="O208" s="8">
        <v>1564.5</v>
      </c>
      <c r="P208" s="8">
        <v>1752.24</v>
      </c>
      <c r="R208"/>
      <c r="S208"/>
    </row>
    <row r="209" spans="2:19" x14ac:dyDescent="0.2">
      <c r="B209" s="4">
        <v>28</v>
      </c>
      <c r="C209" s="4">
        <v>1040</v>
      </c>
      <c r="D209" s="5">
        <v>44214</v>
      </c>
      <c r="E209" s="4">
        <v>900</v>
      </c>
      <c r="F209" s="4">
        <v>23</v>
      </c>
      <c r="G209" s="4">
        <v>5</v>
      </c>
      <c r="H209" s="4">
        <v>10</v>
      </c>
      <c r="I209" s="4">
        <v>5</v>
      </c>
      <c r="J209" s="23" t="s">
        <v>1</v>
      </c>
      <c r="K209" s="4" t="s">
        <v>32</v>
      </c>
      <c r="L209" s="16">
        <v>3820009</v>
      </c>
      <c r="M209" s="8">
        <v>104.5</v>
      </c>
      <c r="N209" s="4">
        <v>14</v>
      </c>
      <c r="O209" s="8">
        <v>1564.5</v>
      </c>
      <c r="P209" s="8">
        <v>1752.24</v>
      </c>
      <c r="R209"/>
      <c r="S209"/>
    </row>
    <row r="210" spans="2:19" x14ac:dyDescent="0.2">
      <c r="B210" s="4">
        <v>29</v>
      </c>
      <c r="C210" s="4">
        <v>1040</v>
      </c>
      <c r="D210" s="5">
        <v>44214</v>
      </c>
      <c r="E210" s="4">
        <v>900</v>
      </c>
      <c r="F210" s="4">
        <v>23</v>
      </c>
      <c r="G210" s="4">
        <v>5</v>
      </c>
      <c r="H210" s="4">
        <v>10</v>
      </c>
      <c r="I210" s="4">
        <v>5</v>
      </c>
      <c r="J210" s="23" t="s">
        <v>1</v>
      </c>
      <c r="K210" s="4" t="s">
        <v>32</v>
      </c>
      <c r="L210" s="16">
        <v>3820009</v>
      </c>
      <c r="M210" s="8">
        <v>104.5</v>
      </c>
      <c r="N210" s="4">
        <v>14</v>
      </c>
      <c r="O210" s="8">
        <v>1564.5</v>
      </c>
      <c r="P210" s="8">
        <v>1752.24</v>
      </c>
      <c r="R210"/>
      <c r="S210"/>
    </row>
    <row r="211" spans="2:19" x14ac:dyDescent="0.2">
      <c r="B211" s="4">
        <v>30</v>
      </c>
      <c r="C211" s="4">
        <v>1040</v>
      </c>
      <c r="D211" s="5">
        <v>44214</v>
      </c>
      <c r="E211" s="4">
        <v>900</v>
      </c>
      <c r="F211" s="4">
        <v>23</v>
      </c>
      <c r="G211" s="4">
        <v>5</v>
      </c>
      <c r="H211" s="4">
        <v>10</v>
      </c>
      <c r="I211" s="4">
        <v>5</v>
      </c>
      <c r="J211" s="23" t="s">
        <v>1</v>
      </c>
      <c r="K211" s="4" t="s">
        <v>32</v>
      </c>
      <c r="L211" s="16">
        <v>3820009</v>
      </c>
      <c r="M211" s="8">
        <v>104.5</v>
      </c>
      <c r="N211" s="4">
        <v>14</v>
      </c>
      <c r="O211" s="8">
        <v>1564.5</v>
      </c>
      <c r="P211" s="8">
        <v>1752.24</v>
      </c>
      <c r="R211"/>
      <c r="S211"/>
    </row>
    <row r="212" spans="2:19" x14ac:dyDescent="0.2">
      <c r="B212" s="4">
        <v>31</v>
      </c>
      <c r="C212" s="4">
        <v>1040</v>
      </c>
      <c r="D212" s="5">
        <v>44214</v>
      </c>
      <c r="E212" s="4">
        <v>900</v>
      </c>
      <c r="F212" s="4">
        <v>23</v>
      </c>
      <c r="G212" s="4">
        <v>5</v>
      </c>
      <c r="H212" s="4">
        <v>10</v>
      </c>
      <c r="I212" s="4">
        <v>5</v>
      </c>
      <c r="J212" s="23" t="s">
        <v>1</v>
      </c>
      <c r="K212" s="4" t="s">
        <v>32</v>
      </c>
      <c r="L212" s="16">
        <v>3820009</v>
      </c>
      <c r="M212" s="8">
        <v>104.5</v>
      </c>
      <c r="N212" s="4">
        <v>14</v>
      </c>
      <c r="O212" s="8">
        <v>1564.5</v>
      </c>
      <c r="P212" s="8">
        <v>1752.24</v>
      </c>
      <c r="R212"/>
      <c r="S212"/>
    </row>
    <row r="213" spans="2:19" x14ac:dyDescent="0.2">
      <c r="B213" s="4">
        <v>32</v>
      </c>
      <c r="C213" s="4">
        <v>1040</v>
      </c>
      <c r="D213" s="5">
        <v>44214</v>
      </c>
      <c r="E213" s="4">
        <v>900</v>
      </c>
      <c r="F213" s="4">
        <v>23</v>
      </c>
      <c r="G213" s="4">
        <v>5</v>
      </c>
      <c r="H213" s="4">
        <v>10</v>
      </c>
      <c r="I213" s="4">
        <v>5</v>
      </c>
      <c r="J213" s="23" t="s">
        <v>1</v>
      </c>
      <c r="K213" s="4" t="s">
        <v>32</v>
      </c>
      <c r="L213" s="16">
        <v>3820009</v>
      </c>
      <c r="M213" s="8">
        <v>104.5</v>
      </c>
      <c r="N213" s="4">
        <v>14</v>
      </c>
      <c r="O213" s="8">
        <v>1564.5</v>
      </c>
      <c r="P213" s="8">
        <v>1752.24</v>
      </c>
      <c r="R213"/>
      <c r="S213"/>
    </row>
    <row r="214" spans="2:19" x14ac:dyDescent="0.2">
      <c r="B214" s="4">
        <v>33</v>
      </c>
      <c r="C214" s="4">
        <v>1040</v>
      </c>
      <c r="D214" s="5">
        <v>44214</v>
      </c>
      <c r="E214" s="4">
        <v>900</v>
      </c>
      <c r="F214" s="4">
        <v>23</v>
      </c>
      <c r="G214" s="4">
        <v>5</v>
      </c>
      <c r="H214" s="4">
        <v>10</v>
      </c>
      <c r="I214" s="4">
        <v>5</v>
      </c>
      <c r="J214" s="23" t="s">
        <v>1</v>
      </c>
      <c r="K214" s="4" t="s">
        <v>32</v>
      </c>
      <c r="L214" s="16">
        <v>3820009</v>
      </c>
      <c r="M214" s="8">
        <v>104.5</v>
      </c>
      <c r="N214" s="4">
        <v>14</v>
      </c>
      <c r="O214" s="8">
        <v>1564.5</v>
      </c>
      <c r="P214" s="8">
        <v>1752.24</v>
      </c>
      <c r="R214"/>
      <c r="S214"/>
    </row>
    <row r="215" spans="2:19" x14ac:dyDescent="0.2">
      <c r="B215" s="4">
        <v>34</v>
      </c>
      <c r="C215" s="4">
        <v>1040</v>
      </c>
      <c r="D215" s="5">
        <v>44214</v>
      </c>
      <c r="E215" s="4">
        <v>900</v>
      </c>
      <c r="F215" s="4">
        <v>23</v>
      </c>
      <c r="G215" s="4">
        <v>5</v>
      </c>
      <c r="H215" s="4">
        <v>10</v>
      </c>
      <c r="I215" s="4">
        <v>5</v>
      </c>
      <c r="J215" s="23" t="s">
        <v>1</v>
      </c>
      <c r="K215" s="4" t="s">
        <v>32</v>
      </c>
      <c r="L215" s="16">
        <v>3820009</v>
      </c>
      <c r="M215" s="8">
        <v>104.5</v>
      </c>
      <c r="N215" s="4">
        <v>14</v>
      </c>
      <c r="O215" s="8">
        <v>1564.5</v>
      </c>
      <c r="P215" s="8">
        <v>1752.24</v>
      </c>
      <c r="R215"/>
      <c r="S215"/>
    </row>
    <row r="216" spans="2:19" x14ac:dyDescent="0.2">
      <c r="B216" s="4">
        <v>35</v>
      </c>
      <c r="C216" s="4">
        <v>1040</v>
      </c>
      <c r="D216" s="5">
        <v>44214</v>
      </c>
      <c r="E216" s="4">
        <v>900</v>
      </c>
      <c r="F216" s="4">
        <v>23</v>
      </c>
      <c r="G216" s="4">
        <v>5</v>
      </c>
      <c r="H216" s="4">
        <v>10</v>
      </c>
      <c r="I216" s="4">
        <v>5</v>
      </c>
      <c r="J216" s="23" t="s">
        <v>1</v>
      </c>
      <c r="K216" s="4" t="s">
        <v>32</v>
      </c>
      <c r="L216" s="16">
        <v>3820009</v>
      </c>
      <c r="M216" s="8">
        <v>104.5</v>
      </c>
      <c r="N216" s="4">
        <v>14</v>
      </c>
      <c r="O216" s="8">
        <v>1564.5</v>
      </c>
      <c r="P216" s="8">
        <v>1752.24</v>
      </c>
      <c r="R216"/>
      <c r="S216"/>
    </row>
    <row r="217" spans="2:19" x14ac:dyDescent="0.2">
      <c r="B217" s="4">
        <v>36</v>
      </c>
      <c r="C217" s="4">
        <v>1040</v>
      </c>
      <c r="D217" s="5">
        <v>44214</v>
      </c>
      <c r="E217" s="4">
        <v>900</v>
      </c>
      <c r="F217" s="4">
        <v>23</v>
      </c>
      <c r="G217" s="4">
        <v>5</v>
      </c>
      <c r="H217" s="4">
        <v>10</v>
      </c>
      <c r="I217" s="4">
        <v>5</v>
      </c>
      <c r="J217" s="23" t="s">
        <v>1</v>
      </c>
      <c r="K217" s="4" t="s">
        <v>32</v>
      </c>
      <c r="L217" s="16">
        <v>3820009</v>
      </c>
      <c r="M217" s="8">
        <v>104.5</v>
      </c>
      <c r="N217" s="4">
        <v>14</v>
      </c>
      <c r="O217" s="8">
        <v>1564.5</v>
      </c>
      <c r="P217" s="8">
        <v>1752.24</v>
      </c>
      <c r="R217"/>
      <c r="S217"/>
    </row>
    <row r="218" spans="2:19" x14ac:dyDescent="0.2">
      <c r="B218" s="4">
        <v>37</v>
      </c>
      <c r="C218" s="4">
        <v>1040</v>
      </c>
      <c r="D218" s="5">
        <v>44214</v>
      </c>
      <c r="E218" s="4">
        <v>900</v>
      </c>
      <c r="F218" s="4">
        <v>23</v>
      </c>
      <c r="G218" s="4">
        <v>5</v>
      </c>
      <c r="H218" s="4">
        <v>10</v>
      </c>
      <c r="I218" s="4">
        <v>5</v>
      </c>
      <c r="J218" s="23" t="s">
        <v>1</v>
      </c>
      <c r="K218" s="4" t="s">
        <v>32</v>
      </c>
      <c r="L218" s="16">
        <v>3820009</v>
      </c>
      <c r="M218" s="8">
        <v>104.5</v>
      </c>
      <c r="N218" s="4">
        <v>14</v>
      </c>
      <c r="O218" s="8">
        <v>1564.5</v>
      </c>
      <c r="P218" s="8">
        <v>1752.24</v>
      </c>
      <c r="R218"/>
      <c r="S218"/>
    </row>
    <row r="219" spans="2:19" x14ac:dyDescent="0.2">
      <c r="B219" s="1">
        <v>38</v>
      </c>
      <c r="C219" s="1">
        <v>1042</v>
      </c>
      <c r="D219" s="2">
        <v>44214</v>
      </c>
      <c r="E219" s="1">
        <v>1000</v>
      </c>
      <c r="F219" s="1">
        <v>28</v>
      </c>
      <c r="G219" s="1">
        <v>6</v>
      </c>
      <c r="H219" s="1">
        <v>15</v>
      </c>
      <c r="I219" s="1">
        <v>7</v>
      </c>
      <c r="J219" s="23" t="s">
        <v>19</v>
      </c>
      <c r="K219" s="1" t="s">
        <v>82</v>
      </c>
      <c r="L219" s="17">
        <v>41398</v>
      </c>
      <c r="M219" s="9">
        <v>1040</v>
      </c>
      <c r="N219" s="1">
        <v>1</v>
      </c>
      <c r="O219" s="9">
        <v>1040</v>
      </c>
      <c r="P219" s="9">
        <v>1164.8</v>
      </c>
      <c r="R219"/>
      <c r="S219"/>
    </row>
    <row r="220" spans="2:19" x14ac:dyDescent="0.2">
      <c r="B220" s="4">
        <v>39</v>
      </c>
      <c r="C220" s="4">
        <v>1043</v>
      </c>
      <c r="D220" s="5">
        <v>44214</v>
      </c>
      <c r="E220" s="4">
        <v>1100</v>
      </c>
      <c r="F220" s="4">
        <v>24</v>
      </c>
      <c r="G220" s="4">
        <v>5</v>
      </c>
      <c r="H220" s="4">
        <v>15</v>
      </c>
      <c r="I220" s="4">
        <v>7</v>
      </c>
      <c r="J220" s="23" t="s">
        <v>19</v>
      </c>
      <c r="K220" s="4" t="s">
        <v>36</v>
      </c>
      <c r="L220" s="16">
        <v>1100321</v>
      </c>
      <c r="M220" s="8">
        <v>1272</v>
      </c>
      <c r="N220" s="4">
        <v>1</v>
      </c>
      <c r="O220" s="8">
        <v>1272</v>
      </c>
      <c r="P220" s="8">
        <v>1424.6399999999999</v>
      </c>
      <c r="R220"/>
      <c r="S220"/>
    </row>
    <row r="221" spans="2:19" x14ac:dyDescent="0.2">
      <c r="B221" s="1">
        <v>40</v>
      </c>
      <c r="C221" s="1">
        <v>1044</v>
      </c>
      <c r="D221" s="2">
        <v>44214</v>
      </c>
      <c r="E221" s="1">
        <v>1200</v>
      </c>
      <c r="F221" s="1">
        <v>9</v>
      </c>
      <c r="G221" s="1">
        <v>3</v>
      </c>
      <c r="H221" s="1">
        <v>1</v>
      </c>
      <c r="I221" s="1">
        <v>4</v>
      </c>
      <c r="J221" s="23" t="s">
        <v>264</v>
      </c>
      <c r="K221" s="1" t="s">
        <v>38</v>
      </c>
      <c r="L221" s="17">
        <v>11164009</v>
      </c>
      <c r="M221" s="9">
        <v>69.53</v>
      </c>
      <c r="N221" s="1">
        <v>4</v>
      </c>
      <c r="O221" s="9">
        <v>317.88</v>
      </c>
      <c r="P221" s="9">
        <v>356.0256</v>
      </c>
      <c r="R221"/>
      <c r="S221"/>
    </row>
    <row r="222" spans="2:19" x14ac:dyDescent="0.2">
      <c r="B222" s="1">
        <v>41</v>
      </c>
      <c r="C222" s="1">
        <v>1044</v>
      </c>
      <c r="D222" s="2">
        <v>44214</v>
      </c>
      <c r="E222" s="1">
        <v>1200</v>
      </c>
      <c r="F222" s="1">
        <v>9</v>
      </c>
      <c r="G222" s="1">
        <v>3</v>
      </c>
      <c r="H222" s="1">
        <v>1</v>
      </c>
      <c r="I222" s="1">
        <v>4</v>
      </c>
      <c r="J222" s="23" t="s">
        <v>264</v>
      </c>
      <c r="K222" s="1" t="s">
        <v>38</v>
      </c>
      <c r="L222" s="17">
        <v>11164009</v>
      </c>
      <c r="M222" s="9">
        <v>69.53</v>
      </c>
      <c r="N222" s="1">
        <v>4</v>
      </c>
      <c r="O222" s="9">
        <v>317.88</v>
      </c>
      <c r="P222" s="9">
        <v>356.0256</v>
      </c>
      <c r="R222"/>
      <c r="S222"/>
    </row>
    <row r="223" spans="2:19" x14ac:dyDescent="0.2">
      <c r="B223" s="1">
        <v>42</v>
      </c>
      <c r="C223" s="1">
        <v>1044</v>
      </c>
      <c r="D223" s="2">
        <v>44214</v>
      </c>
      <c r="E223" s="1">
        <v>1200</v>
      </c>
      <c r="F223" s="1">
        <v>10</v>
      </c>
      <c r="G223" s="1">
        <v>3</v>
      </c>
      <c r="H223" s="1">
        <v>2</v>
      </c>
      <c r="I223" s="1">
        <v>4</v>
      </c>
      <c r="J223" s="23" t="s">
        <v>264</v>
      </c>
      <c r="K223" s="1" t="s">
        <v>40</v>
      </c>
      <c r="L223" s="17">
        <v>42542001</v>
      </c>
      <c r="M223" s="9">
        <v>89.41</v>
      </c>
      <c r="N223" s="1">
        <v>4</v>
      </c>
      <c r="O223" s="9">
        <v>317.88</v>
      </c>
      <c r="P223" s="9">
        <v>356.0256</v>
      </c>
      <c r="R223"/>
      <c r="S223"/>
    </row>
    <row r="224" spans="2:19" x14ac:dyDescent="0.2">
      <c r="B224" s="1">
        <v>43</v>
      </c>
      <c r="C224" s="1">
        <v>1044</v>
      </c>
      <c r="D224" s="2">
        <v>44214</v>
      </c>
      <c r="E224" s="1">
        <v>1200</v>
      </c>
      <c r="F224" s="1">
        <v>10</v>
      </c>
      <c r="G224" s="1">
        <v>3</v>
      </c>
      <c r="H224" s="1">
        <v>2</v>
      </c>
      <c r="I224" s="1">
        <v>4</v>
      </c>
      <c r="J224" s="23" t="s">
        <v>264</v>
      </c>
      <c r="K224" s="1" t="s">
        <v>40</v>
      </c>
      <c r="L224" s="17">
        <v>42542001</v>
      </c>
      <c r="M224" s="9">
        <v>89.41</v>
      </c>
      <c r="N224" s="1">
        <v>4</v>
      </c>
      <c r="O224" s="9">
        <v>317.88</v>
      </c>
      <c r="P224" s="9">
        <v>356.0256</v>
      </c>
      <c r="R224"/>
      <c r="S224"/>
    </row>
    <row r="225" spans="2:19" x14ac:dyDescent="0.2">
      <c r="B225" s="4">
        <v>44</v>
      </c>
      <c r="C225" s="4">
        <v>1046</v>
      </c>
      <c r="D225" s="5">
        <v>44214</v>
      </c>
      <c r="E225" s="4">
        <v>1300</v>
      </c>
      <c r="F225" s="4">
        <v>7</v>
      </c>
      <c r="G225" s="4">
        <v>2</v>
      </c>
      <c r="H225" s="4">
        <v>17</v>
      </c>
      <c r="I225" s="4">
        <v>8</v>
      </c>
      <c r="J225" s="23" t="s">
        <v>13</v>
      </c>
      <c r="K225" s="4" t="s">
        <v>42</v>
      </c>
      <c r="L225" s="16">
        <v>8335</v>
      </c>
      <c r="M225" s="8">
        <v>1435</v>
      </c>
      <c r="N225" s="4">
        <v>2</v>
      </c>
      <c r="O225" s="8">
        <v>5370</v>
      </c>
      <c r="P225" s="8">
        <v>6014.4</v>
      </c>
      <c r="R225"/>
      <c r="S225"/>
    </row>
    <row r="226" spans="2:19" x14ac:dyDescent="0.2">
      <c r="B226" s="4">
        <v>45</v>
      </c>
      <c r="C226" s="4">
        <v>1046</v>
      </c>
      <c r="D226" s="5">
        <v>44214</v>
      </c>
      <c r="E226" s="4">
        <v>1300</v>
      </c>
      <c r="F226" s="4">
        <v>7</v>
      </c>
      <c r="G226" s="4">
        <v>2</v>
      </c>
      <c r="H226" s="4">
        <v>17</v>
      </c>
      <c r="I226" s="4">
        <v>8</v>
      </c>
      <c r="J226" s="23" t="s">
        <v>13</v>
      </c>
      <c r="K226" s="4" t="s">
        <v>42</v>
      </c>
      <c r="L226" s="16">
        <v>8335</v>
      </c>
      <c r="M226" s="8">
        <v>1435</v>
      </c>
      <c r="N226" s="4">
        <v>2</v>
      </c>
      <c r="O226" s="8">
        <v>5370</v>
      </c>
      <c r="P226" s="8">
        <v>6014.4</v>
      </c>
      <c r="R226"/>
      <c r="S226"/>
    </row>
    <row r="227" spans="2:19" x14ac:dyDescent="0.2">
      <c r="B227" s="4">
        <v>46</v>
      </c>
      <c r="C227" s="4">
        <v>1046</v>
      </c>
      <c r="D227" s="5">
        <v>44214</v>
      </c>
      <c r="E227" s="4">
        <v>1300</v>
      </c>
      <c r="F227" s="4">
        <v>42</v>
      </c>
      <c r="G227" s="4">
        <v>9</v>
      </c>
      <c r="H227" s="4">
        <v>15</v>
      </c>
      <c r="I227" s="4">
        <v>7</v>
      </c>
      <c r="J227" s="23" t="s">
        <v>19</v>
      </c>
      <c r="K227" s="4" t="s">
        <v>44</v>
      </c>
      <c r="L227" s="16">
        <v>12490</v>
      </c>
      <c r="M227" s="8">
        <v>1250</v>
      </c>
      <c r="N227" s="4">
        <v>2</v>
      </c>
      <c r="O227" s="8">
        <v>5370</v>
      </c>
      <c r="P227" s="8">
        <v>6014.4</v>
      </c>
      <c r="R227"/>
      <c r="S227"/>
    </row>
    <row r="228" spans="2:19" x14ac:dyDescent="0.2">
      <c r="B228" s="4">
        <v>47</v>
      </c>
      <c r="C228" s="4">
        <v>1046</v>
      </c>
      <c r="D228" s="5">
        <v>44214</v>
      </c>
      <c r="E228" s="4">
        <v>1300</v>
      </c>
      <c r="F228" s="4">
        <v>42</v>
      </c>
      <c r="G228" s="4">
        <v>9</v>
      </c>
      <c r="H228" s="4">
        <v>15</v>
      </c>
      <c r="I228" s="4">
        <v>7</v>
      </c>
      <c r="J228" s="23" t="s">
        <v>19</v>
      </c>
      <c r="K228" s="4" t="s">
        <v>44</v>
      </c>
      <c r="L228" s="16">
        <v>12490</v>
      </c>
      <c r="M228" s="8">
        <v>1250</v>
      </c>
      <c r="N228" s="4">
        <v>2</v>
      </c>
      <c r="O228" s="8">
        <v>5370</v>
      </c>
      <c r="P228" s="8">
        <v>6014.4</v>
      </c>
      <c r="R228"/>
      <c r="S228"/>
    </row>
    <row r="229" spans="2:19" x14ac:dyDescent="0.2">
      <c r="B229" s="1">
        <v>48</v>
      </c>
      <c r="C229" s="1">
        <v>1048</v>
      </c>
      <c r="D229" s="2">
        <v>44214</v>
      </c>
      <c r="E229" s="1">
        <v>1400</v>
      </c>
      <c r="F229" s="1">
        <v>14</v>
      </c>
      <c r="G229" s="1">
        <v>3</v>
      </c>
      <c r="H229" s="1">
        <v>15</v>
      </c>
      <c r="I229" s="1">
        <v>7</v>
      </c>
      <c r="J229" s="23" t="s">
        <v>19</v>
      </c>
      <c r="K229" s="1" t="s">
        <v>46</v>
      </c>
      <c r="L229" s="17">
        <v>50864001</v>
      </c>
      <c r="M229" s="9">
        <v>1090.9100000000001</v>
      </c>
      <c r="N229" s="1">
        <v>1</v>
      </c>
      <c r="O229" s="9">
        <v>1090.9100000000001</v>
      </c>
      <c r="P229" s="9">
        <v>1221.8192000000001</v>
      </c>
      <c r="R229"/>
      <c r="S229"/>
    </row>
    <row r="230" spans="2:19" x14ac:dyDescent="0.2">
      <c r="B230" s="4">
        <v>49</v>
      </c>
      <c r="C230" s="4">
        <v>1049</v>
      </c>
      <c r="D230" s="5">
        <v>44214</v>
      </c>
      <c r="E230" s="4">
        <v>1500</v>
      </c>
      <c r="F230" s="4">
        <v>18</v>
      </c>
      <c r="G230" s="4">
        <v>4</v>
      </c>
      <c r="H230" s="4">
        <v>12</v>
      </c>
      <c r="I230" s="4">
        <v>6</v>
      </c>
      <c r="J230" s="23" t="s">
        <v>267</v>
      </c>
      <c r="K230" s="4" t="s">
        <v>87</v>
      </c>
      <c r="L230" s="16">
        <v>8359</v>
      </c>
      <c r="M230" s="8">
        <v>710</v>
      </c>
      <c r="N230" s="4">
        <v>1</v>
      </c>
      <c r="O230" s="8">
        <v>1880</v>
      </c>
      <c r="P230" s="8">
        <v>2105.6</v>
      </c>
      <c r="R230"/>
      <c r="S230"/>
    </row>
    <row r="231" spans="2:19" x14ac:dyDescent="0.2">
      <c r="B231" s="4">
        <v>50</v>
      </c>
      <c r="C231" s="4">
        <v>1049</v>
      </c>
      <c r="D231" s="5">
        <v>44214</v>
      </c>
      <c r="E231" s="4">
        <v>1500</v>
      </c>
      <c r="F231" s="4">
        <v>20</v>
      </c>
      <c r="G231" s="4">
        <v>4</v>
      </c>
      <c r="H231" s="4">
        <v>15</v>
      </c>
      <c r="I231" s="4">
        <v>7</v>
      </c>
      <c r="J231" s="23" t="s">
        <v>19</v>
      </c>
      <c r="K231" s="4" t="s">
        <v>51</v>
      </c>
      <c r="L231" s="16">
        <v>13563</v>
      </c>
      <c r="M231" s="8">
        <v>1170</v>
      </c>
      <c r="N231" s="4">
        <v>1</v>
      </c>
      <c r="O231" s="8">
        <v>1880</v>
      </c>
      <c r="P231" s="8">
        <v>2105.6</v>
      </c>
      <c r="R231"/>
      <c r="S231"/>
    </row>
    <row r="232" spans="2:19" x14ac:dyDescent="0.2">
      <c r="B232" s="1">
        <v>51</v>
      </c>
      <c r="C232" s="1">
        <v>1051</v>
      </c>
      <c r="D232" s="2">
        <v>44214</v>
      </c>
      <c r="E232" s="1">
        <v>1600</v>
      </c>
      <c r="F232" s="1">
        <v>45</v>
      </c>
      <c r="G232" s="1">
        <v>9</v>
      </c>
      <c r="H232" s="1">
        <v>21</v>
      </c>
      <c r="I232" s="1">
        <v>9</v>
      </c>
      <c r="J232" s="23" t="s">
        <v>266</v>
      </c>
      <c r="K232" s="1" t="s">
        <v>26</v>
      </c>
      <c r="L232" s="17">
        <v>5804084</v>
      </c>
      <c r="M232" s="9">
        <v>553.95000000000005</v>
      </c>
      <c r="N232" s="1">
        <v>1</v>
      </c>
      <c r="O232" s="9">
        <v>553.95000000000005</v>
      </c>
      <c r="P232" s="9">
        <v>620.42400000000009</v>
      </c>
      <c r="R232"/>
      <c r="S232"/>
    </row>
    <row r="233" spans="2:19" x14ac:dyDescent="0.2">
      <c r="B233" s="4">
        <v>52</v>
      </c>
      <c r="C233" s="4">
        <v>1052</v>
      </c>
      <c r="D233" s="5">
        <v>44214</v>
      </c>
      <c r="E233" s="4">
        <v>1700</v>
      </c>
      <c r="F233" s="4">
        <v>48</v>
      </c>
      <c r="G233" s="4">
        <v>10</v>
      </c>
      <c r="H233" s="4">
        <v>17</v>
      </c>
      <c r="I233" s="4">
        <v>8</v>
      </c>
      <c r="J233" s="23" t="s">
        <v>13</v>
      </c>
      <c r="K233" s="4" t="s">
        <v>88</v>
      </c>
      <c r="L233" s="16">
        <v>8355</v>
      </c>
      <c r="M233" s="8">
        <v>1435</v>
      </c>
      <c r="N233" s="4">
        <v>1</v>
      </c>
      <c r="O233" s="8">
        <v>1435</v>
      </c>
      <c r="P233" s="8">
        <v>1607.2</v>
      </c>
      <c r="R233"/>
      <c r="S233"/>
    </row>
    <row r="234" spans="2:19" x14ac:dyDescent="0.2">
      <c r="B234" s="1">
        <v>53</v>
      </c>
      <c r="C234" s="1">
        <v>1054</v>
      </c>
      <c r="D234" s="2">
        <v>44214</v>
      </c>
      <c r="E234" s="1">
        <v>1800</v>
      </c>
      <c r="F234" s="1">
        <v>16</v>
      </c>
      <c r="G234" s="1">
        <v>4</v>
      </c>
      <c r="H234" s="1">
        <v>8</v>
      </c>
      <c r="I234" s="1">
        <v>7</v>
      </c>
      <c r="J234" s="23" t="s">
        <v>19</v>
      </c>
      <c r="K234" s="1" t="s">
        <v>56</v>
      </c>
      <c r="L234" s="17">
        <v>40184001</v>
      </c>
      <c r="M234" s="9">
        <v>226.07</v>
      </c>
      <c r="N234" s="1">
        <v>3</v>
      </c>
      <c r="O234" s="9">
        <v>1747.3400000000001</v>
      </c>
      <c r="P234" s="9">
        <v>1957.0208000000002</v>
      </c>
      <c r="R234"/>
      <c r="S234"/>
    </row>
    <row r="235" spans="2:19" x14ac:dyDescent="0.2">
      <c r="B235" s="1">
        <v>54</v>
      </c>
      <c r="C235" s="1">
        <v>1054</v>
      </c>
      <c r="D235" s="2">
        <v>44214</v>
      </c>
      <c r="E235" s="1">
        <v>1800</v>
      </c>
      <c r="F235" s="1">
        <v>16</v>
      </c>
      <c r="G235" s="1">
        <v>4</v>
      </c>
      <c r="H235" s="1">
        <v>8</v>
      </c>
      <c r="I235" s="1">
        <v>7</v>
      </c>
      <c r="J235" s="23" t="s">
        <v>19</v>
      </c>
      <c r="K235" s="1" t="s">
        <v>56</v>
      </c>
      <c r="L235" s="17">
        <v>40184001</v>
      </c>
      <c r="M235" s="9">
        <v>226.07</v>
      </c>
      <c r="N235" s="1">
        <v>3</v>
      </c>
      <c r="O235" s="9">
        <v>1747.3400000000001</v>
      </c>
      <c r="P235" s="9">
        <v>1957.0208000000002</v>
      </c>
      <c r="R235"/>
      <c r="S235"/>
    </row>
    <row r="236" spans="2:19" x14ac:dyDescent="0.2">
      <c r="B236" s="1">
        <v>55</v>
      </c>
      <c r="C236" s="1">
        <v>1054</v>
      </c>
      <c r="D236" s="2">
        <v>44214</v>
      </c>
      <c r="E236" s="1">
        <v>1800</v>
      </c>
      <c r="F236" s="1">
        <v>16</v>
      </c>
      <c r="G236" s="1">
        <v>4</v>
      </c>
      <c r="H236" s="1">
        <v>8</v>
      </c>
      <c r="I236" s="1">
        <v>7</v>
      </c>
      <c r="J236" s="23" t="s">
        <v>19</v>
      </c>
      <c r="K236" s="1" t="s">
        <v>56</v>
      </c>
      <c r="L236" s="17">
        <v>40184001</v>
      </c>
      <c r="M236" s="9">
        <v>226.07</v>
      </c>
      <c r="N236" s="1">
        <v>3</v>
      </c>
      <c r="O236" s="9">
        <v>1747.3400000000001</v>
      </c>
      <c r="P236" s="9">
        <v>1957.0208000000002</v>
      </c>
      <c r="R236"/>
      <c r="S236"/>
    </row>
    <row r="237" spans="2:19" x14ac:dyDescent="0.2">
      <c r="B237" s="1">
        <v>56</v>
      </c>
      <c r="C237" s="1">
        <v>1054</v>
      </c>
      <c r="D237" s="2">
        <v>44214</v>
      </c>
      <c r="E237" s="1">
        <v>1800</v>
      </c>
      <c r="F237" s="1">
        <v>17</v>
      </c>
      <c r="G237" s="1">
        <v>4</v>
      </c>
      <c r="H237" s="1">
        <v>10</v>
      </c>
      <c r="I237" s="1">
        <v>5</v>
      </c>
      <c r="J237" s="23" t="s">
        <v>1</v>
      </c>
      <c r="K237" s="1" t="s">
        <v>58</v>
      </c>
      <c r="L237" s="17">
        <v>40182001</v>
      </c>
      <c r="M237" s="9">
        <v>172.63</v>
      </c>
      <c r="N237" s="1">
        <v>1</v>
      </c>
      <c r="O237" s="9">
        <v>1747.3400000000001</v>
      </c>
      <c r="P237" s="9">
        <v>1957.0208000000002</v>
      </c>
      <c r="R237"/>
      <c r="S237"/>
    </row>
    <row r="238" spans="2:19" x14ac:dyDescent="0.2">
      <c r="B238" s="1">
        <v>57</v>
      </c>
      <c r="C238" s="1">
        <v>1054</v>
      </c>
      <c r="D238" s="2">
        <v>44214</v>
      </c>
      <c r="E238" s="1">
        <v>1800</v>
      </c>
      <c r="F238" s="1">
        <v>19</v>
      </c>
      <c r="G238" s="1">
        <v>4</v>
      </c>
      <c r="H238" s="1">
        <v>13</v>
      </c>
      <c r="I238" s="1">
        <v>8</v>
      </c>
      <c r="J238" s="23" t="s">
        <v>13</v>
      </c>
      <c r="K238" s="1" t="s">
        <v>60</v>
      </c>
      <c r="L238" s="17">
        <v>5850009</v>
      </c>
      <c r="M238" s="9">
        <v>448.25</v>
      </c>
      <c r="N238" s="1">
        <v>2</v>
      </c>
      <c r="O238" s="9">
        <v>1747.3400000000001</v>
      </c>
      <c r="P238" s="9">
        <v>1957.0208000000002</v>
      </c>
      <c r="R238"/>
      <c r="S238"/>
    </row>
    <row r="239" spans="2:19" x14ac:dyDescent="0.2">
      <c r="B239" s="1">
        <v>58</v>
      </c>
      <c r="C239" s="1">
        <v>1054</v>
      </c>
      <c r="D239" s="2">
        <v>44214</v>
      </c>
      <c r="E239" s="1">
        <v>1800</v>
      </c>
      <c r="F239" s="1">
        <v>19</v>
      </c>
      <c r="G239" s="1">
        <v>4</v>
      </c>
      <c r="H239" s="1">
        <v>13</v>
      </c>
      <c r="I239" s="1">
        <v>8</v>
      </c>
      <c r="J239" s="23" t="s">
        <v>13</v>
      </c>
      <c r="K239" s="1" t="s">
        <v>60</v>
      </c>
      <c r="L239" s="17">
        <v>5850009</v>
      </c>
      <c r="M239" s="9">
        <v>448.25</v>
      </c>
      <c r="N239" s="1">
        <v>2</v>
      </c>
      <c r="O239" s="9">
        <v>1747.3400000000001</v>
      </c>
      <c r="P239" s="9">
        <v>1957.0208000000002</v>
      </c>
      <c r="R239"/>
      <c r="S239"/>
    </row>
    <row r="240" spans="2:19" x14ac:dyDescent="0.2">
      <c r="B240" s="4">
        <v>59</v>
      </c>
      <c r="C240" s="4">
        <v>1056</v>
      </c>
      <c r="D240" s="5">
        <v>44214</v>
      </c>
      <c r="E240" s="4">
        <v>1900</v>
      </c>
      <c r="F240" s="4">
        <v>30</v>
      </c>
      <c r="G240" s="4">
        <v>6</v>
      </c>
      <c r="H240" s="4">
        <v>19</v>
      </c>
      <c r="I240" s="4">
        <v>8</v>
      </c>
      <c r="J240" s="23" t="s">
        <v>13</v>
      </c>
      <c r="K240" s="4" t="s">
        <v>62</v>
      </c>
      <c r="L240" s="16">
        <v>11577</v>
      </c>
      <c r="M240" s="8">
        <v>1842</v>
      </c>
      <c r="N240" s="4">
        <v>2</v>
      </c>
      <c r="O240" s="8">
        <v>7666</v>
      </c>
      <c r="P240" s="8">
        <v>8585.92</v>
      </c>
      <c r="R240"/>
      <c r="S240"/>
    </row>
    <row r="241" spans="2:19" x14ac:dyDescent="0.2">
      <c r="B241" s="4">
        <v>60</v>
      </c>
      <c r="C241" s="4">
        <v>1056</v>
      </c>
      <c r="D241" s="5">
        <v>44214</v>
      </c>
      <c r="E241" s="4">
        <v>1900</v>
      </c>
      <c r="F241" s="4">
        <v>30</v>
      </c>
      <c r="G241" s="4">
        <v>6</v>
      </c>
      <c r="H241" s="4">
        <v>19</v>
      </c>
      <c r="I241" s="4">
        <v>8</v>
      </c>
      <c r="J241" s="23" t="s">
        <v>13</v>
      </c>
      <c r="K241" s="4" t="s">
        <v>62</v>
      </c>
      <c r="L241" s="16">
        <v>11577</v>
      </c>
      <c r="M241" s="8">
        <v>1842</v>
      </c>
      <c r="N241" s="4">
        <v>2</v>
      </c>
      <c r="O241" s="8">
        <v>7666</v>
      </c>
      <c r="P241" s="8">
        <v>8585.92</v>
      </c>
      <c r="R241"/>
      <c r="S241"/>
    </row>
    <row r="242" spans="2:19" x14ac:dyDescent="0.2">
      <c r="B242" s="4">
        <v>61</v>
      </c>
      <c r="C242" s="4">
        <v>1056</v>
      </c>
      <c r="D242" s="5">
        <v>44214</v>
      </c>
      <c r="E242" s="4">
        <v>1900</v>
      </c>
      <c r="F242" s="4">
        <v>36</v>
      </c>
      <c r="G242" s="4">
        <v>7</v>
      </c>
      <c r="H242" s="4">
        <v>17</v>
      </c>
      <c r="I242" s="4">
        <v>8</v>
      </c>
      <c r="J242" s="23" t="s">
        <v>13</v>
      </c>
      <c r="K242" s="4" t="s">
        <v>64</v>
      </c>
      <c r="L242" s="16">
        <v>41491</v>
      </c>
      <c r="M242" s="8">
        <v>1991</v>
      </c>
      <c r="N242" s="4">
        <v>2</v>
      </c>
      <c r="O242" s="8">
        <v>7666</v>
      </c>
      <c r="P242" s="8">
        <v>8585.92</v>
      </c>
      <c r="R242"/>
      <c r="S242"/>
    </row>
    <row r="243" spans="2:19" x14ac:dyDescent="0.2">
      <c r="B243" s="4">
        <v>62</v>
      </c>
      <c r="C243" s="4">
        <v>1056</v>
      </c>
      <c r="D243" s="5">
        <v>44214</v>
      </c>
      <c r="E243" s="4">
        <v>1900</v>
      </c>
      <c r="F243" s="4">
        <v>36</v>
      </c>
      <c r="G243" s="4">
        <v>7</v>
      </c>
      <c r="H243" s="4">
        <v>17</v>
      </c>
      <c r="I243" s="4">
        <v>8</v>
      </c>
      <c r="J243" s="23" t="s">
        <v>13</v>
      </c>
      <c r="K243" s="4" t="s">
        <v>64</v>
      </c>
      <c r="L243" s="16">
        <v>41491</v>
      </c>
      <c r="M243" s="8">
        <v>1991</v>
      </c>
      <c r="N243" s="4">
        <v>2</v>
      </c>
      <c r="O243" s="8">
        <v>7666</v>
      </c>
      <c r="P243" s="8">
        <v>8585.92</v>
      </c>
      <c r="R243"/>
      <c r="S243"/>
    </row>
    <row r="244" spans="2:19" x14ac:dyDescent="0.2">
      <c r="B244" s="1">
        <v>63</v>
      </c>
      <c r="C244" s="1">
        <v>1057</v>
      </c>
      <c r="D244" s="2">
        <v>44214</v>
      </c>
      <c r="E244" s="1">
        <v>2000</v>
      </c>
      <c r="F244" s="1">
        <v>31</v>
      </c>
      <c r="G244" s="1">
        <v>7</v>
      </c>
      <c r="H244" s="1">
        <v>4</v>
      </c>
      <c r="I244" s="1">
        <v>1</v>
      </c>
      <c r="J244" s="23" t="s">
        <v>239</v>
      </c>
      <c r="K244" s="1" t="s">
        <v>270</v>
      </c>
      <c r="L244" s="17">
        <v>56014</v>
      </c>
      <c r="M244" s="9">
        <v>2605</v>
      </c>
      <c r="N244" s="1">
        <v>2</v>
      </c>
      <c r="O244" s="9">
        <v>5210</v>
      </c>
      <c r="P244" s="9">
        <v>5835.2</v>
      </c>
      <c r="R244"/>
      <c r="S244"/>
    </row>
    <row r="245" spans="2:19" x14ac:dyDescent="0.2">
      <c r="B245" s="1">
        <v>64</v>
      </c>
      <c r="C245" s="1">
        <v>1057</v>
      </c>
      <c r="D245" s="2">
        <v>44214</v>
      </c>
      <c r="E245" s="1">
        <v>2000</v>
      </c>
      <c r="F245" s="1">
        <v>31</v>
      </c>
      <c r="G245" s="1">
        <v>7</v>
      </c>
      <c r="H245" s="1">
        <v>4</v>
      </c>
      <c r="I245" s="1">
        <v>1</v>
      </c>
      <c r="J245" s="23" t="s">
        <v>239</v>
      </c>
      <c r="K245" s="1" t="s">
        <v>270</v>
      </c>
      <c r="L245" s="17">
        <v>56014</v>
      </c>
      <c r="M245" s="9">
        <v>2605</v>
      </c>
      <c r="N245" s="1">
        <v>2</v>
      </c>
      <c r="O245" s="9">
        <v>5210</v>
      </c>
      <c r="P245" s="9">
        <v>5835.2</v>
      </c>
      <c r="R245"/>
      <c r="S245"/>
    </row>
    <row r="246" spans="2:19" x14ac:dyDescent="0.2">
      <c r="B246" s="4">
        <v>65</v>
      </c>
      <c r="C246" s="4">
        <v>1058</v>
      </c>
      <c r="D246" s="5">
        <v>44214</v>
      </c>
      <c r="E246" s="4">
        <v>2100</v>
      </c>
      <c r="F246" s="4">
        <v>35</v>
      </c>
      <c r="G246" s="4">
        <v>7</v>
      </c>
      <c r="H246" s="4">
        <v>16</v>
      </c>
      <c r="I246" s="4">
        <v>7</v>
      </c>
      <c r="J246" s="23" t="s">
        <v>19</v>
      </c>
      <c r="K246" s="4" t="s">
        <v>67</v>
      </c>
      <c r="L246" s="16">
        <v>13628</v>
      </c>
      <c r="M246" s="8">
        <v>1350</v>
      </c>
      <c r="N246" s="4">
        <v>1</v>
      </c>
      <c r="O246" s="8">
        <v>0</v>
      </c>
      <c r="P246" s="8">
        <v>0</v>
      </c>
      <c r="R246"/>
      <c r="S246"/>
    </row>
    <row r="247" spans="2:19" x14ac:dyDescent="0.2">
      <c r="B247" s="4">
        <v>66</v>
      </c>
      <c r="C247" s="4">
        <v>1058</v>
      </c>
      <c r="D247" s="5">
        <v>44214</v>
      </c>
      <c r="E247" s="4">
        <v>2100</v>
      </c>
      <c r="F247" s="4">
        <v>35</v>
      </c>
      <c r="G247" s="4">
        <v>7</v>
      </c>
      <c r="H247" s="4">
        <v>16</v>
      </c>
      <c r="I247" s="4">
        <v>7</v>
      </c>
      <c r="J247" s="23" t="s">
        <v>19</v>
      </c>
      <c r="K247" s="4" t="s">
        <v>67</v>
      </c>
      <c r="L247" s="16">
        <v>13628</v>
      </c>
      <c r="M247" s="8">
        <v>1350</v>
      </c>
      <c r="N247" s="4">
        <v>-1</v>
      </c>
      <c r="O247" s="8">
        <v>0</v>
      </c>
      <c r="P247" s="8">
        <v>0</v>
      </c>
      <c r="R247"/>
      <c r="S247"/>
    </row>
    <row r="248" spans="2:19" x14ac:dyDescent="0.2">
      <c r="B248" s="1">
        <v>67</v>
      </c>
      <c r="C248" s="1">
        <v>1064</v>
      </c>
      <c r="D248" s="2">
        <v>44215</v>
      </c>
      <c r="E248" s="1">
        <v>2200</v>
      </c>
      <c r="F248" s="1">
        <v>29</v>
      </c>
      <c r="G248" s="1">
        <v>6</v>
      </c>
      <c r="H248" s="1">
        <v>17</v>
      </c>
      <c r="I248" s="1">
        <v>8</v>
      </c>
      <c r="J248" s="23" t="s">
        <v>13</v>
      </c>
      <c r="K248" s="1" t="s">
        <v>69</v>
      </c>
      <c r="L248" s="17">
        <v>8335</v>
      </c>
      <c r="M248" s="9">
        <v>1435</v>
      </c>
      <c r="N248" s="1">
        <v>-2</v>
      </c>
      <c r="O248" s="9">
        <v>-2870</v>
      </c>
      <c r="P248" s="9">
        <v>-3214.4</v>
      </c>
      <c r="R248"/>
      <c r="S248"/>
    </row>
    <row r="249" spans="2:19" x14ac:dyDescent="0.2">
      <c r="B249" s="1">
        <v>68</v>
      </c>
      <c r="C249" s="1">
        <v>1064</v>
      </c>
      <c r="D249" s="2">
        <v>44215</v>
      </c>
      <c r="E249" s="1">
        <v>2200</v>
      </c>
      <c r="F249" s="1">
        <v>29</v>
      </c>
      <c r="G249" s="1">
        <v>6</v>
      </c>
      <c r="H249" s="1">
        <v>17</v>
      </c>
      <c r="I249" s="1">
        <v>8</v>
      </c>
      <c r="J249" s="23" t="s">
        <v>13</v>
      </c>
      <c r="K249" s="1" t="s">
        <v>69</v>
      </c>
      <c r="L249" s="17">
        <v>8335</v>
      </c>
      <c r="M249" s="9">
        <v>1435</v>
      </c>
      <c r="N249" s="1">
        <v>-2</v>
      </c>
      <c r="O249" s="9">
        <v>-2870</v>
      </c>
      <c r="P249" s="9">
        <v>-3214.4</v>
      </c>
      <c r="R249"/>
      <c r="S249"/>
    </row>
    <row r="250" spans="2:19" x14ac:dyDescent="0.2">
      <c r="B250" s="4">
        <v>69</v>
      </c>
      <c r="C250" s="4">
        <v>1089</v>
      </c>
      <c r="D250" s="5">
        <v>44251</v>
      </c>
      <c r="E250" s="4">
        <v>2300</v>
      </c>
      <c r="F250" s="4">
        <v>33</v>
      </c>
      <c r="G250" s="4">
        <v>7</v>
      </c>
      <c r="H250" s="4">
        <v>14</v>
      </c>
      <c r="I250" s="4">
        <v>7</v>
      </c>
      <c r="J250" s="23" t="s">
        <v>19</v>
      </c>
      <c r="K250" s="4" t="s">
        <v>71</v>
      </c>
      <c r="L250" s="16">
        <v>2124</v>
      </c>
      <c r="M250" s="8">
        <v>358.74</v>
      </c>
      <c r="N250" s="4">
        <v>-2</v>
      </c>
      <c r="O250" s="8">
        <v>-717.48</v>
      </c>
      <c r="P250" s="8">
        <v>-803.57760000000007</v>
      </c>
      <c r="R250"/>
      <c r="S250"/>
    </row>
    <row r="251" spans="2:19" x14ac:dyDescent="0.2">
      <c r="B251" s="4">
        <v>70</v>
      </c>
      <c r="C251" s="4">
        <v>1089</v>
      </c>
      <c r="D251" s="5">
        <v>44251</v>
      </c>
      <c r="E251" s="4">
        <v>2300</v>
      </c>
      <c r="F251" s="4">
        <v>33</v>
      </c>
      <c r="G251" s="4">
        <v>7</v>
      </c>
      <c r="H251" s="4">
        <v>14</v>
      </c>
      <c r="I251" s="4">
        <v>7</v>
      </c>
      <c r="J251" s="23" t="s">
        <v>19</v>
      </c>
      <c r="K251" s="4" t="s">
        <v>71</v>
      </c>
      <c r="L251" s="16">
        <v>2124</v>
      </c>
      <c r="M251" s="8">
        <v>358.74</v>
      </c>
      <c r="N251" s="4">
        <v>-2</v>
      </c>
      <c r="O251" s="8">
        <v>-717.48</v>
      </c>
      <c r="P251" s="8">
        <v>-803.57760000000007</v>
      </c>
      <c r="R251"/>
      <c r="S251"/>
    </row>
    <row r="252" spans="2:19" x14ac:dyDescent="0.2">
      <c r="B252" s="1">
        <v>71</v>
      </c>
      <c r="C252" s="1">
        <v>1090</v>
      </c>
      <c r="D252" s="2">
        <v>44251</v>
      </c>
      <c r="E252" s="1">
        <v>2400</v>
      </c>
      <c r="F252" s="1">
        <v>8</v>
      </c>
      <c r="G252" s="1">
        <v>2</v>
      </c>
      <c r="H252" s="1">
        <v>18</v>
      </c>
      <c r="I252" s="1">
        <v>8</v>
      </c>
      <c r="J252" s="23" t="s">
        <v>13</v>
      </c>
      <c r="K252" s="1" t="s">
        <v>73</v>
      </c>
      <c r="L252" s="17">
        <v>8360</v>
      </c>
      <c r="M252" s="9">
        <v>2000</v>
      </c>
      <c r="N252" s="1">
        <v>4</v>
      </c>
      <c r="O252" s="9">
        <v>8000</v>
      </c>
      <c r="P252" s="9">
        <v>8960</v>
      </c>
      <c r="R252"/>
      <c r="S252"/>
    </row>
    <row r="253" spans="2:19" x14ac:dyDescent="0.2">
      <c r="B253" s="1">
        <v>72</v>
      </c>
      <c r="C253" s="1">
        <v>1090</v>
      </c>
      <c r="D253" s="2">
        <v>44251</v>
      </c>
      <c r="E253" s="1">
        <v>2400</v>
      </c>
      <c r="F253" s="1">
        <v>8</v>
      </c>
      <c r="G253" s="1">
        <v>2</v>
      </c>
      <c r="H253" s="1">
        <v>18</v>
      </c>
      <c r="I253" s="1">
        <v>8</v>
      </c>
      <c r="J253" s="23" t="s">
        <v>13</v>
      </c>
      <c r="K253" s="1" t="s">
        <v>73</v>
      </c>
      <c r="L253" s="17">
        <v>8360</v>
      </c>
      <c r="M253" s="9">
        <v>2000</v>
      </c>
      <c r="N253" s="1">
        <v>4</v>
      </c>
      <c r="O253" s="9">
        <v>8000</v>
      </c>
      <c r="P253" s="9">
        <v>8960</v>
      </c>
      <c r="R253"/>
      <c r="S253"/>
    </row>
    <row r="254" spans="2:19" x14ac:dyDescent="0.2">
      <c r="B254" s="1">
        <v>73</v>
      </c>
      <c r="C254" s="1">
        <v>1090</v>
      </c>
      <c r="D254" s="2">
        <v>44251</v>
      </c>
      <c r="E254" s="1">
        <v>2400</v>
      </c>
      <c r="F254" s="1">
        <v>8</v>
      </c>
      <c r="G254" s="1">
        <v>2</v>
      </c>
      <c r="H254" s="1">
        <v>18</v>
      </c>
      <c r="I254" s="1">
        <v>8</v>
      </c>
      <c r="J254" s="23" t="s">
        <v>13</v>
      </c>
      <c r="K254" s="1" t="s">
        <v>73</v>
      </c>
      <c r="L254" s="17">
        <v>8360</v>
      </c>
      <c r="M254" s="9">
        <v>2000</v>
      </c>
      <c r="N254" s="1">
        <v>4</v>
      </c>
      <c r="O254" s="9">
        <v>8000</v>
      </c>
      <c r="P254" s="9">
        <v>8960</v>
      </c>
      <c r="R254"/>
      <c r="S254"/>
    </row>
    <row r="255" spans="2:19" x14ac:dyDescent="0.2">
      <c r="B255" s="1">
        <v>74</v>
      </c>
      <c r="C255" s="1">
        <v>1090</v>
      </c>
      <c r="D255" s="2">
        <v>44251</v>
      </c>
      <c r="E255" s="1">
        <v>2400</v>
      </c>
      <c r="F255" s="1">
        <v>8</v>
      </c>
      <c r="G255" s="1">
        <v>2</v>
      </c>
      <c r="H255" s="1">
        <v>18</v>
      </c>
      <c r="I255" s="1">
        <v>8</v>
      </c>
      <c r="J255" s="23" t="s">
        <v>13</v>
      </c>
      <c r="K255" s="1" t="s">
        <v>73</v>
      </c>
      <c r="L255" s="17">
        <v>8360</v>
      </c>
      <c r="M255" s="9">
        <v>2000</v>
      </c>
      <c r="N255" s="1">
        <v>4</v>
      </c>
      <c r="O255" s="9">
        <v>8000</v>
      </c>
      <c r="P255" s="9">
        <v>8960</v>
      </c>
      <c r="R255"/>
      <c r="S255"/>
    </row>
    <row r="256" spans="2:19" x14ac:dyDescent="0.2">
      <c r="B256" s="4">
        <v>75</v>
      </c>
      <c r="C256" s="4">
        <v>1091</v>
      </c>
      <c r="D256" s="5">
        <v>44244</v>
      </c>
      <c r="E256" s="4">
        <v>2500</v>
      </c>
      <c r="F256" s="4">
        <v>11</v>
      </c>
      <c r="G256" s="4">
        <v>3</v>
      </c>
      <c r="H256" s="4">
        <v>6</v>
      </c>
      <c r="I256" s="4">
        <v>2</v>
      </c>
      <c r="J256" s="23" t="s">
        <v>241</v>
      </c>
      <c r="K256" s="4" t="s">
        <v>76</v>
      </c>
      <c r="L256" s="16">
        <v>51281</v>
      </c>
      <c r="M256" s="8">
        <v>6665.33</v>
      </c>
      <c r="N256" s="4">
        <v>3</v>
      </c>
      <c r="O256" s="8">
        <v>19395.989999999998</v>
      </c>
      <c r="P256" s="8">
        <v>21723.5088</v>
      </c>
      <c r="R256"/>
      <c r="S256"/>
    </row>
    <row r="257" spans="2:19" x14ac:dyDescent="0.2">
      <c r="B257" s="4">
        <v>76</v>
      </c>
      <c r="C257" s="4">
        <v>1091</v>
      </c>
      <c r="D257" s="5">
        <v>44244</v>
      </c>
      <c r="E257" s="4">
        <v>2500</v>
      </c>
      <c r="F257" s="4">
        <v>11</v>
      </c>
      <c r="G257" s="4">
        <v>3</v>
      </c>
      <c r="H257" s="4">
        <v>6</v>
      </c>
      <c r="I257" s="4">
        <v>2</v>
      </c>
      <c r="J257" s="23" t="s">
        <v>241</v>
      </c>
      <c r="K257" s="4" t="s">
        <v>76</v>
      </c>
      <c r="L257" s="16">
        <v>51281</v>
      </c>
      <c r="M257" s="8">
        <v>6665.33</v>
      </c>
      <c r="N257" s="4">
        <v>3</v>
      </c>
      <c r="O257" s="8">
        <v>19395.989999999998</v>
      </c>
      <c r="P257" s="8">
        <v>21723.5088</v>
      </c>
      <c r="R257"/>
      <c r="S257"/>
    </row>
    <row r="258" spans="2:19" x14ac:dyDescent="0.2">
      <c r="B258" s="4">
        <v>77</v>
      </c>
      <c r="C258" s="4">
        <v>1091</v>
      </c>
      <c r="D258" s="5">
        <v>44244</v>
      </c>
      <c r="E258" s="4">
        <v>2500</v>
      </c>
      <c r="F258" s="4">
        <v>12</v>
      </c>
      <c r="G258" s="4">
        <v>3</v>
      </c>
      <c r="H258" s="4">
        <v>5</v>
      </c>
      <c r="I258" s="4">
        <v>2</v>
      </c>
      <c r="J258" s="23" t="s">
        <v>241</v>
      </c>
      <c r="K258" s="4" t="s">
        <v>276</v>
      </c>
      <c r="L258" s="16">
        <v>51287</v>
      </c>
      <c r="M258" s="8">
        <v>6065.33</v>
      </c>
      <c r="N258" s="4">
        <v>3</v>
      </c>
      <c r="O258" s="8">
        <v>19395.989999999998</v>
      </c>
      <c r="P258" s="8">
        <v>21723.5088</v>
      </c>
      <c r="R258"/>
      <c r="S258"/>
    </row>
    <row r="259" spans="2:19" x14ac:dyDescent="0.2">
      <c r="B259" s="1">
        <v>78</v>
      </c>
      <c r="C259" s="1">
        <v>1102</v>
      </c>
      <c r="D259" s="2">
        <v>44253</v>
      </c>
      <c r="E259" s="1">
        <v>2600</v>
      </c>
      <c r="F259" s="1">
        <v>26</v>
      </c>
      <c r="G259" s="1">
        <v>6</v>
      </c>
      <c r="H259" s="1">
        <v>13</v>
      </c>
      <c r="I259" s="1">
        <v>8</v>
      </c>
      <c r="J259" s="23" t="s">
        <v>13</v>
      </c>
      <c r="K259" s="1" t="s">
        <v>79</v>
      </c>
      <c r="L259" s="17">
        <v>2136</v>
      </c>
      <c r="M259" s="9">
        <v>374.63</v>
      </c>
      <c r="N259" s="1">
        <v>6</v>
      </c>
      <c r="O259" s="9">
        <v>2247.7800000000002</v>
      </c>
      <c r="P259" s="9">
        <f>O259*1.12</f>
        <v>2517.5136000000007</v>
      </c>
      <c r="R259"/>
      <c r="S259"/>
    </row>
    <row r="260" spans="2:19" x14ac:dyDescent="0.2">
      <c r="B260" s="1">
        <v>79</v>
      </c>
      <c r="C260" s="1">
        <v>1102</v>
      </c>
      <c r="D260" s="2">
        <v>44253</v>
      </c>
      <c r="E260" s="1">
        <v>2600</v>
      </c>
      <c r="F260" s="1">
        <v>26</v>
      </c>
      <c r="G260" s="1">
        <v>6</v>
      </c>
      <c r="H260" s="1">
        <v>13</v>
      </c>
      <c r="I260" s="1">
        <v>8</v>
      </c>
      <c r="J260" s="23" t="s">
        <v>13</v>
      </c>
      <c r="K260" s="1" t="s">
        <v>79</v>
      </c>
      <c r="L260" s="17">
        <v>2136</v>
      </c>
      <c r="M260" s="9">
        <v>374.63</v>
      </c>
      <c r="N260" s="1">
        <v>6</v>
      </c>
      <c r="O260" s="9">
        <v>2247.7800000000002</v>
      </c>
      <c r="P260" s="9">
        <v>2517.5136000000002</v>
      </c>
      <c r="R260"/>
      <c r="S260"/>
    </row>
    <row r="261" spans="2:19" x14ac:dyDescent="0.2">
      <c r="B261" s="1">
        <v>80</v>
      </c>
      <c r="C261" s="1">
        <v>1102</v>
      </c>
      <c r="D261" s="2">
        <v>44253</v>
      </c>
      <c r="E261" s="1">
        <v>2600</v>
      </c>
      <c r="F261" s="1">
        <v>26</v>
      </c>
      <c r="G261" s="1">
        <v>6</v>
      </c>
      <c r="H261" s="1">
        <v>13</v>
      </c>
      <c r="I261" s="1">
        <v>8</v>
      </c>
      <c r="J261" s="23" t="s">
        <v>13</v>
      </c>
      <c r="K261" s="1" t="s">
        <v>79</v>
      </c>
      <c r="L261" s="17">
        <v>2136</v>
      </c>
      <c r="M261" s="9">
        <v>374.63</v>
      </c>
      <c r="N261" s="1">
        <v>6</v>
      </c>
      <c r="O261" s="9">
        <v>2247.7800000000002</v>
      </c>
      <c r="P261" s="9">
        <v>2517.5136000000002</v>
      </c>
      <c r="R261"/>
      <c r="S261"/>
    </row>
    <row r="262" spans="2:19" x14ac:dyDescent="0.2">
      <c r="B262" s="1">
        <v>81</v>
      </c>
      <c r="C262" s="1">
        <v>1102</v>
      </c>
      <c r="D262" s="2">
        <v>44253</v>
      </c>
      <c r="E262" s="1">
        <v>2600</v>
      </c>
      <c r="F262" s="1">
        <v>26</v>
      </c>
      <c r="G262" s="1">
        <v>6</v>
      </c>
      <c r="H262" s="1">
        <v>13</v>
      </c>
      <c r="I262" s="1">
        <v>8</v>
      </c>
      <c r="J262" s="23" t="s">
        <v>13</v>
      </c>
      <c r="K262" s="1" t="s">
        <v>79</v>
      </c>
      <c r="L262" s="17">
        <v>2136</v>
      </c>
      <c r="M262" s="9">
        <v>374.63</v>
      </c>
      <c r="N262" s="1">
        <v>6</v>
      </c>
      <c r="O262" s="9">
        <v>2247.7800000000002</v>
      </c>
      <c r="P262" s="9">
        <v>2517.5136000000002</v>
      </c>
      <c r="R262"/>
      <c r="S262"/>
    </row>
    <row r="263" spans="2:19" x14ac:dyDescent="0.2">
      <c r="B263" s="1">
        <v>82</v>
      </c>
      <c r="C263" s="1">
        <v>1102</v>
      </c>
      <c r="D263" s="2">
        <v>44253</v>
      </c>
      <c r="E263" s="1">
        <v>2600</v>
      </c>
      <c r="F263" s="1">
        <v>26</v>
      </c>
      <c r="G263" s="1">
        <v>6</v>
      </c>
      <c r="H263" s="1">
        <v>13</v>
      </c>
      <c r="I263" s="1">
        <v>8</v>
      </c>
      <c r="J263" s="23" t="s">
        <v>13</v>
      </c>
      <c r="K263" s="1" t="s">
        <v>79</v>
      </c>
      <c r="L263" s="17">
        <v>2136</v>
      </c>
      <c r="M263" s="9">
        <v>374.63</v>
      </c>
      <c r="N263" s="1">
        <v>6</v>
      </c>
      <c r="O263" s="9">
        <v>2247.7800000000002</v>
      </c>
      <c r="P263" s="9">
        <v>2517.5136000000002</v>
      </c>
      <c r="R263"/>
      <c r="S263"/>
    </row>
    <row r="264" spans="2:19" x14ac:dyDescent="0.2">
      <c r="B264" s="1">
        <v>83</v>
      </c>
      <c r="C264" s="1">
        <v>1102</v>
      </c>
      <c r="D264" s="2">
        <v>44253</v>
      </c>
      <c r="E264" s="1">
        <v>2600</v>
      </c>
      <c r="F264" s="1">
        <v>26</v>
      </c>
      <c r="G264" s="1">
        <v>6</v>
      </c>
      <c r="H264" s="1">
        <v>13</v>
      </c>
      <c r="I264" s="1">
        <v>8</v>
      </c>
      <c r="J264" s="23" t="s">
        <v>13</v>
      </c>
      <c r="K264" s="1" t="s">
        <v>79</v>
      </c>
      <c r="L264" s="17">
        <v>2136</v>
      </c>
      <c r="M264" s="9">
        <v>374.63</v>
      </c>
      <c r="N264" s="1">
        <v>6</v>
      </c>
      <c r="O264" s="9">
        <v>2247.7800000000002</v>
      </c>
      <c r="P264" s="9">
        <v>2517.5136000000002</v>
      </c>
      <c r="R264"/>
      <c r="S264"/>
    </row>
    <row r="265" spans="2:19" x14ac:dyDescent="0.2">
      <c r="B265" s="4">
        <v>84</v>
      </c>
      <c r="C265" s="4">
        <v>1105</v>
      </c>
      <c r="D265" s="5">
        <v>44253</v>
      </c>
      <c r="E265" s="4">
        <v>2700</v>
      </c>
      <c r="F265" s="4">
        <v>13</v>
      </c>
      <c r="G265" s="4">
        <v>3</v>
      </c>
      <c r="H265" s="4">
        <v>13</v>
      </c>
      <c r="I265" s="4">
        <v>8</v>
      </c>
      <c r="J265" s="23" t="s">
        <v>13</v>
      </c>
      <c r="K265" s="4" t="s">
        <v>81</v>
      </c>
      <c r="L265" s="16">
        <v>8211010</v>
      </c>
      <c r="M265" s="8">
        <v>499.5</v>
      </c>
      <c r="N265" s="4">
        <v>3</v>
      </c>
      <c r="O265" s="8">
        <v>1498.5</v>
      </c>
      <c r="P265" s="8">
        <v>1678.32</v>
      </c>
      <c r="R265"/>
      <c r="S265"/>
    </row>
    <row r="266" spans="2:19" x14ac:dyDescent="0.2">
      <c r="B266" s="4">
        <v>85</v>
      </c>
      <c r="C266" s="4">
        <v>1105</v>
      </c>
      <c r="D266" s="5">
        <v>44253</v>
      </c>
      <c r="E266" s="4">
        <v>2700</v>
      </c>
      <c r="F266" s="4">
        <v>13</v>
      </c>
      <c r="G266" s="4">
        <v>3</v>
      </c>
      <c r="H266" s="4">
        <v>13</v>
      </c>
      <c r="I266" s="4">
        <v>8</v>
      </c>
      <c r="J266" s="23" t="s">
        <v>13</v>
      </c>
      <c r="K266" s="4" t="s">
        <v>81</v>
      </c>
      <c r="L266" s="16">
        <v>8211010</v>
      </c>
      <c r="M266" s="8">
        <v>499.5</v>
      </c>
      <c r="N266" s="4">
        <v>3</v>
      </c>
      <c r="O266" s="8">
        <v>1498.5</v>
      </c>
      <c r="P266" s="8">
        <v>1678.32</v>
      </c>
      <c r="R266"/>
      <c r="S266"/>
    </row>
    <row r="267" spans="2:19" x14ac:dyDescent="0.2">
      <c r="B267" s="4">
        <v>86</v>
      </c>
      <c r="C267" s="4">
        <v>1105</v>
      </c>
      <c r="D267" s="5">
        <v>44253</v>
      </c>
      <c r="E267" s="4">
        <v>2700</v>
      </c>
      <c r="F267" s="4">
        <v>13</v>
      </c>
      <c r="G267" s="4">
        <v>3</v>
      </c>
      <c r="H267" s="4">
        <v>13</v>
      </c>
      <c r="I267" s="4">
        <v>8</v>
      </c>
      <c r="J267" s="23" t="s">
        <v>13</v>
      </c>
      <c r="K267" s="4" t="s">
        <v>81</v>
      </c>
      <c r="L267" s="16">
        <v>8211010</v>
      </c>
      <c r="M267" s="8">
        <v>499.5</v>
      </c>
      <c r="N267" s="4">
        <v>3</v>
      </c>
      <c r="O267" s="8">
        <v>1498.5</v>
      </c>
      <c r="P267" s="8">
        <v>1678.32</v>
      </c>
      <c r="R267"/>
      <c r="S267"/>
    </row>
    <row r="268" spans="2:19" x14ac:dyDescent="0.2">
      <c r="B268" s="1">
        <v>87</v>
      </c>
      <c r="C268" s="1">
        <v>1107</v>
      </c>
      <c r="D268" s="2">
        <v>44260</v>
      </c>
      <c r="E268" s="1">
        <v>2800</v>
      </c>
      <c r="F268" s="1">
        <v>26</v>
      </c>
      <c r="G268" s="1">
        <v>6</v>
      </c>
      <c r="H268" s="1">
        <v>13</v>
      </c>
      <c r="I268" s="1">
        <v>8</v>
      </c>
      <c r="J268" s="23" t="s">
        <v>13</v>
      </c>
      <c r="K268" s="1" t="s">
        <v>79</v>
      </c>
      <c r="L268" s="17">
        <v>2136</v>
      </c>
      <c r="M268" s="9">
        <v>374.63</v>
      </c>
      <c r="N268" s="1">
        <v>3</v>
      </c>
      <c r="O268" s="9">
        <v>1123.8899999999999</v>
      </c>
      <c r="P268" s="9">
        <v>1258.7567999999999</v>
      </c>
      <c r="R268"/>
      <c r="S268"/>
    </row>
    <row r="269" spans="2:19" x14ac:dyDescent="0.2">
      <c r="B269" s="1">
        <v>88</v>
      </c>
      <c r="C269" s="1">
        <v>1107</v>
      </c>
      <c r="D269" s="2">
        <v>44260</v>
      </c>
      <c r="E269" s="1">
        <v>2800</v>
      </c>
      <c r="F269" s="1">
        <v>26</v>
      </c>
      <c r="G269" s="1">
        <v>6</v>
      </c>
      <c r="H269" s="1">
        <v>13</v>
      </c>
      <c r="I269" s="1">
        <v>8</v>
      </c>
      <c r="J269" s="23" t="s">
        <v>13</v>
      </c>
      <c r="K269" s="1" t="s">
        <v>79</v>
      </c>
      <c r="L269" s="17">
        <v>2136</v>
      </c>
      <c r="M269" s="9">
        <v>374.63</v>
      </c>
      <c r="N269" s="1">
        <v>3</v>
      </c>
      <c r="O269" s="9">
        <v>1123.8899999999999</v>
      </c>
      <c r="P269" s="9">
        <v>1258.7567999999999</v>
      </c>
      <c r="R269"/>
      <c r="S269"/>
    </row>
    <row r="270" spans="2:19" x14ac:dyDescent="0.2">
      <c r="B270" s="1">
        <v>89</v>
      </c>
      <c r="C270" s="1">
        <v>1107</v>
      </c>
      <c r="D270" s="2">
        <v>44260</v>
      </c>
      <c r="E270" s="1">
        <v>2800</v>
      </c>
      <c r="F270" s="1">
        <v>26</v>
      </c>
      <c r="G270" s="1">
        <v>6</v>
      </c>
      <c r="H270" s="1">
        <v>13</v>
      </c>
      <c r="I270" s="1">
        <v>8</v>
      </c>
      <c r="J270" s="23" t="s">
        <v>13</v>
      </c>
      <c r="K270" s="1" t="s">
        <v>79</v>
      </c>
      <c r="L270" s="17">
        <v>2136</v>
      </c>
      <c r="M270" s="9">
        <v>374.63</v>
      </c>
      <c r="N270" s="1">
        <v>3</v>
      </c>
      <c r="O270" s="9">
        <v>1123.8899999999999</v>
      </c>
      <c r="P270" s="9">
        <v>1258.7567999999999</v>
      </c>
      <c r="R270"/>
      <c r="S270"/>
    </row>
    <row r="271" spans="2:19" x14ac:dyDescent="0.2">
      <c r="B271" s="4">
        <v>90</v>
      </c>
      <c r="C271" s="4">
        <v>1111</v>
      </c>
      <c r="D271" s="5">
        <v>44253</v>
      </c>
      <c r="E271" s="4">
        <v>2900</v>
      </c>
      <c r="F271" s="4">
        <v>28</v>
      </c>
      <c r="G271" s="4">
        <v>6</v>
      </c>
      <c r="H271" s="4">
        <v>15</v>
      </c>
      <c r="I271" s="4">
        <v>7</v>
      </c>
      <c r="J271" s="23" t="s">
        <v>19</v>
      </c>
      <c r="K271" s="4" t="s">
        <v>82</v>
      </c>
      <c r="L271" s="16">
        <v>41398</v>
      </c>
      <c r="M271" s="8">
        <v>1200</v>
      </c>
      <c r="N271" s="4">
        <v>2</v>
      </c>
      <c r="O271" s="8">
        <v>2400</v>
      </c>
      <c r="P271" s="8">
        <v>2688</v>
      </c>
      <c r="R271"/>
      <c r="S271"/>
    </row>
    <row r="272" spans="2:19" x14ac:dyDescent="0.2">
      <c r="B272" s="4">
        <v>91</v>
      </c>
      <c r="C272" s="4">
        <v>1111</v>
      </c>
      <c r="D272" s="5">
        <v>44253</v>
      </c>
      <c r="E272" s="4">
        <v>2900</v>
      </c>
      <c r="F272" s="4">
        <v>28</v>
      </c>
      <c r="G272" s="4">
        <v>6</v>
      </c>
      <c r="H272" s="4">
        <v>15</v>
      </c>
      <c r="I272" s="4">
        <v>7</v>
      </c>
      <c r="J272" s="23" t="s">
        <v>19</v>
      </c>
      <c r="K272" s="4" t="s">
        <v>82</v>
      </c>
      <c r="L272" s="16">
        <v>41398</v>
      </c>
      <c r="M272" s="8">
        <v>1200</v>
      </c>
      <c r="N272" s="4">
        <v>2</v>
      </c>
      <c r="O272" s="8">
        <v>2400</v>
      </c>
      <c r="P272" s="8">
        <v>2688</v>
      </c>
      <c r="R272"/>
      <c r="S272"/>
    </row>
    <row r="273" spans="2:19" x14ac:dyDescent="0.2">
      <c r="B273" s="4">
        <v>92</v>
      </c>
      <c r="C273" s="4">
        <v>1111</v>
      </c>
      <c r="D273" s="5">
        <v>44253</v>
      </c>
      <c r="E273" s="4">
        <v>2900</v>
      </c>
      <c r="F273" s="4">
        <v>43</v>
      </c>
      <c r="G273" s="4">
        <v>9</v>
      </c>
      <c r="H273" s="4">
        <v>17</v>
      </c>
      <c r="I273" s="4">
        <v>8</v>
      </c>
      <c r="J273" s="23" t="s">
        <v>13</v>
      </c>
      <c r="K273" s="4" t="s">
        <v>84</v>
      </c>
      <c r="L273" s="16">
        <v>8335</v>
      </c>
      <c r="M273" s="8">
        <v>1435</v>
      </c>
      <c r="N273" s="4">
        <v>-1</v>
      </c>
      <c r="O273" s="8">
        <v>2400</v>
      </c>
      <c r="P273" s="8">
        <v>2688</v>
      </c>
      <c r="R273"/>
      <c r="S273"/>
    </row>
    <row r="274" spans="2:19" x14ac:dyDescent="0.2">
      <c r="B274" s="4">
        <v>93</v>
      </c>
      <c r="C274" s="4">
        <v>1111</v>
      </c>
      <c r="D274" s="5">
        <v>44253</v>
      </c>
      <c r="E274" s="4">
        <v>2900</v>
      </c>
      <c r="F274" s="4">
        <v>43</v>
      </c>
      <c r="G274" s="4">
        <v>9</v>
      </c>
      <c r="H274" s="4">
        <v>17</v>
      </c>
      <c r="I274" s="4">
        <v>8</v>
      </c>
      <c r="J274" s="23" t="s">
        <v>13</v>
      </c>
      <c r="K274" s="4" t="s">
        <v>84</v>
      </c>
      <c r="L274" s="16">
        <v>8335</v>
      </c>
      <c r="M274" s="8">
        <v>1435</v>
      </c>
      <c r="N274" s="4">
        <v>1</v>
      </c>
      <c r="O274" s="8">
        <v>2400</v>
      </c>
      <c r="P274" s="8">
        <v>2688</v>
      </c>
      <c r="R274"/>
      <c r="S274"/>
    </row>
    <row r="275" spans="2:19" x14ac:dyDescent="0.2">
      <c r="B275" s="1">
        <v>94</v>
      </c>
      <c r="C275" s="1">
        <v>1114</v>
      </c>
      <c r="D275" s="2">
        <v>44263</v>
      </c>
      <c r="E275" s="1">
        <v>3000</v>
      </c>
      <c r="F275" s="1">
        <v>27</v>
      </c>
      <c r="G275" s="1">
        <v>6</v>
      </c>
      <c r="H275" s="1">
        <v>14</v>
      </c>
      <c r="I275" s="1">
        <v>7</v>
      </c>
      <c r="J275" s="23" t="s">
        <v>19</v>
      </c>
      <c r="K275" s="1" t="s">
        <v>86</v>
      </c>
      <c r="L275" s="17">
        <v>2124</v>
      </c>
      <c r="M275" s="9">
        <v>358.74</v>
      </c>
      <c r="N275" s="1">
        <v>2</v>
      </c>
      <c r="O275" s="9">
        <v>717.48</v>
      </c>
      <c r="P275" s="9">
        <v>803.57760000000007</v>
      </c>
      <c r="R275"/>
      <c r="S275"/>
    </row>
    <row r="276" spans="2:19" x14ac:dyDescent="0.2">
      <c r="B276" s="1">
        <v>95</v>
      </c>
      <c r="C276" s="1">
        <v>1114</v>
      </c>
      <c r="D276" s="2">
        <v>44263</v>
      </c>
      <c r="E276" s="1">
        <v>3000</v>
      </c>
      <c r="F276" s="1">
        <v>27</v>
      </c>
      <c r="G276" s="1">
        <v>6</v>
      </c>
      <c r="H276" s="1">
        <v>14</v>
      </c>
      <c r="I276" s="1">
        <v>7</v>
      </c>
      <c r="J276" s="23" t="s">
        <v>19</v>
      </c>
      <c r="K276" s="1" t="s">
        <v>86</v>
      </c>
      <c r="L276" s="17">
        <v>2124</v>
      </c>
      <c r="M276" s="9">
        <v>358.74</v>
      </c>
      <c r="N276" s="1">
        <v>2</v>
      </c>
      <c r="O276" s="9">
        <v>717.48</v>
      </c>
      <c r="P276" s="9">
        <v>803.57760000000007</v>
      </c>
      <c r="R276"/>
      <c r="S276"/>
    </row>
    <row r="277" spans="2:19" x14ac:dyDescent="0.2">
      <c r="B277" s="4">
        <v>96</v>
      </c>
      <c r="C277" s="4">
        <v>1117</v>
      </c>
      <c r="D277" s="5">
        <v>44259</v>
      </c>
      <c r="E277" s="4">
        <v>3100</v>
      </c>
      <c r="F277" s="4">
        <v>18</v>
      </c>
      <c r="G277" s="4">
        <v>4</v>
      </c>
      <c r="H277" s="4">
        <v>12</v>
      </c>
      <c r="I277" s="4">
        <v>6</v>
      </c>
      <c r="J277" s="23" t="s">
        <v>267</v>
      </c>
      <c r="K277" s="4" t="s">
        <v>87</v>
      </c>
      <c r="L277" s="16">
        <v>8359</v>
      </c>
      <c r="M277" s="8">
        <v>710</v>
      </c>
      <c r="N277" s="4">
        <v>-1</v>
      </c>
      <c r="O277" s="8">
        <v>3000</v>
      </c>
      <c r="P277" s="8">
        <v>3360</v>
      </c>
      <c r="R277"/>
      <c r="S277"/>
    </row>
    <row r="278" spans="2:19" x14ac:dyDescent="0.2">
      <c r="B278" s="4">
        <v>97</v>
      </c>
      <c r="C278" s="4">
        <v>1117</v>
      </c>
      <c r="D278" s="5">
        <v>44259</v>
      </c>
      <c r="E278" s="4">
        <v>3100</v>
      </c>
      <c r="F278" s="4">
        <v>18</v>
      </c>
      <c r="G278" s="4">
        <v>4</v>
      </c>
      <c r="H278" s="4">
        <v>12</v>
      </c>
      <c r="I278" s="4">
        <v>6</v>
      </c>
      <c r="J278" s="23" t="s">
        <v>267</v>
      </c>
      <c r="K278" s="4" t="s">
        <v>87</v>
      </c>
      <c r="L278" s="16">
        <v>8359</v>
      </c>
      <c r="M278" s="8">
        <v>710</v>
      </c>
      <c r="N278" s="4">
        <v>1</v>
      </c>
      <c r="O278" s="8">
        <v>3000</v>
      </c>
      <c r="P278" s="8">
        <v>3360</v>
      </c>
      <c r="R278"/>
      <c r="S278"/>
    </row>
    <row r="279" spans="2:19" x14ac:dyDescent="0.2">
      <c r="B279" s="4">
        <v>98</v>
      </c>
      <c r="C279" s="4">
        <v>1117</v>
      </c>
      <c r="D279" s="5">
        <v>44259</v>
      </c>
      <c r="E279" s="4">
        <v>3100</v>
      </c>
      <c r="F279" s="4">
        <v>48</v>
      </c>
      <c r="G279" s="4">
        <v>10</v>
      </c>
      <c r="H279" s="4">
        <v>17</v>
      </c>
      <c r="I279" s="4">
        <v>8</v>
      </c>
      <c r="J279" s="23" t="s">
        <v>13</v>
      </c>
      <c r="K279" s="4" t="s">
        <v>88</v>
      </c>
      <c r="L279" s="16">
        <v>8355</v>
      </c>
      <c r="M279" s="8">
        <v>1500</v>
      </c>
      <c r="N279" s="4">
        <v>2</v>
      </c>
      <c r="O279" s="8">
        <v>3000</v>
      </c>
      <c r="P279" s="8">
        <v>3360</v>
      </c>
      <c r="R279"/>
      <c r="S279"/>
    </row>
    <row r="280" spans="2:19" x14ac:dyDescent="0.2">
      <c r="B280" s="4">
        <v>99</v>
      </c>
      <c r="C280" s="4">
        <v>1117</v>
      </c>
      <c r="D280" s="5">
        <v>44259</v>
      </c>
      <c r="E280" s="4">
        <v>3100</v>
      </c>
      <c r="F280" s="4">
        <v>48</v>
      </c>
      <c r="G280" s="4">
        <v>10</v>
      </c>
      <c r="H280" s="4">
        <v>17</v>
      </c>
      <c r="I280" s="4">
        <v>8</v>
      </c>
      <c r="J280" s="23" t="s">
        <v>13</v>
      </c>
      <c r="K280" s="4" t="s">
        <v>88</v>
      </c>
      <c r="L280" s="16">
        <v>8355</v>
      </c>
      <c r="M280" s="8">
        <v>1500</v>
      </c>
      <c r="N280" s="4">
        <v>2</v>
      </c>
      <c r="O280" s="8">
        <v>3000</v>
      </c>
      <c r="P280" s="8">
        <v>3360</v>
      </c>
      <c r="R280"/>
      <c r="S280"/>
    </row>
    <row r="281" spans="2:19" x14ac:dyDescent="0.2">
      <c r="B281" s="1">
        <v>100</v>
      </c>
      <c r="C281" s="1">
        <v>1119</v>
      </c>
      <c r="D281" s="2">
        <v>44259</v>
      </c>
      <c r="E281" s="1">
        <v>3200</v>
      </c>
      <c r="F281" s="1">
        <v>18</v>
      </c>
      <c r="G281" s="1">
        <v>4</v>
      </c>
      <c r="H281" s="1">
        <v>12</v>
      </c>
      <c r="I281" s="1">
        <v>6</v>
      </c>
      <c r="J281" s="23" t="s">
        <v>267</v>
      </c>
      <c r="K281" s="1" t="s">
        <v>87</v>
      </c>
      <c r="L281" s="17">
        <v>8359</v>
      </c>
      <c r="M281" s="9">
        <v>710</v>
      </c>
      <c r="N281" s="1">
        <v>1</v>
      </c>
      <c r="O281" s="9">
        <v>3710</v>
      </c>
      <c r="P281" s="9">
        <v>4155.2</v>
      </c>
      <c r="R281"/>
      <c r="S281"/>
    </row>
    <row r="282" spans="2:19" x14ac:dyDescent="0.2">
      <c r="B282" s="1">
        <v>101</v>
      </c>
      <c r="C282" s="1">
        <v>1119</v>
      </c>
      <c r="D282" s="2">
        <v>44259</v>
      </c>
      <c r="E282" s="1">
        <v>3200</v>
      </c>
      <c r="F282" s="1">
        <v>39</v>
      </c>
      <c r="G282" s="1">
        <v>8</v>
      </c>
      <c r="H282" s="1">
        <v>17</v>
      </c>
      <c r="I282" s="1">
        <v>8</v>
      </c>
      <c r="J282" s="23" t="s">
        <v>13</v>
      </c>
      <c r="K282" s="1" t="s">
        <v>91</v>
      </c>
      <c r="L282" s="17">
        <v>41406</v>
      </c>
      <c r="M282" s="9">
        <v>1500</v>
      </c>
      <c r="N282" s="1">
        <v>2</v>
      </c>
      <c r="O282" s="9">
        <v>3710</v>
      </c>
      <c r="P282" s="9">
        <v>4155.2</v>
      </c>
      <c r="R282"/>
      <c r="S282"/>
    </row>
    <row r="283" spans="2:19" x14ac:dyDescent="0.2">
      <c r="B283" s="1">
        <v>102</v>
      </c>
      <c r="C283" s="1">
        <v>1119</v>
      </c>
      <c r="D283" s="2">
        <v>44259</v>
      </c>
      <c r="E283" s="1">
        <v>3200</v>
      </c>
      <c r="F283" s="1">
        <v>39</v>
      </c>
      <c r="G283" s="1">
        <v>8</v>
      </c>
      <c r="H283" s="1">
        <v>17</v>
      </c>
      <c r="I283" s="1">
        <v>8</v>
      </c>
      <c r="J283" s="23" t="s">
        <v>13</v>
      </c>
      <c r="K283" s="1" t="s">
        <v>91</v>
      </c>
      <c r="L283" s="17">
        <v>41406</v>
      </c>
      <c r="M283" s="9">
        <v>1500</v>
      </c>
      <c r="N283" s="1">
        <v>2</v>
      </c>
      <c r="O283" s="9">
        <v>3710</v>
      </c>
      <c r="P283" s="9">
        <v>4155.2</v>
      </c>
      <c r="R283"/>
      <c r="S283"/>
    </row>
    <row r="284" spans="2:19" x14ac:dyDescent="0.2">
      <c r="B284" s="4">
        <v>103</v>
      </c>
      <c r="C284" s="4">
        <v>1150</v>
      </c>
      <c r="D284" s="5">
        <v>44313</v>
      </c>
      <c r="E284" s="4">
        <v>3300</v>
      </c>
      <c r="F284" s="4">
        <v>25</v>
      </c>
      <c r="G284" s="4">
        <v>5</v>
      </c>
      <c r="H284" s="4">
        <v>17</v>
      </c>
      <c r="I284" s="4">
        <v>8</v>
      </c>
      <c r="J284" s="23" t="s">
        <v>13</v>
      </c>
      <c r="K284" s="4" t="s">
        <v>93</v>
      </c>
      <c r="L284" s="16">
        <v>8294</v>
      </c>
      <c r="M284" s="8">
        <v>1414.11</v>
      </c>
      <c r="N284" s="4">
        <v>1</v>
      </c>
      <c r="O284" s="8">
        <v>1414.11</v>
      </c>
      <c r="P284" s="8">
        <v>1583.8031999999998</v>
      </c>
      <c r="R284"/>
      <c r="S284"/>
    </row>
    <row r="285" spans="2:19" x14ac:dyDescent="0.2">
      <c r="B285" s="1">
        <v>104</v>
      </c>
      <c r="C285" s="1">
        <v>1151</v>
      </c>
      <c r="D285" s="2">
        <v>44314</v>
      </c>
      <c r="E285" s="1">
        <v>3400</v>
      </c>
      <c r="F285" s="1">
        <v>40</v>
      </c>
      <c r="G285" s="1">
        <v>9</v>
      </c>
      <c r="H285" s="1">
        <v>10</v>
      </c>
      <c r="I285" s="1">
        <v>5</v>
      </c>
      <c r="J285" s="23" t="s">
        <v>1</v>
      </c>
      <c r="K285" s="1" t="s">
        <v>95</v>
      </c>
      <c r="L285" s="17">
        <v>1012</v>
      </c>
      <c r="M285" s="9">
        <v>133.16999999999999</v>
      </c>
      <c r="N285" s="1">
        <v>1</v>
      </c>
      <c r="O285" s="9">
        <v>133.16999999999999</v>
      </c>
      <c r="P285" s="9">
        <v>149.15039999999999</v>
      </c>
      <c r="R285"/>
      <c r="S285"/>
    </row>
    <row r="286" spans="2:19" x14ac:dyDescent="0.2">
      <c r="B286" s="4">
        <v>105</v>
      </c>
      <c r="C286" s="4">
        <v>1157</v>
      </c>
      <c r="D286" s="5">
        <v>44333</v>
      </c>
      <c r="E286" s="4">
        <v>3500</v>
      </c>
      <c r="F286" s="4">
        <v>35</v>
      </c>
      <c r="G286" s="4">
        <v>7</v>
      </c>
      <c r="H286" s="4">
        <v>16</v>
      </c>
      <c r="I286" s="4">
        <v>7</v>
      </c>
      <c r="J286" s="23" t="s">
        <v>19</v>
      </c>
      <c r="K286" s="4" t="s">
        <v>67</v>
      </c>
      <c r="L286" s="16">
        <v>13628</v>
      </c>
      <c r="M286" s="8">
        <v>1350</v>
      </c>
      <c r="N286" s="4">
        <v>1</v>
      </c>
      <c r="O286" s="8">
        <v>1350</v>
      </c>
      <c r="P286" s="8">
        <v>1512</v>
      </c>
      <c r="R286"/>
      <c r="S286"/>
    </row>
    <row r="287" spans="2:19" x14ac:dyDescent="0.2">
      <c r="B287" s="1">
        <v>106</v>
      </c>
      <c r="C287" s="1">
        <v>1160</v>
      </c>
      <c r="D287" s="2">
        <v>44334</v>
      </c>
      <c r="E287" s="1">
        <v>3600</v>
      </c>
      <c r="F287" s="1">
        <v>46</v>
      </c>
      <c r="G287" s="1">
        <v>10</v>
      </c>
      <c r="H287" s="1">
        <v>3</v>
      </c>
      <c r="I287" s="1">
        <v>1</v>
      </c>
      <c r="J287" s="23" t="s">
        <v>239</v>
      </c>
      <c r="K287" s="1" t="s">
        <v>99</v>
      </c>
      <c r="L287" s="17">
        <v>99999203</v>
      </c>
      <c r="M287" s="9">
        <v>2100</v>
      </c>
      <c r="N287" s="1">
        <v>2</v>
      </c>
      <c r="O287" s="9">
        <v>84253.32</v>
      </c>
      <c r="P287" s="9">
        <v>94363.718400000012</v>
      </c>
      <c r="R287"/>
      <c r="S287"/>
    </row>
    <row r="288" spans="2:19" x14ac:dyDescent="0.2">
      <c r="B288" s="1">
        <v>107</v>
      </c>
      <c r="C288" s="1">
        <v>1160</v>
      </c>
      <c r="D288" s="2">
        <v>44334</v>
      </c>
      <c r="E288" s="1">
        <v>3600</v>
      </c>
      <c r="F288" s="1">
        <v>46</v>
      </c>
      <c r="G288" s="1">
        <v>10</v>
      </c>
      <c r="H288" s="1">
        <v>3</v>
      </c>
      <c r="I288" s="1">
        <v>1</v>
      </c>
      <c r="J288" s="23" t="s">
        <v>239</v>
      </c>
      <c r="K288" s="1" t="s">
        <v>99</v>
      </c>
      <c r="L288" s="17">
        <v>99999203</v>
      </c>
      <c r="M288" s="9">
        <v>2100</v>
      </c>
      <c r="N288" s="1">
        <v>2</v>
      </c>
      <c r="O288" s="9">
        <v>84253.32</v>
      </c>
      <c r="P288" s="9">
        <v>94363.718400000012</v>
      </c>
      <c r="R288"/>
      <c r="S288"/>
    </row>
    <row r="289" spans="2:19" x14ac:dyDescent="0.2">
      <c r="B289" s="1">
        <v>108</v>
      </c>
      <c r="C289" s="1">
        <v>1160</v>
      </c>
      <c r="D289" s="2">
        <v>44334</v>
      </c>
      <c r="E289" s="1">
        <v>3600</v>
      </c>
      <c r="F289" s="1">
        <v>47</v>
      </c>
      <c r="G289" s="1">
        <v>10</v>
      </c>
      <c r="H289" s="1">
        <v>7</v>
      </c>
      <c r="I289" s="1">
        <v>3</v>
      </c>
      <c r="J289" s="23" t="s">
        <v>240</v>
      </c>
      <c r="K289" s="1" t="s">
        <v>102</v>
      </c>
      <c r="L289" s="17">
        <v>99999197</v>
      </c>
      <c r="M289" s="9">
        <v>20013.330000000002</v>
      </c>
      <c r="N289" s="1">
        <v>4</v>
      </c>
      <c r="O289" s="9">
        <v>84253.32</v>
      </c>
      <c r="P289" s="9">
        <v>94363.718400000012</v>
      </c>
      <c r="R289"/>
      <c r="S289"/>
    </row>
    <row r="290" spans="2:19" x14ac:dyDescent="0.2">
      <c r="B290" s="1">
        <v>109</v>
      </c>
      <c r="C290" s="1">
        <v>1160</v>
      </c>
      <c r="D290" s="2">
        <v>44334</v>
      </c>
      <c r="E290" s="1">
        <v>3600</v>
      </c>
      <c r="F290" s="1">
        <v>47</v>
      </c>
      <c r="G290" s="1">
        <v>10</v>
      </c>
      <c r="H290" s="1">
        <v>7</v>
      </c>
      <c r="I290" s="1">
        <v>3</v>
      </c>
      <c r="J290" s="23" t="s">
        <v>240</v>
      </c>
      <c r="K290" s="1" t="s">
        <v>102</v>
      </c>
      <c r="L290" s="17">
        <v>99999197</v>
      </c>
      <c r="M290" s="9">
        <v>20013.330000000002</v>
      </c>
      <c r="N290" s="1">
        <v>4</v>
      </c>
      <c r="O290" s="9">
        <v>84253.32</v>
      </c>
      <c r="P290" s="9">
        <v>94363.718400000012</v>
      </c>
      <c r="R290"/>
      <c r="S290"/>
    </row>
    <row r="291" spans="2:19" x14ac:dyDescent="0.2">
      <c r="B291" s="1">
        <v>110</v>
      </c>
      <c r="C291" s="1">
        <v>1160</v>
      </c>
      <c r="D291" s="2">
        <v>44334</v>
      </c>
      <c r="E291" s="1">
        <v>3600</v>
      </c>
      <c r="F291" s="1">
        <v>47</v>
      </c>
      <c r="G291" s="1">
        <v>10</v>
      </c>
      <c r="H291" s="1">
        <v>7</v>
      </c>
      <c r="I291" s="1">
        <v>3</v>
      </c>
      <c r="J291" s="23" t="s">
        <v>240</v>
      </c>
      <c r="K291" s="1" t="s">
        <v>102</v>
      </c>
      <c r="L291" s="17">
        <v>99999197</v>
      </c>
      <c r="M291" s="9">
        <v>20013.330000000002</v>
      </c>
      <c r="N291" s="1">
        <v>4</v>
      </c>
      <c r="O291" s="9">
        <v>84253.32</v>
      </c>
      <c r="P291" s="9">
        <v>94363.718400000012</v>
      </c>
      <c r="R291"/>
      <c r="S291"/>
    </row>
    <row r="292" spans="2:19" x14ac:dyDescent="0.2">
      <c r="B292" s="1">
        <v>111</v>
      </c>
      <c r="C292" s="1">
        <v>1160</v>
      </c>
      <c r="D292" s="2">
        <v>44334</v>
      </c>
      <c r="E292" s="1">
        <v>3600</v>
      </c>
      <c r="F292" s="1">
        <v>47</v>
      </c>
      <c r="G292" s="1">
        <v>10</v>
      </c>
      <c r="H292" s="1">
        <v>7</v>
      </c>
      <c r="I292" s="1">
        <v>3</v>
      </c>
      <c r="J292" s="23" t="s">
        <v>240</v>
      </c>
      <c r="K292" s="1" t="s">
        <v>102</v>
      </c>
      <c r="L292" s="17">
        <v>99999197</v>
      </c>
      <c r="M292" s="9">
        <v>20013.330000000002</v>
      </c>
      <c r="N292" s="1">
        <v>4</v>
      </c>
      <c r="O292" s="9">
        <v>84253.32</v>
      </c>
      <c r="P292" s="9">
        <v>94363.718400000012</v>
      </c>
      <c r="R292"/>
      <c r="S292"/>
    </row>
    <row r="293" spans="2:19" x14ac:dyDescent="0.2">
      <c r="B293" s="4">
        <v>112</v>
      </c>
      <c r="C293" s="4">
        <v>1168</v>
      </c>
      <c r="D293" s="5">
        <v>44334</v>
      </c>
      <c r="E293" s="4">
        <v>3700</v>
      </c>
      <c r="F293" s="4">
        <v>1</v>
      </c>
      <c r="G293" s="4">
        <v>1</v>
      </c>
      <c r="H293" s="4">
        <v>8</v>
      </c>
      <c r="I293" s="4">
        <v>7</v>
      </c>
      <c r="J293" s="23" t="s">
        <v>19</v>
      </c>
      <c r="K293" s="4" t="s">
        <v>104</v>
      </c>
      <c r="L293" s="16">
        <v>2260</v>
      </c>
      <c r="M293" s="8">
        <v>264.74</v>
      </c>
      <c r="N293" s="4">
        <v>2</v>
      </c>
      <c r="O293" s="8">
        <v>529.48</v>
      </c>
      <c r="P293" s="8">
        <v>593.01760000000013</v>
      </c>
      <c r="R293"/>
      <c r="S293"/>
    </row>
    <row r="294" spans="2:19" x14ac:dyDescent="0.2">
      <c r="B294" s="4">
        <v>113</v>
      </c>
      <c r="C294" s="4">
        <v>1168</v>
      </c>
      <c r="D294" s="5">
        <v>44334</v>
      </c>
      <c r="E294" s="4">
        <v>3700</v>
      </c>
      <c r="F294" s="4">
        <v>1</v>
      </c>
      <c r="G294" s="4">
        <v>1</v>
      </c>
      <c r="H294" s="4">
        <v>8</v>
      </c>
      <c r="I294" s="4">
        <v>7</v>
      </c>
      <c r="J294" s="23" t="s">
        <v>19</v>
      </c>
      <c r="K294" s="4" t="s">
        <v>104</v>
      </c>
      <c r="L294" s="16">
        <v>2260</v>
      </c>
      <c r="M294" s="8">
        <v>264.74</v>
      </c>
      <c r="N294" s="4">
        <v>2</v>
      </c>
      <c r="O294" s="8">
        <v>529.48</v>
      </c>
      <c r="P294" s="8">
        <v>593.01760000000013</v>
      </c>
      <c r="R294"/>
      <c r="S294"/>
    </row>
    <row r="295" spans="2:19" x14ac:dyDescent="0.2">
      <c r="B295" s="1">
        <v>114</v>
      </c>
      <c r="C295" s="1">
        <v>1169</v>
      </c>
      <c r="D295" s="2">
        <v>44334</v>
      </c>
      <c r="E295" s="1">
        <v>3800</v>
      </c>
      <c r="F295" s="1">
        <v>41</v>
      </c>
      <c r="G295" s="1">
        <v>9</v>
      </c>
      <c r="H295" s="1">
        <v>13</v>
      </c>
      <c r="I295" s="1">
        <v>8</v>
      </c>
      <c r="J295" s="23" t="s">
        <v>13</v>
      </c>
      <c r="K295" s="1" t="s">
        <v>107</v>
      </c>
      <c r="L295" s="17">
        <v>2136</v>
      </c>
      <c r="M295" s="9">
        <v>374.63</v>
      </c>
      <c r="N295" s="1">
        <v>1</v>
      </c>
      <c r="O295" s="9">
        <v>374.63</v>
      </c>
      <c r="P295" s="9">
        <v>419.5856</v>
      </c>
      <c r="R295"/>
      <c r="S295"/>
    </row>
    <row r="296" spans="2:19" x14ac:dyDescent="0.2">
      <c r="B296" s="4">
        <v>115</v>
      </c>
      <c r="C296" s="4">
        <v>1170</v>
      </c>
      <c r="D296" s="5">
        <v>44334</v>
      </c>
      <c r="E296" s="4">
        <v>3900</v>
      </c>
      <c r="F296" s="4">
        <v>4</v>
      </c>
      <c r="G296" s="4">
        <v>1</v>
      </c>
      <c r="H296" s="4">
        <v>20</v>
      </c>
      <c r="I296" s="4">
        <v>8</v>
      </c>
      <c r="J296" s="23" t="s">
        <v>13</v>
      </c>
      <c r="K296" s="4" t="s">
        <v>109</v>
      </c>
      <c r="L296" s="16">
        <v>2136</v>
      </c>
      <c r="M296" s="8">
        <v>374.63</v>
      </c>
      <c r="N296" s="4">
        <v>1</v>
      </c>
      <c r="O296" s="8">
        <v>374.63</v>
      </c>
      <c r="P296" s="8">
        <v>419.5856</v>
      </c>
      <c r="R296"/>
      <c r="S296"/>
    </row>
    <row r="297" spans="2:19" x14ac:dyDescent="0.2">
      <c r="B297" s="1">
        <v>116</v>
      </c>
      <c r="C297" s="1">
        <v>1171</v>
      </c>
      <c r="D297" s="2">
        <v>44334</v>
      </c>
      <c r="E297" s="1">
        <v>4000</v>
      </c>
      <c r="F297" s="1">
        <v>3</v>
      </c>
      <c r="G297" s="1">
        <v>1</v>
      </c>
      <c r="H297" s="1">
        <v>13</v>
      </c>
      <c r="I297" s="1">
        <v>8</v>
      </c>
      <c r="J297" s="23" t="s">
        <v>13</v>
      </c>
      <c r="K297" s="1" t="s">
        <v>110</v>
      </c>
      <c r="L297" s="17">
        <v>2123</v>
      </c>
      <c r="M297" s="9">
        <v>424.58</v>
      </c>
      <c r="N297" s="1">
        <v>1</v>
      </c>
      <c r="O297" s="9">
        <v>424.58</v>
      </c>
      <c r="P297" s="9">
        <v>475.52959999999996</v>
      </c>
      <c r="R297"/>
      <c r="S297"/>
    </row>
    <row r="298" spans="2:19" x14ac:dyDescent="0.2">
      <c r="B298" s="4">
        <v>117</v>
      </c>
      <c r="C298" s="4">
        <v>1173</v>
      </c>
      <c r="D298" s="5">
        <v>44334</v>
      </c>
      <c r="E298" s="4">
        <v>4100</v>
      </c>
      <c r="F298" s="4">
        <v>2</v>
      </c>
      <c r="G298" s="4">
        <v>1</v>
      </c>
      <c r="H298" s="4">
        <v>9</v>
      </c>
      <c r="I298" s="4">
        <v>7</v>
      </c>
      <c r="J298" s="23" t="s">
        <v>19</v>
      </c>
      <c r="K298" s="4" t="s">
        <v>111</v>
      </c>
      <c r="L298" s="16">
        <v>2293</v>
      </c>
      <c r="M298" s="8">
        <v>207.79</v>
      </c>
      <c r="N298" s="4">
        <v>4</v>
      </c>
      <c r="O298" s="8">
        <v>831.16</v>
      </c>
      <c r="P298" s="8">
        <v>930.89919999999995</v>
      </c>
      <c r="R298"/>
      <c r="S298"/>
    </row>
    <row r="299" spans="2:19" x14ac:dyDescent="0.2">
      <c r="B299" s="4">
        <v>118</v>
      </c>
      <c r="C299" s="4">
        <v>1173</v>
      </c>
      <c r="D299" s="5">
        <v>44334</v>
      </c>
      <c r="E299" s="4">
        <v>4100</v>
      </c>
      <c r="F299" s="4">
        <v>2</v>
      </c>
      <c r="G299" s="4">
        <v>1</v>
      </c>
      <c r="H299" s="4">
        <v>9</v>
      </c>
      <c r="I299" s="4">
        <v>7</v>
      </c>
      <c r="J299" s="23" t="s">
        <v>19</v>
      </c>
      <c r="K299" s="4" t="s">
        <v>111</v>
      </c>
      <c r="L299" s="16">
        <v>2293</v>
      </c>
      <c r="M299" s="8">
        <v>207.79</v>
      </c>
      <c r="N299" s="4">
        <v>4</v>
      </c>
      <c r="O299" s="8">
        <v>831.16</v>
      </c>
      <c r="P299" s="8">
        <v>930.89919999999995</v>
      </c>
      <c r="R299"/>
      <c r="S299"/>
    </row>
    <row r="300" spans="2:19" x14ac:dyDescent="0.2">
      <c r="B300" s="4">
        <v>119</v>
      </c>
      <c r="C300" s="4">
        <v>1173</v>
      </c>
      <c r="D300" s="5">
        <v>44334</v>
      </c>
      <c r="E300" s="4">
        <v>4100</v>
      </c>
      <c r="F300" s="4">
        <v>2</v>
      </c>
      <c r="G300" s="4">
        <v>1</v>
      </c>
      <c r="H300" s="4">
        <v>9</v>
      </c>
      <c r="I300" s="4">
        <v>7</v>
      </c>
      <c r="J300" s="23" t="s">
        <v>19</v>
      </c>
      <c r="K300" s="4" t="s">
        <v>111</v>
      </c>
      <c r="L300" s="16">
        <v>2293</v>
      </c>
      <c r="M300" s="8">
        <v>207.79</v>
      </c>
      <c r="N300" s="4">
        <v>4</v>
      </c>
      <c r="O300" s="8">
        <v>831.16</v>
      </c>
      <c r="P300" s="8">
        <v>930.89919999999995</v>
      </c>
      <c r="R300"/>
      <c r="S300"/>
    </row>
    <row r="301" spans="2:19" x14ac:dyDescent="0.2">
      <c r="B301" s="4">
        <v>120</v>
      </c>
      <c r="C301" s="4">
        <v>1173</v>
      </c>
      <c r="D301" s="5">
        <v>44334</v>
      </c>
      <c r="E301" s="4">
        <v>4100</v>
      </c>
      <c r="F301" s="4">
        <v>2</v>
      </c>
      <c r="G301" s="4">
        <v>1</v>
      </c>
      <c r="H301" s="4">
        <v>9</v>
      </c>
      <c r="I301" s="4">
        <v>7</v>
      </c>
      <c r="J301" s="23" t="s">
        <v>19</v>
      </c>
      <c r="K301" s="4" t="s">
        <v>111</v>
      </c>
      <c r="L301" s="16">
        <v>2293</v>
      </c>
      <c r="M301" s="8">
        <v>207.79</v>
      </c>
      <c r="N301" s="4">
        <v>4</v>
      </c>
      <c r="O301" s="8">
        <v>831.16</v>
      </c>
      <c r="P301" s="8">
        <v>930.89919999999995</v>
      </c>
      <c r="R301"/>
      <c r="S301"/>
    </row>
  </sheetData>
  <autoFilter ref="B6:R126" xr:uid="{25EB766A-7385-41B7-919F-3BC239029209}"/>
  <sortState xmlns:xlrd2="http://schemas.microsoft.com/office/spreadsheetml/2017/richdata2" ref="W182:W301">
    <sortCondition ref="W182:W301"/>
  </sortState>
  <mergeCells count="2">
    <mergeCell ref="U22:V23"/>
    <mergeCell ref="X22:Y2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EF6D-AE39-0646-9411-C6B6D3631CA6}">
  <dimension ref="A1:AD309"/>
  <sheetViews>
    <sheetView topLeftCell="A159" zoomScale="84" zoomScaleNormal="125" workbookViewId="0">
      <selection activeCell="I112" sqref="I112"/>
    </sheetView>
  </sheetViews>
  <sheetFormatPr baseColWidth="10" defaultColWidth="9.1640625" defaultRowHeight="15" x14ac:dyDescent="0.2"/>
  <cols>
    <col min="1" max="1" width="2.6640625" bestFit="1" customWidth="1"/>
    <col min="2" max="2" width="11.5" bestFit="1" customWidth="1"/>
    <col min="3" max="3" width="10.1640625" bestFit="1" customWidth="1"/>
    <col min="4" max="4" width="10.6640625" bestFit="1" customWidth="1"/>
    <col min="5" max="5" width="12" bestFit="1" customWidth="1"/>
    <col min="6" max="6" width="7" bestFit="1" customWidth="1"/>
    <col min="7" max="7" width="9.5" bestFit="1" customWidth="1"/>
    <col min="8" max="8" width="15.1640625" bestFit="1" customWidth="1"/>
    <col min="9" max="9" width="16.6640625" bestFit="1" customWidth="1"/>
    <col min="10" max="10" width="31.5" customWidth="1"/>
    <col min="11" max="11" width="15.6640625" bestFit="1" customWidth="1"/>
    <col min="12" max="12" width="16.83203125" bestFit="1" customWidth="1"/>
    <col min="13" max="13" width="13.6640625" bestFit="1" customWidth="1"/>
    <col min="14" max="14" width="15.5" style="7" bestFit="1" customWidth="1"/>
    <col min="15" max="15" width="15.6640625" bestFit="1" customWidth="1"/>
    <col min="16" max="16" width="14.1640625" bestFit="1" customWidth="1"/>
    <col min="17" max="17" width="17.1640625" bestFit="1" customWidth="1"/>
    <col min="18" max="18" width="11.83203125" bestFit="1" customWidth="1"/>
    <col min="19" max="19" width="10.5" style="7" bestFit="1" customWidth="1"/>
    <col min="20" max="20" width="8.6640625" style="7" bestFit="1" customWidth="1"/>
    <col min="22" max="22" width="2.83203125" customWidth="1"/>
    <col min="24" max="24" width="17" bestFit="1" customWidth="1"/>
    <col min="25" max="25" width="2.83203125" customWidth="1"/>
    <col min="26" max="26" width="12.33203125" bestFit="1" customWidth="1"/>
    <col min="27" max="27" width="17" bestFit="1" customWidth="1"/>
    <col min="28" max="28" width="2.83203125" customWidth="1"/>
    <col min="30" max="30" width="16.1640625" bestFit="1" customWidth="1"/>
  </cols>
  <sheetData>
    <row r="1" spans="1:21" x14ac:dyDescent="0.2">
      <c r="A1" t="s">
        <v>339</v>
      </c>
      <c r="B1" t="s">
        <v>338</v>
      </c>
      <c r="F1" t="s">
        <v>328</v>
      </c>
    </row>
    <row r="2" spans="1:21" x14ac:dyDescent="0.2">
      <c r="A2" t="s">
        <v>333</v>
      </c>
      <c r="B2" t="s">
        <v>329</v>
      </c>
      <c r="C2" t="s">
        <v>328</v>
      </c>
      <c r="F2" t="s">
        <v>330</v>
      </c>
      <c r="G2" t="s">
        <v>330</v>
      </c>
    </row>
    <row r="3" spans="1:21" x14ac:dyDescent="0.2">
      <c r="A3" t="s">
        <v>334</v>
      </c>
      <c r="B3" t="s">
        <v>327</v>
      </c>
      <c r="H3" t="s">
        <v>328</v>
      </c>
      <c r="I3" t="s">
        <v>331</v>
      </c>
    </row>
    <row r="4" spans="1:21" x14ac:dyDescent="0.2">
      <c r="A4" t="s">
        <v>335</v>
      </c>
      <c r="B4" t="s">
        <v>257</v>
      </c>
      <c r="M4" t="s">
        <v>328</v>
      </c>
      <c r="N4" s="7" t="s">
        <v>331</v>
      </c>
    </row>
    <row r="5" spans="1:21" x14ac:dyDescent="0.2">
      <c r="A5" t="s">
        <v>336</v>
      </c>
      <c r="B5" t="s">
        <v>298</v>
      </c>
      <c r="K5" t="s">
        <v>328</v>
      </c>
      <c r="L5" t="s">
        <v>331</v>
      </c>
    </row>
    <row r="6" spans="1:21" x14ac:dyDescent="0.2">
      <c r="A6" t="s">
        <v>337</v>
      </c>
      <c r="B6" t="s">
        <v>326</v>
      </c>
      <c r="G6" t="s">
        <v>328</v>
      </c>
      <c r="H6" t="s">
        <v>331</v>
      </c>
      <c r="K6" t="s">
        <v>331</v>
      </c>
      <c r="M6" t="s">
        <v>331</v>
      </c>
      <c r="P6" t="s">
        <v>331</v>
      </c>
    </row>
    <row r="8" spans="1:21" x14ac:dyDescent="0.2">
      <c r="C8" t="s">
        <v>255</v>
      </c>
      <c r="D8" t="s">
        <v>114</v>
      </c>
      <c r="E8" t="s">
        <v>115</v>
      </c>
      <c r="F8" t="s">
        <v>253</v>
      </c>
      <c r="G8" t="s">
        <v>254</v>
      </c>
      <c r="H8" t="s">
        <v>325</v>
      </c>
      <c r="I8" t="s">
        <v>292</v>
      </c>
      <c r="J8" t="s">
        <v>256</v>
      </c>
      <c r="K8" t="s">
        <v>300</v>
      </c>
      <c r="L8" t="s">
        <v>298</v>
      </c>
      <c r="M8" t="s">
        <v>299</v>
      </c>
      <c r="N8" t="s">
        <v>257</v>
      </c>
      <c r="O8" t="s">
        <v>258</v>
      </c>
      <c r="P8" t="s">
        <v>259</v>
      </c>
      <c r="Q8" t="s">
        <v>278</v>
      </c>
      <c r="R8" t="s">
        <v>261</v>
      </c>
      <c r="S8" t="s">
        <v>260</v>
      </c>
      <c r="T8" s="7" t="s">
        <v>262</v>
      </c>
      <c r="U8" s="7" t="s">
        <v>263</v>
      </c>
    </row>
    <row r="9" spans="1:21" x14ac:dyDescent="0.2">
      <c r="C9" s="4">
        <v>1</v>
      </c>
      <c r="D9" s="23">
        <v>1003</v>
      </c>
      <c r="E9" s="23">
        <v>44209</v>
      </c>
      <c r="F9" s="23">
        <v>100</v>
      </c>
      <c r="G9" s="4">
        <v>5</v>
      </c>
      <c r="H9" s="23">
        <v>2</v>
      </c>
      <c r="I9" s="23" t="s">
        <v>302</v>
      </c>
      <c r="J9" s="23" t="s">
        <v>0</v>
      </c>
      <c r="K9" s="23">
        <v>10</v>
      </c>
      <c r="L9" s="23" t="s">
        <v>306</v>
      </c>
      <c r="M9" s="23">
        <v>5</v>
      </c>
      <c r="N9" s="23" t="s">
        <v>1</v>
      </c>
      <c r="O9" s="23" t="s">
        <v>2</v>
      </c>
      <c r="P9" s="23">
        <v>1006</v>
      </c>
      <c r="Q9" s="4" t="s">
        <v>135</v>
      </c>
      <c r="R9" s="8">
        <v>100</v>
      </c>
      <c r="S9" s="4">
        <v>1</v>
      </c>
      <c r="T9" s="8">
        <v>100</v>
      </c>
      <c r="U9" s="8">
        <v>112</v>
      </c>
    </row>
    <row r="10" spans="1:21" x14ac:dyDescent="0.2">
      <c r="C10" s="1">
        <v>2</v>
      </c>
      <c r="D10" s="23">
        <v>1021</v>
      </c>
      <c r="E10" s="23">
        <v>44209</v>
      </c>
      <c r="F10" s="23">
        <v>200</v>
      </c>
      <c r="G10" s="1">
        <v>15</v>
      </c>
      <c r="H10" s="23">
        <v>4</v>
      </c>
      <c r="I10" s="23" t="s">
        <v>293</v>
      </c>
      <c r="J10" s="23" t="s">
        <v>3</v>
      </c>
      <c r="K10" s="23">
        <v>1</v>
      </c>
      <c r="L10" s="23" t="s">
        <v>307</v>
      </c>
      <c r="M10" s="23">
        <v>4</v>
      </c>
      <c r="N10" s="23" t="s">
        <v>264</v>
      </c>
      <c r="O10" s="23" t="s">
        <v>5</v>
      </c>
      <c r="P10" s="23">
        <v>20815001</v>
      </c>
      <c r="Q10" s="1" t="s">
        <v>122</v>
      </c>
      <c r="R10" s="9">
        <v>54.35</v>
      </c>
      <c r="S10" s="1">
        <v>2</v>
      </c>
      <c r="T10" s="9">
        <v>108.7</v>
      </c>
      <c r="U10" s="9">
        <v>121.744</v>
      </c>
    </row>
    <row r="11" spans="1:21" x14ac:dyDescent="0.2">
      <c r="C11" s="1">
        <v>3</v>
      </c>
      <c r="D11" s="23">
        <v>1021</v>
      </c>
      <c r="E11" s="23">
        <v>44209</v>
      </c>
      <c r="F11" s="23">
        <v>200</v>
      </c>
      <c r="G11" s="1">
        <v>15</v>
      </c>
      <c r="H11" s="23">
        <v>4</v>
      </c>
      <c r="I11" s="23" t="s">
        <v>293</v>
      </c>
      <c r="J11" s="23" t="s">
        <v>3</v>
      </c>
      <c r="K11" s="23">
        <v>1</v>
      </c>
      <c r="L11" s="23" t="s">
        <v>307</v>
      </c>
      <c r="M11" s="23">
        <v>4</v>
      </c>
      <c r="N11" s="23" t="s">
        <v>264</v>
      </c>
      <c r="O11" s="23" t="s">
        <v>5</v>
      </c>
      <c r="P11" s="23">
        <v>20815001</v>
      </c>
      <c r="Q11" s="1" t="s">
        <v>141</v>
      </c>
      <c r="R11" s="9">
        <v>54.35</v>
      </c>
      <c r="S11" s="1">
        <v>2</v>
      </c>
      <c r="T11" s="9">
        <v>108.7</v>
      </c>
      <c r="U11" s="9">
        <v>121.744</v>
      </c>
    </row>
    <row r="12" spans="1:21" x14ac:dyDescent="0.2">
      <c r="C12" s="4">
        <v>4</v>
      </c>
      <c r="D12" s="23">
        <v>1026</v>
      </c>
      <c r="E12" s="23">
        <v>44209</v>
      </c>
      <c r="F12" s="23">
        <v>300</v>
      </c>
      <c r="G12" s="4">
        <v>32</v>
      </c>
      <c r="H12" s="23">
        <v>7</v>
      </c>
      <c r="I12" s="23" t="s">
        <v>294</v>
      </c>
      <c r="J12" s="23" t="s">
        <v>6</v>
      </c>
      <c r="K12" s="23">
        <v>3</v>
      </c>
      <c r="L12" s="23" t="s">
        <v>308</v>
      </c>
      <c r="M12" s="23">
        <v>1</v>
      </c>
      <c r="N12" s="23" t="s">
        <v>239</v>
      </c>
      <c r="O12" s="23" t="s">
        <v>65</v>
      </c>
      <c r="P12" s="23">
        <v>66001</v>
      </c>
      <c r="Q12" s="4" t="s">
        <v>72</v>
      </c>
      <c r="R12" s="8">
        <v>2100</v>
      </c>
      <c r="S12" s="4">
        <v>2</v>
      </c>
      <c r="T12" s="8">
        <v>4200</v>
      </c>
      <c r="U12" s="8">
        <v>4704</v>
      </c>
    </row>
    <row r="13" spans="1:21" x14ac:dyDescent="0.2">
      <c r="C13" s="4">
        <v>5</v>
      </c>
      <c r="D13" s="23">
        <v>1026</v>
      </c>
      <c r="E13" s="23">
        <v>44209</v>
      </c>
      <c r="F13" s="23">
        <v>300</v>
      </c>
      <c r="G13" s="4">
        <v>32</v>
      </c>
      <c r="H13" s="23">
        <v>7</v>
      </c>
      <c r="I13" s="23" t="s">
        <v>294</v>
      </c>
      <c r="J13" s="23" t="s">
        <v>6</v>
      </c>
      <c r="K13" s="23">
        <v>3</v>
      </c>
      <c r="L13" s="23" t="s">
        <v>308</v>
      </c>
      <c r="M13" s="23">
        <v>1</v>
      </c>
      <c r="N13" s="23" t="s">
        <v>239</v>
      </c>
      <c r="O13" s="23" t="s">
        <v>65</v>
      </c>
      <c r="P13" s="23">
        <v>66001</v>
      </c>
      <c r="Q13" s="4" t="s">
        <v>112</v>
      </c>
      <c r="R13" s="8">
        <v>2100</v>
      </c>
      <c r="S13" s="4">
        <v>2</v>
      </c>
      <c r="T13" s="8">
        <v>4200</v>
      </c>
      <c r="U13" s="8">
        <v>4704</v>
      </c>
    </row>
    <row r="14" spans="1:21" x14ac:dyDescent="0.2">
      <c r="C14" s="1">
        <v>6</v>
      </c>
      <c r="D14" s="23">
        <v>1030</v>
      </c>
      <c r="E14" s="23">
        <v>44209</v>
      </c>
      <c r="F14" s="23">
        <v>400</v>
      </c>
      <c r="G14" s="1">
        <v>6</v>
      </c>
      <c r="H14" s="23">
        <v>2</v>
      </c>
      <c r="I14" s="23" t="s">
        <v>302</v>
      </c>
      <c r="J14" s="23" t="s">
        <v>265</v>
      </c>
      <c r="K14" s="23">
        <v>11</v>
      </c>
      <c r="L14" s="23" t="s">
        <v>309</v>
      </c>
      <c r="M14" s="23">
        <v>5</v>
      </c>
      <c r="N14" s="23" t="s">
        <v>1</v>
      </c>
      <c r="O14" s="23" t="s">
        <v>11</v>
      </c>
      <c r="P14" s="23">
        <v>1012</v>
      </c>
      <c r="Q14" s="1" t="s">
        <v>129</v>
      </c>
      <c r="R14" s="9">
        <v>133.16999999999999</v>
      </c>
      <c r="S14" s="1">
        <v>-1</v>
      </c>
      <c r="T14" s="9">
        <v>0</v>
      </c>
      <c r="U14" s="9">
        <v>0</v>
      </c>
    </row>
    <row r="15" spans="1:21" x14ac:dyDescent="0.2">
      <c r="C15" s="1">
        <v>7</v>
      </c>
      <c r="D15" s="23">
        <v>1030</v>
      </c>
      <c r="E15" s="23">
        <v>44209</v>
      </c>
      <c r="F15" s="23">
        <v>400</v>
      </c>
      <c r="G15" s="1">
        <v>6</v>
      </c>
      <c r="H15" s="23">
        <v>2</v>
      </c>
      <c r="I15" s="23" t="s">
        <v>302</v>
      </c>
      <c r="J15" s="23" t="s">
        <v>265</v>
      </c>
      <c r="K15" s="23">
        <v>11</v>
      </c>
      <c r="L15" s="23" t="s">
        <v>309</v>
      </c>
      <c r="M15" s="23">
        <v>5</v>
      </c>
      <c r="N15" s="23" t="s">
        <v>1</v>
      </c>
      <c r="O15" s="23" t="s">
        <v>11</v>
      </c>
      <c r="P15" s="23">
        <v>1012</v>
      </c>
      <c r="Q15" s="1" t="s">
        <v>130</v>
      </c>
      <c r="R15" s="9">
        <v>133.16999999999999</v>
      </c>
      <c r="S15" s="1">
        <v>1</v>
      </c>
      <c r="T15" s="9">
        <v>0</v>
      </c>
      <c r="U15" s="9">
        <v>0</v>
      </c>
    </row>
    <row r="16" spans="1:21" x14ac:dyDescent="0.2">
      <c r="C16" s="4">
        <v>8</v>
      </c>
      <c r="D16" s="23">
        <v>1031</v>
      </c>
      <c r="E16" s="23">
        <v>44210</v>
      </c>
      <c r="F16" s="23">
        <v>500</v>
      </c>
      <c r="G16" s="4">
        <v>21</v>
      </c>
      <c r="H16" s="23">
        <v>4</v>
      </c>
      <c r="I16" s="23" t="s">
        <v>293</v>
      </c>
      <c r="J16" s="23" t="s">
        <v>12</v>
      </c>
      <c r="K16" s="23">
        <v>17</v>
      </c>
      <c r="L16" s="23" t="s">
        <v>310</v>
      </c>
      <c r="M16" s="23">
        <v>8</v>
      </c>
      <c r="N16" s="23" t="s">
        <v>13</v>
      </c>
      <c r="O16" s="23" t="s">
        <v>14</v>
      </c>
      <c r="P16" s="23">
        <v>41406</v>
      </c>
      <c r="Q16" s="4" t="s">
        <v>227</v>
      </c>
      <c r="R16" s="8">
        <v>1500</v>
      </c>
      <c r="S16" s="4">
        <v>2</v>
      </c>
      <c r="T16" s="8">
        <v>4731.4800000000014</v>
      </c>
      <c r="U16" s="8">
        <v>5299.2576000000017</v>
      </c>
    </row>
    <row r="17" spans="3:30" x14ac:dyDescent="0.2">
      <c r="C17" s="4">
        <v>9</v>
      </c>
      <c r="D17" s="23">
        <v>1031</v>
      </c>
      <c r="E17" s="23">
        <v>44210</v>
      </c>
      <c r="F17" s="23">
        <v>500</v>
      </c>
      <c r="G17" s="4">
        <v>21</v>
      </c>
      <c r="H17" s="23">
        <v>4</v>
      </c>
      <c r="I17" s="23" t="s">
        <v>293</v>
      </c>
      <c r="J17" s="23" t="s">
        <v>12</v>
      </c>
      <c r="K17" s="23">
        <v>17</v>
      </c>
      <c r="L17" s="23" t="s">
        <v>310</v>
      </c>
      <c r="M17" s="23">
        <v>8</v>
      </c>
      <c r="N17" s="23" t="s">
        <v>13</v>
      </c>
      <c r="O17" s="23" t="s">
        <v>14</v>
      </c>
      <c r="P17" s="23">
        <v>41406</v>
      </c>
      <c r="Q17" s="4" t="s">
        <v>228</v>
      </c>
      <c r="R17" s="8">
        <v>1500</v>
      </c>
      <c r="S17" s="4">
        <v>2</v>
      </c>
      <c r="T17" s="8">
        <v>4731.4800000000014</v>
      </c>
      <c r="U17" s="8">
        <v>5299.2576000000017</v>
      </c>
    </row>
    <row r="18" spans="3:30" x14ac:dyDescent="0.2">
      <c r="C18" s="4">
        <v>10</v>
      </c>
      <c r="D18" s="23">
        <v>1031</v>
      </c>
      <c r="E18" s="23">
        <v>44210</v>
      </c>
      <c r="F18" s="23">
        <v>500</v>
      </c>
      <c r="G18" s="4">
        <v>37</v>
      </c>
      <c r="H18" s="23">
        <v>8</v>
      </c>
      <c r="I18" s="23" t="s">
        <v>295</v>
      </c>
      <c r="J18" s="23" t="s">
        <v>15</v>
      </c>
      <c r="K18" s="23">
        <v>10</v>
      </c>
      <c r="L18" s="23" t="s">
        <v>306</v>
      </c>
      <c r="M18" s="23">
        <v>5</v>
      </c>
      <c r="N18" s="23" t="s">
        <v>1</v>
      </c>
      <c r="O18" s="23" t="s">
        <v>16</v>
      </c>
      <c r="P18" s="23">
        <v>5618009</v>
      </c>
      <c r="Q18" s="4" t="s">
        <v>17</v>
      </c>
      <c r="R18" s="8">
        <v>199.8</v>
      </c>
      <c r="S18" s="4">
        <v>2</v>
      </c>
      <c r="T18" s="8">
        <v>4731.4800000000014</v>
      </c>
      <c r="U18" s="8">
        <v>5299.2576000000017</v>
      </c>
    </row>
    <row r="19" spans="3:30" x14ac:dyDescent="0.2">
      <c r="C19" s="4">
        <v>11</v>
      </c>
      <c r="D19" s="23">
        <v>1031</v>
      </c>
      <c r="E19" s="23">
        <v>44210</v>
      </c>
      <c r="F19" s="23">
        <v>500</v>
      </c>
      <c r="G19" s="4">
        <v>37</v>
      </c>
      <c r="H19" s="23">
        <v>8</v>
      </c>
      <c r="I19" s="23" t="s">
        <v>295</v>
      </c>
      <c r="J19" s="23" t="s">
        <v>15</v>
      </c>
      <c r="K19" s="23">
        <v>10</v>
      </c>
      <c r="L19" s="23" t="s">
        <v>306</v>
      </c>
      <c r="M19" s="23">
        <v>5</v>
      </c>
      <c r="N19" s="23" t="s">
        <v>1</v>
      </c>
      <c r="O19" s="23" t="s">
        <v>16</v>
      </c>
      <c r="P19" s="23">
        <v>5618009</v>
      </c>
      <c r="Q19" s="4" t="s">
        <v>184</v>
      </c>
      <c r="R19" s="8">
        <v>199.8</v>
      </c>
      <c r="S19" s="4">
        <v>2</v>
      </c>
      <c r="T19" s="8">
        <v>4731.4800000000014</v>
      </c>
      <c r="U19" s="8">
        <v>5299.2576000000017</v>
      </c>
    </row>
    <row r="20" spans="3:30" x14ac:dyDescent="0.2">
      <c r="C20" s="4">
        <v>12</v>
      </c>
      <c r="D20" s="23">
        <v>1031</v>
      </c>
      <c r="E20" s="23">
        <v>44210</v>
      </c>
      <c r="F20" s="23">
        <v>500</v>
      </c>
      <c r="G20" s="4">
        <v>38</v>
      </c>
      <c r="H20" s="23">
        <v>8</v>
      </c>
      <c r="I20" s="23" t="s">
        <v>295</v>
      </c>
      <c r="J20" s="23" t="s">
        <v>18</v>
      </c>
      <c r="K20" s="23">
        <v>14</v>
      </c>
      <c r="L20" s="23" t="s">
        <v>311</v>
      </c>
      <c r="M20" s="23">
        <v>7</v>
      </c>
      <c r="N20" s="23" t="s">
        <v>19</v>
      </c>
      <c r="O20" s="23" t="s">
        <v>20</v>
      </c>
      <c r="P20" s="23">
        <v>20983041</v>
      </c>
      <c r="Q20" s="4" t="s">
        <v>185</v>
      </c>
      <c r="R20" s="8">
        <v>332.97</v>
      </c>
      <c r="S20" s="4">
        <v>4</v>
      </c>
      <c r="T20" s="8">
        <v>4731.4800000000014</v>
      </c>
      <c r="U20" s="8">
        <v>5299.2576000000017</v>
      </c>
    </row>
    <row r="21" spans="3:30" x14ac:dyDescent="0.2">
      <c r="C21" s="4">
        <v>13</v>
      </c>
      <c r="D21" s="23">
        <v>1031</v>
      </c>
      <c r="E21" s="23">
        <v>44210</v>
      </c>
      <c r="F21" s="23">
        <v>500</v>
      </c>
      <c r="G21" s="4">
        <v>38</v>
      </c>
      <c r="H21" s="23">
        <v>8</v>
      </c>
      <c r="I21" s="23" t="s">
        <v>295</v>
      </c>
      <c r="J21" s="23" t="s">
        <v>18</v>
      </c>
      <c r="K21" s="23">
        <v>14</v>
      </c>
      <c r="L21" s="23" t="s">
        <v>311</v>
      </c>
      <c r="M21" s="23">
        <v>7</v>
      </c>
      <c r="N21" s="23" t="s">
        <v>19</v>
      </c>
      <c r="O21" s="23" t="s">
        <v>20</v>
      </c>
      <c r="P21" s="23">
        <v>20983041</v>
      </c>
      <c r="Q21" s="4" t="s">
        <v>186</v>
      </c>
      <c r="R21" s="8">
        <v>332.97</v>
      </c>
      <c r="S21" s="4">
        <v>4</v>
      </c>
      <c r="T21" s="8">
        <v>4731.4800000000014</v>
      </c>
      <c r="U21" s="8">
        <v>5299.2576000000017</v>
      </c>
    </row>
    <row r="22" spans="3:30" x14ac:dyDescent="0.2">
      <c r="C22" s="4">
        <v>14</v>
      </c>
      <c r="D22" s="23">
        <v>1031</v>
      </c>
      <c r="E22" s="23">
        <v>44210</v>
      </c>
      <c r="F22" s="23">
        <v>500</v>
      </c>
      <c r="G22" s="4">
        <v>38</v>
      </c>
      <c r="H22" s="23">
        <v>8</v>
      </c>
      <c r="I22" s="23" t="s">
        <v>295</v>
      </c>
      <c r="J22" s="23" t="s">
        <v>18</v>
      </c>
      <c r="K22" s="23">
        <v>14</v>
      </c>
      <c r="L22" s="23" t="s">
        <v>311</v>
      </c>
      <c r="M22" s="23">
        <v>7</v>
      </c>
      <c r="N22" s="23" t="s">
        <v>19</v>
      </c>
      <c r="O22" s="23" t="s">
        <v>20</v>
      </c>
      <c r="P22" s="23">
        <v>20983041</v>
      </c>
      <c r="Q22" s="4" t="s">
        <v>187</v>
      </c>
      <c r="R22" s="8">
        <v>332.97</v>
      </c>
      <c r="S22" s="4">
        <v>4</v>
      </c>
      <c r="T22" s="8">
        <v>4731.4800000000014</v>
      </c>
      <c r="U22" s="8">
        <v>5299.2576000000017</v>
      </c>
    </row>
    <row r="23" spans="3:30" x14ac:dyDescent="0.2">
      <c r="C23" s="4">
        <v>15</v>
      </c>
      <c r="D23" s="23">
        <v>1031</v>
      </c>
      <c r="E23" s="23">
        <v>44210</v>
      </c>
      <c r="F23" s="23">
        <v>500</v>
      </c>
      <c r="G23" s="4">
        <v>38</v>
      </c>
      <c r="H23" s="23">
        <v>8</v>
      </c>
      <c r="I23" s="23" t="s">
        <v>295</v>
      </c>
      <c r="J23" s="23" t="s">
        <v>18</v>
      </c>
      <c r="K23" s="23">
        <v>14</v>
      </c>
      <c r="L23" s="23" t="s">
        <v>311</v>
      </c>
      <c r="M23" s="23">
        <v>7</v>
      </c>
      <c r="N23" s="23" t="s">
        <v>19</v>
      </c>
      <c r="O23" s="23" t="s">
        <v>20</v>
      </c>
      <c r="P23" s="23">
        <v>20983041</v>
      </c>
      <c r="Q23" s="4" t="s">
        <v>188</v>
      </c>
      <c r="R23" s="8">
        <v>332.97</v>
      </c>
      <c r="S23" s="4">
        <v>4</v>
      </c>
      <c r="T23" s="8">
        <v>4731.4800000000014</v>
      </c>
      <c r="U23" s="8">
        <v>5299.2576000000017</v>
      </c>
    </row>
    <row r="24" spans="3:30" x14ac:dyDescent="0.2">
      <c r="C24" s="1">
        <v>16</v>
      </c>
      <c r="D24" s="23">
        <v>1033</v>
      </c>
      <c r="E24" s="23">
        <v>44210</v>
      </c>
      <c r="F24" s="23">
        <v>600</v>
      </c>
      <c r="G24" s="1">
        <v>34</v>
      </c>
      <c r="H24" s="23">
        <v>7</v>
      </c>
      <c r="I24" s="23" t="s">
        <v>294</v>
      </c>
      <c r="J24" s="23" t="s">
        <v>22</v>
      </c>
      <c r="K24" s="23">
        <v>15</v>
      </c>
      <c r="L24" s="23" t="s">
        <v>312</v>
      </c>
      <c r="M24" s="23">
        <v>7</v>
      </c>
      <c r="N24" s="23" t="s">
        <v>19</v>
      </c>
      <c r="O24" s="23" t="s">
        <v>23</v>
      </c>
      <c r="P24" s="23">
        <v>8427</v>
      </c>
      <c r="Q24" s="1" t="s">
        <v>175</v>
      </c>
      <c r="R24" s="9">
        <v>1010</v>
      </c>
      <c r="S24" s="1">
        <v>-1</v>
      </c>
      <c r="T24" s="9">
        <v>0</v>
      </c>
      <c r="U24" s="9">
        <v>0</v>
      </c>
      <c r="W24" s="50" t="s">
        <v>327</v>
      </c>
      <c r="X24" s="50"/>
      <c r="Z24" s="50" t="s">
        <v>298</v>
      </c>
      <c r="AA24" s="50"/>
      <c r="AC24" s="50" t="s">
        <v>257</v>
      </c>
      <c r="AD24" s="50"/>
    </row>
    <row r="25" spans="3:30" x14ac:dyDescent="0.2">
      <c r="C25" s="1">
        <v>17</v>
      </c>
      <c r="D25" s="23">
        <v>1033</v>
      </c>
      <c r="E25" s="23">
        <v>44210</v>
      </c>
      <c r="F25" s="23">
        <v>600</v>
      </c>
      <c r="G25" s="1">
        <v>34</v>
      </c>
      <c r="H25" s="23">
        <v>7</v>
      </c>
      <c r="I25" s="23" t="s">
        <v>294</v>
      </c>
      <c r="J25" s="23" t="s">
        <v>22</v>
      </c>
      <c r="K25" s="23">
        <v>15</v>
      </c>
      <c r="L25" s="23" t="s">
        <v>312</v>
      </c>
      <c r="M25" s="23">
        <v>7</v>
      </c>
      <c r="N25" s="23" t="s">
        <v>19</v>
      </c>
      <c r="O25" s="23" t="s">
        <v>23</v>
      </c>
      <c r="P25" s="23">
        <v>8427</v>
      </c>
      <c r="Q25" s="1" t="s">
        <v>176</v>
      </c>
      <c r="R25" s="9">
        <v>1010</v>
      </c>
      <c r="S25" s="1">
        <v>1</v>
      </c>
      <c r="T25" s="9">
        <v>0</v>
      </c>
      <c r="U25" s="9">
        <v>0</v>
      </c>
      <c r="W25" s="50"/>
      <c r="X25" s="50"/>
      <c r="Z25" s="50"/>
      <c r="AA25" s="50"/>
      <c r="AC25" s="50"/>
      <c r="AD25" s="50"/>
    </row>
    <row r="26" spans="3:30" x14ac:dyDescent="0.2">
      <c r="C26" s="4">
        <v>18</v>
      </c>
      <c r="D26" s="23">
        <v>1034</v>
      </c>
      <c r="E26" s="23">
        <v>44210</v>
      </c>
      <c r="F26" s="23">
        <v>700</v>
      </c>
      <c r="G26" s="4">
        <v>44</v>
      </c>
      <c r="H26" s="23">
        <v>9</v>
      </c>
      <c r="I26" s="23" t="s">
        <v>305</v>
      </c>
      <c r="J26" s="23" t="s">
        <v>24</v>
      </c>
      <c r="K26" s="23">
        <v>21</v>
      </c>
      <c r="L26" s="23" t="s">
        <v>25</v>
      </c>
      <c r="M26" s="23">
        <v>9</v>
      </c>
      <c r="N26" s="23" t="s">
        <v>266</v>
      </c>
      <c r="O26" s="23" t="s">
        <v>26</v>
      </c>
      <c r="P26" s="23">
        <v>5804084</v>
      </c>
      <c r="Q26" s="4" t="s">
        <v>196</v>
      </c>
      <c r="R26" s="8">
        <v>504.69</v>
      </c>
      <c r="S26" s="4">
        <v>2</v>
      </c>
      <c r="T26" s="8">
        <v>1009.38</v>
      </c>
      <c r="U26" s="8">
        <v>1130.5056</v>
      </c>
      <c r="W26" s="18"/>
      <c r="X26" s="18"/>
      <c r="Y26" s="18"/>
      <c r="Z26" s="18"/>
      <c r="AA26" s="18"/>
      <c r="AB26" s="18"/>
      <c r="AC26" s="19"/>
    </row>
    <row r="27" spans="3:30" x14ac:dyDescent="0.2">
      <c r="C27" s="4">
        <v>19</v>
      </c>
      <c r="D27" s="23">
        <v>1034</v>
      </c>
      <c r="E27" s="23">
        <v>44210</v>
      </c>
      <c r="F27" s="23">
        <v>700</v>
      </c>
      <c r="G27" s="4">
        <v>44</v>
      </c>
      <c r="H27" s="23">
        <v>9</v>
      </c>
      <c r="I27" s="23" t="s">
        <v>305</v>
      </c>
      <c r="J27" s="23" t="s">
        <v>24</v>
      </c>
      <c r="K27" s="23">
        <v>21</v>
      </c>
      <c r="L27" s="23" t="s">
        <v>25</v>
      </c>
      <c r="M27" s="23">
        <v>9</v>
      </c>
      <c r="N27" s="23" t="s">
        <v>266</v>
      </c>
      <c r="O27" s="23" t="s">
        <v>26</v>
      </c>
      <c r="P27" s="23">
        <v>5804084</v>
      </c>
      <c r="Q27" s="4" t="s">
        <v>197</v>
      </c>
      <c r="R27" s="8">
        <v>504.69</v>
      </c>
      <c r="S27" s="4">
        <v>2</v>
      </c>
      <c r="T27" s="8">
        <v>1009.38</v>
      </c>
      <c r="U27" s="8">
        <v>1130.5056</v>
      </c>
      <c r="W27" s="20" t="s">
        <v>325</v>
      </c>
      <c r="X27" s="20" t="s">
        <v>292</v>
      </c>
      <c r="Z27" s="20" t="s">
        <v>300</v>
      </c>
      <c r="AA27" s="20" t="s">
        <v>298</v>
      </c>
      <c r="AC27" s="20" t="s">
        <v>299</v>
      </c>
      <c r="AD27" s="20" t="s">
        <v>257</v>
      </c>
    </row>
    <row r="28" spans="3:30" x14ac:dyDescent="0.2">
      <c r="C28" s="1">
        <v>20</v>
      </c>
      <c r="D28" s="23">
        <v>1036</v>
      </c>
      <c r="E28" s="23">
        <v>44214</v>
      </c>
      <c r="F28" s="23">
        <v>800</v>
      </c>
      <c r="G28" s="1">
        <v>34</v>
      </c>
      <c r="H28" s="23">
        <v>7</v>
      </c>
      <c r="I28" s="23" t="s">
        <v>294</v>
      </c>
      <c r="J28" s="23" t="s">
        <v>22</v>
      </c>
      <c r="K28" s="23">
        <v>15</v>
      </c>
      <c r="L28" s="23" t="s">
        <v>312</v>
      </c>
      <c r="M28" s="23">
        <v>7</v>
      </c>
      <c r="N28" s="23" t="s">
        <v>19</v>
      </c>
      <c r="O28" s="23" t="s">
        <v>23</v>
      </c>
      <c r="P28" s="23">
        <v>8427</v>
      </c>
      <c r="Q28" s="1" t="s">
        <v>177</v>
      </c>
      <c r="R28" s="9">
        <v>1010</v>
      </c>
      <c r="S28" s="1">
        <v>2</v>
      </c>
      <c r="T28" s="9">
        <v>2020</v>
      </c>
      <c r="U28" s="9">
        <v>2262.4</v>
      </c>
      <c r="W28" s="33">
        <v>1</v>
      </c>
      <c r="X28" s="21" t="s">
        <v>301</v>
      </c>
      <c r="Z28" s="33">
        <v>1</v>
      </c>
      <c r="AA28" s="21" t="s">
        <v>307</v>
      </c>
      <c r="AC28" s="33">
        <v>1</v>
      </c>
      <c r="AD28" s="21" t="s">
        <v>239</v>
      </c>
    </row>
    <row r="29" spans="3:30" x14ac:dyDescent="0.2">
      <c r="C29" s="1">
        <v>21</v>
      </c>
      <c r="D29" s="23">
        <v>1036</v>
      </c>
      <c r="E29" s="23">
        <v>44214</v>
      </c>
      <c r="F29" s="23">
        <v>800</v>
      </c>
      <c r="G29" s="1">
        <v>34</v>
      </c>
      <c r="H29" s="23">
        <v>7</v>
      </c>
      <c r="I29" s="23" t="s">
        <v>294</v>
      </c>
      <c r="J29" s="23" t="s">
        <v>22</v>
      </c>
      <c r="K29" s="23">
        <v>15</v>
      </c>
      <c r="L29" s="23" t="s">
        <v>312</v>
      </c>
      <c r="M29" s="23">
        <v>7</v>
      </c>
      <c r="N29" s="23" t="s">
        <v>19</v>
      </c>
      <c r="O29" s="23" t="s">
        <v>23</v>
      </c>
      <c r="P29" s="23">
        <v>8427</v>
      </c>
      <c r="Q29" s="1" t="s">
        <v>178</v>
      </c>
      <c r="R29" s="9">
        <v>1010</v>
      </c>
      <c r="S29" s="1">
        <v>2</v>
      </c>
      <c r="T29" s="9">
        <v>2020</v>
      </c>
      <c r="U29" s="9">
        <v>2262.4</v>
      </c>
      <c r="W29" s="33">
        <v>2</v>
      </c>
      <c r="X29" s="21" t="s">
        <v>302</v>
      </c>
      <c r="Z29" s="33">
        <v>2</v>
      </c>
      <c r="AA29" s="21" t="s">
        <v>313</v>
      </c>
      <c r="AC29" s="33">
        <v>2</v>
      </c>
      <c r="AD29" s="21" t="s">
        <v>241</v>
      </c>
    </row>
    <row r="30" spans="3:30" x14ac:dyDescent="0.2">
      <c r="C30" s="4">
        <v>22</v>
      </c>
      <c r="D30" s="23">
        <v>1040</v>
      </c>
      <c r="E30" s="23">
        <v>44214</v>
      </c>
      <c r="F30" s="23">
        <v>900</v>
      </c>
      <c r="G30" s="4">
        <v>22</v>
      </c>
      <c r="H30" s="23">
        <v>5</v>
      </c>
      <c r="I30" s="23" t="s">
        <v>296</v>
      </c>
      <c r="J30" s="23" t="s">
        <v>28</v>
      </c>
      <c r="K30" s="23">
        <v>1</v>
      </c>
      <c r="L30" s="23" t="s">
        <v>307</v>
      </c>
      <c r="M30" s="23">
        <v>4</v>
      </c>
      <c r="N30" s="23" t="s">
        <v>264</v>
      </c>
      <c r="O30" s="23" t="s">
        <v>29</v>
      </c>
      <c r="P30" s="23">
        <v>8413009</v>
      </c>
      <c r="Q30" s="4" t="s">
        <v>30</v>
      </c>
      <c r="R30" s="8">
        <v>50.75</v>
      </c>
      <c r="S30" s="4">
        <v>2</v>
      </c>
      <c r="T30" s="8">
        <v>1564.5</v>
      </c>
      <c r="U30" s="8">
        <v>1752.24</v>
      </c>
      <c r="W30" s="33">
        <v>3</v>
      </c>
      <c r="X30" s="21" t="s">
        <v>303</v>
      </c>
      <c r="Z30" s="33">
        <v>3</v>
      </c>
      <c r="AA30" s="21" t="s">
        <v>308</v>
      </c>
      <c r="AC30" s="33">
        <v>3</v>
      </c>
      <c r="AD30" s="21" t="s">
        <v>240</v>
      </c>
    </row>
    <row r="31" spans="3:30" x14ac:dyDescent="0.2">
      <c r="C31" s="4">
        <v>23</v>
      </c>
      <c r="D31" s="23">
        <v>1040</v>
      </c>
      <c r="E31" s="23">
        <v>44214</v>
      </c>
      <c r="F31" s="23">
        <v>900</v>
      </c>
      <c r="G31" s="4">
        <v>22</v>
      </c>
      <c r="H31" s="23">
        <v>5</v>
      </c>
      <c r="I31" s="23" t="s">
        <v>296</v>
      </c>
      <c r="J31" s="23" t="s">
        <v>28</v>
      </c>
      <c r="K31" s="23">
        <v>1</v>
      </c>
      <c r="L31" s="23" t="s">
        <v>307</v>
      </c>
      <c r="M31" s="23">
        <v>4</v>
      </c>
      <c r="N31" s="23" t="s">
        <v>264</v>
      </c>
      <c r="O31" s="23" t="s">
        <v>29</v>
      </c>
      <c r="P31" s="23">
        <v>8413009</v>
      </c>
      <c r="Q31" s="4" t="s">
        <v>142</v>
      </c>
      <c r="R31" s="8">
        <v>50.75</v>
      </c>
      <c r="S31" s="4">
        <v>2</v>
      </c>
      <c r="T31" s="8">
        <v>1564.5</v>
      </c>
      <c r="U31" s="8">
        <v>1752.24</v>
      </c>
      <c r="W31" s="33">
        <v>4</v>
      </c>
      <c r="X31" s="21" t="s">
        <v>293</v>
      </c>
      <c r="Z31" s="33">
        <v>4</v>
      </c>
      <c r="AA31" s="21" t="s">
        <v>317</v>
      </c>
      <c r="AC31" s="33">
        <v>4</v>
      </c>
      <c r="AD31" s="21" t="s">
        <v>264</v>
      </c>
    </row>
    <row r="32" spans="3:30" x14ac:dyDescent="0.2">
      <c r="C32" s="4">
        <v>24</v>
      </c>
      <c r="D32" s="23">
        <v>1040</v>
      </c>
      <c r="E32" s="23">
        <v>44214</v>
      </c>
      <c r="F32" s="23">
        <v>900</v>
      </c>
      <c r="G32" s="4">
        <v>23</v>
      </c>
      <c r="H32" s="23">
        <v>5</v>
      </c>
      <c r="I32" s="23" t="s">
        <v>296</v>
      </c>
      <c r="J32" s="23" t="s">
        <v>31</v>
      </c>
      <c r="K32" s="23">
        <v>10</v>
      </c>
      <c r="L32" s="23" t="s">
        <v>306</v>
      </c>
      <c r="M32" s="23">
        <v>5</v>
      </c>
      <c r="N32" s="23" t="s">
        <v>1</v>
      </c>
      <c r="O32" s="23" t="s">
        <v>32</v>
      </c>
      <c r="P32" s="23">
        <v>3820009</v>
      </c>
      <c r="Q32" s="4" t="s">
        <v>143</v>
      </c>
      <c r="R32" s="8">
        <v>104.5</v>
      </c>
      <c r="S32" s="4">
        <v>14</v>
      </c>
      <c r="T32" s="8">
        <v>1564.5</v>
      </c>
      <c r="U32" s="8">
        <v>1752.24</v>
      </c>
      <c r="W32" s="33">
        <v>5</v>
      </c>
      <c r="X32" s="21" t="s">
        <v>296</v>
      </c>
      <c r="Z32" s="33">
        <v>5</v>
      </c>
      <c r="AA32" s="21" t="s">
        <v>321</v>
      </c>
      <c r="AC32" s="33">
        <v>5</v>
      </c>
      <c r="AD32" s="21" t="s">
        <v>1</v>
      </c>
    </row>
    <row r="33" spans="3:30" x14ac:dyDescent="0.2">
      <c r="C33" s="4">
        <v>25</v>
      </c>
      <c r="D33" s="23">
        <v>1040</v>
      </c>
      <c r="E33" s="23">
        <v>44214</v>
      </c>
      <c r="F33" s="23">
        <v>900</v>
      </c>
      <c r="G33" s="4">
        <v>23</v>
      </c>
      <c r="H33" s="23">
        <v>5</v>
      </c>
      <c r="I33" s="23" t="s">
        <v>296</v>
      </c>
      <c r="J33" s="23" t="s">
        <v>31</v>
      </c>
      <c r="K33" s="23">
        <v>10</v>
      </c>
      <c r="L33" s="23" t="s">
        <v>306</v>
      </c>
      <c r="M33" s="23">
        <v>5</v>
      </c>
      <c r="N33" s="23" t="s">
        <v>1</v>
      </c>
      <c r="O33" s="23" t="s">
        <v>32</v>
      </c>
      <c r="P33" s="23">
        <v>3820009</v>
      </c>
      <c r="Q33" s="4" t="s">
        <v>144</v>
      </c>
      <c r="R33" s="8">
        <v>104.5</v>
      </c>
      <c r="S33" s="4">
        <v>14</v>
      </c>
      <c r="T33" s="8">
        <v>1564.5</v>
      </c>
      <c r="U33" s="8">
        <v>1752.24</v>
      </c>
      <c r="W33" s="33">
        <v>6</v>
      </c>
      <c r="X33" s="21" t="s">
        <v>304</v>
      </c>
      <c r="Z33" s="33">
        <v>6</v>
      </c>
      <c r="AA33" s="21" t="s">
        <v>320</v>
      </c>
      <c r="AC33" s="33">
        <v>6</v>
      </c>
      <c r="AD33" s="21" t="s">
        <v>267</v>
      </c>
    </row>
    <row r="34" spans="3:30" x14ac:dyDescent="0.2">
      <c r="C34" s="4">
        <v>26</v>
      </c>
      <c r="D34" s="23">
        <v>1040</v>
      </c>
      <c r="E34" s="23">
        <v>44214</v>
      </c>
      <c r="F34" s="23">
        <v>900</v>
      </c>
      <c r="G34" s="4">
        <v>23</v>
      </c>
      <c r="H34" s="23">
        <v>5</v>
      </c>
      <c r="I34" s="23" t="s">
        <v>296</v>
      </c>
      <c r="J34" s="23" t="s">
        <v>31</v>
      </c>
      <c r="K34" s="23">
        <v>10</v>
      </c>
      <c r="L34" s="23" t="s">
        <v>306</v>
      </c>
      <c r="M34" s="23">
        <v>5</v>
      </c>
      <c r="N34" s="23" t="s">
        <v>1</v>
      </c>
      <c r="O34" s="23" t="s">
        <v>32</v>
      </c>
      <c r="P34" s="23">
        <v>3820009</v>
      </c>
      <c r="Q34" s="4" t="s">
        <v>145</v>
      </c>
      <c r="R34" s="8">
        <v>104.5</v>
      </c>
      <c r="S34" s="4">
        <v>14</v>
      </c>
      <c r="T34" s="8">
        <v>1564.5</v>
      </c>
      <c r="U34" s="8">
        <v>1752.24</v>
      </c>
      <c r="W34" s="33">
        <v>7</v>
      </c>
      <c r="X34" s="21" t="s">
        <v>294</v>
      </c>
      <c r="Z34" s="33">
        <v>7</v>
      </c>
      <c r="AA34" s="21" t="s">
        <v>322</v>
      </c>
      <c r="AC34" s="33">
        <v>7</v>
      </c>
      <c r="AD34" s="21" t="s">
        <v>19</v>
      </c>
    </row>
    <row r="35" spans="3:30" x14ac:dyDescent="0.2">
      <c r="C35" s="4">
        <v>27</v>
      </c>
      <c r="D35" s="23">
        <v>1040</v>
      </c>
      <c r="E35" s="23">
        <v>44214</v>
      </c>
      <c r="F35" s="23">
        <v>900</v>
      </c>
      <c r="G35" s="4">
        <v>23</v>
      </c>
      <c r="H35" s="23">
        <v>5</v>
      </c>
      <c r="I35" s="23" t="s">
        <v>296</v>
      </c>
      <c r="J35" s="23" t="s">
        <v>31</v>
      </c>
      <c r="K35" s="23">
        <v>10</v>
      </c>
      <c r="L35" s="23" t="s">
        <v>306</v>
      </c>
      <c r="M35" s="23">
        <v>5</v>
      </c>
      <c r="N35" s="23" t="s">
        <v>1</v>
      </c>
      <c r="O35" s="23" t="s">
        <v>32</v>
      </c>
      <c r="P35" s="23">
        <v>3820009</v>
      </c>
      <c r="Q35" s="4" t="s">
        <v>146</v>
      </c>
      <c r="R35" s="8">
        <v>104.5</v>
      </c>
      <c r="S35" s="4">
        <v>14</v>
      </c>
      <c r="T35" s="8">
        <v>1564.5</v>
      </c>
      <c r="U35" s="8">
        <v>1752.24</v>
      </c>
      <c r="W35" s="33">
        <v>8</v>
      </c>
      <c r="X35" s="21" t="s">
        <v>295</v>
      </c>
      <c r="Z35" s="33">
        <v>8</v>
      </c>
      <c r="AA35" s="21" t="s">
        <v>314</v>
      </c>
      <c r="AC35" s="33">
        <v>8</v>
      </c>
      <c r="AD35" s="21" t="s">
        <v>13</v>
      </c>
    </row>
    <row r="36" spans="3:30" x14ac:dyDescent="0.2">
      <c r="C36" s="4">
        <v>28</v>
      </c>
      <c r="D36" s="23">
        <v>1040</v>
      </c>
      <c r="E36" s="23">
        <v>44214</v>
      </c>
      <c r="F36" s="23">
        <v>900</v>
      </c>
      <c r="G36" s="4">
        <v>23</v>
      </c>
      <c r="H36" s="23">
        <v>5</v>
      </c>
      <c r="I36" s="23" t="s">
        <v>296</v>
      </c>
      <c r="J36" s="23" t="s">
        <v>31</v>
      </c>
      <c r="K36" s="23">
        <v>10</v>
      </c>
      <c r="L36" s="23" t="s">
        <v>306</v>
      </c>
      <c r="M36" s="23">
        <v>5</v>
      </c>
      <c r="N36" s="23" t="s">
        <v>1</v>
      </c>
      <c r="O36" s="23" t="s">
        <v>32</v>
      </c>
      <c r="P36" s="23">
        <v>3820009</v>
      </c>
      <c r="Q36" s="4" t="s">
        <v>147</v>
      </c>
      <c r="R36" s="8">
        <v>104.5</v>
      </c>
      <c r="S36" s="4">
        <v>14</v>
      </c>
      <c r="T36" s="8">
        <v>1564.5</v>
      </c>
      <c r="U36" s="8">
        <v>1752.24</v>
      </c>
      <c r="W36" s="33">
        <v>9</v>
      </c>
      <c r="X36" s="21" t="s">
        <v>305</v>
      </c>
      <c r="Z36" s="33">
        <v>9</v>
      </c>
      <c r="AA36" s="21" t="s">
        <v>324</v>
      </c>
      <c r="AC36" s="33">
        <v>9</v>
      </c>
      <c r="AD36" s="21" t="s">
        <v>266</v>
      </c>
    </row>
    <row r="37" spans="3:30" x14ac:dyDescent="0.2">
      <c r="C37" s="4">
        <v>29</v>
      </c>
      <c r="D37" s="23">
        <v>1040</v>
      </c>
      <c r="E37" s="23">
        <v>44214</v>
      </c>
      <c r="F37" s="23">
        <v>900</v>
      </c>
      <c r="G37" s="4">
        <v>23</v>
      </c>
      <c r="H37" s="23">
        <v>5</v>
      </c>
      <c r="I37" s="23" t="s">
        <v>296</v>
      </c>
      <c r="J37" s="23" t="s">
        <v>31</v>
      </c>
      <c r="K37" s="23">
        <v>10</v>
      </c>
      <c r="L37" s="23" t="s">
        <v>306</v>
      </c>
      <c r="M37" s="23">
        <v>5</v>
      </c>
      <c r="N37" s="23" t="s">
        <v>1</v>
      </c>
      <c r="O37" s="23" t="s">
        <v>32</v>
      </c>
      <c r="P37" s="23">
        <v>3820009</v>
      </c>
      <c r="Q37" s="4" t="s">
        <v>148</v>
      </c>
      <c r="R37" s="8">
        <v>104.5</v>
      </c>
      <c r="S37" s="4">
        <v>14</v>
      </c>
      <c r="T37" s="8">
        <v>1564.5</v>
      </c>
      <c r="U37" s="8">
        <v>1752.24</v>
      </c>
      <c r="W37" s="33">
        <v>10</v>
      </c>
      <c r="X37" s="21" t="s">
        <v>297</v>
      </c>
      <c r="Z37" s="33">
        <v>10</v>
      </c>
      <c r="AA37" s="21" t="s">
        <v>306</v>
      </c>
      <c r="AC37" s="7"/>
    </row>
    <row r="38" spans="3:30" x14ac:dyDescent="0.2">
      <c r="C38" s="4">
        <v>30</v>
      </c>
      <c r="D38" s="23">
        <v>1040</v>
      </c>
      <c r="E38" s="23">
        <v>44214</v>
      </c>
      <c r="F38" s="23">
        <v>900</v>
      </c>
      <c r="G38" s="4">
        <v>23</v>
      </c>
      <c r="H38" s="23">
        <v>5</v>
      </c>
      <c r="I38" s="23" t="s">
        <v>296</v>
      </c>
      <c r="J38" s="23" t="s">
        <v>31</v>
      </c>
      <c r="K38" s="23">
        <v>10</v>
      </c>
      <c r="L38" s="23" t="s">
        <v>306</v>
      </c>
      <c r="M38" s="23">
        <v>5</v>
      </c>
      <c r="N38" s="23" t="s">
        <v>1</v>
      </c>
      <c r="O38" s="23" t="s">
        <v>32</v>
      </c>
      <c r="P38" s="23">
        <v>3820009</v>
      </c>
      <c r="Q38" s="4" t="s">
        <v>149</v>
      </c>
      <c r="R38" s="8">
        <v>104.5</v>
      </c>
      <c r="S38" s="4">
        <v>14</v>
      </c>
      <c r="T38" s="8">
        <v>1564.5</v>
      </c>
      <c r="U38" s="8">
        <v>1752.24</v>
      </c>
      <c r="Z38" s="33">
        <v>11</v>
      </c>
      <c r="AA38" s="21" t="s">
        <v>309</v>
      </c>
      <c r="AC38" s="7"/>
    </row>
    <row r="39" spans="3:30" x14ac:dyDescent="0.2">
      <c r="C39" s="4">
        <v>31</v>
      </c>
      <c r="D39" s="23">
        <v>1040</v>
      </c>
      <c r="E39" s="23">
        <v>44214</v>
      </c>
      <c r="F39" s="23">
        <v>900</v>
      </c>
      <c r="G39" s="4">
        <v>23</v>
      </c>
      <c r="H39" s="23">
        <v>5</v>
      </c>
      <c r="I39" s="23" t="s">
        <v>296</v>
      </c>
      <c r="J39" s="23" t="s">
        <v>31</v>
      </c>
      <c r="K39" s="23">
        <v>10</v>
      </c>
      <c r="L39" s="23" t="s">
        <v>306</v>
      </c>
      <c r="M39" s="23">
        <v>5</v>
      </c>
      <c r="N39" s="23" t="s">
        <v>1</v>
      </c>
      <c r="O39" s="23" t="s">
        <v>32</v>
      </c>
      <c r="P39" s="23">
        <v>3820009</v>
      </c>
      <c r="Q39" s="4" t="s">
        <v>150</v>
      </c>
      <c r="R39" s="8">
        <v>104.5</v>
      </c>
      <c r="S39" s="4">
        <v>14</v>
      </c>
      <c r="T39" s="8">
        <v>1564.5</v>
      </c>
      <c r="U39" s="8">
        <v>1752.24</v>
      </c>
      <c r="Z39" s="33">
        <v>12</v>
      </c>
      <c r="AA39" s="21" t="s">
        <v>48</v>
      </c>
      <c r="AC39" s="7"/>
    </row>
    <row r="40" spans="3:30" x14ac:dyDescent="0.2">
      <c r="C40" s="4">
        <v>32</v>
      </c>
      <c r="D40" s="23">
        <v>1040</v>
      </c>
      <c r="E40" s="23">
        <v>44214</v>
      </c>
      <c r="F40" s="23">
        <v>900</v>
      </c>
      <c r="G40" s="4">
        <v>23</v>
      </c>
      <c r="H40" s="23">
        <v>5</v>
      </c>
      <c r="I40" s="23" t="s">
        <v>296</v>
      </c>
      <c r="J40" s="23" t="s">
        <v>31</v>
      </c>
      <c r="K40" s="23">
        <v>10</v>
      </c>
      <c r="L40" s="23" t="s">
        <v>306</v>
      </c>
      <c r="M40" s="23">
        <v>5</v>
      </c>
      <c r="N40" s="23" t="s">
        <v>1</v>
      </c>
      <c r="O40" s="23" t="s">
        <v>32</v>
      </c>
      <c r="P40" s="23">
        <v>3820009</v>
      </c>
      <c r="Q40" s="4" t="s">
        <v>151</v>
      </c>
      <c r="R40" s="8">
        <v>104.5</v>
      </c>
      <c r="S40" s="4">
        <v>14</v>
      </c>
      <c r="T40" s="8">
        <v>1564.5</v>
      </c>
      <c r="U40" s="8">
        <v>1752.24</v>
      </c>
      <c r="W40" s="18"/>
      <c r="X40" s="18"/>
      <c r="Y40" s="18"/>
      <c r="Z40" s="33">
        <v>13</v>
      </c>
      <c r="AA40" s="21" t="s">
        <v>315</v>
      </c>
    </row>
    <row r="41" spans="3:30" x14ac:dyDescent="0.2">
      <c r="C41" s="4">
        <v>33</v>
      </c>
      <c r="D41" s="23">
        <v>1040</v>
      </c>
      <c r="E41" s="23">
        <v>44214</v>
      </c>
      <c r="F41" s="23">
        <v>900</v>
      </c>
      <c r="G41" s="4">
        <v>23</v>
      </c>
      <c r="H41" s="23">
        <v>5</v>
      </c>
      <c r="I41" s="23" t="s">
        <v>296</v>
      </c>
      <c r="J41" s="23" t="s">
        <v>31</v>
      </c>
      <c r="K41" s="23">
        <v>10</v>
      </c>
      <c r="L41" s="23" t="s">
        <v>306</v>
      </c>
      <c r="M41" s="23">
        <v>5</v>
      </c>
      <c r="N41" s="23" t="s">
        <v>1</v>
      </c>
      <c r="O41" s="23" t="s">
        <v>32</v>
      </c>
      <c r="P41" s="23">
        <v>3820009</v>
      </c>
      <c r="Q41" s="4" t="s">
        <v>152</v>
      </c>
      <c r="R41" s="8">
        <v>104.5</v>
      </c>
      <c r="S41" s="4">
        <v>14</v>
      </c>
      <c r="T41" s="8">
        <v>1564.5</v>
      </c>
      <c r="U41" s="8">
        <v>1752.24</v>
      </c>
      <c r="Z41" s="33">
        <v>14</v>
      </c>
      <c r="AA41" s="21" t="s">
        <v>311</v>
      </c>
    </row>
    <row r="42" spans="3:30" x14ac:dyDescent="0.2">
      <c r="C42" s="4">
        <v>34</v>
      </c>
      <c r="D42" s="23">
        <v>1040</v>
      </c>
      <c r="E42" s="23">
        <v>44214</v>
      </c>
      <c r="F42" s="23">
        <v>900</v>
      </c>
      <c r="G42" s="4">
        <v>23</v>
      </c>
      <c r="H42" s="23">
        <v>5</v>
      </c>
      <c r="I42" s="23" t="s">
        <v>296</v>
      </c>
      <c r="J42" s="23" t="s">
        <v>31</v>
      </c>
      <c r="K42" s="23">
        <v>10</v>
      </c>
      <c r="L42" s="23" t="s">
        <v>306</v>
      </c>
      <c r="M42" s="23">
        <v>5</v>
      </c>
      <c r="N42" s="23" t="s">
        <v>1</v>
      </c>
      <c r="O42" s="23" t="s">
        <v>32</v>
      </c>
      <c r="P42" s="23">
        <v>3820009</v>
      </c>
      <c r="Q42" s="4" t="s">
        <v>153</v>
      </c>
      <c r="R42" s="8">
        <v>104.5</v>
      </c>
      <c r="S42" s="4">
        <v>14</v>
      </c>
      <c r="T42" s="8">
        <v>1564.5</v>
      </c>
      <c r="U42" s="8">
        <v>1752.24</v>
      </c>
      <c r="Z42" s="33">
        <v>15</v>
      </c>
      <c r="AA42" s="21" t="s">
        <v>312</v>
      </c>
    </row>
    <row r="43" spans="3:30" x14ac:dyDescent="0.2">
      <c r="C43" s="4">
        <v>35</v>
      </c>
      <c r="D43" s="23">
        <v>1040</v>
      </c>
      <c r="E43" s="23">
        <v>44214</v>
      </c>
      <c r="F43" s="23">
        <v>900</v>
      </c>
      <c r="G43" s="4">
        <v>23</v>
      </c>
      <c r="H43" s="23">
        <v>5</v>
      </c>
      <c r="I43" s="23" t="s">
        <v>296</v>
      </c>
      <c r="J43" s="23" t="s">
        <v>31</v>
      </c>
      <c r="K43" s="23">
        <v>10</v>
      </c>
      <c r="L43" s="23" t="s">
        <v>306</v>
      </c>
      <c r="M43" s="23">
        <v>5</v>
      </c>
      <c r="N43" s="23" t="s">
        <v>1</v>
      </c>
      <c r="O43" s="23" t="s">
        <v>32</v>
      </c>
      <c r="P43" s="23">
        <v>3820009</v>
      </c>
      <c r="Q43" s="4" t="s">
        <v>154</v>
      </c>
      <c r="R43" s="8">
        <v>104.5</v>
      </c>
      <c r="S43" s="4">
        <v>14</v>
      </c>
      <c r="T43" s="8">
        <v>1564.5</v>
      </c>
      <c r="U43" s="8">
        <v>1752.24</v>
      </c>
      <c r="Z43" s="33">
        <v>16</v>
      </c>
      <c r="AA43" s="21" t="s">
        <v>318</v>
      </c>
    </row>
    <row r="44" spans="3:30" x14ac:dyDescent="0.2">
      <c r="C44" s="4">
        <v>36</v>
      </c>
      <c r="D44" s="23">
        <v>1040</v>
      </c>
      <c r="E44" s="23">
        <v>44214</v>
      </c>
      <c r="F44" s="23">
        <v>900</v>
      </c>
      <c r="G44" s="4">
        <v>23</v>
      </c>
      <c r="H44" s="23">
        <v>5</v>
      </c>
      <c r="I44" s="23" t="s">
        <v>296</v>
      </c>
      <c r="J44" s="23" t="s">
        <v>31</v>
      </c>
      <c r="K44" s="23">
        <v>10</v>
      </c>
      <c r="L44" s="23" t="s">
        <v>306</v>
      </c>
      <c r="M44" s="23">
        <v>5</v>
      </c>
      <c r="N44" s="23" t="s">
        <v>1</v>
      </c>
      <c r="O44" s="23" t="s">
        <v>32</v>
      </c>
      <c r="P44" s="23">
        <v>3820009</v>
      </c>
      <c r="Q44" s="4" t="s">
        <v>155</v>
      </c>
      <c r="R44" s="8">
        <v>104.5</v>
      </c>
      <c r="S44" s="4">
        <v>14</v>
      </c>
      <c r="T44" s="8">
        <v>1564.5</v>
      </c>
      <c r="U44" s="8">
        <v>1752.24</v>
      </c>
      <c r="Z44" s="33">
        <v>17</v>
      </c>
      <c r="AA44" s="21" t="s">
        <v>310</v>
      </c>
    </row>
    <row r="45" spans="3:30" x14ac:dyDescent="0.2">
      <c r="C45" s="4">
        <v>37</v>
      </c>
      <c r="D45" s="23">
        <v>1040</v>
      </c>
      <c r="E45" s="23">
        <v>44214</v>
      </c>
      <c r="F45" s="23">
        <v>900</v>
      </c>
      <c r="G45" s="4">
        <v>23</v>
      </c>
      <c r="H45" s="23">
        <v>5</v>
      </c>
      <c r="I45" s="23" t="s">
        <v>296</v>
      </c>
      <c r="J45" s="23" t="s">
        <v>31</v>
      </c>
      <c r="K45" s="23">
        <v>10</v>
      </c>
      <c r="L45" s="23" t="s">
        <v>306</v>
      </c>
      <c r="M45" s="23">
        <v>5</v>
      </c>
      <c r="N45" s="23" t="s">
        <v>1</v>
      </c>
      <c r="O45" s="23" t="s">
        <v>32</v>
      </c>
      <c r="P45" s="23">
        <v>3820009</v>
      </c>
      <c r="Q45" s="4" t="s">
        <v>156</v>
      </c>
      <c r="R45" s="8">
        <v>104.5</v>
      </c>
      <c r="S45" s="4">
        <v>14</v>
      </c>
      <c r="T45" s="8">
        <v>1564.5</v>
      </c>
      <c r="U45" s="8">
        <v>1752.24</v>
      </c>
      <c r="Z45" s="33">
        <v>18</v>
      </c>
      <c r="AA45" s="21" t="s">
        <v>319</v>
      </c>
    </row>
    <row r="46" spans="3:30" x14ac:dyDescent="0.2">
      <c r="C46" s="1">
        <v>38</v>
      </c>
      <c r="D46" s="23">
        <v>1042</v>
      </c>
      <c r="E46" s="23">
        <v>44214</v>
      </c>
      <c r="F46" s="23">
        <v>1000</v>
      </c>
      <c r="G46" s="1">
        <v>28</v>
      </c>
      <c r="H46" s="23">
        <v>6</v>
      </c>
      <c r="I46" s="23" t="s">
        <v>304</v>
      </c>
      <c r="J46" s="23" t="s">
        <v>33</v>
      </c>
      <c r="K46" s="23">
        <v>15</v>
      </c>
      <c r="L46" s="23" t="s">
        <v>312</v>
      </c>
      <c r="M46" s="23">
        <v>7</v>
      </c>
      <c r="N46" s="23" t="s">
        <v>19</v>
      </c>
      <c r="O46" s="23" t="s">
        <v>82</v>
      </c>
      <c r="P46" s="23">
        <v>41398</v>
      </c>
      <c r="Q46" s="1" t="s">
        <v>170</v>
      </c>
      <c r="R46" s="9">
        <v>1040</v>
      </c>
      <c r="S46" s="1">
        <v>1</v>
      </c>
      <c r="T46" s="9">
        <v>1040</v>
      </c>
      <c r="U46" s="9">
        <v>1164.8</v>
      </c>
      <c r="Z46" s="33">
        <v>19</v>
      </c>
      <c r="AA46" s="21" t="s">
        <v>316</v>
      </c>
    </row>
    <row r="47" spans="3:30" x14ac:dyDescent="0.2">
      <c r="C47" s="4">
        <v>39</v>
      </c>
      <c r="D47" s="23">
        <v>1043</v>
      </c>
      <c r="E47" s="23">
        <v>44214</v>
      </c>
      <c r="F47" s="23">
        <v>1100</v>
      </c>
      <c r="G47" s="4">
        <v>24</v>
      </c>
      <c r="H47" s="23">
        <v>5</v>
      </c>
      <c r="I47" s="23" t="s">
        <v>296</v>
      </c>
      <c r="J47" s="23" t="s">
        <v>35</v>
      </c>
      <c r="K47" s="23">
        <v>15</v>
      </c>
      <c r="L47" s="23" t="s">
        <v>312</v>
      </c>
      <c r="M47" s="23">
        <v>7</v>
      </c>
      <c r="N47" s="23" t="s">
        <v>19</v>
      </c>
      <c r="O47" s="23" t="s">
        <v>36</v>
      </c>
      <c r="P47" s="23">
        <v>1100321</v>
      </c>
      <c r="Q47" s="4" t="s">
        <v>229</v>
      </c>
      <c r="R47" s="8">
        <v>1272</v>
      </c>
      <c r="S47" s="4">
        <v>1</v>
      </c>
      <c r="T47" s="8">
        <v>1272</v>
      </c>
      <c r="U47" s="8">
        <v>1424.6399999999999</v>
      </c>
      <c r="Z47" s="33">
        <v>20</v>
      </c>
      <c r="AA47" s="21" t="s">
        <v>323</v>
      </c>
    </row>
    <row r="48" spans="3:30" x14ac:dyDescent="0.2">
      <c r="C48" s="1">
        <v>40</v>
      </c>
      <c r="D48" s="23">
        <v>1044</v>
      </c>
      <c r="E48" s="23">
        <v>44214</v>
      </c>
      <c r="F48" s="23">
        <v>1200</v>
      </c>
      <c r="G48" s="1">
        <v>9</v>
      </c>
      <c r="H48" s="23">
        <v>3</v>
      </c>
      <c r="I48" s="23" t="s">
        <v>303</v>
      </c>
      <c r="J48" s="23" t="s">
        <v>37</v>
      </c>
      <c r="K48" s="23">
        <v>1</v>
      </c>
      <c r="L48" s="23" t="s">
        <v>307</v>
      </c>
      <c r="M48" s="23">
        <v>4</v>
      </c>
      <c r="N48" s="23" t="s">
        <v>264</v>
      </c>
      <c r="O48" s="23" t="s">
        <v>38</v>
      </c>
      <c r="P48" s="23">
        <v>11164009</v>
      </c>
      <c r="Q48" s="1" t="s">
        <v>39</v>
      </c>
      <c r="R48" s="9">
        <v>69.53</v>
      </c>
      <c r="S48" s="1">
        <v>4</v>
      </c>
      <c r="T48" s="9">
        <v>317.88</v>
      </c>
      <c r="U48" s="9">
        <v>356.0256</v>
      </c>
      <c r="Z48" s="33">
        <v>21</v>
      </c>
      <c r="AA48" s="21" t="s">
        <v>25</v>
      </c>
    </row>
    <row r="49" spans="3:21" x14ac:dyDescent="0.2">
      <c r="C49" s="1">
        <v>41</v>
      </c>
      <c r="D49" s="23">
        <v>1044</v>
      </c>
      <c r="E49" s="23">
        <v>44214</v>
      </c>
      <c r="F49" s="23">
        <v>1200</v>
      </c>
      <c r="G49" s="1">
        <v>9</v>
      </c>
      <c r="H49" s="23">
        <v>3</v>
      </c>
      <c r="I49" s="23" t="s">
        <v>303</v>
      </c>
      <c r="J49" s="23" t="s">
        <v>37</v>
      </c>
      <c r="K49" s="23">
        <v>1</v>
      </c>
      <c r="L49" s="23" t="s">
        <v>307</v>
      </c>
      <c r="M49" s="23">
        <v>4</v>
      </c>
      <c r="N49" s="23" t="s">
        <v>264</v>
      </c>
      <c r="O49" s="23" t="s">
        <v>38</v>
      </c>
      <c r="P49" s="23">
        <v>11164009</v>
      </c>
      <c r="Q49" s="1" t="s">
        <v>138</v>
      </c>
      <c r="R49" s="9">
        <v>69.53</v>
      </c>
      <c r="S49" s="1">
        <v>4</v>
      </c>
      <c r="T49" s="9">
        <v>317.88</v>
      </c>
      <c r="U49" s="9">
        <v>356.0256</v>
      </c>
    </row>
    <row r="50" spans="3:21" x14ac:dyDescent="0.2">
      <c r="C50" s="1">
        <v>42</v>
      </c>
      <c r="D50" s="23">
        <v>1044</v>
      </c>
      <c r="E50" s="23">
        <v>44214</v>
      </c>
      <c r="F50" s="23">
        <v>1200</v>
      </c>
      <c r="G50" s="1">
        <v>10</v>
      </c>
      <c r="H50" s="23">
        <v>3</v>
      </c>
      <c r="I50" s="23" t="s">
        <v>303</v>
      </c>
      <c r="J50" s="23" t="s">
        <v>243</v>
      </c>
      <c r="K50" s="23">
        <v>2</v>
      </c>
      <c r="L50" s="23" t="s">
        <v>313</v>
      </c>
      <c r="M50" s="23">
        <v>4</v>
      </c>
      <c r="N50" s="23" t="s">
        <v>264</v>
      </c>
      <c r="O50" s="23" t="s">
        <v>40</v>
      </c>
      <c r="P50" s="23">
        <v>42542001</v>
      </c>
      <c r="Q50" s="1" t="s">
        <v>139</v>
      </c>
      <c r="R50" s="9">
        <v>89.41</v>
      </c>
      <c r="S50" s="1">
        <v>4</v>
      </c>
      <c r="T50" s="9">
        <v>317.88</v>
      </c>
      <c r="U50" s="9">
        <v>356.0256</v>
      </c>
    </row>
    <row r="51" spans="3:21" x14ac:dyDescent="0.2">
      <c r="C51" s="1">
        <v>43</v>
      </c>
      <c r="D51" s="23">
        <v>1044</v>
      </c>
      <c r="E51" s="23">
        <v>44214</v>
      </c>
      <c r="F51" s="23">
        <v>1200</v>
      </c>
      <c r="G51" s="1">
        <v>10</v>
      </c>
      <c r="H51" s="23">
        <v>3</v>
      </c>
      <c r="I51" s="23" t="s">
        <v>303</v>
      </c>
      <c r="J51" s="23" t="s">
        <v>243</v>
      </c>
      <c r="K51" s="23">
        <v>2</v>
      </c>
      <c r="L51" s="23" t="s">
        <v>313</v>
      </c>
      <c r="M51" s="23">
        <v>4</v>
      </c>
      <c r="N51" s="23" t="s">
        <v>264</v>
      </c>
      <c r="O51" s="23" t="s">
        <v>40</v>
      </c>
      <c r="P51" s="23">
        <v>42542001</v>
      </c>
      <c r="Q51" s="1" t="s">
        <v>140</v>
      </c>
      <c r="R51" s="9">
        <v>89.41</v>
      </c>
      <c r="S51" s="1">
        <v>4</v>
      </c>
      <c r="T51" s="9">
        <v>317.88</v>
      </c>
      <c r="U51" s="9">
        <v>356.0256</v>
      </c>
    </row>
    <row r="52" spans="3:21" x14ac:dyDescent="0.2">
      <c r="C52" s="4">
        <v>44</v>
      </c>
      <c r="D52" s="23">
        <v>1046</v>
      </c>
      <c r="E52" s="23">
        <v>44214</v>
      </c>
      <c r="F52" s="23">
        <v>1300</v>
      </c>
      <c r="G52" s="4">
        <v>7</v>
      </c>
      <c r="H52" s="23">
        <v>2</v>
      </c>
      <c r="I52" s="23" t="s">
        <v>302</v>
      </c>
      <c r="J52" s="23" t="s">
        <v>41</v>
      </c>
      <c r="K52" s="23">
        <v>17</v>
      </c>
      <c r="L52" s="23" t="s">
        <v>310</v>
      </c>
      <c r="M52" s="23">
        <v>8</v>
      </c>
      <c r="N52" s="23" t="s">
        <v>13</v>
      </c>
      <c r="O52" s="23" t="s">
        <v>42</v>
      </c>
      <c r="P52" s="23">
        <v>8335</v>
      </c>
      <c r="Q52" s="4" t="s">
        <v>131</v>
      </c>
      <c r="R52" s="8">
        <v>1435</v>
      </c>
      <c r="S52" s="4">
        <v>2</v>
      </c>
      <c r="T52" s="8">
        <v>5370</v>
      </c>
      <c r="U52" s="8">
        <v>6014.4</v>
      </c>
    </row>
    <row r="53" spans="3:21" x14ac:dyDescent="0.2">
      <c r="C53" s="4">
        <v>45</v>
      </c>
      <c r="D53" s="23">
        <v>1046</v>
      </c>
      <c r="E53" s="23">
        <v>44214</v>
      </c>
      <c r="F53" s="23">
        <v>1300</v>
      </c>
      <c r="G53" s="4">
        <v>7</v>
      </c>
      <c r="H53" s="23">
        <v>2</v>
      </c>
      <c r="I53" s="23" t="s">
        <v>302</v>
      </c>
      <c r="J53" s="23" t="s">
        <v>41</v>
      </c>
      <c r="K53" s="23">
        <v>17</v>
      </c>
      <c r="L53" s="23" t="s">
        <v>310</v>
      </c>
      <c r="M53" s="23">
        <v>8</v>
      </c>
      <c r="N53" s="23" t="s">
        <v>13</v>
      </c>
      <c r="O53" s="23" t="s">
        <v>42</v>
      </c>
      <c r="P53" s="23">
        <v>8335</v>
      </c>
      <c r="Q53" s="4" t="s">
        <v>132</v>
      </c>
      <c r="R53" s="8">
        <v>1435</v>
      </c>
      <c r="S53" s="4">
        <v>2</v>
      </c>
      <c r="T53" s="8">
        <v>5370</v>
      </c>
      <c r="U53" s="8">
        <v>6014.4</v>
      </c>
    </row>
    <row r="54" spans="3:21" x14ac:dyDescent="0.2">
      <c r="C54" s="4">
        <v>46</v>
      </c>
      <c r="D54" s="23">
        <v>1046</v>
      </c>
      <c r="E54" s="23">
        <v>44214</v>
      </c>
      <c r="F54" s="23">
        <v>1300</v>
      </c>
      <c r="G54" s="4">
        <v>42</v>
      </c>
      <c r="H54" s="23">
        <v>9</v>
      </c>
      <c r="I54" s="23" t="s">
        <v>305</v>
      </c>
      <c r="J54" s="23" t="s">
        <v>43</v>
      </c>
      <c r="K54" s="23">
        <v>15</v>
      </c>
      <c r="L54" s="23" t="s">
        <v>312</v>
      </c>
      <c r="M54" s="23">
        <v>7</v>
      </c>
      <c r="N54" s="23" t="s">
        <v>19</v>
      </c>
      <c r="O54" s="23" t="s">
        <v>44</v>
      </c>
      <c r="P54" s="23">
        <v>12490</v>
      </c>
      <c r="Q54" s="4" t="s">
        <v>192</v>
      </c>
      <c r="R54" s="8">
        <v>1250</v>
      </c>
      <c r="S54" s="4">
        <v>2</v>
      </c>
      <c r="T54" s="8">
        <v>5370</v>
      </c>
      <c r="U54" s="8">
        <v>6014.4</v>
      </c>
    </row>
    <row r="55" spans="3:21" x14ac:dyDescent="0.2">
      <c r="C55" s="4">
        <v>47</v>
      </c>
      <c r="D55" s="23">
        <v>1046</v>
      </c>
      <c r="E55" s="23">
        <v>44214</v>
      </c>
      <c r="F55" s="23">
        <v>1300</v>
      </c>
      <c r="G55" s="4">
        <v>42</v>
      </c>
      <c r="H55" s="23">
        <v>9</v>
      </c>
      <c r="I55" s="23" t="s">
        <v>305</v>
      </c>
      <c r="J55" s="23" t="s">
        <v>43</v>
      </c>
      <c r="K55" s="23">
        <v>15</v>
      </c>
      <c r="L55" s="23" t="s">
        <v>312</v>
      </c>
      <c r="M55" s="23">
        <v>7</v>
      </c>
      <c r="N55" s="23" t="s">
        <v>19</v>
      </c>
      <c r="O55" s="23" t="s">
        <v>44</v>
      </c>
      <c r="P55" s="23">
        <v>12490</v>
      </c>
      <c r="Q55" s="4" t="s">
        <v>193</v>
      </c>
      <c r="R55" s="8">
        <v>1250</v>
      </c>
      <c r="S55" s="4">
        <v>2</v>
      </c>
      <c r="T55" s="8">
        <v>5370</v>
      </c>
      <c r="U55" s="8">
        <v>6014.4</v>
      </c>
    </row>
    <row r="56" spans="3:21" x14ac:dyDescent="0.2">
      <c r="C56" s="1">
        <v>48</v>
      </c>
      <c r="D56" s="23">
        <v>1048</v>
      </c>
      <c r="E56" s="23">
        <v>44214</v>
      </c>
      <c r="F56" s="23">
        <v>1400</v>
      </c>
      <c r="G56" s="1">
        <v>14</v>
      </c>
      <c r="H56" s="23">
        <v>3</v>
      </c>
      <c r="I56" s="23" t="s">
        <v>303</v>
      </c>
      <c r="J56" s="23" t="s">
        <v>45</v>
      </c>
      <c r="K56" s="23">
        <v>15</v>
      </c>
      <c r="L56" s="23" t="s">
        <v>312</v>
      </c>
      <c r="M56" s="23">
        <v>7</v>
      </c>
      <c r="N56" s="23" t="s">
        <v>19</v>
      </c>
      <c r="O56" s="23" t="s">
        <v>46</v>
      </c>
      <c r="P56" s="23">
        <v>50864001</v>
      </c>
      <c r="Q56" s="1" t="s">
        <v>215</v>
      </c>
      <c r="R56" s="9">
        <v>1090.9100000000001</v>
      </c>
      <c r="S56" s="1">
        <v>1</v>
      </c>
      <c r="T56" s="9">
        <v>1090.9100000000001</v>
      </c>
      <c r="U56" s="9">
        <v>1221.8192000000001</v>
      </c>
    </row>
    <row r="57" spans="3:21" x14ac:dyDescent="0.2">
      <c r="C57" s="4">
        <v>49</v>
      </c>
      <c r="D57" s="23">
        <v>1049</v>
      </c>
      <c r="E57" s="23">
        <v>44214</v>
      </c>
      <c r="F57" s="23">
        <v>1500</v>
      </c>
      <c r="G57" s="4">
        <v>18</v>
      </c>
      <c r="H57" s="23">
        <v>4</v>
      </c>
      <c r="I57" s="23" t="s">
        <v>293</v>
      </c>
      <c r="J57" s="23" t="s">
        <v>47</v>
      </c>
      <c r="K57" s="23">
        <v>12</v>
      </c>
      <c r="L57" s="23" t="s">
        <v>48</v>
      </c>
      <c r="M57" s="23">
        <v>6</v>
      </c>
      <c r="N57" s="23" t="s">
        <v>267</v>
      </c>
      <c r="O57" s="23" t="s">
        <v>87</v>
      </c>
      <c r="P57" s="23">
        <v>8359</v>
      </c>
      <c r="Q57" s="4" t="s">
        <v>220</v>
      </c>
      <c r="R57" s="8">
        <v>710</v>
      </c>
      <c r="S57" s="4">
        <v>1</v>
      </c>
      <c r="T57" s="8">
        <v>1880</v>
      </c>
      <c r="U57" s="8">
        <v>2105.6</v>
      </c>
    </row>
    <row r="58" spans="3:21" x14ac:dyDescent="0.2">
      <c r="C58" s="4">
        <v>50</v>
      </c>
      <c r="D58" s="23">
        <v>1049</v>
      </c>
      <c r="E58" s="23">
        <v>44214</v>
      </c>
      <c r="F58" s="23">
        <v>1500</v>
      </c>
      <c r="G58" s="4">
        <v>20</v>
      </c>
      <c r="H58" s="23">
        <v>4</v>
      </c>
      <c r="I58" s="23" t="s">
        <v>293</v>
      </c>
      <c r="J58" s="23" t="s">
        <v>50</v>
      </c>
      <c r="K58" s="23">
        <v>15</v>
      </c>
      <c r="L58" s="23" t="s">
        <v>312</v>
      </c>
      <c r="M58" s="23">
        <v>7</v>
      </c>
      <c r="N58" s="23" t="s">
        <v>19</v>
      </c>
      <c r="O58" s="23" t="s">
        <v>51</v>
      </c>
      <c r="P58" s="23">
        <v>13563</v>
      </c>
      <c r="Q58" s="4" t="s">
        <v>226</v>
      </c>
      <c r="R58" s="8">
        <v>1170</v>
      </c>
      <c r="S58" s="4">
        <v>1</v>
      </c>
      <c r="T58" s="8">
        <v>1880</v>
      </c>
      <c r="U58" s="8">
        <v>2105.6</v>
      </c>
    </row>
    <row r="59" spans="3:21" x14ac:dyDescent="0.2">
      <c r="C59" s="1">
        <v>51</v>
      </c>
      <c r="D59" s="23">
        <v>1051</v>
      </c>
      <c r="E59" s="23">
        <v>44214</v>
      </c>
      <c r="F59" s="23">
        <v>1600</v>
      </c>
      <c r="G59" s="1">
        <v>45</v>
      </c>
      <c r="H59" s="23">
        <v>9</v>
      </c>
      <c r="I59" s="23" t="s">
        <v>305</v>
      </c>
      <c r="J59" s="23" t="s">
        <v>24</v>
      </c>
      <c r="K59" s="23">
        <v>21</v>
      </c>
      <c r="L59" s="23" t="s">
        <v>25</v>
      </c>
      <c r="M59" s="23">
        <v>9</v>
      </c>
      <c r="N59" s="23" t="s">
        <v>266</v>
      </c>
      <c r="O59" s="23" t="s">
        <v>26</v>
      </c>
      <c r="P59" s="23">
        <v>5804084</v>
      </c>
      <c r="Q59" s="1" t="s">
        <v>198</v>
      </c>
      <c r="R59" s="9">
        <v>553.95000000000005</v>
      </c>
      <c r="S59" s="1">
        <v>1</v>
      </c>
      <c r="T59" s="9">
        <v>553.95000000000005</v>
      </c>
      <c r="U59" s="9">
        <v>620.42400000000009</v>
      </c>
    </row>
    <row r="60" spans="3:21" x14ac:dyDescent="0.2">
      <c r="C60" s="4">
        <v>52</v>
      </c>
      <c r="D60" s="23">
        <v>1052</v>
      </c>
      <c r="E60" s="23">
        <v>44214</v>
      </c>
      <c r="F60" s="23">
        <v>1700</v>
      </c>
      <c r="G60" s="4">
        <v>48</v>
      </c>
      <c r="H60" s="23">
        <v>10</v>
      </c>
      <c r="I60" s="23" t="s">
        <v>297</v>
      </c>
      <c r="J60" s="23" t="s">
        <v>53</v>
      </c>
      <c r="K60" s="23">
        <v>17</v>
      </c>
      <c r="L60" s="23" t="s">
        <v>310</v>
      </c>
      <c r="M60" s="23">
        <v>8</v>
      </c>
      <c r="N60" s="23" t="s">
        <v>13</v>
      </c>
      <c r="O60" s="23" t="s">
        <v>88</v>
      </c>
      <c r="P60" s="23">
        <v>8355</v>
      </c>
      <c r="Q60" s="4" t="s">
        <v>205</v>
      </c>
      <c r="R60" s="8">
        <v>1435</v>
      </c>
      <c r="S60" s="4">
        <v>1</v>
      </c>
      <c r="T60" s="8">
        <v>1435</v>
      </c>
      <c r="U60" s="8">
        <v>1607.2</v>
      </c>
    </row>
    <row r="61" spans="3:21" x14ac:dyDescent="0.2">
      <c r="C61" s="1">
        <v>53</v>
      </c>
      <c r="D61" s="23">
        <v>1054</v>
      </c>
      <c r="E61" s="23">
        <v>44214</v>
      </c>
      <c r="F61" s="23">
        <v>1800</v>
      </c>
      <c r="G61" s="1">
        <v>16</v>
      </c>
      <c r="H61" s="23">
        <v>4</v>
      </c>
      <c r="I61" s="23" t="s">
        <v>293</v>
      </c>
      <c r="J61" s="23" t="s">
        <v>55</v>
      </c>
      <c r="K61" s="23">
        <v>8</v>
      </c>
      <c r="L61" s="23" t="s">
        <v>314</v>
      </c>
      <c r="M61" s="23">
        <v>7</v>
      </c>
      <c r="N61" s="23" t="s">
        <v>19</v>
      </c>
      <c r="O61" s="23" t="s">
        <v>56</v>
      </c>
      <c r="P61" s="23">
        <v>40184001</v>
      </c>
      <c r="Q61" s="1" t="s">
        <v>216</v>
      </c>
      <c r="R61" s="9">
        <v>226.07</v>
      </c>
      <c r="S61" s="1">
        <v>3</v>
      </c>
      <c r="T61" s="9">
        <v>1747.3400000000001</v>
      </c>
      <c r="U61" s="9">
        <v>1957.0208000000002</v>
      </c>
    </row>
    <row r="62" spans="3:21" x14ac:dyDescent="0.2">
      <c r="C62" s="1">
        <v>54</v>
      </c>
      <c r="D62" s="23">
        <v>1054</v>
      </c>
      <c r="E62" s="23">
        <v>44214</v>
      </c>
      <c r="F62" s="23">
        <v>1800</v>
      </c>
      <c r="G62" s="1">
        <v>16</v>
      </c>
      <c r="H62" s="23">
        <v>4</v>
      </c>
      <c r="I62" s="23" t="s">
        <v>293</v>
      </c>
      <c r="J62" s="23" t="s">
        <v>55</v>
      </c>
      <c r="K62" s="23">
        <v>8</v>
      </c>
      <c r="L62" s="23" t="s">
        <v>314</v>
      </c>
      <c r="M62" s="23">
        <v>7</v>
      </c>
      <c r="N62" s="23" t="s">
        <v>19</v>
      </c>
      <c r="O62" s="23" t="s">
        <v>56</v>
      </c>
      <c r="P62" s="23">
        <v>40184001</v>
      </c>
      <c r="Q62" s="1" t="s">
        <v>217</v>
      </c>
      <c r="R62" s="9">
        <v>226.07</v>
      </c>
      <c r="S62" s="1">
        <v>3</v>
      </c>
      <c r="T62" s="9">
        <v>1747.3400000000001</v>
      </c>
      <c r="U62" s="9">
        <v>1957.0208000000002</v>
      </c>
    </row>
    <row r="63" spans="3:21" x14ac:dyDescent="0.2">
      <c r="C63" s="1">
        <v>55</v>
      </c>
      <c r="D63" s="23">
        <v>1054</v>
      </c>
      <c r="E63" s="23">
        <v>44214</v>
      </c>
      <c r="F63" s="23">
        <v>1800</v>
      </c>
      <c r="G63" s="1">
        <v>16</v>
      </c>
      <c r="H63" s="23">
        <v>4</v>
      </c>
      <c r="I63" s="23" t="s">
        <v>293</v>
      </c>
      <c r="J63" s="23" t="s">
        <v>55</v>
      </c>
      <c r="K63" s="23">
        <v>8</v>
      </c>
      <c r="L63" s="23" t="s">
        <v>314</v>
      </c>
      <c r="M63" s="23">
        <v>7</v>
      </c>
      <c r="N63" s="23" t="s">
        <v>19</v>
      </c>
      <c r="O63" s="23" t="s">
        <v>56</v>
      </c>
      <c r="P63" s="23">
        <v>40184001</v>
      </c>
      <c r="Q63" s="1" t="s">
        <v>218</v>
      </c>
      <c r="R63" s="9">
        <v>226.07</v>
      </c>
      <c r="S63" s="1">
        <v>3</v>
      </c>
      <c r="T63" s="9">
        <v>1747.3400000000001</v>
      </c>
      <c r="U63" s="9">
        <v>1957.0208000000002</v>
      </c>
    </row>
    <row r="64" spans="3:21" x14ac:dyDescent="0.2">
      <c r="C64" s="1">
        <v>56</v>
      </c>
      <c r="D64" s="23">
        <v>1054</v>
      </c>
      <c r="E64" s="23">
        <v>44214</v>
      </c>
      <c r="F64" s="23">
        <v>1800</v>
      </c>
      <c r="G64" s="1">
        <v>17</v>
      </c>
      <c r="H64" s="23">
        <v>4</v>
      </c>
      <c r="I64" s="23" t="s">
        <v>293</v>
      </c>
      <c r="J64" s="23" t="s">
        <v>57</v>
      </c>
      <c r="K64" s="23">
        <v>10</v>
      </c>
      <c r="L64" s="23" t="s">
        <v>306</v>
      </c>
      <c r="M64" s="23">
        <v>5</v>
      </c>
      <c r="N64" s="23" t="s">
        <v>1</v>
      </c>
      <c r="O64" s="23" t="s">
        <v>58</v>
      </c>
      <c r="P64" s="23">
        <v>40182001</v>
      </c>
      <c r="Q64" s="1" t="s">
        <v>219</v>
      </c>
      <c r="R64" s="9">
        <v>172.63</v>
      </c>
      <c r="S64" s="1">
        <v>1</v>
      </c>
      <c r="T64" s="9">
        <v>1747.3400000000001</v>
      </c>
      <c r="U64" s="9">
        <v>1957.0208000000002</v>
      </c>
    </row>
    <row r="65" spans="3:21" x14ac:dyDescent="0.2">
      <c r="C65" s="1">
        <v>57</v>
      </c>
      <c r="D65" s="23">
        <v>1054</v>
      </c>
      <c r="E65" s="23">
        <v>44214</v>
      </c>
      <c r="F65" s="23">
        <v>1800</v>
      </c>
      <c r="G65" s="1">
        <v>19</v>
      </c>
      <c r="H65" s="23">
        <v>4</v>
      </c>
      <c r="I65" s="23" t="s">
        <v>293</v>
      </c>
      <c r="J65" s="23" t="s">
        <v>59</v>
      </c>
      <c r="K65" s="23">
        <v>13</v>
      </c>
      <c r="L65" s="23" t="s">
        <v>315</v>
      </c>
      <c r="M65" s="23">
        <v>8</v>
      </c>
      <c r="N65" s="23" t="s">
        <v>13</v>
      </c>
      <c r="O65" s="23" t="s">
        <v>60</v>
      </c>
      <c r="P65" s="23">
        <v>5850009</v>
      </c>
      <c r="Q65" s="1" t="s">
        <v>224</v>
      </c>
      <c r="R65" s="9">
        <v>448.25</v>
      </c>
      <c r="S65" s="1">
        <v>2</v>
      </c>
      <c r="T65" s="9">
        <v>1747.3400000000001</v>
      </c>
      <c r="U65" s="9">
        <v>1957.0208000000002</v>
      </c>
    </row>
    <row r="66" spans="3:21" x14ac:dyDescent="0.2">
      <c r="C66" s="1">
        <v>58</v>
      </c>
      <c r="D66" s="23">
        <v>1054</v>
      </c>
      <c r="E66" s="23">
        <v>44214</v>
      </c>
      <c r="F66" s="23">
        <v>1800</v>
      </c>
      <c r="G66" s="1">
        <v>19</v>
      </c>
      <c r="H66" s="23">
        <v>4</v>
      </c>
      <c r="I66" s="23" t="s">
        <v>293</v>
      </c>
      <c r="J66" s="23" t="s">
        <v>59</v>
      </c>
      <c r="K66" s="23">
        <v>13</v>
      </c>
      <c r="L66" s="23" t="s">
        <v>315</v>
      </c>
      <c r="M66" s="23">
        <v>8</v>
      </c>
      <c r="N66" s="23" t="s">
        <v>13</v>
      </c>
      <c r="O66" s="23" t="s">
        <v>60</v>
      </c>
      <c r="P66" s="23">
        <v>5850009</v>
      </c>
      <c r="Q66" s="1" t="s">
        <v>225</v>
      </c>
      <c r="R66" s="9">
        <v>448.25</v>
      </c>
      <c r="S66" s="1">
        <v>2</v>
      </c>
      <c r="T66" s="9">
        <v>1747.3400000000001</v>
      </c>
      <c r="U66" s="9">
        <v>1957.0208000000002</v>
      </c>
    </row>
    <row r="67" spans="3:21" x14ac:dyDescent="0.2">
      <c r="C67" s="4">
        <v>59</v>
      </c>
      <c r="D67" s="23">
        <v>1056</v>
      </c>
      <c r="E67" s="23">
        <v>44214</v>
      </c>
      <c r="F67" s="23">
        <v>1900</v>
      </c>
      <c r="G67" s="4">
        <v>30</v>
      </c>
      <c r="H67" s="23">
        <v>6</v>
      </c>
      <c r="I67" s="23" t="s">
        <v>304</v>
      </c>
      <c r="J67" s="23" t="s">
        <v>268</v>
      </c>
      <c r="K67" s="23">
        <v>19</v>
      </c>
      <c r="L67" s="23" t="s">
        <v>316</v>
      </c>
      <c r="M67" s="23">
        <v>8</v>
      </c>
      <c r="N67" s="23" t="s">
        <v>13</v>
      </c>
      <c r="O67" s="23" t="s">
        <v>62</v>
      </c>
      <c r="P67" s="23">
        <v>11577</v>
      </c>
      <c r="Q67" s="4" t="s">
        <v>172</v>
      </c>
      <c r="R67" s="8">
        <v>1842</v>
      </c>
      <c r="S67" s="4">
        <v>2</v>
      </c>
      <c r="T67" s="8">
        <v>7666</v>
      </c>
      <c r="U67" s="8">
        <v>8585.92</v>
      </c>
    </row>
    <row r="68" spans="3:21" x14ac:dyDescent="0.2">
      <c r="C68" s="4">
        <v>60</v>
      </c>
      <c r="D68" s="23">
        <v>1056</v>
      </c>
      <c r="E68" s="23">
        <v>44214</v>
      </c>
      <c r="F68" s="23">
        <v>1900</v>
      </c>
      <c r="G68" s="4">
        <v>30</v>
      </c>
      <c r="H68" s="23">
        <v>6</v>
      </c>
      <c r="I68" s="23" t="s">
        <v>304</v>
      </c>
      <c r="J68" s="23" t="s">
        <v>268</v>
      </c>
      <c r="K68" s="23">
        <v>19</v>
      </c>
      <c r="L68" s="23" t="s">
        <v>316</v>
      </c>
      <c r="M68" s="23">
        <v>8</v>
      </c>
      <c r="N68" s="23" t="s">
        <v>13</v>
      </c>
      <c r="O68" s="23" t="s">
        <v>62</v>
      </c>
      <c r="P68" s="23">
        <v>11577</v>
      </c>
      <c r="Q68" s="4" t="s">
        <v>173</v>
      </c>
      <c r="R68" s="8">
        <v>1842</v>
      </c>
      <c r="S68" s="4">
        <v>2</v>
      </c>
      <c r="T68" s="8">
        <v>7666</v>
      </c>
      <c r="U68" s="8">
        <v>8585.92</v>
      </c>
    </row>
    <row r="69" spans="3:21" x14ac:dyDescent="0.2">
      <c r="C69" s="4">
        <v>61</v>
      </c>
      <c r="D69" s="23">
        <v>1056</v>
      </c>
      <c r="E69" s="23">
        <v>44214</v>
      </c>
      <c r="F69" s="23">
        <v>1900</v>
      </c>
      <c r="G69" s="4">
        <v>36</v>
      </c>
      <c r="H69" s="23">
        <v>7</v>
      </c>
      <c r="I69" s="23" t="s">
        <v>294</v>
      </c>
      <c r="J69" s="23" t="s">
        <v>63</v>
      </c>
      <c r="K69" s="23">
        <v>17</v>
      </c>
      <c r="L69" s="23" t="s">
        <v>310</v>
      </c>
      <c r="M69" s="23">
        <v>8</v>
      </c>
      <c r="N69" s="23" t="s">
        <v>13</v>
      </c>
      <c r="O69" s="23" t="s">
        <v>64</v>
      </c>
      <c r="P69" s="23">
        <v>41491</v>
      </c>
      <c r="Q69" s="4" t="s">
        <v>182</v>
      </c>
      <c r="R69" s="8">
        <v>1991</v>
      </c>
      <c r="S69" s="4">
        <v>2</v>
      </c>
      <c r="T69" s="8">
        <v>7666</v>
      </c>
      <c r="U69" s="8">
        <v>8585.92</v>
      </c>
    </row>
    <row r="70" spans="3:21" x14ac:dyDescent="0.2">
      <c r="C70" s="4">
        <v>62</v>
      </c>
      <c r="D70" s="23">
        <v>1056</v>
      </c>
      <c r="E70" s="23">
        <v>44214</v>
      </c>
      <c r="F70" s="23">
        <v>1900</v>
      </c>
      <c r="G70" s="4">
        <v>36</v>
      </c>
      <c r="H70" s="23">
        <v>7</v>
      </c>
      <c r="I70" s="23" t="s">
        <v>294</v>
      </c>
      <c r="J70" s="23" t="s">
        <v>63</v>
      </c>
      <c r="K70" s="23">
        <v>17</v>
      </c>
      <c r="L70" s="23" t="s">
        <v>310</v>
      </c>
      <c r="M70" s="23">
        <v>8</v>
      </c>
      <c r="N70" s="23" t="s">
        <v>13</v>
      </c>
      <c r="O70" s="23" t="s">
        <v>64</v>
      </c>
      <c r="P70" s="23">
        <v>41491</v>
      </c>
      <c r="Q70" s="4" t="s">
        <v>183</v>
      </c>
      <c r="R70" s="8">
        <v>1991</v>
      </c>
      <c r="S70" s="4">
        <v>2</v>
      </c>
      <c r="T70" s="8">
        <v>7666</v>
      </c>
      <c r="U70" s="8">
        <v>8585.92</v>
      </c>
    </row>
    <row r="71" spans="3:21" x14ac:dyDescent="0.2">
      <c r="C71" s="1">
        <v>63</v>
      </c>
      <c r="D71" s="23">
        <v>1057</v>
      </c>
      <c r="E71" s="23">
        <v>44214</v>
      </c>
      <c r="F71" s="23">
        <v>2000</v>
      </c>
      <c r="G71" s="1">
        <v>31</v>
      </c>
      <c r="H71" s="23">
        <v>7</v>
      </c>
      <c r="I71" s="23" t="s">
        <v>294</v>
      </c>
      <c r="J71" s="23" t="s">
        <v>269</v>
      </c>
      <c r="K71" s="23">
        <v>4</v>
      </c>
      <c r="L71" s="23" t="s">
        <v>317</v>
      </c>
      <c r="M71" s="23">
        <v>1</v>
      </c>
      <c r="N71" s="23" t="s">
        <v>239</v>
      </c>
      <c r="O71" s="23" t="s">
        <v>270</v>
      </c>
      <c r="P71" s="23">
        <v>56014</v>
      </c>
      <c r="Q71" s="1" t="s">
        <v>66</v>
      </c>
      <c r="R71" s="9">
        <v>2605</v>
      </c>
      <c r="S71" s="1">
        <v>2</v>
      </c>
      <c r="T71" s="9">
        <v>5210</v>
      </c>
      <c r="U71" s="9">
        <v>5835.2</v>
      </c>
    </row>
    <row r="72" spans="3:21" x14ac:dyDescent="0.2">
      <c r="C72" s="1">
        <v>64</v>
      </c>
      <c r="D72" s="23">
        <v>1057</v>
      </c>
      <c r="E72" s="23">
        <v>44214</v>
      </c>
      <c r="F72" s="23">
        <v>2000</v>
      </c>
      <c r="G72" s="1">
        <v>31</v>
      </c>
      <c r="H72" s="23">
        <v>7</v>
      </c>
      <c r="I72" s="23" t="s">
        <v>294</v>
      </c>
      <c r="J72" s="23" t="s">
        <v>269</v>
      </c>
      <c r="K72" s="23">
        <v>4</v>
      </c>
      <c r="L72" s="23" t="s">
        <v>317</v>
      </c>
      <c r="M72" s="23">
        <v>1</v>
      </c>
      <c r="N72" s="23" t="s">
        <v>239</v>
      </c>
      <c r="O72" s="23" t="s">
        <v>270</v>
      </c>
      <c r="P72" s="23">
        <v>56014</v>
      </c>
      <c r="Q72" s="1" t="s">
        <v>9</v>
      </c>
      <c r="R72" s="9">
        <v>2605</v>
      </c>
      <c r="S72" s="1">
        <v>2</v>
      </c>
      <c r="T72" s="9">
        <v>5210</v>
      </c>
      <c r="U72" s="9">
        <v>5835.2</v>
      </c>
    </row>
    <row r="73" spans="3:21" x14ac:dyDescent="0.2">
      <c r="C73" s="4">
        <v>65</v>
      </c>
      <c r="D73" s="23">
        <v>1058</v>
      </c>
      <c r="E73" s="23">
        <v>44214</v>
      </c>
      <c r="F73" s="23">
        <v>2100</v>
      </c>
      <c r="G73" s="4">
        <v>35</v>
      </c>
      <c r="H73" s="23">
        <v>7</v>
      </c>
      <c r="I73" s="23" t="s">
        <v>294</v>
      </c>
      <c r="J73" s="23" t="s">
        <v>271</v>
      </c>
      <c r="K73" s="23">
        <v>16</v>
      </c>
      <c r="L73" s="23" t="s">
        <v>318</v>
      </c>
      <c r="M73" s="23">
        <v>7</v>
      </c>
      <c r="N73" s="23" t="s">
        <v>19</v>
      </c>
      <c r="O73" s="23" t="s">
        <v>67</v>
      </c>
      <c r="P73" s="23">
        <v>13628</v>
      </c>
      <c r="Q73" s="4" t="s">
        <v>179</v>
      </c>
      <c r="R73" s="8">
        <v>1350</v>
      </c>
      <c r="S73" s="4">
        <v>1</v>
      </c>
      <c r="T73" s="8">
        <v>0</v>
      </c>
      <c r="U73" s="8">
        <v>0</v>
      </c>
    </row>
    <row r="74" spans="3:21" x14ac:dyDescent="0.2">
      <c r="C74" s="4">
        <v>66</v>
      </c>
      <c r="D74" s="23">
        <v>1058</v>
      </c>
      <c r="E74" s="23">
        <v>44214</v>
      </c>
      <c r="F74" s="23">
        <v>2100</v>
      </c>
      <c r="G74" s="4">
        <v>35</v>
      </c>
      <c r="H74" s="23">
        <v>7</v>
      </c>
      <c r="I74" s="23" t="s">
        <v>294</v>
      </c>
      <c r="J74" s="23" t="s">
        <v>271</v>
      </c>
      <c r="K74" s="23">
        <v>16</v>
      </c>
      <c r="L74" s="23" t="s">
        <v>318</v>
      </c>
      <c r="M74" s="23">
        <v>7</v>
      </c>
      <c r="N74" s="23" t="s">
        <v>19</v>
      </c>
      <c r="O74" s="23" t="s">
        <v>67</v>
      </c>
      <c r="P74" s="23">
        <v>13628</v>
      </c>
      <c r="Q74" s="4" t="s">
        <v>180</v>
      </c>
      <c r="R74" s="8">
        <v>1350</v>
      </c>
      <c r="S74" s="4">
        <v>-1</v>
      </c>
      <c r="T74" s="8">
        <v>0</v>
      </c>
      <c r="U74" s="8">
        <v>0</v>
      </c>
    </row>
    <row r="75" spans="3:21" x14ac:dyDescent="0.2">
      <c r="C75" s="1">
        <v>67</v>
      </c>
      <c r="D75" s="23">
        <v>1064</v>
      </c>
      <c r="E75" s="23">
        <v>44215</v>
      </c>
      <c r="F75" s="23">
        <v>2200</v>
      </c>
      <c r="G75" s="1">
        <v>29</v>
      </c>
      <c r="H75" s="23">
        <v>6</v>
      </c>
      <c r="I75" s="23" t="s">
        <v>304</v>
      </c>
      <c r="J75" s="23" t="s">
        <v>61</v>
      </c>
      <c r="K75" s="23">
        <v>17</v>
      </c>
      <c r="L75" s="23" t="s">
        <v>310</v>
      </c>
      <c r="M75" s="23">
        <v>8</v>
      </c>
      <c r="N75" s="23" t="s">
        <v>13</v>
      </c>
      <c r="O75" s="23" t="s">
        <v>69</v>
      </c>
      <c r="P75" s="23">
        <v>8335</v>
      </c>
      <c r="Q75" s="1" t="s">
        <v>171</v>
      </c>
      <c r="R75" s="9">
        <v>1435</v>
      </c>
      <c r="S75" s="1">
        <v>-2</v>
      </c>
      <c r="T75" s="9">
        <v>-2870</v>
      </c>
      <c r="U75" s="9">
        <v>-3214.4</v>
      </c>
    </row>
    <row r="76" spans="3:21" x14ac:dyDescent="0.2">
      <c r="C76" s="1">
        <v>68</v>
      </c>
      <c r="D76" s="23">
        <v>1064</v>
      </c>
      <c r="E76" s="23">
        <v>44215</v>
      </c>
      <c r="F76" s="23">
        <v>2200</v>
      </c>
      <c r="G76" s="1">
        <v>29</v>
      </c>
      <c r="H76" s="23">
        <v>6</v>
      </c>
      <c r="I76" s="23" t="s">
        <v>304</v>
      </c>
      <c r="J76" s="23" t="s">
        <v>61</v>
      </c>
      <c r="K76" s="23">
        <v>17</v>
      </c>
      <c r="L76" s="23" t="s">
        <v>310</v>
      </c>
      <c r="M76" s="23">
        <v>8</v>
      </c>
      <c r="N76" s="23" t="s">
        <v>13</v>
      </c>
      <c r="O76" s="23" t="s">
        <v>69</v>
      </c>
      <c r="P76" s="23">
        <v>8335</v>
      </c>
      <c r="Q76" s="1" t="s">
        <v>272</v>
      </c>
      <c r="R76" s="9">
        <v>1435</v>
      </c>
      <c r="S76" s="1">
        <v>-2</v>
      </c>
      <c r="T76" s="9">
        <v>-2870</v>
      </c>
      <c r="U76" s="9">
        <v>-3214.4</v>
      </c>
    </row>
    <row r="77" spans="3:21" x14ac:dyDescent="0.2">
      <c r="C77" s="4">
        <v>69</v>
      </c>
      <c r="D77" s="23">
        <v>1089</v>
      </c>
      <c r="E77" s="23">
        <v>44251</v>
      </c>
      <c r="F77" s="23">
        <v>2300</v>
      </c>
      <c r="G77" s="4">
        <v>33</v>
      </c>
      <c r="H77" s="23">
        <v>7</v>
      </c>
      <c r="I77" s="23" t="s">
        <v>294</v>
      </c>
      <c r="J77" s="23" t="s">
        <v>70</v>
      </c>
      <c r="K77" s="23">
        <v>14</v>
      </c>
      <c r="L77" s="23" t="s">
        <v>311</v>
      </c>
      <c r="M77" s="23">
        <v>7</v>
      </c>
      <c r="N77" s="23" t="s">
        <v>19</v>
      </c>
      <c r="O77" s="23" t="s">
        <v>71</v>
      </c>
      <c r="P77" s="23">
        <v>2124</v>
      </c>
      <c r="Q77" s="4" t="s">
        <v>174</v>
      </c>
      <c r="R77" s="8">
        <v>358.74</v>
      </c>
      <c r="S77" s="4">
        <v>-2</v>
      </c>
      <c r="T77" s="8">
        <v>-717.48</v>
      </c>
      <c r="U77" s="8">
        <v>-803.57760000000007</v>
      </c>
    </row>
    <row r="78" spans="3:21" x14ac:dyDescent="0.2">
      <c r="C78" s="4">
        <v>70</v>
      </c>
      <c r="D78" s="23">
        <v>1089</v>
      </c>
      <c r="E78" s="23">
        <v>44251</v>
      </c>
      <c r="F78" s="23">
        <v>2300</v>
      </c>
      <c r="G78" s="4">
        <v>33</v>
      </c>
      <c r="H78" s="23">
        <v>7</v>
      </c>
      <c r="I78" s="23" t="s">
        <v>294</v>
      </c>
      <c r="J78" s="23" t="s">
        <v>70</v>
      </c>
      <c r="K78" s="23">
        <v>14</v>
      </c>
      <c r="L78" s="23" t="s">
        <v>311</v>
      </c>
      <c r="M78" s="23">
        <v>7</v>
      </c>
      <c r="N78" s="23" t="s">
        <v>19</v>
      </c>
      <c r="O78" s="23" t="s">
        <v>71</v>
      </c>
      <c r="P78" s="23">
        <v>2124</v>
      </c>
      <c r="Q78" s="4" t="s">
        <v>273</v>
      </c>
      <c r="R78" s="8">
        <v>358.74</v>
      </c>
      <c r="S78" s="4">
        <v>-2</v>
      </c>
      <c r="T78" s="8">
        <v>-717.48</v>
      </c>
      <c r="U78" s="8">
        <v>-803.57760000000007</v>
      </c>
    </row>
    <row r="79" spans="3:21" x14ac:dyDescent="0.2">
      <c r="C79" s="1">
        <v>71</v>
      </c>
      <c r="D79" s="23">
        <v>1090</v>
      </c>
      <c r="E79" s="23">
        <v>44251</v>
      </c>
      <c r="F79" s="23">
        <v>2400</v>
      </c>
      <c r="G79" s="1">
        <v>8</v>
      </c>
      <c r="H79" s="23">
        <v>2</v>
      </c>
      <c r="I79" s="23" t="s">
        <v>302</v>
      </c>
      <c r="J79" s="23" t="s">
        <v>274</v>
      </c>
      <c r="K79" s="23">
        <v>18</v>
      </c>
      <c r="L79" s="23" t="s">
        <v>319</v>
      </c>
      <c r="M79" s="23">
        <v>8</v>
      </c>
      <c r="N79" s="23" t="s">
        <v>13</v>
      </c>
      <c r="O79" s="23" t="s">
        <v>73</v>
      </c>
      <c r="P79" s="23">
        <v>8360</v>
      </c>
      <c r="Q79" s="1" t="s">
        <v>133</v>
      </c>
      <c r="R79" s="9">
        <v>2000</v>
      </c>
      <c r="S79" s="1">
        <v>4</v>
      </c>
      <c r="T79" s="9">
        <v>8000</v>
      </c>
      <c r="U79" s="9">
        <v>8960</v>
      </c>
    </row>
    <row r="80" spans="3:21" x14ac:dyDescent="0.2">
      <c r="C80" s="1">
        <v>72</v>
      </c>
      <c r="D80" s="23">
        <v>1090</v>
      </c>
      <c r="E80" s="23">
        <v>44251</v>
      </c>
      <c r="F80" s="23">
        <v>2400</v>
      </c>
      <c r="G80" s="1">
        <v>8</v>
      </c>
      <c r="H80" s="23">
        <v>2</v>
      </c>
      <c r="I80" s="23" t="s">
        <v>302</v>
      </c>
      <c r="J80" s="23" t="s">
        <v>274</v>
      </c>
      <c r="K80" s="23">
        <v>18</v>
      </c>
      <c r="L80" s="23" t="s">
        <v>319</v>
      </c>
      <c r="M80" s="23">
        <v>8</v>
      </c>
      <c r="N80" s="23" t="s">
        <v>13</v>
      </c>
      <c r="O80" s="23" t="s">
        <v>73</v>
      </c>
      <c r="P80" s="23">
        <v>8360</v>
      </c>
      <c r="Q80" s="1" t="s">
        <v>134</v>
      </c>
      <c r="R80" s="9">
        <v>2000</v>
      </c>
      <c r="S80" s="1">
        <v>4</v>
      </c>
      <c r="T80" s="9">
        <v>8000</v>
      </c>
      <c r="U80" s="9">
        <v>8960</v>
      </c>
    </row>
    <row r="81" spans="3:21" x14ac:dyDescent="0.2">
      <c r="C81" s="1">
        <v>73</v>
      </c>
      <c r="D81" s="23">
        <v>1090</v>
      </c>
      <c r="E81" s="23">
        <v>44251</v>
      </c>
      <c r="F81" s="23">
        <v>2400</v>
      </c>
      <c r="G81" s="1">
        <v>8</v>
      </c>
      <c r="H81" s="23">
        <v>2</v>
      </c>
      <c r="I81" s="23" t="s">
        <v>302</v>
      </c>
      <c r="J81" s="23" t="s">
        <v>274</v>
      </c>
      <c r="K81" s="23">
        <v>18</v>
      </c>
      <c r="L81" s="23" t="s">
        <v>319</v>
      </c>
      <c r="M81" s="23">
        <v>8</v>
      </c>
      <c r="N81" s="23" t="s">
        <v>13</v>
      </c>
      <c r="O81" s="23" t="s">
        <v>73</v>
      </c>
      <c r="P81" s="23">
        <v>8360</v>
      </c>
      <c r="Q81" s="1" t="s">
        <v>136</v>
      </c>
      <c r="R81" s="9">
        <v>2000</v>
      </c>
      <c r="S81" s="1">
        <v>4</v>
      </c>
      <c r="T81" s="9">
        <v>8000</v>
      </c>
      <c r="U81" s="9">
        <v>8960</v>
      </c>
    </row>
    <row r="82" spans="3:21" x14ac:dyDescent="0.2">
      <c r="C82" s="1">
        <v>74</v>
      </c>
      <c r="D82" s="23">
        <v>1090</v>
      </c>
      <c r="E82" s="23">
        <v>44251</v>
      </c>
      <c r="F82" s="23">
        <v>2400</v>
      </c>
      <c r="G82" s="1">
        <v>8</v>
      </c>
      <c r="H82" s="23">
        <v>2</v>
      </c>
      <c r="I82" s="23" t="s">
        <v>302</v>
      </c>
      <c r="J82" s="23" t="s">
        <v>274</v>
      </c>
      <c r="K82" s="23">
        <v>18</v>
      </c>
      <c r="L82" s="23" t="s">
        <v>319</v>
      </c>
      <c r="M82" s="23">
        <v>8</v>
      </c>
      <c r="N82" s="23" t="s">
        <v>13</v>
      </c>
      <c r="O82" s="23" t="s">
        <v>73</v>
      </c>
      <c r="P82" s="23">
        <v>8360</v>
      </c>
      <c r="Q82" s="1" t="s">
        <v>137</v>
      </c>
      <c r="R82" s="9">
        <v>2000</v>
      </c>
      <c r="S82" s="1">
        <v>4</v>
      </c>
      <c r="T82" s="9">
        <v>8000</v>
      </c>
      <c r="U82" s="9">
        <v>8960</v>
      </c>
    </row>
    <row r="83" spans="3:21" x14ac:dyDescent="0.2">
      <c r="C83" s="4">
        <v>75</v>
      </c>
      <c r="D83" s="23">
        <v>1091</v>
      </c>
      <c r="E83" s="23">
        <v>44244</v>
      </c>
      <c r="F83" s="23">
        <v>2500</v>
      </c>
      <c r="G83" s="4">
        <v>11</v>
      </c>
      <c r="H83" s="23">
        <v>3</v>
      </c>
      <c r="I83" s="23" t="s">
        <v>303</v>
      </c>
      <c r="J83" s="23" t="s">
        <v>74</v>
      </c>
      <c r="K83" s="23">
        <v>6</v>
      </c>
      <c r="L83" s="23" t="s">
        <v>320</v>
      </c>
      <c r="M83" s="23">
        <v>2</v>
      </c>
      <c r="N83" s="23" t="s">
        <v>241</v>
      </c>
      <c r="O83" s="23" t="s">
        <v>76</v>
      </c>
      <c r="P83" s="23">
        <v>51281</v>
      </c>
      <c r="Q83" s="4" t="s">
        <v>210</v>
      </c>
      <c r="R83" s="8">
        <v>6665.33</v>
      </c>
      <c r="S83" s="4">
        <v>3</v>
      </c>
      <c r="T83" s="8">
        <v>19395.989999999998</v>
      </c>
      <c r="U83" s="8">
        <v>21723.5088</v>
      </c>
    </row>
    <row r="84" spans="3:21" x14ac:dyDescent="0.2">
      <c r="C84" s="4">
        <v>76</v>
      </c>
      <c r="D84" s="23">
        <v>1091</v>
      </c>
      <c r="E84" s="23">
        <v>44244</v>
      </c>
      <c r="F84" s="23">
        <v>2500</v>
      </c>
      <c r="G84" s="4">
        <v>11</v>
      </c>
      <c r="H84" s="23">
        <v>3</v>
      </c>
      <c r="I84" s="23" t="s">
        <v>303</v>
      </c>
      <c r="J84" s="23" t="s">
        <v>74</v>
      </c>
      <c r="K84" s="23">
        <v>6</v>
      </c>
      <c r="L84" s="23" t="s">
        <v>320</v>
      </c>
      <c r="M84" s="23">
        <v>2</v>
      </c>
      <c r="N84" s="23" t="s">
        <v>241</v>
      </c>
      <c r="O84" s="23" t="s">
        <v>76</v>
      </c>
      <c r="P84" s="23">
        <v>51281</v>
      </c>
      <c r="Q84" s="4" t="s">
        <v>211</v>
      </c>
      <c r="R84" s="8">
        <v>6665.33</v>
      </c>
      <c r="S84" s="4">
        <v>3</v>
      </c>
      <c r="T84" s="8">
        <v>19395.989999999998</v>
      </c>
      <c r="U84" s="8">
        <v>21723.5088</v>
      </c>
    </row>
    <row r="85" spans="3:21" x14ac:dyDescent="0.2">
      <c r="C85" s="4">
        <v>77</v>
      </c>
      <c r="D85" s="23">
        <v>1091</v>
      </c>
      <c r="E85" s="23">
        <v>44244</v>
      </c>
      <c r="F85" s="23">
        <v>2500</v>
      </c>
      <c r="G85" s="4">
        <v>12</v>
      </c>
      <c r="H85" s="23">
        <v>3</v>
      </c>
      <c r="I85" s="23" t="s">
        <v>303</v>
      </c>
      <c r="J85" s="23" t="s">
        <v>275</v>
      </c>
      <c r="K85" s="23">
        <v>5</v>
      </c>
      <c r="L85" s="23" t="s">
        <v>321</v>
      </c>
      <c r="M85" s="23">
        <v>2</v>
      </c>
      <c r="N85" s="23" t="s">
        <v>241</v>
      </c>
      <c r="O85" s="23" t="s">
        <v>276</v>
      </c>
      <c r="P85" s="23">
        <v>51287</v>
      </c>
      <c r="Q85" s="4" t="s">
        <v>212</v>
      </c>
      <c r="R85" s="8">
        <v>6065.33</v>
      </c>
      <c r="S85" s="4">
        <v>3</v>
      </c>
      <c r="T85" s="8">
        <v>19395.989999999998</v>
      </c>
      <c r="U85" s="8">
        <v>21723.5088</v>
      </c>
    </row>
    <row r="86" spans="3:21" x14ac:dyDescent="0.2">
      <c r="C86" s="1">
        <v>78</v>
      </c>
      <c r="D86" s="23">
        <v>1102</v>
      </c>
      <c r="E86" s="23">
        <v>44253</v>
      </c>
      <c r="F86" s="23">
        <v>2600</v>
      </c>
      <c r="G86" s="1">
        <v>26</v>
      </c>
      <c r="H86" s="23">
        <v>6</v>
      </c>
      <c r="I86" s="23" t="s">
        <v>304</v>
      </c>
      <c r="J86" s="23" t="s">
        <v>78</v>
      </c>
      <c r="K86" s="23">
        <v>13</v>
      </c>
      <c r="L86" s="23" t="s">
        <v>315</v>
      </c>
      <c r="M86" s="23">
        <v>8</v>
      </c>
      <c r="N86" s="23" t="s">
        <v>13</v>
      </c>
      <c r="O86" s="23" t="s">
        <v>79</v>
      </c>
      <c r="P86" s="23">
        <v>2136</v>
      </c>
      <c r="Q86" s="1" t="s">
        <v>157</v>
      </c>
      <c r="R86" s="9">
        <v>374.63</v>
      </c>
      <c r="S86" s="1">
        <v>6</v>
      </c>
      <c r="T86" s="9">
        <v>2247.7800000000002</v>
      </c>
      <c r="U86" s="9">
        <f>T86*1.12</f>
        <v>2517.5136000000007</v>
      </c>
    </row>
    <row r="87" spans="3:21" x14ac:dyDescent="0.2">
      <c r="C87" s="1">
        <v>79</v>
      </c>
      <c r="D87" s="23">
        <v>1102</v>
      </c>
      <c r="E87" s="23">
        <v>44253</v>
      </c>
      <c r="F87" s="23">
        <v>2600</v>
      </c>
      <c r="G87" s="1">
        <v>26</v>
      </c>
      <c r="H87" s="23">
        <v>6</v>
      </c>
      <c r="I87" s="23" t="s">
        <v>304</v>
      </c>
      <c r="J87" s="23" t="s">
        <v>78</v>
      </c>
      <c r="K87" s="23">
        <v>13</v>
      </c>
      <c r="L87" s="23" t="s">
        <v>315</v>
      </c>
      <c r="M87" s="23">
        <v>8</v>
      </c>
      <c r="N87" s="23" t="s">
        <v>13</v>
      </c>
      <c r="O87" s="23" t="s">
        <v>79</v>
      </c>
      <c r="P87" s="23">
        <v>2136</v>
      </c>
      <c r="Q87" s="1" t="s">
        <v>158</v>
      </c>
      <c r="R87" s="9">
        <v>374.63</v>
      </c>
      <c r="S87" s="1">
        <v>6</v>
      </c>
      <c r="T87" s="9">
        <v>2247.7800000000002</v>
      </c>
      <c r="U87" s="9">
        <v>2517.5136000000002</v>
      </c>
    </row>
    <row r="88" spans="3:21" x14ac:dyDescent="0.2">
      <c r="C88" s="1">
        <v>80</v>
      </c>
      <c r="D88" s="23">
        <v>1102</v>
      </c>
      <c r="E88" s="23">
        <v>44253</v>
      </c>
      <c r="F88" s="23">
        <v>2600</v>
      </c>
      <c r="G88" s="1">
        <v>26</v>
      </c>
      <c r="H88" s="23">
        <v>6</v>
      </c>
      <c r="I88" s="23" t="s">
        <v>304</v>
      </c>
      <c r="J88" s="23" t="s">
        <v>78</v>
      </c>
      <c r="K88" s="23">
        <v>13</v>
      </c>
      <c r="L88" s="23" t="s">
        <v>315</v>
      </c>
      <c r="M88" s="23">
        <v>8</v>
      </c>
      <c r="N88" s="23" t="s">
        <v>13</v>
      </c>
      <c r="O88" s="23" t="s">
        <v>79</v>
      </c>
      <c r="P88" s="23">
        <v>2136</v>
      </c>
      <c r="Q88" s="1" t="s">
        <v>161</v>
      </c>
      <c r="R88" s="9">
        <v>374.63</v>
      </c>
      <c r="S88" s="1">
        <v>6</v>
      </c>
      <c r="T88" s="9">
        <v>2247.7800000000002</v>
      </c>
      <c r="U88" s="9">
        <v>2517.5136000000002</v>
      </c>
    </row>
    <row r="89" spans="3:21" x14ac:dyDescent="0.2">
      <c r="C89" s="1">
        <v>81</v>
      </c>
      <c r="D89" s="23">
        <v>1102</v>
      </c>
      <c r="E89" s="23">
        <v>44253</v>
      </c>
      <c r="F89" s="23">
        <v>2600</v>
      </c>
      <c r="G89" s="1">
        <v>26</v>
      </c>
      <c r="H89" s="23">
        <v>6</v>
      </c>
      <c r="I89" s="23" t="s">
        <v>304</v>
      </c>
      <c r="J89" s="23" t="s">
        <v>78</v>
      </c>
      <c r="K89" s="23">
        <v>13</v>
      </c>
      <c r="L89" s="23" t="s">
        <v>315</v>
      </c>
      <c r="M89" s="23">
        <v>8</v>
      </c>
      <c r="N89" s="23" t="s">
        <v>13</v>
      </c>
      <c r="O89" s="23" t="s">
        <v>79</v>
      </c>
      <c r="P89" s="23">
        <v>2136</v>
      </c>
      <c r="Q89" s="1" t="s">
        <v>162</v>
      </c>
      <c r="R89" s="9">
        <v>374.63</v>
      </c>
      <c r="S89" s="1">
        <v>6</v>
      </c>
      <c r="T89" s="9">
        <v>2247.7800000000002</v>
      </c>
      <c r="U89" s="9">
        <v>2517.5136000000002</v>
      </c>
    </row>
    <row r="90" spans="3:21" x14ac:dyDescent="0.2">
      <c r="C90" s="1">
        <v>82</v>
      </c>
      <c r="D90" s="23">
        <v>1102</v>
      </c>
      <c r="E90" s="23">
        <v>44253</v>
      </c>
      <c r="F90" s="23">
        <v>2600</v>
      </c>
      <c r="G90" s="1">
        <v>26</v>
      </c>
      <c r="H90" s="23">
        <v>6</v>
      </c>
      <c r="I90" s="23" t="s">
        <v>304</v>
      </c>
      <c r="J90" s="23" t="s">
        <v>78</v>
      </c>
      <c r="K90" s="23">
        <v>13</v>
      </c>
      <c r="L90" s="23" t="s">
        <v>315</v>
      </c>
      <c r="M90" s="23">
        <v>8</v>
      </c>
      <c r="N90" s="23" t="s">
        <v>13</v>
      </c>
      <c r="O90" s="23" t="s">
        <v>79</v>
      </c>
      <c r="P90" s="23">
        <v>2136</v>
      </c>
      <c r="Q90" s="1" t="s">
        <v>164</v>
      </c>
      <c r="R90" s="9">
        <v>374.63</v>
      </c>
      <c r="S90" s="1">
        <v>6</v>
      </c>
      <c r="T90" s="9">
        <v>2247.7800000000002</v>
      </c>
      <c r="U90" s="9">
        <v>2517.5136000000002</v>
      </c>
    </row>
    <row r="91" spans="3:21" x14ac:dyDescent="0.2">
      <c r="C91" s="1">
        <v>83</v>
      </c>
      <c r="D91" s="23">
        <v>1102</v>
      </c>
      <c r="E91" s="23">
        <v>44253</v>
      </c>
      <c r="F91" s="23">
        <v>2600</v>
      </c>
      <c r="G91" s="1">
        <v>26</v>
      </c>
      <c r="H91" s="23">
        <v>6</v>
      </c>
      <c r="I91" s="23" t="s">
        <v>304</v>
      </c>
      <c r="J91" s="23" t="s">
        <v>78</v>
      </c>
      <c r="K91" s="23">
        <v>13</v>
      </c>
      <c r="L91" s="23" t="s">
        <v>315</v>
      </c>
      <c r="M91" s="23">
        <v>8</v>
      </c>
      <c r="N91" s="23" t="s">
        <v>13</v>
      </c>
      <c r="O91" s="23" t="s">
        <v>79</v>
      </c>
      <c r="P91" s="23">
        <v>2136</v>
      </c>
      <c r="Q91" s="1" t="s">
        <v>165</v>
      </c>
      <c r="R91" s="9">
        <v>374.63</v>
      </c>
      <c r="S91" s="1">
        <v>6</v>
      </c>
      <c r="T91" s="9">
        <v>2247.7800000000002</v>
      </c>
      <c r="U91" s="9">
        <v>2517.5136000000002</v>
      </c>
    </row>
    <row r="92" spans="3:21" x14ac:dyDescent="0.2">
      <c r="C92" s="4">
        <v>84</v>
      </c>
      <c r="D92" s="23">
        <v>1105</v>
      </c>
      <c r="E92" s="23">
        <v>44253</v>
      </c>
      <c r="F92" s="23">
        <v>2700</v>
      </c>
      <c r="G92" s="4">
        <v>13</v>
      </c>
      <c r="H92" s="23">
        <v>3</v>
      </c>
      <c r="I92" s="23" t="s">
        <v>303</v>
      </c>
      <c r="J92" s="23" t="s">
        <v>80</v>
      </c>
      <c r="K92" s="23">
        <v>13</v>
      </c>
      <c r="L92" s="23" t="s">
        <v>315</v>
      </c>
      <c r="M92" s="23">
        <v>8</v>
      </c>
      <c r="N92" s="23" t="s">
        <v>13</v>
      </c>
      <c r="O92" s="23" t="s">
        <v>81</v>
      </c>
      <c r="P92" s="23">
        <v>8211010</v>
      </c>
      <c r="Q92" s="4" t="s">
        <v>231</v>
      </c>
      <c r="R92" s="8">
        <v>499.5</v>
      </c>
      <c r="S92" s="4">
        <v>3</v>
      </c>
      <c r="T92" s="8">
        <v>1498.5</v>
      </c>
      <c r="U92" s="8">
        <v>1678.32</v>
      </c>
    </row>
    <row r="93" spans="3:21" x14ac:dyDescent="0.2">
      <c r="C93" s="4">
        <v>85</v>
      </c>
      <c r="D93" s="23">
        <v>1105</v>
      </c>
      <c r="E93" s="23">
        <v>44253</v>
      </c>
      <c r="F93" s="23">
        <v>2700</v>
      </c>
      <c r="G93" s="4">
        <v>13</v>
      </c>
      <c r="H93" s="23">
        <v>3</v>
      </c>
      <c r="I93" s="23" t="s">
        <v>303</v>
      </c>
      <c r="J93" s="23" t="s">
        <v>80</v>
      </c>
      <c r="K93" s="23">
        <v>13</v>
      </c>
      <c r="L93" s="23" t="s">
        <v>315</v>
      </c>
      <c r="M93" s="23">
        <v>8</v>
      </c>
      <c r="N93" s="23" t="s">
        <v>13</v>
      </c>
      <c r="O93" s="23" t="s">
        <v>81</v>
      </c>
      <c r="P93" s="23">
        <v>8211010</v>
      </c>
      <c r="Q93" s="4" t="s">
        <v>213</v>
      </c>
      <c r="R93" s="8">
        <v>499.5</v>
      </c>
      <c r="S93" s="4">
        <v>3</v>
      </c>
      <c r="T93" s="8">
        <v>1498.5</v>
      </c>
      <c r="U93" s="8">
        <v>1678.32</v>
      </c>
    </row>
    <row r="94" spans="3:21" x14ac:dyDescent="0.2">
      <c r="C94" s="4">
        <v>86</v>
      </c>
      <c r="D94" s="23">
        <v>1105</v>
      </c>
      <c r="E94" s="23">
        <v>44253</v>
      </c>
      <c r="F94" s="23">
        <v>2700</v>
      </c>
      <c r="G94" s="4">
        <v>13</v>
      </c>
      <c r="H94" s="23">
        <v>3</v>
      </c>
      <c r="I94" s="23" t="s">
        <v>303</v>
      </c>
      <c r="J94" s="23" t="s">
        <v>80</v>
      </c>
      <c r="K94" s="23">
        <v>13</v>
      </c>
      <c r="L94" s="23" t="s">
        <v>315</v>
      </c>
      <c r="M94" s="23">
        <v>8</v>
      </c>
      <c r="N94" s="23" t="s">
        <v>13</v>
      </c>
      <c r="O94" s="23" t="s">
        <v>81</v>
      </c>
      <c r="P94" s="23">
        <v>8211010</v>
      </c>
      <c r="Q94" s="4" t="s">
        <v>214</v>
      </c>
      <c r="R94" s="8">
        <v>499.5</v>
      </c>
      <c r="S94" s="4">
        <v>3</v>
      </c>
      <c r="T94" s="8">
        <v>1498.5</v>
      </c>
      <c r="U94" s="8">
        <v>1678.32</v>
      </c>
    </row>
    <row r="95" spans="3:21" x14ac:dyDescent="0.2">
      <c r="C95" s="1">
        <v>87</v>
      </c>
      <c r="D95" s="23">
        <v>1107</v>
      </c>
      <c r="E95" s="23">
        <v>44260</v>
      </c>
      <c r="F95" s="23">
        <v>2800</v>
      </c>
      <c r="G95" s="1">
        <v>26</v>
      </c>
      <c r="H95" s="23">
        <v>6</v>
      </c>
      <c r="I95" s="23" t="s">
        <v>304</v>
      </c>
      <c r="J95" s="23" t="s">
        <v>78</v>
      </c>
      <c r="K95" s="23">
        <v>13</v>
      </c>
      <c r="L95" s="23" t="s">
        <v>315</v>
      </c>
      <c r="M95" s="23">
        <v>8</v>
      </c>
      <c r="N95" s="23" t="s">
        <v>13</v>
      </c>
      <c r="O95" s="23" t="s">
        <v>79</v>
      </c>
      <c r="P95" s="23">
        <v>2136</v>
      </c>
      <c r="Q95" s="1" t="s">
        <v>159</v>
      </c>
      <c r="R95" s="9">
        <v>374.63</v>
      </c>
      <c r="S95" s="1">
        <v>3</v>
      </c>
      <c r="T95" s="9">
        <v>1123.8899999999999</v>
      </c>
      <c r="U95" s="9">
        <v>1258.7567999999999</v>
      </c>
    </row>
    <row r="96" spans="3:21" x14ac:dyDescent="0.2">
      <c r="C96" s="1">
        <v>88</v>
      </c>
      <c r="D96" s="23">
        <v>1107</v>
      </c>
      <c r="E96" s="23">
        <v>44260</v>
      </c>
      <c r="F96" s="23">
        <v>2800</v>
      </c>
      <c r="G96" s="1">
        <v>26</v>
      </c>
      <c r="H96" s="23">
        <v>6</v>
      </c>
      <c r="I96" s="23" t="s">
        <v>304</v>
      </c>
      <c r="J96" s="23" t="s">
        <v>78</v>
      </c>
      <c r="K96" s="23">
        <v>13</v>
      </c>
      <c r="L96" s="23" t="s">
        <v>315</v>
      </c>
      <c r="M96" s="23">
        <v>8</v>
      </c>
      <c r="N96" s="23" t="s">
        <v>13</v>
      </c>
      <c r="O96" s="23" t="s">
        <v>79</v>
      </c>
      <c r="P96" s="23">
        <v>2136</v>
      </c>
      <c r="Q96" s="1" t="s">
        <v>160</v>
      </c>
      <c r="R96" s="9">
        <v>374.63</v>
      </c>
      <c r="S96" s="1">
        <v>3</v>
      </c>
      <c r="T96" s="9">
        <v>1123.8899999999999</v>
      </c>
      <c r="U96" s="9">
        <v>1258.7567999999999</v>
      </c>
    </row>
    <row r="97" spans="3:21" x14ac:dyDescent="0.2">
      <c r="C97" s="1">
        <v>89</v>
      </c>
      <c r="D97" s="23">
        <v>1107</v>
      </c>
      <c r="E97" s="23">
        <v>44260</v>
      </c>
      <c r="F97" s="23">
        <v>2800</v>
      </c>
      <c r="G97" s="1">
        <v>26</v>
      </c>
      <c r="H97" s="23">
        <v>6</v>
      </c>
      <c r="I97" s="23" t="s">
        <v>304</v>
      </c>
      <c r="J97" s="23" t="s">
        <v>78</v>
      </c>
      <c r="K97" s="23">
        <v>13</v>
      </c>
      <c r="L97" s="23" t="s">
        <v>315</v>
      </c>
      <c r="M97" s="23">
        <v>8</v>
      </c>
      <c r="N97" s="23" t="s">
        <v>13</v>
      </c>
      <c r="O97" s="23" t="s">
        <v>79</v>
      </c>
      <c r="P97" s="23">
        <v>2136</v>
      </c>
      <c r="Q97" s="1" t="s">
        <v>163</v>
      </c>
      <c r="R97" s="9">
        <v>374.63</v>
      </c>
      <c r="S97" s="1">
        <v>3</v>
      </c>
      <c r="T97" s="9">
        <v>1123.8899999999999</v>
      </c>
      <c r="U97" s="9">
        <v>1258.7567999999999</v>
      </c>
    </row>
    <row r="98" spans="3:21" x14ac:dyDescent="0.2">
      <c r="C98" s="4">
        <v>90</v>
      </c>
      <c r="D98" s="23">
        <v>1111</v>
      </c>
      <c r="E98" s="23">
        <v>44253</v>
      </c>
      <c r="F98" s="23">
        <v>2900</v>
      </c>
      <c r="G98" s="4">
        <v>28</v>
      </c>
      <c r="H98" s="23">
        <v>6</v>
      </c>
      <c r="I98" s="23" t="s">
        <v>304</v>
      </c>
      <c r="J98" s="23" t="s">
        <v>33</v>
      </c>
      <c r="K98" s="23">
        <v>15</v>
      </c>
      <c r="L98" s="23" t="s">
        <v>312</v>
      </c>
      <c r="M98" s="23">
        <v>7</v>
      </c>
      <c r="N98" s="23" t="s">
        <v>19</v>
      </c>
      <c r="O98" s="23" t="s">
        <v>82</v>
      </c>
      <c r="P98" s="23">
        <v>41398</v>
      </c>
      <c r="Q98" s="4" t="s">
        <v>168</v>
      </c>
      <c r="R98" s="8">
        <v>1200</v>
      </c>
      <c r="S98" s="4">
        <v>2</v>
      </c>
      <c r="T98" s="8">
        <v>2400</v>
      </c>
      <c r="U98" s="8">
        <v>2688</v>
      </c>
    </row>
    <row r="99" spans="3:21" x14ac:dyDescent="0.2">
      <c r="C99" s="4">
        <v>91</v>
      </c>
      <c r="D99" s="23">
        <v>1111</v>
      </c>
      <c r="E99" s="23">
        <v>44253</v>
      </c>
      <c r="F99" s="23">
        <v>2900</v>
      </c>
      <c r="G99" s="4">
        <v>28</v>
      </c>
      <c r="H99" s="23">
        <v>6</v>
      </c>
      <c r="I99" s="23" t="s">
        <v>304</v>
      </c>
      <c r="J99" s="23" t="s">
        <v>33</v>
      </c>
      <c r="K99" s="23">
        <v>15</v>
      </c>
      <c r="L99" s="23" t="s">
        <v>312</v>
      </c>
      <c r="M99" s="23">
        <v>7</v>
      </c>
      <c r="N99" s="23" t="s">
        <v>19</v>
      </c>
      <c r="O99" s="23" t="s">
        <v>82</v>
      </c>
      <c r="P99" s="23">
        <v>41398</v>
      </c>
      <c r="Q99" s="4" t="s">
        <v>169</v>
      </c>
      <c r="R99" s="8">
        <v>1200</v>
      </c>
      <c r="S99" s="4">
        <v>2</v>
      </c>
      <c r="T99" s="8">
        <v>2400</v>
      </c>
      <c r="U99" s="8">
        <v>2688</v>
      </c>
    </row>
    <row r="100" spans="3:21" x14ac:dyDescent="0.2">
      <c r="C100" s="4">
        <v>92</v>
      </c>
      <c r="D100" s="23">
        <v>1111</v>
      </c>
      <c r="E100" s="23">
        <v>44253</v>
      </c>
      <c r="F100" s="23">
        <v>2900</v>
      </c>
      <c r="G100" s="4">
        <v>43</v>
      </c>
      <c r="H100" s="23">
        <v>9</v>
      </c>
      <c r="I100" s="23" t="s">
        <v>305</v>
      </c>
      <c r="J100" s="23" t="s">
        <v>83</v>
      </c>
      <c r="K100" s="23">
        <v>17</v>
      </c>
      <c r="L100" s="23" t="s">
        <v>310</v>
      </c>
      <c r="M100" s="23">
        <v>8</v>
      </c>
      <c r="N100" s="23" t="s">
        <v>13</v>
      </c>
      <c r="O100" s="23" t="s">
        <v>84</v>
      </c>
      <c r="P100" s="23">
        <v>8335</v>
      </c>
      <c r="Q100" s="4" t="s">
        <v>194</v>
      </c>
      <c r="R100" s="8">
        <v>1435</v>
      </c>
      <c r="S100" s="4">
        <v>-1</v>
      </c>
      <c r="T100" s="8">
        <v>2400</v>
      </c>
      <c r="U100" s="8">
        <v>2688</v>
      </c>
    </row>
    <row r="101" spans="3:21" x14ac:dyDescent="0.2">
      <c r="C101" s="4">
        <v>93</v>
      </c>
      <c r="D101" s="23">
        <v>1111</v>
      </c>
      <c r="E101" s="23">
        <v>44253</v>
      </c>
      <c r="F101" s="23">
        <v>2900</v>
      </c>
      <c r="G101" s="4">
        <v>43</v>
      </c>
      <c r="H101" s="23">
        <v>9</v>
      </c>
      <c r="I101" s="23" t="s">
        <v>305</v>
      </c>
      <c r="J101" s="23" t="s">
        <v>83</v>
      </c>
      <c r="K101" s="23">
        <v>17</v>
      </c>
      <c r="L101" s="23" t="s">
        <v>310</v>
      </c>
      <c r="M101" s="23">
        <v>8</v>
      </c>
      <c r="N101" s="23" t="s">
        <v>13</v>
      </c>
      <c r="O101" s="23" t="s">
        <v>84</v>
      </c>
      <c r="P101" s="23">
        <v>8335</v>
      </c>
      <c r="Q101" s="4" t="s">
        <v>195</v>
      </c>
      <c r="R101" s="8">
        <v>1435</v>
      </c>
      <c r="S101" s="4">
        <v>1</v>
      </c>
      <c r="T101" s="8">
        <v>2400</v>
      </c>
      <c r="U101" s="8">
        <v>2688</v>
      </c>
    </row>
    <row r="102" spans="3:21" x14ac:dyDescent="0.2">
      <c r="C102" s="1">
        <v>94</v>
      </c>
      <c r="D102" s="23">
        <v>1114</v>
      </c>
      <c r="E102" s="23">
        <v>44263</v>
      </c>
      <c r="F102" s="23">
        <v>3000</v>
      </c>
      <c r="G102" s="1">
        <v>27</v>
      </c>
      <c r="H102" s="23">
        <v>6</v>
      </c>
      <c r="I102" s="23" t="s">
        <v>304</v>
      </c>
      <c r="J102" s="23" t="s">
        <v>85</v>
      </c>
      <c r="K102" s="23">
        <v>14</v>
      </c>
      <c r="L102" s="23" t="s">
        <v>311</v>
      </c>
      <c r="M102" s="23">
        <v>7</v>
      </c>
      <c r="N102" s="23" t="s">
        <v>19</v>
      </c>
      <c r="O102" s="23" t="s">
        <v>86</v>
      </c>
      <c r="P102" s="23">
        <v>2124</v>
      </c>
      <c r="Q102" s="1" t="s">
        <v>166</v>
      </c>
      <c r="R102" s="9">
        <v>358.74</v>
      </c>
      <c r="S102" s="1">
        <v>2</v>
      </c>
      <c r="T102" s="9">
        <v>717.48</v>
      </c>
      <c r="U102" s="9">
        <v>803.57760000000007</v>
      </c>
    </row>
    <row r="103" spans="3:21" x14ac:dyDescent="0.2">
      <c r="C103" s="1">
        <v>95</v>
      </c>
      <c r="D103" s="23">
        <v>1114</v>
      </c>
      <c r="E103" s="23">
        <v>44263</v>
      </c>
      <c r="F103" s="23">
        <v>3000</v>
      </c>
      <c r="G103" s="1">
        <v>27</v>
      </c>
      <c r="H103" s="23">
        <v>6</v>
      </c>
      <c r="I103" s="23" t="s">
        <v>304</v>
      </c>
      <c r="J103" s="23" t="s">
        <v>85</v>
      </c>
      <c r="K103" s="23">
        <v>14</v>
      </c>
      <c r="L103" s="23" t="s">
        <v>311</v>
      </c>
      <c r="M103" s="23">
        <v>7</v>
      </c>
      <c r="N103" s="23" t="s">
        <v>19</v>
      </c>
      <c r="O103" s="23" t="s">
        <v>86</v>
      </c>
      <c r="P103" s="23">
        <v>2124</v>
      </c>
      <c r="Q103" s="1" t="s">
        <v>167</v>
      </c>
      <c r="R103" s="9">
        <v>358.74</v>
      </c>
      <c r="S103" s="1">
        <v>2</v>
      </c>
      <c r="T103" s="9">
        <v>717.48</v>
      </c>
      <c r="U103" s="9">
        <v>803.57760000000007</v>
      </c>
    </row>
    <row r="104" spans="3:21" x14ac:dyDescent="0.2">
      <c r="C104" s="4">
        <v>96</v>
      </c>
      <c r="D104" s="23">
        <v>1117</v>
      </c>
      <c r="E104" s="23">
        <v>44259</v>
      </c>
      <c r="F104" s="23">
        <v>3100</v>
      </c>
      <c r="G104" s="4">
        <v>18</v>
      </c>
      <c r="H104" s="23">
        <v>4</v>
      </c>
      <c r="I104" s="23" t="s">
        <v>293</v>
      </c>
      <c r="J104" s="23" t="s">
        <v>47</v>
      </c>
      <c r="K104" s="23">
        <v>12</v>
      </c>
      <c r="L104" s="23" t="s">
        <v>48</v>
      </c>
      <c r="M104" s="23">
        <v>6</v>
      </c>
      <c r="N104" s="23" t="s">
        <v>267</v>
      </c>
      <c r="O104" s="23" t="s">
        <v>87</v>
      </c>
      <c r="P104" s="23">
        <v>8359</v>
      </c>
      <c r="Q104" s="4" t="s">
        <v>221</v>
      </c>
      <c r="R104" s="8">
        <v>710</v>
      </c>
      <c r="S104" s="4">
        <v>-1</v>
      </c>
      <c r="T104" s="8">
        <v>3000</v>
      </c>
      <c r="U104" s="8">
        <v>3360</v>
      </c>
    </row>
    <row r="105" spans="3:21" x14ac:dyDescent="0.2">
      <c r="C105" s="4">
        <v>97</v>
      </c>
      <c r="D105" s="23">
        <v>1117</v>
      </c>
      <c r="E105" s="23">
        <v>44259</v>
      </c>
      <c r="F105" s="23">
        <v>3100</v>
      </c>
      <c r="G105" s="4">
        <v>18</v>
      </c>
      <c r="H105" s="23">
        <v>4</v>
      </c>
      <c r="I105" s="23" t="s">
        <v>293</v>
      </c>
      <c r="J105" s="23" t="s">
        <v>47</v>
      </c>
      <c r="K105" s="23">
        <v>12</v>
      </c>
      <c r="L105" s="23" t="s">
        <v>48</v>
      </c>
      <c r="M105" s="23">
        <v>6</v>
      </c>
      <c r="N105" s="23" t="s">
        <v>267</v>
      </c>
      <c r="O105" s="23" t="s">
        <v>87</v>
      </c>
      <c r="P105" s="23">
        <v>8359</v>
      </c>
      <c r="Q105" s="4" t="s">
        <v>222</v>
      </c>
      <c r="R105" s="8">
        <v>710</v>
      </c>
      <c r="S105" s="4">
        <v>1</v>
      </c>
      <c r="T105" s="8">
        <v>3000</v>
      </c>
      <c r="U105" s="8">
        <v>3360</v>
      </c>
    </row>
    <row r="106" spans="3:21" x14ac:dyDescent="0.2">
      <c r="C106" s="4">
        <v>98</v>
      </c>
      <c r="D106" s="23">
        <v>1117</v>
      </c>
      <c r="E106" s="23">
        <v>44259</v>
      </c>
      <c r="F106" s="23">
        <v>3100</v>
      </c>
      <c r="G106" s="4">
        <v>48</v>
      </c>
      <c r="H106" s="23">
        <v>10</v>
      </c>
      <c r="I106" s="23" t="s">
        <v>297</v>
      </c>
      <c r="J106" s="23" t="s">
        <v>53</v>
      </c>
      <c r="K106" s="23">
        <v>17</v>
      </c>
      <c r="L106" s="23" t="s">
        <v>310</v>
      </c>
      <c r="M106" s="23">
        <v>8</v>
      </c>
      <c r="N106" s="23" t="s">
        <v>13</v>
      </c>
      <c r="O106" s="23" t="s">
        <v>88</v>
      </c>
      <c r="P106" s="23">
        <v>8355</v>
      </c>
      <c r="Q106" s="4" t="s">
        <v>206</v>
      </c>
      <c r="R106" s="8">
        <v>1500</v>
      </c>
      <c r="S106" s="4">
        <v>2</v>
      </c>
      <c r="T106" s="8">
        <v>3000</v>
      </c>
      <c r="U106" s="8">
        <v>3360</v>
      </c>
    </row>
    <row r="107" spans="3:21" x14ac:dyDescent="0.2">
      <c r="C107" s="4">
        <v>99</v>
      </c>
      <c r="D107" s="23">
        <v>1117</v>
      </c>
      <c r="E107" s="23">
        <v>44259</v>
      </c>
      <c r="F107" s="23">
        <v>3100</v>
      </c>
      <c r="G107" s="4">
        <v>48</v>
      </c>
      <c r="H107" s="23">
        <v>10</v>
      </c>
      <c r="I107" s="23" t="s">
        <v>297</v>
      </c>
      <c r="J107" s="23" t="s">
        <v>53</v>
      </c>
      <c r="K107" s="23">
        <v>17</v>
      </c>
      <c r="L107" s="23" t="s">
        <v>310</v>
      </c>
      <c r="M107" s="23">
        <v>8</v>
      </c>
      <c r="N107" s="23" t="s">
        <v>13</v>
      </c>
      <c r="O107" s="23" t="s">
        <v>88</v>
      </c>
      <c r="P107" s="23">
        <v>8355</v>
      </c>
      <c r="Q107" s="4" t="s">
        <v>207</v>
      </c>
      <c r="R107" s="8">
        <v>1500</v>
      </c>
      <c r="S107" s="4">
        <v>2</v>
      </c>
      <c r="T107" s="8">
        <v>3000</v>
      </c>
      <c r="U107" s="8">
        <v>3360</v>
      </c>
    </row>
    <row r="108" spans="3:21" x14ac:dyDescent="0.2">
      <c r="C108" s="1">
        <v>100</v>
      </c>
      <c r="D108" s="23">
        <v>1119</v>
      </c>
      <c r="E108" s="23">
        <v>44259</v>
      </c>
      <c r="F108" s="23">
        <v>3200</v>
      </c>
      <c r="G108" s="1">
        <v>18</v>
      </c>
      <c r="H108" s="23">
        <v>4</v>
      </c>
      <c r="I108" s="23" t="s">
        <v>293</v>
      </c>
      <c r="J108" s="23" t="s">
        <v>47</v>
      </c>
      <c r="K108" s="23">
        <v>12</v>
      </c>
      <c r="L108" s="23" t="s">
        <v>48</v>
      </c>
      <c r="M108" s="23">
        <v>6</v>
      </c>
      <c r="N108" s="23" t="s">
        <v>267</v>
      </c>
      <c r="O108" s="23" t="s">
        <v>87</v>
      </c>
      <c r="P108" s="23">
        <v>8359</v>
      </c>
      <c r="Q108" s="1" t="s">
        <v>223</v>
      </c>
      <c r="R108" s="9">
        <v>710</v>
      </c>
      <c r="S108" s="1">
        <v>1</v>
      </c>
      <c r="T108" s="9">
        <v>3710</v>
      </c>
      <c r="U108" s="9">
        <v>4155.2</v>
      </c>
    </row>
    <row r="109" spans="3:21" x14ac:dyDescent="0.2">
      <c r="C109" s="1">
        <v>101</v>
      </c>
      <c r="D109" s="23">
        <v>1119</v>
      </c>
      <c r="E109" s="23">
        <v>44259</v>
      </c>
      <c r="F109" s="23">
        <v>3200</v>
      </c>
      <c r="G109" s="1">
        <v>39</v>
      </c>
      <c r="H109" s="23">
        <v>8</v>
      </c>
      <c r="I109" s="23" t="s">
        <v>295</v>
      </c>
      <c r="J109" s="23" t="s">
        <v>90</v>
      </c>
      <c r="K109" s="23">
        <v>17</v>
      </c>
      <c r="L109" s="23" t="s">
        <v>310</v>
      </c>
      <c r="M109" s="23">
        <v>8</v>
      </c>
      <c r="N109" s="23" t="s">
        <v>13</v>
      </c>
      <c r="O109" s="23" t="s">
        <v>91</v>
      </c>
      <c r="P109" s="23">
        <v>41406</v>
      </c>
      <c r="Q109" s="1" t="s">
        <v>189</v>
      </c>
      <c r="R109" s="9">
        <v>1500</v>
      </c>
      <c r="S109" s="1">
        <v>2</v>
      </c>
      <c r="T109" s="9">
        <v>3710</v>
      </c>
      <c r="U109" s="9">
        <v>4155.2</v>
      </c>
    </row>
    <row r="110" spans="3:21" x14ac:dyDescent="0.2">
      <c r="C110" s="1">
        <v>102</v>
      </c>
      <c r="D110" s="23">
        <v>1119</v>
      </c>
      <c r="E110" s="23">
        <v>44259</v>
      </c>
      <c r="F110" s="23">
        <v>3200</v>
      </c>
      <c r="G110" s="1">
        <v>39</v>
      </c>
      <c r="H110" s="23">
        <v>8</v>
      </c>
      <c r="I110" s="23" t="s">
        <v>295</v>
      </c>
      <c r="J110" s="23" t="s">
        <v>90</v>
      </c>
      <c r="K110" s="23">
        <v>17</v>
      </c>
      <c r="L110" s="23" t="s">
        <v>310</v>
      </c>
      <c r="M110" s="23">
        <v>8</v>
      </c>
      <c r="N110" s="23" t="s">
        <v>13</v>
      </c>
      <c r="O110" s="23" t="s">
        <v>91</v>
      </c>
      <c r="P110" s="23">
        <v>41406</v>
      </c>
      <c r="Q110" s="1" t="s">
        <v>190</v>
      </c>
      <c r="R110" s="9">
        <v>1500</v>
      </c>
      <c r="S110" s="1">
        <v>2</v>
      </c>
      <c r="T110" s="9">
        <v>3710</v>
      </c>
      <c r="U110" s="9">
        <v>4155.2</v>
      </c>
    </row>
    <row r="111" spans="3:21" x14ac:dyDescent="0.2">
      <c r="C111" s="4">
        <v>103</v>
      </c>
      <c r="D111" s="23">
        <v>1150</v>
      </c>
      <c r="E111" s="23">
        <v>44313</v>
      </c>
      <c r="F111" s="23">
        <v>3300</v>
      </c>
      <c r="G111" s="4">
        <v>25</v>
      </c>
      <c r="H111" s="23">
        <v>5</v>
      </c>
      <c r="I111" s="23" t="s">
        <v>296</v>
      </c>
      <c r="J111" s="23" t="s">
        <v>92</v>
      </c>
      <c r="K111" s="23">
        <v>17</v>
      </c>
      <c r="L111" s="23" t="s">
        <v>310</v>
      </c>
      <c r="M111" s="23">
        <v>8</v>
      </c>
      <c r="N111" s="23" t="s">
        <v>13</v>
      </c>
      <c r="O111" s="23" t="s">
        <v>93</v>
      </c>
      <c r="P111" s="23">
        <v>8294</v>
      </c>
      <c r="Q111" s="4" t="s">
        <v>230</v>
      </c>
      <c r="R111" s="8">
        <v>1414.11</v>
      </c>
      <c r="S111" s="4">
        <v>1</v>
      </c>
      <c r="T111" s="8">
        <v>1414.11</v>
      </c>
      <c r="U111" s="8">
        <v>1583.8031999999998</v>
      </c>
    </row>
    <row r="112" spans="3:21" x14ac:dyDescent="0.2">
      <c r="C112" s="1">
        <v>104</v>
      </c>
      <c r="D112" s="23">
        <v>1151</v>
      </c>
      <c r="E112" s="23">
        <v>44314</v>
      </c>
      <c r="F112" s="23">
        <v>3400</v>
      </c>
      <c r="G112" s="1">
        <v>40</v>
      </c>
      <c r="H112" s="23">
        <v>9</v>
      </c>
      <c r="I112" s="23" t="s">
        <v>305</v>
      </c>
      <c r="J112" s="23" t="s">
        <v>94</v>
      </c>
      <c r="K112" s="23">
        <v>10</v>
      </c>
      <c r="L112" s="23" t="s">
        <v>306</v>
      </c>
      <c r="M112" s="23">
        <v>5</v>
      </c>
      <c r="N112" s="23" t="s">
        <v>1</v>
      </c>
      <c r="O112" s="23" t="s">
        <v>95</v>
      </c>
      <c r="P112" s="23">
        <v>1012</v>
      </c>
      <c r="Q112" s="1" t="s">
        <v>96</v>
      </c>
      <c r="R112" s="9">
        <v>133.16999999999999</v>
      </c>
      <c r="S112" s="1">
        <v>1</v>
      </c>
      <c r="T112" s="9">
        <v>133.16999999999999</v>
      </c>
      <c r="U112" s="9">
        <v>149.15039999999999</v>
      </c>
    </row>
    <row r="113" spans="3:21" x14ac:dyDescent="0.2">
      <c r="C113" s="4">
        <v>105</v>
      </c>
      <c r="D113" s="23">
        <v>1157</v>
      </c>
      <c r="E113" s="23">
        <v>44333</v>
      </c>
      <c r="F113" s="23">
        <v>3500</v>
      </c>
      <c r="G113" s="4">
        <v>35</v>
      </c>
      <c r="H113" s="23">
        <v>7</v>
      </c>
      <c r="I113" s="23" t="s">
        <v>294</v>
      </c>
      <c r="J113" s="23" t="s">
        <v>271</v>
      </c>
      <c r="K113" s="23">
        <v>16</v>
      </c>
      <c r="L113" s="23" t="s">
        <v>318</v>
      </c>
      <c r="M113" s="23">
        <v>7</v>
      </c>
      <c r="N113" s="23" t="s">
        <v>19</v>
      </c>
      <c r="O113" s="23" t="s">
        <v>67</v>
      </c>
      <c r="P113" s="23">
        <v>13628</v>
      </c>
      <c r="Q113" s="4" t="s">
        <v>181</v>
      </c>
      <c r="R113" s="8">
        <v>1350</v>
      </c>
      <c r="S113" s="4">
        <v>1</v>
      </c>
      <c r="T113" s="8">
        <v>1350</v>
      </c>
      <c r="U113" s="8">
        <v>1512</v>
      </c>
    </row>
    <row r="114" spans="3:21" x14ac:dyDescent="0.2">
      <c r="C114" s="1">
        <v>106</v>
      </c>
      <c r="D114" s="23">
        <v>1160</v>
      </c>
      <c r="E114" s="23">
        <v>44334</v>
      </c>
      <c r="F114" s="23">
        <v>3600</v>
      </c>
      <c r="G114" s="1">
        <v>46</v>
      </c>
      <c r="H114" s="23">
        <v>10</v>
      </c>
      <c r="I114" s="23" t="s">
        <v>297</v>
      </c>
      <c r="J114" s="23" t="s">
        <v>98</v>
      </c>
      <c r="K114" s="23">
        <v>3</v>
      </c>
      <c r="L114" s="23" t="s">
        <v>308</v>
      </c>
      <c r="M114" s="23">
        <v>1</v>
      </c>
      <c r="N114" s="23" t="s">
        <v>239</v>
      </c>
      <c r="O114" s="23" t="s">
        <v>99</v>
      </c>
      <c r="P114" s="23">
        <v>99999203</v>
      </c>
      <c r="Q114" s="1" t="s">
        <v>199</v>
      </c>
      <c r="R114" s="9">
        <v>2100</v>
      </c>
      <c r="S114" s="1">
        <v>2</v>
      </c>
      <c r="T114" s="9">
        <v>84253.32</v>
      </c>
      <c r="U114" s="9">
        <v>94363.718400000012</v>
      </c>
    </row>
    <row r="115" spans="3:21" x14ac:dyDescent="0.2">
      <c r="C115" s="1">
        <v>107</v>
      </c>
      <c r="D115" s="23">
        <v>1160</v>
      </c>
      <c r="E115" s="23">
        <v>44334</v>
      </c>
      <c r="F115" s="23">
        <v>3600</v>
      </c>
      <c r="G115" s="1">
        <v>46</v>
      </c>
      <c r="H115" s="23">
        <v>10</v>
      </c>
      <c r="I115" s="23" t="s">
        <v>297</v>
      </c>
      <c r="J115" s="23" t="s">
        <v>98</v>
      </c>
      <c r="K115" s="23">
        <v>3</v>
      </c>
      <c r="L115" s="23" t="s">
        <v>308</v>
      </c>
      <c r="M115" s="23">
        <v>1</v>
      </c>
      <c r="N115" s="23" t="s">
        <v>239</v>
      </c>
      <c r="O115" s="23" t="s">
        <v>99</v>
      </c>
      <c r="P115" s="23">
        <v>99999203</v>
      </c>
      <c r="Q115" s="1" t="s">
        <v>200</v>
      </c>
      <c r="R115" s="9">
        <v>2100</v>
      </c>
      <c r="S115" s="1">
        <v>2</v>
      </c>
      <c r="T115" s="9">
        <v>84253.32</v>
      </c>
      <c r="U115" s="9">
        <v>94363.718400000012</v>
      </c>
    </row>
    <row r="116" spans="3:21" x14ac:dyDescent="0.2">
      <c r="C116" s="1">
        <v>108</v>
      </c>
      <c r="D116" s="23">
        <v>1160</v>
      </c>
      <c r="E116" s="23">
        <v>44334</v>
      </c>
      <c r="F116" s="23">
        <v>3600</v>
      </c>
      <c r="G116" s="1">
        <v>47</v>
      </c>
      <c r="H116" s="23">
        <v>10</v>
      </c>
      <c r="I116" s="23" t="s">
        <v>297</v>
      </c>
      <c r="J116" s="23" t="s">
        <v>100</v>
      </c>
      <c r="K116" s="23">
        <v>7</v>
      </c>
      <c r="L116" s="23" t="s">
        <v>322</v>
      </c>
      <c r="M116" s="23">
        <v>3</v>
      </c>
      <c r="N116" s="23" t="s">
        <v>240</v>
      </c>
      <c r="O116" s="23" t="s">
        <v>102</v>
      </c>
      <c r="P116" s="23">
        <v>99999197</v>
      </c>
      <c r="Q116" s="1" t="s">
        <v>201</v>
      </c>
      <c r="R116" s="9">
        <v>20013.330000000002</v>
      </c>
      <c r="S116" s="1">
        <v>4</v>
      </c>
      <c r="T116" s="9">
        <v>84253.32</v>
      </c>
      <c r="U116" s="9">
        <v>94363.718400000012</v>
      </c>
    </row>
    <row r="117" spans="3:21" x14ac:dyDescent="0.2">
      <c r="C117" s="1">
        <v>109</v>
      </c>
      <c r="D117" s="23">
        <v>1160</v>
      </c>
      <c r="E117" s="23">
        <v>44334</v>
      </c>
      <c r="F117" s="23">
        <v>3600</v>
      </c>
      <c r="G117" s="1">
        <v>47</v>
      </c>
      <c r="H117" s="23">
        <v>10</v>
      </c>
      <c r="I117" s="23" t="s">
        <v>297</v>
      </c>
      <c r="J117" s="23" t="s">
        <v>100</v>
      </c>
      <c r="K117" s="23">
        <v>7</v>
      </c>
      <c r="L117" s="23" t="s">
        <v>322</v>
      </c>
      <c r="M117" s="23">
        <v>3</v>
      </c>
      <c r="N117" s="23" t="s">
        <v>240</v>
      </c>
      <c r="O117" s="23" t="s">
        <v>102</v>
      </c>
      <c r="P117" s="23">
        <v>99999197</v>
      </c>
      <c r="Q117" s="1" t="s">
        <v>202</v>
      </c>
      <c r="R117" s="9">
        <v>20013.330000000002</v>
      </c>
      <c r="S117" s="1">
        <v>4</v>
      </c>
      <c r="T117" s="9">
        <v>84253.32</v>
      </c>
      <c r="U117" s="9">
        <v>94363.718400000012</v>
      </c>
    </row>
    <row r="118" spans="3:21" x14ac:dyDescent="0.2">
      <c r="C118" s="1">
        <v>110</v>
      </c>
      <c r="D118" s="23">
        <v>1160</v>
      </c>
      <c r="E118" s="23">
        <v>44334</v>
      </c>
      <c r="F118" s="23">
        <v>3600</v>
      </c>
      <c r="G118" s="1">
        <v>47</v>
      </c>
      <c r="H118" s="23">
        <v>10</v>
      </c>
      <c r="I118" s="23" t="s">
        <v>297</v>
      </c>
      <c r="J118" s="23" t="s">
        <v>100</v>
      </c>
      <c r="K118" s="23">
        <v>7</v>
      </c>
      <c r="L118" s="23" t="s">
        <v>322</v>
      </c>
      <c r="M118" s="23">
        <v>3</v>
      </c>
      <c r="N118" s="23" t="s">
        <v>240</v>
      </c>
      <c r="O118" s="23" t="s">
        <v>102</v>
      </c>
      <c r="P118" s="23">
        <v>99999197</v>
      </c>
      <c r="Q118" s="1" t="s">
        <v>203</v>
      </c>
      <c r="R118" s="9">
        <v>20013.330000000002</v>
      </c>
      <c r="S118" s="1">
        <v>4</v>
      </c>
      <c r="T118" s="9">
        <v>84253.32</v>
      </c>
      <c r="U118" s="9">
        <v>94363.718400000012</v>
      </c>
    </row>
    <row r="119" spans="3:21" x14ac:dyDescent="0.2">
      <c r="C119" s="1">
        <v>111</v>
      </c>
      <c r="D119" s="23">
        <v>1160</v>
      </c>
      <c r="E119" s="23">
        <v>44334</v>
      </c>
      <c r="F119" s="23">
        <v>3600</v>
      </c>
      <c r="G119" s="1">
        <v>47</v>
      </c>
      <c r="H119" s="23">
        <v>10</v>
      </c>
      <c r="I119" s="23" t="s">
        <v>297</v>
      </c>
      <c r="J119" s="23" t="s">
        <v>100</v>
      </c>
      <c r="K119" s="23">
        <v>7</v>
      </c>
      <c r="L119" s="23" t="s">
        <v>322</v>
      </c>
      <c r="M119" s="23">
        <v>3</v>
      </c>
      <c r="N119" s="23" t="s">
        <v>240</v>
      </c>
      <c r="O119" s="23" t="s">
        <v>102</v>
      </c>
      <c r="P119" s="23">
        <v>99999197</v>
      </c>
      <c r="Q119" s="1" t="s">
        <v>204</v>
      </c>
      <c r="R119" s="9">
        <v>20013.330000000002</v>
      </c>
      <c r="S119" s="1">
        <v>4</v>
      </c>
      <c r="T119" s="9">
        <v>84253.32</v>
      </c>
      <c r="U119" s="9">
        <v>94363.718400000012</v>
      </c>
    </row>
    <row r="120" spans="3:21" x14ac:dyDescent="0.2">
      <c r="C120" s="4">
        <v>112</v>
      </c>
      <c r="D120" s="23">
        <v>1168</v>
      </c>
      <c r="E120" s="23">
        <v>44334</v>
      </c>
      <c r="F120" s="23">
        <v>3700</v>
      </c>
      <c r="G120" s="4">
        <v>1</v>
      </c>
      <c r="H120" s="23">
        <v>1</v>
      </c>
      <c r="I120" s="23" t="s">
        <v>301</v>
      </c>
      <c r="J120" s="23" t="s">
        <v>103</v>
      </c>
      <c r="K120" s="23">
        <v>8</v>
      </c>
      <c r="L120" s="23" t="s">
        <v>314</v>
      </c>
      <c r="M120" s="23">
        <v>7</v>
      </c>
      <c r="N120" s="23" t="s">
        <v>19</v>
      </c>
      <c r="O120" s="23" t="s">
        <v>104</v>
      </c>
      <c r="P120" s="23">
        <v>2260</v>
      </c>
      <c r="Q120" s="4" t="s">
        <v>105</v>
      </c>
      <c r="R120" s="8">
        <v>264.74</v>
      </c>
      <c r="S120" s="4">
        <v>2</v>
      </c>
      <c r="T120" s="8">
        <v>529.48</v>
      </c>
      <c r="U120" s="8">
        <v>593.01760000000013</v>
      </c>
    </row>
    <row r="121" spans="3:21" x14ac:dyDescent="0.2">
      <c r="C121" s="4">
        <v>113</v>
      </c>
      <c r="D121" s="23">
        <v>1168</v>
      </c>
      <c r="E121" s="23">
        <v>44334</v>
      </c>
      <c r="F121" s="23">
        <v>3700</v>
      </c>
      <c r="G121" s="4">
        <v>1</v>
      </c>
      <c r="H121" s="23">
        <v>1</v>
      </c>
      <c r="I121" s="23" t="s">
        <v>301</v>
      </c>
      <c r="J121" s="23" t="s">
        <v>103</v>
      </c>
      <c r="K121" s="23">
        <v>8</v>
      </c>
      <c r="L121" s="23" t="s">
        <v>314</v>
      </c>
      <c r="M121" s="23">
        <v>7</v>
      </c>
      <c r="N121" s="23" t="s">
        <v>19</v>
      </c>
      <c r="O121" s="23" t="s">
        <v>104</v>
      </c>
      <c r="P121" s="23">
        <v>2260</v>
      </c>
      <c r="Q121" s="4" t="s">
        <v>124</v>
      </c>
      <c r="R121" s="8">
        <v>264.74</v>
      </c>
      <c r="S121" s="4">
        <v>2</v>
      </c>
      <c r="T121" s="8">
        <v>529.48</v>
      </c>
      <c r="U121" s="8">
        <v>593.01760000000013</v>
      </c>
    </row>
    <row r="122" spans="3:21" x14ac:dyDescent="0.2">
      <c r="C122" s="1">
        <v>114</v>
      </c>
      <c r="D122" s="23">
        <v>1169</v>
      </c>
      <c r="E122" s="23">
        <v>44334</v>
      </c>
      <c r="F122" s="23">
        <v>3800</v>
      </c>
      <c r="G122" s="1">
        <v>41</v>
      </c>
      <c r="H122" s="23">
        <v>9</v>
      </c>
      <c r="I122" s="23" t="s">
        <v>305</v>
      </c>
      <c r="J122" s="23" t="s">
        <v>106</v>
      </c>
      <c r="K122" s="23">
        <v>13</v>
      </c>
      <c r="L122" s="23" t="s">
        <v>315</v>
      </c>
      <c r="M122" s="23">
        <v>8</v>
      </c>
      <c r="N122" s="23" t="s">
        <v>13</v>
      </c>
      <c r="O122" s="23" t="s">
        <v>107</v>
      </c>
      <c r="P122" s="23">
        <v>2136</v>
      </c>
      <c r="Q122" s="1" t="s">
        <v>191</v>
      </c>
      <c r="R122" s="9">
        <v>374.63</v>
      </c>
      <c r="S122" s="1">
        <v>1</v>
      </c>
      <c r="T122" s="9">
        <v>374.63</v>
      </c>
      <c r="U122" s="9">
        <v>419.5856</v>
      </c>
    </row>
    <row r="123" spans="3:21" x14ac:dyDescent="0.2">
      <c r="C123" s="4">
        <v>115</v>
      </c>
      <c r="D123" s="23">
        <v>1170</v>
      </c>
      <c r="E123" s="23">
        <v>44334</v>
      </c>
      <c r="F123" s="23">
        <v>3900</v>
      </c>
      <c r="G123" s="4">
        <v>4</v>
      </c>
      <c r="H123" s="23">
        <v>1</v>
      </c>
      <c r="I123" s="23" t="s">
        <v>301</v>
      </c>
      <c r="J123" s="23" t="s">
        <v>277</v>
      </c>
      <c r="K123" s="23">
        <v>20</v>
      </c>
      <c r="L123" s="23" t="s">
        <v>323</v>
      </c>
      <c r="M123" s="23">
        <v>8</v>
      </c>
      <c r="N123" s="23" t="s">
        <v>13</v>
      </c>
      <c r="O123" s="23" t="s">
        <v>109</v>
      </c>
      <c r="P123" s="23">
        <v>2136</v>
      </c>
      <c r="Q123" s="4" t="s">
        <v>209</v>
      </c>
      <c r="R123" s="8">
        <v>374.63</v>
      </c>
      <c r="S123" s="4">
        <v>1</v>
      </c>
      <c r="T123" s="8">
        <v>374.63</v>
      </c>
      <c r="U123" s="8">
        <v>419.5856</v>
      </c>
    </row>
    <row r="124" spans="3:21" x14ac:dyDescent="0.2">
      <c r="C124" s="1">
        <v>116</v>
      </c>
      <c r="D124" s="23">
        <v>1171</v>
      </c>
      <c r="E124" s="23">
        <v>44334</v>
      </c>
      <c r="F124" s="23">
        <v>4000</v>
      </c>
      <c r="G124" s="1">
        <v>3</v>
      </c>
      <c r="H124" s="23">
        <v>1</v>
      </c>
      <c r="I124" s="23" t="s">
        <v>301</v>
      </c>
      <c r="J124" s="23" t="s">
        <v>108</v>
      </c>
      <c r="K124" s="23">
        <v>13</v>
      </c>
      <c r="L124" s="23" t="s">
        <v>315</v>
      </c>
      <c r="M124" s="23">
        <v>8</v>
      </c>
      <c r="N124" s="23" t="s">
        <v>13</v>
      </c>
      <c r="O124" s="23" t="s">
        <v>110</v>
      </c>
      <c r="P124" s="23">
        <v>2123</v>
      </c>
      <c r="Q124" s="1" t="s">
        <v>208</v>
      </c>
      <c r="R124" s="9">
        <v>424.58</v>
      </c>
      <c r="S124" s="1">
        <v>1</v>
      </c>
      <c r="T124" s="9">
        <v>424.58</v>
      </c>
      <c r="U124" s="9">
        <v>475.52959999999996</v>
      </c>
    </row>
    <row r="125" spans="3:21" x14ac:dyDescent="0.2">
      <c r="C125" s="4">
        <v>117</v>
      </c>
      <c r="D125" s="23">
        <v>1173</v>
      </c>
      <c r="E125" s="23">
        <v>44334</v>
      </c>
      <c r="F125" s="23">
        <v>4100</v>
      </c>
      <c r="G125" s="4">
        <v>2</v>
      </c>
      <c r="H125" s="23">
        <v>1</v>
      </c>
      <c r="I125" s="23" t="s">
        <v>301</v>
      </c>
      <c r="J125" s="23" t="s">
        <v>242</v>
      </c>
      <c r="K125" s="23">
        <v>9</v>
      </c>
      <c r="L125" s="23" t="s">
        <v>324</v>
      </c>
      <c r="M125" s="23">
        <v>7</v>
      </c>
      <c r="N125" s="23" t="s">
        <v>19</v>
      </c>
      <c r="O125" s="23" t="s">
        <v>111</v>
      </c>
      <c r="P125" s="23">
        <v>2293</v>
      </c>
      <c r="Q125" s="4" t="s">
        <v>125</v>
      </c>
      <c r="R125" s="8">
        <v>207.79</v>
      </c>
      <c r="S125" s="4">
        <v>4</v>
      </c>
      <c r="T125" s="8">
        <v>831.16</v>
      </c>
      <c r="U125" s="8">
        <v>930.89919999999995</v>
      </c>
    </row>
    <row r="126" spans="3:21" x14ac:dyDescent="0.2">
      <c r="C126" s="4">
        <v>118</v>
      </c>
      <c r="D126" s="23">
        <v>1173</v>
      </c>
      <c r="E126" s="23">
        <v>44334</v>
      </c>
      <c r="F126" s="23">
        <v>4100</v>
      </c>
      <c r="G126" s="4">
        <v>2</v>
      </c>
      <c r="H126" s="23">
        <v>1</v>
      </c>
      <c r="I126" s="23" t="s">
        <v>301</v>
      </c>
      <c r="J126" s="23" t="s">
        <v>242</v>
      </c>
      <c r="K126" s="23">
        <v>9</v>
      </c>
      <c r="L126" s="23" t="s">
        <v>324</v>
      </c>
      <c r="M126" s="23">
        <v>7</v>
      </c>
      <c r="N126" s="23" t="s">
        <v>19</v>
      </c>
      <c r="O126" s="23" t="s">
        <v>111</v>
      </c>
      <c r="P126" s="23">
        <v>2293</v>
      </c>
      <c r="Q126" s="4" t="s">
        <v>126</v>
      </c>
      <c r="R126" s="8">
        <v>207.79</v>
      </c>
      <c r="S126" s="4">
        <v>4</v>
      </c>
      <c r="T126" s="8">
        <v>831.16</v>
      </c>
      <c r="U126" s="8">
        <v>930.89919999999995</v>
      </c>
    </row>
    <row r="127" spans="3:21" x14ac:dyDescent="0.2">
      <c r="C127" s="4">
        <v>119</v>
      </c>
      <c r="D127" s="23">
        <v>1173</v>
      </c>
      <c r="E127" s="23">
        <v>44334</v>
      </c>
      <c r="F127" s="23">
        <v>4100</v>
      </c>
      <c r="G127" s="4">
        <v>2</v>
      </c>
      <c r="H127" s="23">
        <v>1</v>
      </c>
      <c r="I127" s="23" t="s">
        <v>301</v>
      </c>
      <c r="J127" s="23" t="s">
        <v>242</v>
      </c>
      <c r="K127" s="23">
        <v>9</v>
      </c>
      <c r="L127" s="23" t="s">
        <v>324</v>
      </c>
      <c r="M127" s="23">
        <v>7</v>
      </c>
      <c r="N127" s="23" t="s">
        <v>19</v>
      </c>
      <c r="O127" s="23" t="s">
        <v>111</v>
      </c>
      <c r="P127" s="23">
        <v>2293</v>
      </c>
      <c r="Q127" s="4" t="s">
        <v>127</v>
      </c>
      <c r="R127" s="8">
        <v>207.79</v>
      </c>
      <c r="S127" s="4">
        <v>4</v>
      </c>
      <c r="T127" s="8">
        <v>831.16</v>
      </c>
      <c r="U127" s="8">
        <v>930.89919999999995</v>
      </c>
    </row>
    <row r="128" spans="3:21" x14ac:dyDescent="0.2">
      <c r="C128" s="4">
        <v>120</v>
      </c>
      <c r="D128" s="23">
        <v>1173</v>
      </c>
      <c r="E128" s="23">
        <v>44334</v>
      </c>
      <c r="F128" s="23">
        <v>4100</v>
      </c>
      <c r="G128" s="4">
        <v>2</v>
      </c>
      <c r="H128" s="23">
        <v>1</v>
      </c>
      <c r="I128" s="23" t="s">
        <v>301</v>
      </c>
      <c r="J128" s="23" t="s">
        <v>242</v>
      </c>
      <c r="K128" s="23">
        <v>9</v>
      </c>
      <c r="L128" s="23" t="s">
        <v>324</v>
      </c>
      <c r="M128" s="23">
        <v>7</v>
      </c>
      <c r="N128" s="23" t="s">
        <v>19</v>
      </c>
      <c r="O128" s="23" t="s">
        <v>111</v>
      </c>
      <c r="P128" s="23">
        <v>2293</v>
      </c>
      <c r="Q128" s="4" t="s">
        <v>128</v>
      </c>
      <c r="R128" s="8">
        <v>207.79</v>
      </c>
      <c r="S128" s="4">
        <v>4</v>
      </c>
      <c r="T128" s="8">
        <v>831.16</v>
      </c>
      <c r="U128" s="8">
        <v>930.89919999999995</v>
      </c>
    </row>
    <row r="129" spans="7:20" x14ac:dyDescent="0.2">
      <c r="N129"/>
      <c r="S129"/>
      <c r="T129"/>
    </row>
    <row r="130" spans="7:20" x14ac:dyDescent="0.2">
      <c r="N130"/>
      <c r="S130"/>
      <c r="T130"/>
    </row>
    <row r="132" spans="7:20" ht="15" customHeight="1" x14ac:dyDescent="0.2">
      <c r="G132" s="50" t="s">
        <v>326</v>
      </c>
      <c r="H132" s="50"/>
      <c r="I132" s="50"/>
      <c r="J132" s="50"/>
      <c r="K132" s="50"/>
      <c r="L132" s="50"/>
    </row>
    <row r="133" spans="7:20" x14ac:dyDescent="0.2">
      <c r="G133" s="50"/>
      <c r="H133" s="50"/>
      <c r="I133" s="50"/>
      <c r="J133" s="50"/>
      <c r="K133" s="50"/>
      <c r="L133" s="50"/>
    </row>
    <row r="134" spans="7:20" ht="15" customHeight="1" x14ac:dyDescent="0.2">
      <c r="G134" s="50"/>
      <c r="H134" s="50"/>
      <c r="I134" s="50"/>
      <c r="J134" s="50"/>
      <c r="K134" s="50"/>
      <c r="L134" s="50"/>
      <c r="N134"/>
    </row>
    <row r="135" spans="7:20" s="18" customFormat="1" x14ac:dyDescent="0.2">
      <c r="G135" s="20" t="s">
        <v>254</v>
      </c>
      <c r="H135" s="20" t="s">
        <v>325</v>
      </c>
      <c r="I135" s="20" t="s">
        <v>300</v>
      </c>
      <c r="J135" s="20" t="s">
        <v>299</v>
      </c>
      <c r="K135" s="20" t="s">
        <v>258</v>
      </c>
      <c r="L135" s="20" t="s">
        <v>259</v>
      </c>
      <c r="N135"/>
      <c r="O135" s="19"/>
      <c r="P135" s="19"/>
    </row>
    <row r="136" spans="7:20" ht="15" customHeight="1" x14ac:dyDescent="0.2">
      <c r="G136" s="21">
        <v>1</v>
      </c>
      <c r="H136" s="21">
        <v>1</v>
      </c>
      <c r="I136" s="21">
        <v>8</v>
      </c>
      <c r="J136" s="21">
        <v>7</v>
      </c>
      <c r="K136" s="21" t="s">
        <v>104</v>
      </c>
      <c r="L136" s="22">
        <v>2260</v>
      </c>
      <c r="N136"/>
      <c r="O136" s="7"/>
      <c r="P136" s="7"/>
      <c r="S136"/>
      <c r="T136"/>
    </row>
    <row r="137" spans="7:20" x14ac:dyDescent="0.2">
      <c r="G137" s="21">
        <v>2</v>
      </c>
      <c r="H137" s="21">
        <v>1</v>
      </c>
      <c r="I137" s="21">
        <v>9</v>
      </c>
      <c r="J137" s="21">
        <v>7</v>
      </c>
      <c r="K137" s="21" t="s">
        <v>111</v>
      </c>
      <c r="L137" s="22">
        <v>2293</v>
      </c>
      <c r="N137"/>
      <c r="O137" s="7"/>
      <c r="P137" s="7"/>
      <c r="S137"/>
      <c r="T137"/>
    </row>
    <row r="138" spans="7:20" x14ac:dyDescent="0.2">
      <c r="G138" s="21">
        <v>3</v>
      </c>
      <c r="H138" s="21">
        <v>1</v>
      </c>
      <c r="I138" s="21">
        <v>13</v>
      </c>
      <c r="J138" s="21">
        <v>8</v>
      </c>
      <c r="K138" s="21" t="s">
        <v>110</v>
      </c>
      <c r="L138" s="22">
        <v>2123</v>
      </c>
      <c r="N138"/>
      <c r="O138" s="7"/>
      <c r="P138" s="7"/>
      <c r="S138"/>
      <c r="T138"/>
    </row>
    <row r="139" spans="7:20" x14ac:dyDescent="0.2">
      <c r="G139" s="21">
        <v>4</v>
      </c>
      <c r="H139" s="21">
        <v>1</v>
      </c>
      <c r="I139" s="21">
        <v>20</v>
      </c>
      <c r="J139" s="21">
        <v>8</v>
      </c>
      <c r="K139" s="21" t="s">
        <v>109</v>
      </c>
      <c r="L139" s="22">
        <v>2136</v>
      </c>
      <c r="N139"/>
      <c r="O139" s="7"/>
      <c r="P139" s="7"/>
      <c r="S139"/>
      <c r="T139"/>
    </row>
    <row r="140" spans="7:20" x14ac:dyDescent="0.2">
      <c r="G140" s="21">
        <v>5</v>
      </c>
      <c r="H140" s="21">
        <v>2</v>
      </c>
      <c r="I140" s="21">
        <v>10</v>
      </c>
      <c r="J140" s="21">
        <v>5</v>
      </c>
      <c r="K140" s="21" t="s">
        <v>2</v>
      </c>
      <c r="L140" s="22">
        <v>1006</v>
      </c>
      <c r="N140"/>
      <c r="O140" s="7"/>
      <c r="P140" s="7"/>
      <c r="S140"/>
      <c r="T140"/>
    </row>
    <row r="141" spans="7:20" x14ac:dyDescent="0.2">
      <c r="G141" s="21">
        <v>6</v>
      </c>
      <c r="H141" s="21">
        <v>2</v>
      </c>
      <c r="I141" s="21">
        <v>11</v>
      </c>
      <c r="J141" s="21">
        <v>5</v>
      </c>
      <c r="K141" s="21" t="s">
        <v>11</v>
      </c>
      <c r="L141" s="22">
        <v>1012</v>
      </c>
      <c r="N141"/>
      <c r="O141" s="7"/>
      <c r="P141" s="7"/>
      <c r="S141"/>
      <c r="T141"/>
    </row>
    <row r="142" spans="7:20" x14ac:dyDescent="0.2">
      <c r="G142" s="21">
        <v>7</v>
      </c>
      <c r="H142" s="21">
        <v>2</v>
      </c>
      <c r="I142" s="21">
        <v>17</v>
      </c>
      <c r="J142" s="21">
        <v>8</v>
      </c>
      <c r="K142" s="21" t="s">
        <v>42</v>
      </c>
      <c r="L142" s="22">
        <v>8335</v>
      </c>
      <c r="N142"/>
      <c r="O142" s="7"/>
      <c r="P142" s="7"/>
      <c r="S142"/>
      <c r="T142"/>
    </row>
    <row r="143" spans="7:20" x14ac:dyDescent="0.2">
      <c r="G143" s="21">
        <v>8</v>
      </c>
      <c r="H143" s="21">
        <v>2</v>
      </c>
      <c r="I143" s="21">
        <v>18</v>
      </c>
      <c r="J143" s="21">
        <v>8</v>
      </c>
      <c r="K143" s="21" t="s">
        <v>73</v>
      </c>
      <c r="L143" s="22">
        <v>8360</v>
      </c>
      <c r="N143"/>
      <c r="O143" s="7"/>
      <c r="P143" s="7"/>
      <c r="S143"/>
      <c r="T143"/>
    </row>
    <row r="144" spans="7:20" x14ac:dyDescent="0.2">
      <c r="G144" s="21">
        <v>9</v>
      </c>
      <c r="H144" s="21">
        <v>3</v>
      </c>
      <c r="I144" s="21">
        <v>1</v>
      </c>
      <c r="J144" s="21">
        <v>4</v>
      </c>
      <c r="K144" s="21" t="s">
        <v>38</v>
      </c>
      <c r="L144" s="22">
        <v>11164009</v>
      </c>
      <c r="N144"/>
      <c r="O144" s="7"/>
      <c r="P144" s="7"/>
      <c r="S144"/>
      <c r="T144"/>
    </row>
    <row r="145" spans="7:20" x14ac:dyDescent="0.2">
      <c r="G145" s="21">
        <v>10</v>
      </c>
      <c r="H145" s="21">
        <v>3</v>
      </c>
      <c r="I145" s="21">
        <v>2</v>
      </c>
      <c r="J145" s="21">
        <v>4</v>
      </c>
      <c r="K145" s="21" t="s">
        <v>40</v>
      </c>
      <c r="L145" s="22">
        <v>42542001</v>
      </c>
      <c r="N145"/>
      <c r="O145" s="7"/>
      <c r="P145" s="7"/>
      <c r="S145"/>
      <c r="T145"/>
    </row>
    <row r="146" spans="7:20" x14ac:dyDescent="0.2">
      <c r="G146" s="21">
        <v>12</v>
      </c>
      <c r="H146" s="21">
        <v>3</v>
      </c>
      <c r="I146" s="21">
        <v>5</v>
      </c>
      <c r="J146" s="21">
        <v>2</v>
      </c>
      <c r="K146" s="21" t="s">
        <v>276</v>
      </c>
      <c r="L146" s="22">
        <v>51287</v>
      </c>
      <c r="N146"/>
      <c r="O146" s="7"/>
      <c r="P146" s="7"/>
      <c r="S146"/>
      <c r="T146"/>
    </row>
    <row r="147" spans="7:20" x14ac:dyDescent="0.2">
      <c r="G147" s="21">
        <v>11</v>
      </c>
      <c r="H147" s="21">
        <v>3</v>
      </c>
      <c r="I147" s="21">
        <v>6</v>
      </c>
      <c r="J147" s="21">
        <v>2</v>
      </c>
      <c r="K147" s="21" t="s">
        <v>76</v>
      </c>
      <c r="L147" s="22">
        <v>51281</v>
      </c>
      <c r="N147"/>
      <c r="O147" s="7"/>
      <c r="P147" s="7"/>
      <c r="S147"/>
      <c r="T147"/>
    </row>
    <row r="148" spans="7:20" x14ac:dyDescent="0.2">
      <c r="G148" s="21">
        <v>13</v>
      </c>
      <c r="H148" s="21">
        <v>3</v>
      </c>
      <c r="I148" s="21">
        <v>13</v>
      </c>
      <c r="J148" s="21">
        <v>8</v>
      </c>
      <c r="K148" s="21" t="s">
        <v>81</v>
      </c>
      <c r="L148" s="22">
        <v>8211010</v>
      </c>
      <c r="N148"/>
      <c r="O148" s="7"/>
      <c r="P148" s="7"/>
      <c r="S148"/>
      <c r="T148"/>
    </row>
    <row r="149" spans="7:20" x14ac:dyDescent="0.2">
      <c r="G149" s="21">
        <v>14</v>
      </c>
      <c r="H149" s="21">
        <v>3</v>
      </c>
      <c r="I149" s="21">
        <v>15</v>
      </c>
      <c r="J149" s="21">
        <v>7</v>
      </c>
      <c r="K149" s="21" t="s">
        <v>46</v>
      </c>
      <c r="L149" s="22">
        <v>50864001</v>
      </c>
      <c r="N149"/>
      <c r="O149" s="7"/>
      <c r="P149" s="7"/>
      <c r="S149"/>
      <c r="T149"/>
    </row>
    <row r="150" spans="7:20" x14ac:dyDescent="0.2">
      <c r="G150" s="21">
        <v>15</v>
      </c>
      <c r="H150" s="21">
        <v>4</v>
      </c>
      <c r="I150" s="21">
        <v>1</v>
      </c>
      <c r="J150" s="21">
        <v>4</v>
      </c>
      <c r="K150" s="21" t="s">
        <v>5</v>
      </c>
      <c r="L150" s="22">
        <v>20815001</v>
      </c>
      <c r="N150"/>
      <c r="O150" s="7"/>
      <c r="P150" s="7"/>
      <c r="S150"/>
      <c r="T150"/>
    </row>
    <row r="151" spans="7:20" x14ac:dyDescent="0.2">
      <c r="G151" s="21">
        <v>16</v>
      </c>
      <c r="H151" s="21">
        <v>4</v>
      </c>
      <c r="I151" s="21">
        <v>8</v>
      </c>
      <c r="J151" s="21">
        <v>7</v>
      </c>
      <c r="K151" s="21" t="s">
        <v>56</v>
      </c>
      <c r="L151" s="22">
        <v>40184001</v>
      </c>
      <c r="N151"/>
      <c r="O151" s="7"/>
      <c r="P151" s="7"/>
      <c r="S151"/>
      <c r="T151"/>
    </row>
    <row r="152" spans="7:20" x14ac:dyDescent="0.2">
      <c r="G152" s="21">
        <v>17</v>
      </c>
      <c r="H152" s="21">
        <v>4</v>
      </c>
      <c r="I152" s="21">
        <v>10</v>
      </c>
      <c r="J152" s="21">
        <v>5</v>
      </c>
      <c r="K152" s="21" t="s">
        <v>58</v>
      </c>
      <c r="L152" s="22">
        <v>40182001</v>
      </c>
      <c r="N152"/>
      <c r="O152" s="7"/>
      <c r="P152" s="7"/>
      <c r="S152"/>
      <c r="T152"/>
    </row>
    <row r="153" spans="7:20" x14ac:dyDescent="0.2">
      <c r="G153" s="21">
        <v>18</v>
      </c>
      <c r="H153" s="21">
        <v>4</v>
      </c>
      <c r="I153" s="21">
        <v>12</v>
      </c>
      <c r="J153" s="21">
        <v>6</v>
      </c>
      <c r="K153" s="21" t="s">
        <v>87</v>
      </c>
      <c r="L153" s="22">
        <v>8359</v>
      </c>
      <c r="N153"/>
      <c r="O153" s="7"/>
      <c r="P153" s="7"/>
      <c r="S153"/>
      <c r="T153"/>
    </row>
    <row r="154" spans="7:20" x14ac:dyDescent="0.2">
      <c r="G154" s="21">
        <v>19</v>
      </c>
      <c r="H154" s="21">
        <v>4</v>
      </c>
      <c r="I154" s="21">
        <v>13</v>
      </c>
      <c r="J154" s="21">
        <v>8</v>
      </c>
      <c r="K154" s="21" t="s">
        <v>60</v>
      </c>
      <c r="L154" s="22">
        <v>5850009</v>
      </c>
      <c r="N154"/>
      <c r="O154" s="7"/>
      <c r="P154" s="7"/>
      <c r="S154"/>
      <c r="T154"/>
    </row>
    <row r="155" spans="7:20" x14ac:dyDescent="0.2">
      <c r="G155" s="21">
        <v>20</v>
      </c>
      <c r="H155" s="21">
        <v>4</v>
      </c>
      <c r="I155" s="21">
        <v>15</v>
      </c>
      <c r="J155" s="21">
        <v>7</v>
      </c>
      <c r="K155" s="21" t="s">
        <v>51</v>
      </c>
      <c r="L155" s="22">
        <v>13563</v>
      </c>
      <c r="N155"/>
      <c r="O155" s="7"/>
      <c r="P155" s="7"/>
      <c r="S155"/>
      <c r="T155"/>
    </row>
    <row r="156" spans="7:20" x14ac:dyDescent="0.2">
      <c r="G156" s="21">
        <v>21</v>
      </c>
      <c r="H156" s="21">
        <v>4</v>
      </c>
      <c r="I156" s="21">
        <v>17</v>
      </c>
      <c r="J156" s="21">
        <v>8</v>
      </c>
      <c r="K156" s="21" t="s">
        <v>14</v>
      </c>
      <c r="L156" s="22">
        <v>41406</v>
      </c>
      <c r="N156"/>
      <c r="O156" s="7"/>
      <c r="P156" s="7"/>
      <c r="S156"/>
      <c r="T156"/>
    </row>
    <row r="157" spans="7:20" x14ac:dyDescent="0.2">
      <c r="G157" s="21">
        <v>22</v>
      </c>
      <c r="H157" s="21">
        <v>5</v>
      </c>
      <c r="I157" s="21">
        <v>1</v>
      </c>
      <c r="J157" s="21">
        <v>4</v>
      </c>
      <c r="K157" s="21" t="s">
        <v>29</v>
      </c>
      <c r="L157" s="22">
        <v>8413009</v>
      </c>
      <c r="N157"/>
      <c r="O157" s="7"/>
      <c r="P157" s="7"/>
      <c r="S157"/>
      <c r="T157"/>
    </row>
    <row r="158" spans="7:20" x14ac:dyDescent="0.2">
      <c r="G158" s="21">
        <v>23</v>
      </c>
      <c r="H158" s="21">
        <v>5</v>
      </c>
      <c r="I158" s="21">
        <v>10</v>
      </c>
      <c r="J158" s="21">
        <v>5</v>
      </c>
      <c r="K158" s="21" t="s">
        <v>32</v>
      </c>
      <c r="L158" s="22">
        <v>3820009</v>
      </c>
      <c r="N158"/>
      <c r="O158" s="7"/>
      <c r="P158" s="7"/>
      <c r="S158"/>
      <c r="T158"/>
    </row>
    <row r="159" spans="7:20" x14ac:dyDescent="0.2">
      <c r="G159" s="21">
        <v>24</v>
      </c>
      <c r="H159" s="21">
        <v>5</v>
      </c>
      <c r="I159" s="21">
        <v>15</v>
      </c>
      <c r="J159" s="21">
        <v>7</v>
      </c>
      <c r="K159" s="21" t="s">
        <v>36</v>
      </c>
      <c r="L159" s="22">
        <v>1100321</v>
      </c>
      <c r="N159"/>
      <c r="O159" s="7"/>
      <c r="P159" s="7"/>
      <c r="S159"/>
      <c r="T159"/>
    </row>
    <row r="160" spans="7:20" x14ac:dyDescent="0.2">
      <c r="G160" s="21">
        <v>25</v>
      </c>
      <c r="H160" s="21">
        <v>5</v>
      </c>
      <c r="I160" s="21">
        <v>17</v>
      </c>
      <c r="J160" s="21">
        <v>8</v>
      </c>
      <c r="K160" s="21" t="s">
        <v>93</v>
      </c>
      <c r="L160" s="22">
        <v>8294</v>
      </c>
      <c r="N160"/>
      <c r="O160" s="7"/>
      <c r="P160" s="7"/>
      <c r="S160"/>
      <c r="T160"/>
    </row>
    <row r="161" spans="7:20" x14ac:dyDescent="0.2">
      <c r="G161" s="21">
        <v>26</v>
      </c>
      <c r="H161" s="21">
        <v>6</v>
      </c>
      <c r="I161" s="21">
        <v>13</v>
      </c>
      <c r="J161" s="21">
        <v>8</v>
      </c>
      <c r="K161" s="21" t="s">
        <v>79</v>
      </c>
      <c r="L161" s="22">
        <v>2136</v>
      </c>
      <c r="N161"/>
      <c r="O161" s="7"/>
      <c r="P161" s="7"/>
      <c r="S161"/>
      <c r="T161"/>
    </row>
    <row r="162" spans="7:20" x14ac:dyDescent="0.2">
      <c r="G162" s="21">
        <v>27</v>
      </c>
      <c r="H162" s="21">
        <v>6</v>
      </c>
      <c r="I162" s="21">
        <v>14</v>
      </c>
      <c r="J162" s="21">
        <v>7</v>
      </c>
      <c r="K162" s="21" t="s">
        <v>86</v>
      </c>
      <c r="L162" s="22">
        <v>2124</v>
      </c>
      <c r="N162"/>
      <c r="O162" s="7"/>
      <c r="P162" s="7"/>
      <c r="S162"/>
      <c r="T162"/>
    </row>
    <row r="163" spans="7:20" x14ac:dyDescent="0.2">
      <c r="G163" s="21">
        <v>28</v>
      </c>
      <c r="H163" s="21">
        <v>6</v>
      </c>
      <c r="I163" s="21">
        <v>15</v>
      </c>
      <c r="J163" s="21">
        <v>7</v>
      </c>
      <c r="K163" s="21" t="s">
        <v>82</v>
      </c>
      <c r="L163" s="22">
        <v>41398</v>
      </c>
      <c r="N163"/>
      <c r="O163" s="7"/>
      <c r="P163" s="7"/>
      <c r="S163"/>
      <c r="T163"/>
    </row>
    <row r="164" spans="7:20" x14ac:dyDescent="0.2">
      <c r="G164" s="21">
        <v>29</v>
      </c>
      <c r="H164" s="21">
        <v>6</v>
      </c>
      <c r="I164" s="21">
        <v>17</v>
      </c>
      <c r="J164" s="21">
        <v>8</v>
      </c>
      <c r="K164" s="21" t="s">
        <v>69</v>
      </c>
      <c r="L164" s="22">
        <v>8335</v>
      </c>
      <c r="N164"/>
      <c r="O164" s="7"/>
      <c r="P164" s="7"/>
      <c r="S164"/>
      <c r="T164"/>
    </row>
    <row r="165" spans="7:20" x14ac:dyDescent="0.2">
      <c r="G165" s="21">
        <v>30</v>
      </c>
      <c r="H165" s="21">
        <v>6</v>
      </c>
      <c r="I165" s="21">
        <v>19</v>
      </c>
      <c r="J165" s="21">
        <v>8</v>
      </c>
      <c r="K165" s="21" t="s">
        <v>62</v>
      </c>
      <c r="L165" s="22">
        <v>11577</v>
      </c>
      <c r="N165"/>
      <c r="O165" s="7"/>
      <c r="P165" s="7"/>
      <c r="S165"/>
      <c r="T165"/>
    </row>
    <row r="166" spans="7:20" x14ac:dyDescent="0.2">
      <c r="G166" s="21">
        <v>32</v>
      </c>
      <c r="H166" s="21">
        <v>7</v>
      </c>
      <c r="I166" s="21">
        <v>3</v>
      </c>
      <c r="J166" s="21">
        <v>1</v>
      </c>
      <c r="K166" s="21" t="s">
        <v>65</v>
      </c>
      <c r="L166" s="22">
        <v>66001</v>
      </c>
      <c r="N166"/>
      <c r="O166" s="7"/>
      <c r="P166" s="7"/>
      <c r="S166"/>
      <c r="T166"/>
    </row>
    <row r="167" spans="7:20" x14ac:dyDescent="0.2">
      <c r="G167" s="21">
        <v>31</v>
      </c>
      <c r="H167" s="21">
        <v>7</v>
      </c>
      <c r="I167" s="21">
        <v>4</v>
      </c>
      <c r="J167" s="21">
        <v>1</v>
      </c>
      <c r="K167" s="21" t="s">
        <v>270</v>
      </c>
      <c r="L167" s="22">
        <v>56014</v>
      </c>
      <c r="N167"/>
      <c r="O167" s="7"/>
      <c r="P167" s="7"/>
      <c r="S167"/>
      <c r="T167"/>
    </row>
    <row r="168" spans="7:20" x14ac:dyDescent="0.2">
      <c r="G168" s="21">
        <v>33</v>
      </c>
      <c r="H168" s="21">
        <v>7</v>
      </c>
      <c r="I168" s="21">
        <v>14</v>
      </c>
      <c r="J168" s="21">
        <v>7</v>
      </c>
      <c r="K168" s="21" t="s">
        <v>71</v>
      </c>
      <c r="L168" s="22">
        <v>2124</v>
      </c>
      <c r="N168"/>
      <c r="O168" s="7"/>
      <c r="P168" s="7"/>
      <c r="S168"/>
      <c r="T168"/>
    </row>
    <row r="169" spans="7:20" x14ac:dyDescent="0.2">
      <c r="G169" s="21">
        <v>34</v>
      </c>
      <c r="H169" s="21">
        <v>7</v>
      </c>
      <c r="I169" s="21">
        <v>15</v>
      </c>
      <c r="J169" s="21">
        <v>7</v>
      </c>
      <c r="K169" s="21" t="s">
        <v>23</v>
      </c>
      <c r="L169" s="22">
        <v>8427</v>
      </c>
      <c r="N169"/>
      <c r="O169" s="7"/>
      <c r="P169" s="7"/>
      <c r="S169"/>
      <c r="T169"/>
    </row>
    <row r="170" spans="7:20" x14ac:dyDescent="0.2">
      <c r="G170" s="21">
        <v>35</v>
      </c>
      <c r="H170" s="21">
        <v>7</v>
      </c>
      <c r="I170" s="21">
        <v>16</v>
      </c>
      <c r="J170" s="21">
        <v>7</v>
      </c>
      <c r="K170" s="21" t="s">
        <v>67</v>
      </c>
      <c r="L170" s="22">
        <v>13628</v>
      </c>
      <c r="N170"/>
      <c r="O170" s="7"/>
      <c r="P170" s="7"/>
      <c r="S170"/>
      <c r="T170"/>
    </row>
    <row r="171" spans="7:20" x14ac:dyDescent="0.2">
      <c r="G171" s="21">
        <v>36</v>
      </c>
      <c r="H171" s="21">
        <v>7</v>
      </c>
      <c r="I171" s="21">
        <v>17</v>
      </c>
      <c r="J171" s="21">
        <v>8</v>
      </c>
      <c r="K171" s="21" t="s">
        <v>64</v>
      </c>
      <c r="L171" s="22">
        <v>41491</v>
      </c>
      <c r="N171"/>
      <c r="O171" s="7"/>
      <c r="P171" s="7"/>
      <c r="S171"/>
      <c r="T171"/>
    </row>
    <row r="172" spans="7:20" x14ac:dyDescent="0.2">
      <c r="G172" s="21">
        <v>37</v>
      </c>
      <c r="H172" s="21">
        <v>8</v>
      </c>
      <c r="I172" s="21">
        <v>10</v>
      </c>
      <c r="J172" s="21">
        <v>5</v>
      </c>
      <c r="K172" s="21" t="s">
        <v>16</v>
      </c>
      <c r="L172" s="22">
        <v>5618009</v>
      </c>
      <c r="N172"/>
      <c r="O172" s="7"/>
      <c r="P172" s="7"/>
      <c r="S172"/>
      <c r="T172"/>
    </row>
    <row r="173" spans="7:20" x14ac:dyDescent="0.2">
      <c r="G173" s="21">
        <v>38</v>
      </c>
      <c r="H173" s="21">
        <v>8</v>
      </c>
      <c r="I173" s="21">
        <v>14</v>
      </c>
      <c r="J173" s="21">
        <v>7</v>
      </c>
      <c r="K173" s="21" t="s">
        <v>20</v>
      </c>
      <c r="L173" s="22">
        <v>20983041</v>
      </c>
      <c r="N173"/>
      <c r="O173" s="7"/>
      <c r="P173" s="7"/>
      <c r="S173"/>
      <c r="T173"/>
    </row>
    <row r="174" spans="7:20" x14ac:dyDescent="0.2">
      <c r="G174" s="21">
        <v>39</v>
      </c>
      <c r="H174" s="21">
        <v>8</v>
      </c>
      <c r="I174" s="21">
        <v>17</v>
      </c>
      <c r="J174" s="21">
        <v>8</v>
      </c>
      <c r="K174" s="21" t="s">
        <v>91</v>
      </c>
      <c r="L174" s="22">
        <v>41406</v>
      </c>
      <c r="N174"/>
      <c r="O174" s="7"/>
      <c r="P174" s="7"/>
      <c r="S174"/>
      <c r="T174"/>
    </row>
    <row r="175" spans="7:20" x14ac:dyDescent="0.2">
      <c r="G175" s="21">
        <v>40</v>
      </c>
      <c r="H175" s="21">
        <v>9</v>
      </c>
      <c r="I175" s="21">
        <v>10</v>
      </c>
      <c r="J175" s="21">
        <v>5</v>
      </c>
      <c r="K175" s="21" t="s">
        <v>95</v>
      </c>
      <c r="L175" s="22">
        <v>1012</v>
      </c>
      <c r="N175"/>
      <c r="O175" s="7"/>
      <c r="P175" s="7"/>
      <c r="S175"/>
      <c r="T175"/>
    </row>
    <row r="176" spans="7:20" x14ac:dyDescent="0.2">
      <c r="G176" s="21">
        <v>41</v>
      </c>
      <c r="H176" s="21">
        <v>9</v>
      </c>
      <c r="I176" s="21">
        <v>13</v>
      </c>
      <c r="J176" s="21">
        <v>8</v>
      </c>
      <c r="K176" s="21" t="s">
        <v>107</v>
      </c>
      <c r="L176" s="22">
        <v>2136</v>
      </c>
      <c r="N176"/>
      <c r="O176" s="7"/>
      <c r="P176" s="7"/>
      <c r="S176"/>
      <c r="T176"/>
    </row>
    <row r="177" spans="3:26" x14ac:dyDescent="0.2">
      <c r="G177" s="21">
        <v>42</v>
      </c>
      <c r="H177" s="21">
        <v>9</v>
      </c>
      <c r="I177" s="21">
        <v>15</v>
      </c>
      <c r="J177" s="21">
        <v>7</v>
      </c>
      <c r="K177" s="21" t="s">
        <v>44</v>
      </c>
      <c r="L177" s="22">
        <v>12490</v>
      </c>
      <c r="N177"/>
      <c r="O177" s="7"/>
      <c r="P177" s="7"/>
      <c r="S177"/>
      <c r="T177"/>
    </row>
    <row r="178" spans="3:26" x14ac:dyDescent="0.2">
      <c r="G178" s="21">
        <v>43</v>
      </c>
      <c r="H178" s="21">
        <v>9</v>
      </c>
      <c r="I178" s="21">
        <v>17</v>
      </c>
      <c r="J178" s="21">
        <v>8</v>
      </c>
      <c r="K178" s="21" t="s">
        <v>84</v>
      </c>
      <c r="L178" s="22">
        <v>8335</v>
      </c>
      <c r="N178"/>
      <c r="O178" s="7"/>
      <c r="P178" s="7"/>
      <c r="S178"/>
      <c r="T178"/>
    </row>
    <row r="179" spans="3:26" x14ac:dyDescent="0.2">
      <c r="G179" s="21">
        <v>44</v>
      </c>
      <c r="H179" s="21">
        <v>9</v>
      </c>
      <c r="I179" s="21">
        <v>21</v>
      </c>
      <c r="J179" s="21">
        <v>9</v>
      </c>
      <c r="K179" s="21" t="s">
        <v>26</v>
      </c>
      <c r="L179" s="22">
        <v>5804084</v>
      </c>
      <c r="N179"/>
      <c r="O179" s="7"/>
      <c r="P179" s="7"/>
      <c r="S179"/>
      <c r="T179"/>
    </row>
    <row r="180" spans="3:26" x14ac:dyDescent="0.2">
      <c r="G180" s="21">
        <v>45</v>
      </c>
      <c r="H180" s="21">
        <v>9</v>
      </c>
      <c r="I180" s="21">
        <v>21</v>
      </c>
      <c r="J180" s="21">
        <v>9</v>
      </c>
      <c r="K180" s="21" t="s">
        <v>26</v>
      </c>
      <c r="L180" s="22">
        <v>5804084</v>
      </c>
      <c r="N180"/>
      <c r="O180" s="7"/>
      <c r="P180" s="7"/>
      <c r="S180"/>
      <c r="T180"/>
    </row>
    <row r="181" spans="3:26" x14ac:dyDescent="0.2">
      <c r="G181" s="21">
        <v>46</v>
      </c>
      <c r="H181" s="21">
        <v>10</v>
      </c>
      <c r="I181" s="21">
        <v>3</v>
      </c>
      <c r="J181" s="21">
        <v>1</v>
      </c>
      <c r="K181" s="21" t="s">
        <v>99</v>
      </c>
      <c r="L181" s="22">
        <v>99999203</v>
      </c>
      <c r="N181"/>
      <c r="O181" s="7"/>
      <c r="P181" s="7"/>
      <c r="S181"/>
      <c r="T181"/>
    </row>
    <row r="182" spans="3:26" x14ac:dyDescent="0.2">
      <c r="G182" s="21">
        <v>47</v>
      </c>
      <c r="H182" s="21">
        <v>10</v>
      </c>
      <c r="I182" s="21">
        <v>7</v>
      </c>
      <c r="J182" s="21">
        <v>3</v>
      </c>
      <c r="K182" s="21" t="s">
        <v>102</v>
      </c>
      <c r="L182" s="22">
        <v>99999197</v>
      </c>
      <c r="N182"/>
      <c r="O182" s="7"/>
      <c r="P182" s="7"/>
      <c r="S182"/>
      <c r="T182"/>
    </row>
    <row r="183" spans="3:26" x14ac:dyDescent="0.2">
      <c r="G183" s="21">
        <v>48</v>
      </c>
      <c r="H183" s="21">
        <v>10</v>
      </c>
      <c r="I183" s="21">
        <v>17</v>
      </c>
      <c r="J183" s="21">
        <v>8</v>
      </c>
      <c r="K183" s="21" t="s">
        <v>88</v>
      </c>
      <c r="L183" s="22">
        <v>8355</v>
      </c>
      <c r="N183"/>
      <c r="O183" s="7"/>
      <c r="P183" s="7"/>
      <c r="S183"/>
      <c r="T183"/>
    </row>
    <row r="184" spans="3:26" x14ac:dyDescent="0.2">
      <c r="L184" s="31"/>
      <c r="N184"/>
      <c r="O184" s="7"/>
      <c r="P184" s="7"/>
      <c r="S184"/>
      <c r="T184"/>
    </row>
    <row r="185" spans="3:26" x14ac:dyDescent="0.2">
      <c r="N185"/>
    </row>
    <row r="186" spans="3:26" ht="15" customHeight="1" x14ac:dyDescent="0.2">
      <c r="C186" s="50" t="s">
        <v>329</v>
      </c>
      <c r="D186" s="50"/>
      <c r="E186" s="50"/>
      <c r="F186" s="50"/>
      <c r="N186" s="50" t="s">
        <v>342</v>
      </c>
      <c r="O186" s="50"/>
      <c r="P186" s="50"/>
      <c r="Q186" s="50"/>
      <c r="R186" s="50"/>
      <c r="S186" s="50"/>
      <c r="T186" s="50"/>
      <c r="U186" s="50"/>
    </row>
    <row r="187" spans="3:26" ht="15" customHeight="1" x14ac:dyDescent="0.2">
      <c r="C187" s="50"/>
      <c r="D187" s="50"/>
      <c r="E187" s="50"/>
      <c r="F187" s="50"/>
      <c r="N187" s="50"/>
      <c r="O187" s="50"/>
      <c r="P187" s="50"/>
      <c r="Q187" s="50"/>
      <c r="R187" s="50"/>
      <c r="S187" s="50"/>
      <c r="T187" s="50"/>
      <c r="U187" s="50"/>
    </row>
    <row r="189" spans="3:26" s="18" customFormat="1" x14ac:dyDescent="0.2">
      <c r="C189" s="29" t="s">
        <v>332</v>
      </c>
      <c r="D189" s="29" t="s">
        <v>114</v>
      </c>
      <c r="E189" s="29" t="s">
        <v>115</v>
      </c>
      <c r="F189" s="29" t="s">
        <v>253</v>
      </c>
      <c r="M189"/>
      <c r="N189" s="25" t="s">
        <v>341</v>
      </c>
      <c r="O189" s="25" t="s">
        <v>332</v>
      </c>
      <c r="P189" s="25" t="s">
        <v>254</v>
      </c>
      <c r="Q189" s="25" t="s">
        <v>278</v>
      </c>
      <c r="R189" s="34" t="s">
        <v>260</v>
      </c>
      <c r="S189" s="37" t="s">
        <v>262</v>
      </c>
      <c r="T189" s="35" t="s">
        <v>263</v>
      </c>
      <c r="U189"/>
    </row>
    <row r="190" spans="3:26" x14ac:dyDescent="0.2">
      <c r="C190" s="27">
        <v>1</v>
      </c>
      <c r="D190" s="27">
        <v>1003</v>
      </c>
      <c r="E190" s="28">
        <v>44209</v>
      </c>
      <c r="F190" s="27">
        <v>100</v>
      </c>
      <c r="N190" s="27">
        <v>1</v>
      </c>
      <c r="O190" s="27">
        <v>1</v>
      </c>
      <c r="P190" s="27">
        <v>5</v>
      </c>
      <c r="Q190" s="27" t="s">
        <v>135</v>
      </c>
      <c r="R190" s="27">
        <v>1</v>
      </c>
      <c r="S190" s="23">
        <v>100</v>
      </c>
      <c r="T190" s="23">
        <v>112</v>
      </c>
      <c r="V190" t="s">
        <v>350</v>
      </c>
      <c r="W190">
        <v>0.05</v>
      </c>
      <c r="Y190" t="s">
        <v>353</v>
      </c>
      <c r="Z190" t="s">
        <v>352</v>
      </c>
    </row>
    <row r="191" spans="3:26" x14ac:dyDescent="0.2">
      <c r="C191" s="27">
        <v>2</v>
      </c>
      <c r="D191" s="27">
        <v>1021</v>
      </c>
      <c r="E191" s="28">
        <v>44209</v>
      </c>
      <c r="F191" s="27">
        <v>200</v>
      </c>
      <c r="N191" s="27">
        <v>2</v>
      </c>
      <c r="O191" s="27">
        <v>2</v>
      </c>
      <c r="P191" s="27">
        <v>15</v>
      </c>
      <c r="Q191" s="27" t="s">
        <v>122</v>
      </c>
      <c r="R191" s="27">
        <v>2</v>
      </c>
      <c r="S191" s="23">
        <v>108.7</v>
      </c>
      <c r="T191" s="23">
        <v>121.744</v>
      </c>
      <c r="V191" t="s">
        <v>351</v>
      </c>
      <c r="W191">
        <v>7.0000000000000007E-2</v>
      </c>
      <c r="Y191" t="s">
        <v>354</v>
      </c>
      <c r="Z191" t="s">
        <v>352</v>
      </c>
    </row>
    <row r="192" spans="3:26" x14ac:dyDescent="0.2">
      <c r="C192" s="27">
        <v>3</v>
      </c>
      <c r="D192" s="27">
        <v>1026</v>
      </c>
      <c r="E192" s="28">
        <v>44209</v>
      </c>
      <c r="F192" s="27">
        <v>300</v>
      </c>
      <c r="N192" s="27">
        <v>3</v>
      </c>
      <c r="O192" s="27">
        <v>2</v>
      </c>
      <c r="P192" s="27">
        <v>15</v>
      </c>
      <c r="Q192" s="27" t="s">
        <v>141</v>
      </c>
      <c r="R192" s="27">
        <v>2</v>
      </c>
      <c r="S192" s="23">
        <v>108.7</v>
      </c>
      <c r="T192" s="23">
        <v>121.744</v>
      </c>
    </row>
    <row r="193" spans="3:20" x14ac:dyDescent="0.2">
      <c r="C193" s="27">
        <v>4</v>
      </c>
      <c r="D193" s="27">
        <v>1030</v>
      </c>
      <c r="E193" s="28">
        <v>44209</v>
      </c>
      <c r="F193" s="27">
        <v>400</v>
      </c>
      <c r="N193" s="27">
        <v>4</v>
      </c>
      <c r="O193" s="27">
        <v>3</v>
      </c>
      <c r="P193" s="27">
        <v>32</v>
      </c>
      <c r="Q193" s="27" t="s">
        <v>72</v>
      </c>
      <c r="R193" s="27">
        <v>2</v>
      </c>
      <c r="S193" s="23">
        <v>4200</v>
      </c>
      <c r="T193" s="23">
        <v>4704</v>
      </c>
    </row>
    <row r="194" spans="3:20" x14ac:dyDescent="0.2">
      <c r="C194" s="27">
        <v>5</v>
      </c>
      <c r="D194" s="27">
        <v>1031</v>
      </c>
      <c r="E194" s="28">
        <v>44210</v>
      </c>
      <c r="F194" s="27">
        <v>500</v>
      </c>
      <c r="N194" s="27">
        <v>5</v>
      </c>
      <c r="O194" s="27">
        <v>3</v>
      </c>
      <c r="P194" s="27">
        <v>32</v>
      </c>
      <c r="Q194" s="27" t="s">
        <v>112</v>
      </c>
      <c r="R194" s="27">
        <v>2</v>
      </c>
      <c r="S194" s="23">
        <v>4200</v>
      </c>
      <c r="T194" s="23">
        <v>4704</v>
      </c>
    </row>
    <row r="195" spans="3:20" x14ac:dyDescent="0.2">
      <c r="C195" s="27">
        <v>6</v>
      </c>
      <c r="D195" s="27">
        <v>1033</v>
      </c>
      <c r="E195" s="28">
        <v>44210</v>
      </c>
      <c r="F195" s="27">
        <v>600</v>
      </c>
      <c r="N195" s="27">
        <v>6</v>
      </c>
      <c r="O195" s="27">
        <v>4</v>
      </c>
      <c r="P195" s="27">
        <v>6</v>
      </c>
      <c r="Q195" s="27" t="s">
        <v>129</v>
      </c>
      <c r="R195" s="27">
        <v>-1</v>
      </c>
      <c r="S195" s="23">
        <v>0</v>
      </c>
      <c r="T195" s="23">
        <v>0</v>
      </c>
    </row>
    <row r="196" spans="3:20" x14ac:dyDescent="0.2">
      <c r="C196" s="27">
        <v>7</v>
      </c>
      <c r="D196" s="27">
        <v>1034</v>
      </c>
      <c r="E196" s="28">
        <v>44210</v>
      </c>
      <c r="F196" s="27">
        <v>700</v>
      </c>
      <c r="N196" s="27">
        <v>7</v>
      </c>
      <c r="O196" s="27">
        <v>4</v>
      </c>
      <c r="P196" s="27">
        <v>6</v>
      </c>
      <c r="Q196" s="27" t="s">
        <v>130</v>
      </c>
      <c r="R196" s="27">
        <v>1</v>
      </c>
      <c r="S196" s="23">
        <v>0</v>
      </c>
      <c r="T196" s="23">
        <v>0</v>
      </c>
    </row>
    <row r="197" spans="3:20" x14ac:dyDescent="0.2">
      <c r="C197" s="27">
        <v>8</v>
      </c>
      <c r="D197" s="27">
        <v>1036</v>
      </c>
      <c r="E197" s="28">
        <v>44214</v>
      </c>
      <c r="F197" s="27">
        <v>800</v>
      </c>
      <c r="N197" s="27">
        <v>8</v>
      </c>
      <c r="O197" s="27">
        <v>5</v>
      </c>
      <c r="P197" s="27">
        <v>21</v>
      </c>
      <c r="Q197" s="27" t="s">
        <v>227</v>
      </c>
      <c r="R197" s="27">
        <v>2</v>
      </c>
      <c r="S197" s="23">
        <v>4731.4800000000014</v>
      </c>
      <c r="T197" s="23">
        <v>5299.2576000000017</v>
      </c>
    </row>
    <row r="198" spans="3:20" x14ac:dyDescent="0.2">
      <c r="C198" s="27">
        <v>9</v>
      </c>
      <c r="D198" s="27">
        <v>1040</v>
      </c>
      <c r="E198" s="28">
        <v>44214</v>
      </c>
      <c r="F198" s="27">
        <v>900</v>
      </c>
      <c r="N198" s="27">
        <v>9</v>
      </c>
      <c r="O198" s="27">
        <v>5</v>
      </c>
      <c r="P198" s="27">
        <v>21</v>
      </c>
      <c r="Q198" s="27" t="s">
        <v>228</v>
      </c>
      <c r="R198" s="27">
        <v>2</v>
      </c>
      <c r="S198" s="23">
        <v>4731.4800000000014</v>
      </c>
      <c r="T198" s="23">
        <v>5299.2576000000017</v>
      </c>
    </row>
    <row r="199" spans="3:20" x14ac:dyDescent="0.2">
      <c r="C199" s="27">
        <v>10</v>
      </c>
      <c r="D199" s="27">
        <v>1042</v>
      </c>
      <c r="E199" s="28">
        <v>44214</v>
      </c>
      <c r="F199" s="27">
        <v>1000</v>
      </c>
      <c r="N199" s="27">
        <v>10</v>
      </c>
      <c r="O199" s="27">
        <v>5</v>
      </c>
      <c r="P199" s="27">
        <v>37</v>
      </c>
      <c r="Q199" s="27" t="s">
        <v>17</v>
      </c>
      <c r="R199" s="27">
        <v>2</v>
      </c>
      <c r="S199" s="23">
        <v>4731.4800000000014</v>
      </c>
      <c r="T199" s="23">
        <v>5299.2576000000017</v>
      </c>
    </row>
    <row r="200" spans="3:20" x14ac:dyDescent="0.2">
      <c r="C200" s="27">
        <v>11</v>
      </c>
      <c r="D200" s="27">
        <v>1043</v>
      </c>
      <c r="E200" s="28">
        <v>44214</v>
      </c>
      <c r="F200" s="27">
        <v>1100</v>
      </c>
      <c r="N200" s="27">
        <v>11</v>
      </c>
      <c r="O200" s="27">
        <v>5</v>
      </c>
      <c r="P200" s="27">
        <v>37</v>
      </c>
      <c r="Q200" s="27" t="s">
        <v>184</v>
      </c>
      <c r="R200" s="27">
        <v>2</v>
      </c>
      <c r="S200" s="23">
        <v>4731.4800000000014</v>
      </c>
      <c r="T200" s="23">
        <v>5299.2576000000017</v>
      </c>
    </row>
    <row r="201" spans="3:20" x14ac:dyDescent="0.2">
      <c r="C201" s="27">
        <v>12</v>
      </c>
      <c r="D201" s="27">
        <v>1044</v>
      </c>
      <c r="E201" s="28">
        <v>44214</v>
      </c>
      <c r="F201" s="27">
        <v>1200</v>
      </c>
      <c r="N201" s="27">
        <v>12</v>
      </c>
      <c r="O201" s="27">
        <v>5</v>
      </c>
      <c r="P201" s="27">
        <v>38</v>
      </c>
      <c r="Q201" s="27" t="s">
        <v>185</v>
      </c>
      <c r="R201" s="27">
        <v>4</v>
      </c>
      <c r="S201" s="23">
        <v>4731.4800000000014</v>
      </c>
      <c r="T201" s="23">
        <v>5299.2576000000017</v>
      </c>
    </row>
    <row r="202" spans="3:20" x14ac:dyDescent="0.2">
      <c r="C202" s="27">
        <v>13</v>
      </c>
      <c r="D202" s="27">
        <v>1046</v>
      </c>
      <c r="E202" s="28">
        <v>44214</v>
      </c>
      <c r="F202" s="27">
        <v>1300</v>
      </c>
      <c r="N202" s="27">
        <v>13</v>
      </c>
      <c r="O202" s="27">
        <v>5</v>
      </c>
      <c r="P202" s="27">
        <v>38</v>
      </c>
      <c r="Q202" s="27" t="s">
        <v>186</v>
      </c>
      <c r="R202" s="27">
        <v>4</v>
      </c>
      <c r="S202" s="23">
        <v>4731.4800000000014</v>
      </c>
      <c r="T202" s="23">
        <v>5299.2576000000017</v>
      </c>
    </row>
    <row r="203" spans="3:20" x14ac:dyDescent="0.2">
      <c r="C203" s="27">
        <v>14</v>
      </c>
      <c r="D203" s="27">
        <v>1048</v>
      </c>
      <c r="E203" s="28">
        <v>44214</v>
      </c>
      <c r="F203" s="27">
        <v>1400</v>
      </c>
      <c r="N203" s="27">
        <v>14</v>
      </c>
      <c r="O203" s="27">
        <v>5</v>
      </c>
      <c r="P203" s="27">
        <v>38</v>
      </c>
      <c r="Q203" s="27" t="s">
        <v>187</v>
      </c>
      <c r="R203" s="27">
        <v>4</v>
      </c>
      <c r="S203" s="23">
        <v>4731.4800000000014</v>
      </c>
      <c r="T203" s="23">
        <v>5299.2576000000017</v>
      </c>
    </row>
    <row r="204" spans="3:20" x14ac:dyDescent="0.2">
      <c r="C204" s="27">
        <v>15</v>
      </c>
      <c r="D204" s="27">
        <v>1049</v>
      </c>
      <c r="E204" s="28">
        <v>44214</v>
      </c>
      <c r="F204" s="27">
        <v>1500</v>
      </c>
      <c r="N204" s="27">
        <v>15</v>
      </c>
      <c r="O204" s="27">
        <v>5</v>
      </c>
      <c r="P204" s="27">
        <v>38</v>
      </c>
      <c r="Q204" s="27" t="s">
        <v>188</v>
      </c>
      <c r="R204" s="27">
        <v>4</v>
      </c>
      <c r="S204" s="23">
        <v>4731.4800000000014</v>
      </c>
      <c r="T204" s="23">
        <v>5299.2576000000017</v>
      </c>
    </row>
    <row r="205" spans="3:20" x14ac:dyDescent="0.2">
      <c r="C205" s="27">
        <v>16</v>
      </c>
      <c r="D205" s="27">
        <v>1051</v>
      </c>
      <c r="E205" s="28">
        <v>44214</v>
      </c>
      <c r="F205" s="27">
        <v>1600</v>
      </c>
      <c r="N205" s="27">
        <v>16</v>
      </c>
      <c r="O205" s="27">
        <v>6</v>
      </c>
      <c r="P205" s="27">
        <v>34</v>
      </c>
      <c r="Q205" s="27" t="s">
        <v>175</v>
      </c>
      <c r="R205" s="27">
        <v>-1</v>
      </c>
      <c r="S205" s="23">
        <v>0</v>
      </c>
      <c r="T205" s="23">
        <v>0</v>
      </c>
    </row>
    <row r="206" spans="3:20" x14ac:dyDescent="0.2">
      <c r="C206" s="27">
        <v>17</v>
      </c>
      <c r="D206" s="27">
        <v>1052</v>
      </c>
      <c r="E206" s="28">
        <v>44214</v>
      </c>
      <c r="F206" s="27">
        <v>1700</v>
      </c>
      <c r="N206" s="27">
        <v>17</v>
      </c>
      <c r="O206" s="27">
        <v>6</v>
      </c>
      <c r="P206" s="27">
        <v>34</v>
      </c>
      <c r="Q206" s="27" t="s">
        <v>176</v>
      </c>
      <c r="R206" s="27">
        <v>1</v>
      </c>
      <c r="S206" s="23">
        <v>0</v>
      </c>
      <c r="T206" s="23">
        <v>0</v>
      </c>
    </row>
    <row r="207" spans="3:20" x14ac:dyDescent="0.2">
      <c r="C207" s="27">
        <v>18</v>
      </c>
      <c r="D207" s="27">
        <v>1054</v>
      </c>
      <c r="E207" s="28">
        <v>44214</v>
      </c>
      <c r="F207" s="27">
        <v>1800</v>
      </c>
      <c r="N207" s="27">
        <v>18</v>
      </c>
      <c r="O207" s="27">
        <v>7</v>
      </c>
      <c r="P207" s="27">
        <v>44</v>
      </c>
      <c r="Q207" s="27" t="s">
        <v>196</v>
      </c>
      <c r="R207" s="27">
        <v>2</v>
      </c>
      <c r="S207" s="23">
        <v>1009.38</v>
      </c>
      <c r="T207" s="23">
        <v>1130.5056</v>
      </c>
    </row>
    <row r="208" spans="3:20" x14ac:dyDescent="0.2">
      <c r="C208" s="27">
        <v>19</v>
      </c>
      <c r="D208" s="27">
        <v>1056</v>
      </c>
      <c r="E208" s="28">
        <v>44214</v>
      </c>
      <c r="F208" s="27">
        <v>1900</v>
      </c>
      <c r="N208" s="27">
        <v>19</v>
      </c>
      <c r="O208" s="27">
        <v>7</v>
      </c>
      <c r="P208" s="27">
        <v>44</v>
      </c>
      <c r="Q208" s="27" t="s">
        <v>197</v>
      </c>
      <c r="R208" s="27">
        <v>2</v>
      </c>
      <c r="S208" s="23">
        <v>1009.38</v>
      </c>
      <c r="T208" s="23">
        <v>1130.5056</v>
      </c>
    </row>
    <row r="209" spans="3:20" x14ac:dyDescent="0.2">
      <c r="C209" s="27">
        <v>20</v>
      </c>
      <c r="D209" s="27">
        <v>1057</v>
      </c>
      <c r="E209" s="28">
        <v>44214</v>
      </c>
      <c r="F209" s="27">
        <v>2000</v>
      </c>
      <c r="N209" s="27">
        <v>20</v>
      </c>
      <c r="O209" s="27">
        <v>8</v>
      </c>
      <c r="P209" s="27">
        <v>34</v>
      </c>
      <c r="Q209" s="27" t="s">
        <v>177</v>
      </c>
      <c r="R209" s="27">
        <v>2</v>
      </c>
      <c r="S209" s="23">
        <v>2020</v>
      </c>
      <c r="T209" s="23">
        <v>2262.4</v>
      </c>
    </row>
    <row r="210" spans="3:20" x14ac:dyDescent="0.2">
      <c r="C210" s="27">
        <v>21</v>
      </c>
      <c r="D210" s="27">
        <v>1058</v>
      </c>
      <c r="E210" s="28">
        <v>44214</v>
      </c>
      <c r="F210" s="27">
        <v>2100</v>
      </c>
      <c r="N210" s="27">
        <v>21</v>
      </c>
      <c r="O210" s="27">
        <v>8</v>
      </c>
      <c r="P210" s="27">
        <v>34</v>
      </c>
      <c r="Q210" s="27" t="s">
        <v>178</v>
      </c>
      <c r="R210" s="27">
        <v>2</v>
      </c>
      <c r="S210" s="23">
        <v>2020</v>
      </c>
      <c r="T210" s="23">
        <v>2262.4</v>
      </c>
    </row>
    <row r="211" spans="3:20" x14ac:dyDescent="0.2">
      <c r="C211" s="27">
        <v>22</v>
      </c>
      <c r="D211" s="27">
        <v>1064</v>
      </c>
      <c r="E211" s="28">
        <v>44215</v>
      </c>
      <c r="F211" s="27">
        <v>2200</v>
      </c>
      <c r="N211" s="27">
        <v>22</v>
      </c>
      <c r="O211" s="27">
        <v>9</v>
      </c>
      <c r="P211" s="27">
        <v>22</v>
      </c>
      <c r="Q211" s="27" t="s">
        <v>30</v>
      </c>
      <c r="R211" s="27">
        <v>2</v>
      </c>
      <c r="S211" s="23">
        <v>1564.5</v>
      </c>
      <c r="T211" s="23">
        <v>1752.24</v>
      </c>
    </row>
    <row r="212" spans="3:20" x14ac:dyDescent="0.2">
      <c r="C212" s="27">
        <v>23</v>
      </c>
      <c r="D212" s="27">
        <v>1091</v>
      </c>
      <c r="E212" s="28">
        <v>44244</v>
      </c>
      <c r="F212" s="27">
        <v>2500</v>
      </c>
      <c r="N212" s="27">
        <v>23</v>
      </c>
      <c r="O212" s="27">
        <v>9</v>
      </c>
      <c r="P212" s="27">
        <v>22</v>
      </c>
      <c r="Q212" s="27" t="s">
        <v>142</v>
      </c>
      <c r="R212" s="27">
        <v>2</v>
      </c>
      <c r="S212" s="23">
        <v>1564.5</v>
      </c>
      <c r="T212" s="23">
        <v>1752.24</v>
      </c>
    </row>
    <row r="213" spans="3:20" x14ac:dyDescent="0.2">
      <c r="C213" s="27">
        <v>24</v>
      </c>
      <c r="D213" s="27">
        <v>1089</v>
      </c>
      <c r="E213" s="28">
        <v>44251</v>
      </c>
      <c r="F213" s="27">
        <v>2300</v>
      </c>
      <c r="N213" s="27">
        <v>24</v>
      </c>
      <c r="O213" s="27">
        <v>9</v>
      </c>
      <c r="P213" s="27">
        <v>23</v>
      </c>
      <c r="Q213" s="27" t="s">
        <v>143</v>
      </c>
      <c r="R213" s="27">
        <v>14</v>
      </c>
      <c r="S213" s="23">
        <v>1564.5</v>
      </c>
      <c r="T213" s="23">
        <v>1752.24</v>
      </c>
    </row>
    <row r="214" spans="3:20" x14ac:dyDescent="0.2">
      <c r="C214" s="27">
        <v>25</v>
      </c>
      <c r="D214" s="27">
        <v>1090</v>
      </c>
      <c r="E214" s="28">
        <v>44251</v>
      </c>
      <c r="F214" s="27">
        <v>2400</v>
      </c>
      <c r="N214" s="27">
        <v>25</v>
      </c>
      <c r="O214" s="27">
        <v>9</v>
      </c>
      <c r="P214" s="27">
        <v>23</v>
      </c>
      <c r="Q214" s="27" t="s">
        <v>144</v>
      </c>
      <c r="R214" s="27">
        <v>14</v>
      </c>
      <c r="S214" s="23">
        <v>1564.5</v>
      </c>
      <c r="T214" s="23">
        <v>1752.24</v>
      </c>
    </row>
    <row r="215" spans="3:20" x14ac:dyDescent="0.2">
      <c r="C215" s="27">
        <v>26</v>
      </c>
      <c r="D215" s="27">
        <v>1102</v>
      </c>
      <c r="E215" s="28">
        <v>44253</v>
      </c>
      <c r="F215" s="27">
        <v>2600</v>
      </c>
      <c r="N215" s="27">
        <v>26</v>
      </c>
      <c r="O215" s="27">
        <v>9</v>
      </c>
      <c r="P215" s="27">
        <v>23</v>
      </c>
      <c r="Q215" s="27" t="s">
        <v>145</v>
      </c>
      <c r="R215" s="27">
        <v>14</v>
      </c>
      <c r="S215" s="23">
        <v>1564.5</v>
      </c>
      <c r="T215" s="23">
        <v>1752.24</v>
      </c>
    </row>
    <row r="216" spans="3:20" x14ac:dyDescent="0.2">
      <c r="C216" s="27">
        <v>27</v>
      </c>
      <c r="D216" s="27">
        <v>1105</v>
      </c>
      <c r="E216" s="28">
        <v>44253</v>
      </c>
      <c r="F216" s="27">
        <v>2700</v>
      </c>
      <c r="N216" s="27">
        <v>27</v>
      </c>
      <c r="O216" s="27">
        <v>9</v>
      </c>
      <c r="P216" s="27">
        <v>23</v>
      </c>
      <c r="Q216" s="27" t="s">
        <v>146</v>
      </c>
      <c r="R216" s="27">
        <v>14</v>
      </c>
      <c r="S216" s="23">
        <v>1564.5</v>
      </c>
      <c r="T216" s="23">
        <v>1752.24</v>
      </c>
    </row>
    <row r="217" spans="3:20" x14ac:dyDescent="0.2">
      <c r="C217" s="27">
        <v>28</v>
      </c>
      <c r="D217" s="27">
        <v>1111</v>
      </c>
      <c r="E217" s="28">
        <v>44253</v>
      </c>
      <c r="F217" s="27">
        <v>2900</v>
      </c>
      <c r="N217" s="27">
        <v>28</v>
      </c>
      <c r="O217" s="27">
        <v>9</v>
      </c>
      <c r="P217" s="27">
        <v>23</v>
      </c>
      <c r="Q217" s="27" t="s">
        <v>147</v>
      </c>
      <c r="R217" s="27">
        <v>14</v>
      </c>
      <c r="S217" s="23">
        <v>1564.5</v>
      </c>
      <c r="T217" s="23">
        <v>1752.24</v>
      </c>
    </row>
    <row r="218" spans="3:20" x14ac:dyDescent="0.2">
      <c r="C218" s="27">
        <v>29</v>
      </c>
      <c r="D218" s="27">
        <v>1117</v>
      </c>
      <c r="E218" s="28">
        <v>44259</v>
      </c>
      <c r="F218" s="27">
        <v>3100</v>
      </c>
      <c r="N218" s="27">
        <v>29</v>
      </c>
      <c r="O218" s="27">
        <v>9</v>
      </c>
      <c r="P218" s="27">
        <v>23</v>
      </c>
      <c r="Q218" s="27" t="s">
        <v>148</v>
      </c>
      <c r="R218" s="27">
        <v>14</v>
      </c>
      <c r="S218" s="23">
        <v>1564.5</v>
      </c>
      <c r="T218" s="23">
        <v>1752.24</v>
      </c>
    </row>
    <row r="219" spans="3:20" x14ac:dyDescent="0.2">
      <c r="C219" s="27">
        <v>30</v>
      </c>
      <c r="D219" s="27">
        <v>1119</v>
      </c>
      <c r="E219" s="28">
        <v>44259</v>
      </c>
      <c r="F219" s="27">
        <v>3200</v>
      </c>
      <c r="N219" s="27">
        <v>30</v>
      </c>
      <c r="O219" s="27">
        <v>9</v>
      </c>
      <c r="P219" s="27">
        <v>23</v>
      </c>
      <c r="Q219" s="27" t="s">
        <v>149</v>
      </c>
      <c r="R219" s="27">
        <v>14</v>
      </c>
      <c r="S219" s="23">
        <v>1564.5</v>
      </c>
      <c r="T219" s="23">
        <v>1752.24</v>
      </c>
    </row>
    <row r="220" spans="3:20" x14ac:dyDescent="0.2">
      <c r="C220" s="27">
        <v>31</v>
      </c>
      <c r="D220" s="27">
        <v>1107</v>
      </c>
      <c r="E220" s="28">
        <v>44260</v>
      </c>
      <c r="F220" s="27">
        <v>2800</v>
      </c>
      <c r="N220" s="27">
        <v>31</v>
      </c>
      <c r="O220" s="27">
        <v>9</v>
      </c>
      <c r="P220" s="27">
        <v>23</v>
      </c>
      <c r="Q220" s="27" t="s">
        <v>150</v>
      </c>
      <c r="R220" s="27">
        <v>14</v>
      </c>
      <c r="S220" s="23">
        <v>1564.5</v>
      </c>
      <c r="T220" s="23">
        <v>1752.24</v>
      </c>
    </row>
    <row r="221" spans="3:20" x14ac:dyDescent="0.2">
      <c r="C221" s="27">
        <v>32</v>
      </c>
      <c r="D221" s="27">
        <v>1114</v>
      </c>
      <c r="E221" s="28">
        <v>44263</v>
      </c>
      <c r="F221" s="27">
        <v>3000</v>
      </c>
      <c r="N221" s="27">
        <v>32</v>
      </c>
      <c r="O221" s="27">
        <v>9</v>
      </c>
      <c r="P221" s="27">
        <v>23</v>
      </c>
      <c r="Q221" s="27" t="s">
        <v>151</v>
      </c>
      <c r="R221" s="27">
        <v>14</v>
      </c>
      <c r="S221" s="23">
        <v>1564.5</v>
      </c>
      <c r="T221" s="23">
        <v>1752.24</v>
      </c>
    </row>
    <row r="222" spans="3:20" x14ac:dyDescent="0.2">
      <c r="C222" s="27">
        <v>33</v>
      </c>
      <c r="D222" s="27">
        <v>1150</v>
      </c>
      <c r="E222" s="28">
        <v>44313</v>
      </c>
      <c r="F222" s="27">
        <v>3300</v>
      </c>
      <c r="N222" s="27">
        <v>33</v>
      </c>
      <c r="O222" s="27">
        <v>9</v>
      </c>
      <c r="P222" s="27">
        <v>23</v>
      </c>
      <c r="Q222" s="27" t="s">
        <v>152</v>
      </c>
      <c r="R222" s="27">
        <v>14</v>
      </c>
      <c r="S222" s="23">
        <v>1564.5</v>
      </c>
      <c r="T222" s="23">
        <v>1752.24</v>
      </c>
    </row>
    <row r="223" spans="3:20" x14ac:dyDescent="0.2">
      <c r="C223" s="27">
        <v>34</v>
      </c>
      <c r="D223" s="27">
        <v>1151</v>
      </c>
      <c r="E223" s="28">
        <v>44314</v>
      </c>
      <c r="F223" s="27">
        <v>3400</v>
      </c>
      <c r="N223" s="27">
        <v>34</v>
      </c>
      <c r="O223" s="27">
        <v>9</v>
      </c>
      <c r="P223" s="27">
        <v>23</v>
      </c>
      <c r="Q223" s="27" t="s">
        <v>153</v>
      </c>
      <c r="R223" s="27">
        <v>14</v>
      </c>
      <c r="S223" s="23">
        <v>1564.5</v>
      </c>
      <c r="T223" s="23">
        <v>1752.24</v>
      </c>
    </row>
    <row r="224" spans="3:20" x14ac:dyDescent="0.2">
      <c r="C224" s="27">
        <v>35</v>
      </c>
      <c r="D224" s="27">
        <v>1157</v>
      </c>
      <c r="E224" s="28">
        <v>44333</v>
      </c>
      <c r="F224" s="27">
        <v>3500</v>
      </c>
      <c r="N224" s="27">
        <v>35</v>
      </c>
      <c r="O224" s="27">
        <v>9</v>
      </c>
      <c r="P224" s="27">
        <v>23</v>
      </c>
      <c r="Q224" s="27" t="s">
        <v>154</v>
      </c>
      <c r="R224" s="27">
        <v>14</v>
      </c>
      <c r="S224" s="23">
        <v>1564.5</v>
      </c>
      <c r="T224" s="23">
        <v>1752.24</v>
      </c>
    </row>
    <row r="225" spans="3:20" x14ac:dyDescent="0.2">
      <c r="C225" s="27">
        <v>36</v>
      </c>
      <c r="D225" s="27">
        <v>1160</v>
      </c>
      <c r="E225" s="28">
        <v>44334</v>
      </c>
      <c r="F225" s="27">
        <v>3600</v>
      </c>
      <c r="N225" s="27">
        <v>36</v>
      </c>
      <c r="O225" s="27">
        <v>9</v>
      </c>
      <c r="P225" s="27">
        <v>23</v>
      </c>
      <c r="Q225" s="27" t="s">
        <v>155</v>
      </c>
      <c r="R225" s="27">
        <v>14</v>
      </c>
      <c r="S225" s="23">
        <v>1564.5</v>
      </c>
      <c r="T225" s="23">
        <v>1752.24</v>
      </c>
    </row>
    <row r="226" spans="3:20" x14ac:dyDescent="0.2">
      <c r="C226" s="27">
        <v>37</v>
      </c>
      <c r="D226" s="27">
        <v>1168</v>
      </c>
      <c r="E226" s="28">
        <v>44334</v>
      </c>
      <c r="F226" s="27">
        <v>3700</v>
      </c>
      <c r="N226" s="27">
        <v>37</v>
      </c>
      <c r="O226" s="27">
        <v>9</v>
      </c>
      <c r="P226" s="27">
        <v>23</v>
      </c>
      <c r="Q226" s="27" t="s">
        <v>156</v>
      </c>
      <c r="R226" s="27">
        <v>14</v>
      </c>
      <c r="S226" s="23">
        <v>1564.5</v>
      </c>
      <c r="T226" s="23">
        <v>1752.24</v>
      </c>
    </row>
    <row r="227" spans="3:20" x14ac:dyDescent="0.2">
      <c r="C227" s="27">
        <v>38</v>
      </c>
      <c r="D227" s="27">
        <v>1169</v>
      </c>
      <c r="E227" s="28">
        <v>44334</v>
      </c>
      <c r="F227" s="27">
        <v>3800</v>
      </c>
      <c r="N227" s="27">
        <v>38</v>
      </c>
      <c r="O227" s="27">
        <v>10</v>
      </c>
      <c r="P227" s="27">
        <v>28</v>
      </c>
      <c r="Q227" s="27" t="s">
        <v>170</v>
      </c>
      <c r="R227" s="27">
        <v>1</v>
      </c>
      <c r="S227" s="23">
        <v>1040</v>
      </c>
      <c r="T227" s="23">
        <v>1164.8</v>
      </c>
    </row>
    <row r="228" spans="3:20" x14ac:dyDescent="0.2">
      <c r="C228" s="27">
        <v>39</v>
      </c>
      <c r="D228" s="27">
        <v>1170</v>
      </c>
      <c r="E228" s="28">
        <v>44334</v>
      </c>
      <c r="F228" s="27">
        <v>3900</v>
      </c>
      <c r="N228" s="27">
        <v>39</v>
      </c>
      <c r="O228" s="27">
        <v>11</v>
      </c>
      <c r="P228" s="27">
        <v>24</v>
      </c>
      <c r="Q228" s="27" t="s">
        <v>229</v>
      </c>
      <c r="R228" s="27">
        <v>1</v>
      </c>
      <c r="S228" s="23">
        <v>1272</v>
      </c>
      <c r="T228" s="23">
        <v>1424.6399999999999</v>
      </c>
    </row>
    <row r="229" spans="3:20" x14ac:dyDescent="0.2">
      <c r="C229" s="27">
        <v>40</v>
      </c>
      <c r="D229" s="27">
        <v>1171</v>
      </c>
      <c r="E229" s="28">
        <v>44334</v>
      </c>
      <c r="F229" s="27">
        <v>4000</v>
      </c>
      <c r="N229" s="27">
        <v>40</v>
      </c>
      <c r="O229" s="27">
        <v>12</v>
      </c>
      <c r="P229" s="27">
        <v>9</v>
      </c>
      <c r="Q229" s="27" t="s">
        <v>39</v>
      </c>
      <c r="R229" s="27">
        <v>4</v>
      </c>
      <c r="S229" s="23">
        <v>317.88</v>
      </c>
      <c r="T229" s="23">
        <v>356.0256</v>
      </c>
    </row>
    <row r="230" spans="3:20" x14ac:dyDescent="0.2">
      <c r="C230" s="27">
        <v>41</v>
      </c>
      <c r="D230" s="27">
        <v>1173</v>
      </c>
      <c r="E230" s="28">
        <v>44334</v>
      </c>
      <c r="F230" s="27">
        <v>4100</v>
      </c>
      <c r="N230" s="27">
        <v>41</v>
      </c>
      <c r="O230" s="27">
        <v>12</v>
      </c>
      <c r="P230" s="27">
        <v>9</v>
      </c>
      <c r="Q230" s="27" t="s">
        <v>138</v>
      </c>
      <c r="R230" s="27">
        <v>4</v>
      </c>
      <c r="S230" s="23">
        <v>317.88</v>
      </c>
      <c r="T230" s="23">
        <v>356.0256</v>
      </c>
    </row>
    <row r="231" spans="3:20" x14ac:dyDescent="0.2">
      <c r="N231" s="27">
        <v>42</v>
      </c>
      <c r="O231" s="27">
        <v>12</v>
      </c>
      <c r="P231" s="27">
        <v>10</v>
      </c>
      <c r="Q231" s="27" t="s">
        <v>139</v>
      </c>
      <c r="R231" s="27">
        <v>4</v>
      </c>
      <c r="S231" s="23">
        <v>317.88</v>
      </c>
      <c r="T231" s="23">
        <v>356.0256</v>
      </c>
    </row>
    <row r="232" spans="3:20" x14ac:dyDescent="0.2">
      <c r="N232" s="27">
        <v>43</v>
      </c>
      <c r="O232" s="27">
        <v>12</v>
      </c>
      <c r="P232" s="27">
        <v>10</v>
      </c>
      <c r="Q232" s="27" t="s">
        <v>140</v>
      </c>
      <c r="R232" s="27">
        <v>4</v>
      </c>
      <c r="S232" s="23">
        <v>317.88</v>
      </c>
      <c r="T232" s="23">
        <v>356.0256</v>
      </c>
    </row>
    <row r="233" spans="3:20" x14ac:dyDescent="0.2">
      <c r="N233" s="27">
        <v>44</v>
      </c>
      <c r="O233" s="27">
        <v>13</v>
      </c>
      <c r="P233" s="27">
        <v>7</v>
      </c>
      <c r="Q233" s="27" t="s">
        <v>131</v>
      </c>
      <c r="R233" s="27">
        <v>2</v>
      </c>
      <c r="S233" s="23">
        <v>5370</v>
      </c>
      <c r="T233" s="23">
        <v>6014.4</v>
      </c>
    </row>
    <row r="234" spans="3:20" x14ac:dyDescent="0.2">
      <c r="N234" s="27">
        <v>45</v>
      </c>
      <c r="O234" s="27">
        <v>13</v>
      </c>
      <c r="P234" s="27">
        <v>7</v>
      </c>
      <c r="Q234" s="27" t="s">
        <v>132</v>
      </c>
      <c r="R234" s="27">
        <v>2</v>
      </c>
      <c r="S234" s="23">
        <v>5370</v>
      </c>
      <c r="T234" s="23">
        <v>6014.4</v>
      </c>
    </row>
    <row r="235" spans="3:20" x14ac:dyDescent="0.2">
      <c r="N235" s="27">
        <v>46</v>
      </c>
      <c r="O235" s="27">
        <v>13</v>
      </c>
      <c r="P235" s="27">
        <v>42</v>
      </c>
      <c r="Q235" s="27" t="s">
        <v>192</v>
      </c>
      <c r="R235" s="27">
        <v>2</v>
      </c>
      <c r="S235" s="23">
        <v>5370</v>
      </c>
      <c r="T235" s="23">
        <v>6014.4</v>
      </c>
    </row>
    <row r="236" spans="3:20" x14ac:dyDescent="0.2">
      <c r="N236" s="27">
        <v>47</v>
      </c>
      <c r="O236" s="27">
        <v>13</v>
      </c>
      <c r="P236" s="27">
        <v>42</v>
      </c>
      <c r="Q236" s="27" t="s">
        <v>193</v>
      </c>
      <c r="R236" s="27">
        <v>2</v>
      </c>
      <c r="S236" s="23">
        <v>5370</v>
      </c>
      <c r="T236" s="23">
        <v>6014.4</v>
      </c>
    </row>
    <row r="237" spans="3:20" x14ac:dyDescent="0.2">
      <c r="N237" s="27">
        <v>48</v>
      </c>
      <c r="O237" s="27">
        <v>14</v>
      </c>
      <c r="P237" s="27">
        <v>14</v>
      </c>
      <c r="Q237" s="27" t="s">
        <v>215</v>
      </c>
      <c r="R237" s="27">
        <v>1</v>
      </c>
      <c r="S237" s="23">
        <v>1090.9100000000001</v>
      </c>
      <c r="T237" s="23">
        <v>1221.8192000000001</v>
      </c>
    </row>
    <row r="238" spans="3:20" x14ac:dyDescent="0.2">
      <c r="N238" s="27">
        <v>49</v>
      </c>
      <c r="O238" s="27">
        <v>15</v>
      </c>
      <c r="P238" s="27">
        <v>18</v>
      </c>
      <c r="Q238" s="27" t="s">
        <v>220</v>
      </c>
      <c r="R238" s="27">
        <v>1</v>
      </c>
      <c r="S238" s="23">
        <v>1880</v>
      </c>
      <c r="T238" s="23">
        <v>2105.6</v>
      </c>
    </row>
    <row r="239" spans="3:20" x14ac:dyDescent="0.2">
      <c r="N239" s="27">
        <v>50</v>
      </c>
      <c r="O239" s="27">
        <v>15</v>
      </c>
      <c r="P239" s="27">
        <v>20</v>
      </c>
      <c r="Q239" s="27" t="s">
        <v>226</v>
      </c>
      <c r="R239" s="27">
        <v>1</v>
      </c>
      <c r="S239" s="23">
        <v>1880</v>
      </c>
      <c r="T239" s="23">
        <v>2105.6</v>
      </c>
    </row>
    <row r="240" spans="3:20" x14ac:dyDescent="0.2">
      <c r="N240" s="27">
        <v>51</v>
      </c>
      <c r="O240" s="27">
        <v>16</v>
      </c>
      <c r="P240" s="27">
        <v>45</v>
      </c>
      <c r="Q240" s="27" t="s">
        <v>198</v>
      </c>
      <c r="R240" s="27">
        <v>1</v>
      </c>
      <c r="S240" s="23">
        <v>553.95000000000005</v>
      </c>
      <c r="T240" s="23">
        <v>620.42400000000009</v>
      </c>
    </row>
    <row r="241" spans="14:20" x14ac:dyDescent="0.2">
      <c r="N241" s="27">
        <v>52</v>
      </c>
      <c r="O241" s="27">
        <v>17</v>
      </c>
      <c r="P241" s="27">
        <v>48</v>
      </c>
      <c r="Q241" s="27" t="s">
        <v>205</v>
      </c>
      <c r="R241" s="27">
        <v>1</v>
      </c>
      <c r="S241" s="23">
        <v>1435</v>
      </c>
      <c r="T241" s="23">
        <v>1607.2</v>
      </c>
    </row>
    <row r="242" spans="14:20" x14ac:dyDescent="0.2">
      <c r="N242" s="27">
        <v>53</v>
      </c>
      <c r="O242" s="27">
        <v>18</v>
      </c>
      <c r="P242" s="27">
        <v>16</v>
      </c>
      <c r="Q242" s="27" t="s">
        <v>216</v>
      </c>
      <c r="R242" s="27">
        <v>3</v>
      </c>
      <c r="S242" s="23">
        <v>1747.3400000000001</v>
      </c>
      <c r="T242" s="23">
        <v>1957.0208000000002</v>
      </c>
    </row>
    <row r="243" spans="14:20" x14ac:dyDescent="0.2">
      <c r="N243" s="27">
        <v>54</v>
      </c>
      <c r="O243" s="27">
        <v>18</v>
      </c>
      <c r="P243" s="27">
        <v>16</v>
      </c>
      <c r="Q243" s="27" t="s">
        <v>217</v>
      </c>
      <c r="R243" s="27">
        <v>3</v>
      </c>
      <c r="S243" s="23">
        <v>1747.3400000000001</v>
      </c>
      <c r="T243" s="23">
        <v>1957.0208000000002</v>
      </c>
    </row>
    <row r="244" spans="14:20" x14ac:dyDescent="0.2">
      <c r="N244" s="27">
        <v>55</v>
      </c>
      <c r="O244" s="27">
        <v>18</v>
      </c>
      <c r="P244" s="27">
        <v>16</v>
      </c>
      <c r="Q244" s="27" t="s">
        <v>218</v>
      </c>
      <c r="R244" s="27">
        <v>3</v>
      </c>
      <c r="S244" s="23">
        <v>1747.3400000000001</v>
      </c>
      <c r="T244" s="23">
        <v>1957.0208000000002</v>
      </c>
    </row>
    <row r="245" spans="14:20" x14ac:dyDescent="0.2">
      <c r="N245" s="27">
        <v>56</v>
      </c>
      <c r="O245" s="27">
        <v>18</v>
      </c>
      <c r="P245" s="27">
        <v>17</v>
      </c>
      <c r="Q245" s="27" t="s">
        <v>219</v>
      </c>
      <c r="R245" s="27">
        <v>1</v>
      </c>
      <c r="S245" s="23">
        <v>1747.3400000000001</v>
      </c>
      <c r="T245" s="23">
        <v>1957.0208000000002</v>
      </c>
    </row>
    <row r="246" spans="14:20" x14ac:dyDescent="0.2">
      <c r="N246" s="27">
        <v>57</v>
      </c>
      <c r="O246" s="27">
        <v>18</v>
      </c>
      <c r="P246" s="27">
        <v>19</v>
      </c>
      <c r="Q246" s="27" t="s">
        <v>224</v>
      </c>
      <c r="R246" s="27">
        <v>2</v>
      </c>
      <c r="S246" s="23">
        <v>1747.3400000000001</v>
      </c>
      <c r="T246" s="23">
        <v>1957.0208000000002</v>
      </c>
    </row>
    <row r="247" spans="14:20" x14ac:dyDescent="0.2">
      <c r="N247" s="27">
        <v>58</v>
      </c>
      <c r="O247" s="27">
        <v>18</v>
      </c>
      <c r="P247" s="27">
        <v>19</v>
      </c>
      <c r="Q247" s="27" t="s">
        <v>225</v>
      </c>
      <c r="R247" s="27">
        <v>2</v>
      </c>
      <c r="S247" s="23">
        <v>1747.3400000000001</v>
      </c>
      <c r="T247" s="23">
        <v>1957.0208000000002</v>
      </c>
    </row>
    <row r="248" spans="14:20" x14ac:dyDescent="0.2">
      <c r="N248" s="27">
        <v>59</v>
      </c>
      <c r="O248" s="27">
        <v>19</v>
      </c>
      <c r="P248" s="27">
        <v>30</v>
      </c>
      <c r="Q248" s="27" t="s">
        <v>172</v>
      </c>
      <c r="R248" s="27">
        <v>2</v>
      </c>
      <c r="S248" s="23">
        <v>7666</v>
      </c>
      <c r="T248" s="23">
        <v>8585.92</v>
      </c>
    </row>
    <row r="249" spans="14:20" x14ac:dyDescent="0.2">
      <c r="N249" s="27">
        <v>60</v>
      </c>
      <c r="O249" s="27">
        <v>19</v>
      </c>
      <c r="P249" s="27">
        <v>30</v>
      </c>
      <c r="Q249" s="27" t="s">
        <v>173</v>
      </c>
      <c r="R249" s="27">
        <v>2</v>
      </c>
      <c r="S249" s="23">
        <v>7666</v>
      </c>
      <c r="T249" s="23">
        <v>8585.92</v>
      </c>
    </row>
    <row r="250" spans="14:20" x14ac:dyDescent="0.2">
      <c r="N250" s="27">
        <v>61</v>
      </c>
      <c r="O250" s="27">
        <v>19</v>
      </c>
      <c r="P250" s="27">
        <v>36</v>
      </c>
      <c r="Q250" s="27" t="s">
        <v>182</v>
      </c>
      <c r="R250" s="27">
        <v>2</v>
      </c>
      <c r="S250" s="23">
        <v>7666</v>
      </c>
      <c r="T250" s="23">
        <v>8585.92</v>
      </c>
    </row>
    <row r="251" spans="14:20" x14ac:dyDescent="0.2">
      <c r="N251" s="27">
        <v>62</v>
      </c>
      <c r="O251" s="27">
        <v>19</v>
      </c>
      <c r="P251" s="27">
        <v>36</v>
      </c>
      <c r="Q251" s="27" t="s">
        <v>183</v>
      </c>
      <c r="R251" s="27">
        <v>2</v>
      </c>
      <c r="S251" s="23">
        <v>7666</v>
      </c>
      <c r="T251" s="23">
        <v>8585.92</v>
      </c>
    </row>
    <row r="252" spans="14:20" x14ac:dyDescent="0.2">
      <c r="N252" s="27">
        <v>63</v>
      </c>
      <c r="O252" s="27">
        <v>20</v>
      </c>
      <c r="P252" s="27">
        <v>31</v>
      </c>
      <c r="Q252" s="27" t="s">
        <v>66</v>
      </c>
      <c r="R252" s="27">
        <v>2</v>
      </c>
      <c r="S252" s="23">
        <v>5210</v>
      </c>
      <c r="T252" s="23">
        <v>5835.2</v>
      </c>
    </row>
    <row r="253" spans="14:20" x14ac:dyDescent="0.2">
      <c r="N253" s="27">
        <v>64</v>
      </c>
      <c r="O253" s="27">
        <v>20</v>
      </c>
      <c r="P253" s="27">
        <v>31</v>
      </c>
      <c r="Q253" s="27" t="s">
        <v>9</v>
      </c>
      <c r="R253" s="27">
        <v>2</v>
      </c>
      <c r="S253" s="23">
        <v>5210</v>
      </c>
      <c r="T253" s="23">
        <v>5835.2</v>
      </c>
    </row>
    <row r="254" spans="14:20" x14ac:dyDescent="0.2">
      <c r="N254" s="27">
        <v>65</v>
      </c>
      <c r="O254" s="27">
        <v>21</v>
      </c>
      <c r="P254" s="27">
        <v>35</v>
      </c>
      <c r="Q254" s="27" t="s">
        <v>179</v>
      </c>
      <c r="R254" s="27">
        <v>1</v>
      </c>
      <c r="S254" s="23">
        <v>0</v>
      </c>
      <c r="T254" s="23">
        <v>0</v>
      </c>
    </row>
    <row r="255" spans="14:20" x14ac:dyDescent="0.2">
      <c r="N255" s="27">
        <v>66</v>
      </c>
      <c r="O255" s="27">
        <v>21</v>
      </c>
      <c r="P255" s="27">
        <v>35</v>
      </c>
      <c r="Q255" s="27" t="s">
        <v>180</v>
      </c>
      <c r="R255" s="27">
        <v>-1</v>
      </c>
      <c r="S255" s="23">
        <v>0</v>
      </c>
      <c r="T255" s="23">
        <v>0</v>
      </c>
    </row>
    <row r="256" spans="14:20" x14ac:dyDescent="0.2">
      <c r="N256" s="27">
        <v>67</v>
      </c>
      <c r="O256" s="27">
        <v>22</v>
      </c>
      <c r="P256" s="27">
        <v>29</v>
      </c>
      <c r="Q256" s="27" t="s">
        <v>171</v>
      </c>
      <c r="R256" s="27">
        <v>-2</v>
      </c>
      <c r="S256" s="23">
        <v>-2870</v>
      </c>
      <c r="T256" s="23">
        <v>-3214.4</v>
      </c>
    </row>
    <row r="257" spans="14:20" x14ac:dyDescent="0.2">
      <c r="N257" s="27">
        <v>68</v>
      </c>
      <c r="O257" s="27">
        <v>22</v>
      </c>
      <c r="P257" s="27">
        <v>29</v>
      </c>
      <c r="Q257" s="27" t="s">
        <v>272</v>
      </c>
      <c r="R257" s="27">
        <v>-2</v>
      </c>
      <c r="S257" s="23">
        <v>-2870</v>
      </c>
      <c r="T257" s="23">
        <v>-3214.4</v>
      </c>
    </row>
    <row r="258" spans="14:20" x14ac:dyDescent="0.2">
      <c r="N258" s="27">
        <v>69</v>
      </c>
      <c r="O258" s="27">
        <v>22</v>
      </c>
      <c r="P258" s="27">
        <v>33</v>
      </c>
      <c r="Q258" s="27" t="s">
        <v>174</v>
      </c>
      <c r="R258" s="27">
        <v>-2</v>
      </c>
      <c r="S258" s="23">
        <v>-717.48</v>
      </c>
      <c r="T258" s="23">
        <v>-803.57760000000007</v>
      </c>
    </row>
    <row r="259" spans="14:20" x14ac:dyDescent="0.2">
      <c r="N259" s="27">
        <v>70</v>
      </c>
      <c r="O259" s="27">
        <v>22</v>
      </c>
      <c r="P259" s="27">
        <v>33</v>
      </c>
      <c r="Q259" s="27" t="s">
        <v>273</v>
      </c>
      <c r="R259" s="27">
        <v>-2</v>
      </c>
      <c r="S259" s="23">
        <v>-717.48</v>
      </c>
      <c r="T259" s="23">
        <v>-803.57760000000007</v>
      </c>
    </row>
    <row r="260" spans="14:20" x14ac:dyDescent="0.2">
      <c r="N260" s="27">
        <v>71</v>
      </c>
      <c r="O260" s="27">
        <v>22</v>
      </c>
      <c r="P260" s="27">
        <v>8</v>
      </c>
      <c r="Q260" s="27" t="s">
        <v>133</v>
      </c>
      <c r="R260" s="27">
        <v>4</v>
      </c>
      <c r="S260" s="23">
        <v>8000</v>
      </c>
      <c r="T260" s="23">
        <v>8960</v>
      </c>
    </row>
    <row r="261" spans="14:20" x14ac:dyDescent="0.2">
      <c r="N261" s="27">
        <v>72</v>
      </c>
      <c r="O261" s="27">
        <v>22</v>
      </c>
      <c r="P261" s="27">
        <v>8</v>
      </c>
      <c r="Q261" s="27" t="s">
        <v>134</v>
      </c>
      <c r="R261" s="27">
        <v>4</v>
      </c>
      <c r="S261" s="23">
        <v>8000</v>
      </c>
      <c r="T261" s="23">
        <v>8960</v>
      </c>
    </row>
    <row r="262" spans="14:20" x14ac:dyDescent="0.2">
      <c r="N262" s="27">
        <v>73</v>
      </c>
      <c r="O262" s="27">
        <v>22</v>
      </c>
      <c r="P262" s="27">
        <v>8</v>
      </c>
      <c r="Q262" s="27" t="s">
        <v>136</v>
      </c>
      <c r="R262" s="27">
        <v>4</v>
      </c>
      <c r="S262" s="23">
        <v>8000</v>
      </c>
      <c r="T262" s="23">
        <v>8960</v>
      </c>
    </row>
    <row r="263" spans="14:20" x14ac:dyDescent="0.2">
      <c r="N263" s="27">
        <v>74</v>
      </c>
      <c r="O263" s="27">
        <v>22</v>
      </c>
      <c r="P263" s="27">
        <v>8</v>
      </c>
      <c r="Q263" s="27" t="s">
        <v>137</v>
      </c>
      <c r="R263" s="27">
        <v>4</v>
      </c>
      <c r="S263" s="23">
        <v>8000</v>
      </c>
      <c r="T263" s="23">
        <v>8960</v>
      </c>
    </row>
    <row r="264" spans="14:20" x14ac:dyDescent="0.2">
      <c r="N264" s="27">
        <v>75</v>
      </c>
      <c r="O264" s="27">
        <v>23</v>
      </c>
      <c r="P264" s="27">
        <v>11</v>
      </c>
      <c r="Q264" s="27" t="s">
        <v>210</v>
      </c>
      <c r="R264" s="27">
        <v>3</v>
      </c>
      <c r="S264" s="23">
        <v>19395.989999999998</v>
      </c>
      <c r="T264" s="23">
        <v>21723.5088</v>
      </c>
    </row>
    <row r="265" spans="14:20" x14ac:dyDescent="0.2">
      <c r="N265" s="27">
        <v>76</v>
      </c>
      <c r="O265" s="27">
        <v>23</v>
      </c>
      <c r="P265" s="27">
        <v>11</v>
      </c>
      <c r="Q265" s="27" t="s">
        <v>211</v>
      </c>
      <c r="R265" s="27">
        <v>3</v>
      </c>
      <c r="S265" s="23">
        <v>19395.989999999998</v>
      </c>
      <c r="T265" s="23">
        <v>21723.5088</v>
      </c>
    </row>
    <row r="266" spans="14:20" x14ac:dyDescent="0.2">
      <c r="N266" s="27">
        <v>77</v>
      </c>
      <c r="O266" s="27">
        <v>23</v>
      </c>
      <c r="P266" s="27">
        <v>12</v>
      </c>
      <c r="Q266" s="27" t="s">
        <v>212</v>
      </c>
      <c r="R266" s="27">
        <v>3</v>
      </c>
      <c r="S266" s="23">
        <v>19395.989999999998</v>
      </c>
      <c r="T266" s="23">
        <v>21723.5088</v>
      </c>
    </row>
    <row r="267" spans="14:20" x14ac:dyDescent="0.2">
      <c r="N267" s="27">
        <v>78</v>
      </c>
      <c r="O267" s="27">
        <v>26</v>
      </c>
      <c r="P267" s="27">
        <v>26</v>
      </c>
      <c r="Q267" s="27" t="s">
        <v>157</v>
      </c>
      <c r="R267" s="27">
        <v>6</v>
      </c>
      <c r="S267" s="23">
        <v>2247.7800000000002</v>
      </c>
      <c r="T267" s="23">
        <v>2517.5136000000007</v>
      </c>
    </row>
    <row r="268" spans="14:20" x14ac:dyDescent="0.2">
      <c r="N268" s="27">
        <v>79</v>
      </c>
      <c r="O268" s="27">
        <v>26</v>
      </c>
      <c r="P268" s="27">
        <v>26</v>
      </c>
      <c r="Q268" s="27" t="s">
        <v>158</v>
      </c>
      <c r="R268" s="27">
        <v>6</v>
      </c>
      <c r="S268" s="23">
        <v>2247.7800000000002</v>
      </c>
      <c r="T268" s="23">
        <v>2517.5136000000002</v>
      </c>
    </row>
    <row r="269" spans="14:20" x14ac:dyDescent="0.2">
      <c r="N269" s="27">
        <v>80</v>
      </c>
      <c r="O269" s="27">
        <v>26</v>
      </c>
      <c r="P269" s="27">
        <v>26</v>
      </c>
      <c r="Q269" s="27" t="s">
        <v>161</v>
      </c>
      <c r="R269" s="27">
        <v>6</v>
      </c>
      <c r="S269" s="23">
        <v>2247.7800000000002</v>
      </c>
      <c r="T269" s="23">
        <v>2517.5136000000002</v>
      </c>
    </row>
    <row r="270" spans="14:20" x14ac:dyDescent="0.2">
      <c r="N270" s="27">
        <v>81</v>
      </c>
      <c r="O270" s="27">
        <v>26</v>
      </c>
      <c r="P270" s="27">
        <v>26</v>
      </c>
      <c r="Q270" s="27" t="s">
        <v>162</v>
      </c>
      <c r="R270" s="27">
        <v>6</v>
      </c>
      <c r="S270" s="23">
        <v>2247.7800000000002</v>
      </c>
      <c r="T270" s="23">
        <v>2517.5136000000002</v>
      </c>
    </row>
    <row r="271" spans="14:20" x14ac:dyDescent="0.2">
      <c r="N271" s="27">
        <v>82</v>
      </c>
      <c r="O271" s="27">
        <v>26</v>
      </c>
      <c r="P271" s="27">
        <v>26</v>
      </c>
      <c r="Q271" s="27" t="s">
        <v>164</v>
      </c>
      <c r="R271" s="27">
        <v>6</v>
      </c>
      <c r="S271" s="23">
        <v>2247.7800000000002</v>
      </c>
      <c r="T271" s="23">
        <v>2517.5136000000002</v>
      </c>
    </row>
    <row r="272" spans="14:20" x14ac:dyDescent="0.2">
      <c r="N272" s="27">
        <v>83</v>
      </c>
      <c r="O272" s="27">
        <v>26</v>
      </c>
      <c r="P272" s="27">
        <v>26</v>
      </c>
      <c r="Q272" s="27" t="s">
        <v>165</v>
      </c>
      <c r="R272" s="27">
        <v>6</v>
      </c>
      <c r="S272" s="23">
        <v>2247.7800000000002</v>
      </c>
      <c r="T272" s="23">
        <v>2517.5136000000002</v>
      </c>
    </row>
    <row r="273" spans="14:20" x14ac:dyDescent="0.2">
      <c r="N273" s="27">
        <v>84</v>
      </c>
      <c r="O273" s="27">
        <v>27</v>
      </c>
      <c r="P273" s="27">
        <v>13</v>
      </c>
      <c r="Q273" s="27" t="s">
        <v>231</v>
      </c>
      <c r="R273" s="27">
        <v>3</v>
      </c>
      <c r="S273" s="23">
        <v>1498.5</v>
      </c>
      <c r="T273" s="23">
        <v>1678.32</v>
      </c>
    </row>
    <row r="274" spans="14:20" x14ac:dyDescent="0.2">
      <c r="N274" s="27">
        <v>85</v>
      </c>
      <c r="O274" s="27">
        <v>27</v>
      </c>
      <c r="P274" s="27">
        <v>13</v>
      </c>
      <c r="Q274" s="27" t="s">
        <v>213</v>
      </c>
      <c r="R274" s="27">
        <v>3</v>
      </c>
      <c r="S274" s="23">
        <v>1498.5</v>
      </c>
      <c r="T274" s="23">
        <v>1678.32</v>
      </c>
    </row>
    <row r="275" spans="14:20" x14ac:dyDescent="0.2">
      <c r="N275" s="27">
        <v>86</v>
      </c>
      <c r="O275" s="27">
        <v>27</v>
      </c>
      <c r="P275" s="27">
        <v>13</v>
      </c>
      <c r="Q275" s="27" t="s">
        <v>214</v>
      </c>
      <c r="R275" s="27">
        <v>3</v>
      </c>
      <c r="S275" s="23">
        <v>1498.5</v>
      </c>
      <c r="T275" s="23">
        <v>1678.32</v>
      </c>
    </row>
    <row r="276" spans="14:20" x14ac:dyDescent="0.2">
      <c r="N276" s="27">
        <v>87</v>
      </c>
      <c r="O276" s="27">
        <v>31</v>
      </c>
      <c r="P276" s="27">
        <v>26</v>
      </c>
      <c r="Q276" s="27" t="s">
        <v>159</v>
      </c>
      <c r="R276" s="27">
        <v>3</v>
      </c>
      <c r="S276" s="23">
        <v>1123.8899999999999</v>
      </c>
      <c r="T276" s="23">
        <v>1258.7567999999999</v>
      </c>
    </row>
    <row r="277" spans="14:20" x14ac:dyDescent="0.2">
      <c r="N277" s="27">
        <v>88</v>
      </c>
      <c r="O277" s="27">
        <v>31</v>
      </c>
      <c r="P277" s="27">
        <v>26</v>
      </c>
      <c r="Q277" s="27" t="s">
        <v>160</v>
      </c>
      <c r="R277" s="27">
        <v>3</v>
      </c>
      <c r="S277" s="23">
        <v>1123.8899999999999</v>
      </c>
      <c r="T277" s="23">
        <v>1258.7567999999999</v>
      </c>
    </row>
    <row r="278" spans="14:20" x14ac:dyDescent="0.2">
      <c r="N278" s="27">
        <v>89</v>
      </c>
      <c r="O278" s="27">
        <v>31</v>
      </c>
      <c r="P278" s="27">
        <v>26</v>
      </c>
      <c r="Q278" s="27" t="s">
        <v>163</v>
      </c>
      <c r="R278" s="27">
        <v>3</v>
      </c>
      <c r="S278" s="23">
        <v>1123.8899999999999</v>
      </c>
      <c r="T278" s="23">
        <v>1258.7567999999999</v>
      </c>
    </row>
    <row r="279" spans="14:20" x14ac:dyDescent="0.2">
      <c r="N279" s="27">
        <v>90</v>
      </c>
      <c r="O279" s="27">
        <v>31</v>
      </c>
      <c r="P279" s="27">
        <v>28</v>
      </c>
      <c r="Q279" s="27" t="s">
        <v>168</v>
      </c>
      <c r="R279" s="27">
        <v>2</v>
      </c>
      <c r="S279" s="23">
        <v>2400</v>
      </c>
      <c r="T279" s="23">
        <v>2688</v>
      </c>
    </row>
    <row r="280" spans="14:20" x14ac:dyDescent="0.2">
      <c r="N280" s="27">
        <v>91</v>
      </c>
      <c r="O280" s="27">
        <v>31</v>
      </c>
      <c r="P280" s="27">
        <v>28</v>
      </c>
      <c r="Q280" s="27" t="s">
        <v>169</v>
      </c>
      <c r="R280" s="27">
        <v>2</v>
      </c>
      <c r="S280" s="23">
        <v>2400</v>
      </c>
      <c r="T280" s="23">
        <v>2688</v>
      </c>
    </row>
    <row r="281" spans="14:20" x14ac:dyDescent="0.2">
      <c r="N281" s="27">
        <v>92</v>
      </c>
      <c r="O281" s="27">
        <v>31</v>
      </c>
      <c r="P281" s="27">
        <v>43</v>
      </c>
      <c r="Q281" s="27" t="s">
        <v>194</v>
      </c>
      <c r="R281" s="27">
        <v>-1</v>
      </c>
      <c r="S281" s="23">
        <v>2400</v>
      </c>
      <c r="T281" s="23">
        <v>2688</v>
      </c>
    </row>
    <row r="282" spans="14:20" x14ac:dyDescent="0.2">
      <c r="N282" s="27">
        <v>93</v>
      </c>
      <c r="O282" s="27">
        <v>31</v>
      </c>
      <c r="P282" s="27">
        <v>43</v>
      </c>
      <c r="Q282" s="27" t="s">
        <v>195</v>
      </c>
      <c r="R282" s="27">
        <v>1</v>
      </c>
      <c r="S282" s="23">
        <v>2400</v>
      </c>
      <c r="T282" s="23">
        <v>2688</v>
      </c>
    </row>
    <row r="283" spans="14:20" x14ac:dyDescent="0.2">
      <c r="N283" s="27">
        <v>94</v>
      </c>
      <c r="O283" s="27">
        <v>32</v>
      </c>
      <c r="P283" s="27">
        <v>27</v>
      </c>
      <c r="Q283" s="27" t="s">
        <v>166</v>
      </c>
      <c r="R283" s="27">
        <v>2</v>
      </c>
      <c r="S283" s="23">
        <v>717.48</v>
      </c>
      <c r="T283" s="23">
        <v>803.57760000000007</v>
      </c>
    </row>
    <row r="284" spans="14:20" x14ac:dyDescent="0.2">
      <c r="N284" s="27">
        <v>95</v>
      </c>
      <c r="O284" s="27">
        <v>32</v>
      </c>
      <c r="P284" s="27">
        <v>27</v>
      </c>
      <c r="Q284" s="27" t="s">
        <v>167</v>
      </c>
      <c r="R284" s="27">
        <v>2</v>
      </c>
      <c r="S284" s="23">
        <v>717.48</v>
      </c>
      <c r="T284" s="23">
        <v>803.57760000000007</v>
      </c>
    </row>
    <row r="285" spans="14:20" x14ac:dyDescent="0.2">
      <c r="N285" s="27">
        <v>96</v>
      </c>
      <c r="O285" s="27">
        <v>32</v>
      </c>
      <c r="P285" s="27">
        <v>18</v>
      </c>
      <c r="Q285" s="27" t="s">
        <v>221</v>
      </c>
      <c r="R285" s="27">
        <v>-1</v>
      </c>
      <c r="S285" s="23">
        <v>3000</v>
      </c>
      <c r="T285" s="23">
        <v>3360</v>
      </c>
    </row>
    <row r="286" spans="14:20" x14ac:dyDescent="0.2">
      <c r="N286" s="27">
        <v>97</v>
      </c>
      <c r="O286" s="27">
        <v>32</v>
      </c>
      <c r="P286" s="27">
        <v>18</v>
      </c>
      <c r="Q286" s="27" t="s">
        <v>222</v>
      </c>
      <c r="R286" s="27">
        <v>1</v>
      </c>
      <c r="S286" s="23">
        <v>3000</v>
      </c>
      <c r="T286" s="23">
        <v>3360</v>
      </c>
    </row>
    <row r="287" spans="14:20" x14ac:dyDescent="0.2">
      <c r="N287" s="27">
        <v>98</v>
      </c>
      <c r="O287" s="27">
        <v>32</v>
      </c>
      <c r="P287" s="27">
        <v>48</v>
      </c>
      <c r="Q287" s="27" t="s">
        <v>206</v>
      </c>
      <c r="R287" s="27">
        <v>2</v>
      </c>
      <c r="S287" s="23">
        <v>3000</v>
      </c>
      <c r="T287" s="23">
        <v>3360</v>
      </c>
    </row>
    <row r="288" spans="14:20" x14ac:dyDescent="0.2">
      <c r="N288" s="27">
        <v>99</v>
      </c>
      <c r="O288" s="27">
        <v>32</v>
      </c>
      <c r="P288" s="27">
        <v>48</v>
      </c>
      <c r="Q288" s="27" t="s">
        <v>207</v>
      </c>
      <c r="R288" s="27">
        <v>2</v>
      </c>
      <c r="S288" s="23">
        <v>3000</v>
      </c>
      <c r="T288" s="23">
        <v>3360</v>
      </c>
    </row>
    <row r="289" spans="14:20" x14ac:dyDescent="0.2">
      <c r="N289" s="27">
        <v>100</v>
      </c>
      <c r="O289" s="27">
        <v>32</v>
      </c>
      <c r="P289" s="27">
        <v>18</v>
      </c>
      <c r="Q289" s="27" t="s">
        <v>223</v>
      </c>
      <c r="R289" s="27">
        <v>1</v>
      </c>
      <c r="S289" s="23">
        <v>3710</v>
      </c>
      <c r="T289" s="23">
        <v>4155.2</v>
      </c>
    </row>
    <row r="290" spans="14:20" x14ac:dyDescent="0.2">
      <c r="N290" s="27">
        <v>101</v>
      </c>
      <c r="O290" s="27">
        <v>32</v>
      </c>
      <c r="P290" s="27">
        <v>39</v>
      </c>
      <c r="Q290" s="27" t="s">
        <v>189</v>
      </c>
      <c r="R290" s="27">
        <v>2</v>
      </c>
      <c r="S290" s="23">
        <v>3710</v>
      </c>
      <c r="T290" s="23">
        <v>4155.2</v>
      </c>
    </row>
    <row r="291" spans="14:20" x14ac:dyDescent="0.2">
      <c r="N291" s="27">
        <v>102</v>
      </c>
      <c r="O291" s="27">
        <v>32</v>
      </c>
      <c r="P291" s="27">
        <v>39</v>
      </c>
      <c r="Q291" s="27" t="s">
        <v>190</v>
      </c>
      <c r="R291" s="27">
        <v>2</v>
      </c>
      <c r="S291" s="23">
        <v>3710</v>
      </c>
      <c r="T291" s="23">
        <v>4155.2</v>
      </c>
    </row>
    <row r="292" spans="14:20" x14ac:dyDescent="0.2">
      <c r="N292" s="27">
        <v>103</v>
      </c>
      <c r="O292" s="27">
        <v>33</v>
      </c>
      <c r="P292" s="27">
        <v>25</v>
      </c>
      <c r="Q292" s="27" t="s">
        <v>230</v>
      </c>
      <c r="R292" s="27">
        <v>1</v>
      </c>
      <c r="S292" s="23">
        <v>1414.11</v>
      </c>
      <c r="T292" s="23">
        <v>1583.8031999999998</v>
      </c>
    </row>
    <row r="293" spans="14:20" x14ac:dyDescent="0.2">
      <c r="N293" s="27">
        <v>104</v>
      </c>
      <c r="O293" s="27">
        <v>34</v>
      </c>
      <c r="P293" s="27">
        <v>40</v>
      </c>
      <c r="Q293" s="27" t="s">
        <v>96</v>
      </c>
      <c r="R293" s="27">
        <v>1</v>
      </c>
      <c r="S293" s="23">
        <v>133.16999999999999</v>
      </c>
      <c r="T293" s="23">
        <v>149.15039999999999</v>
      </c>
    </row>
    <row r="294" spans="14:20" x14ac:dyDescent="0.2">
      <c r="N294" s="27">
        <v>105</v>
      </c>
      <c r="O294" s="27">
        <v>35</v>
      </c>
      <c r="P294" s="27">
        <v>35</v>
      </c>
      <c r="Q294" s="27" t="s">
        <v>181</v>
      </c>
      <c r="R294" s="27">
        <v>1</v>
      </c>
      <c r="S294" s="23">
        <v>1350</v>
      </c>
      <c r="T294" s="23">
        <v>1512</v>
      </c>
    </row>
    <row r="295" spans="14:20" x14ac:dyDescent="0.2">
      <c r="N295" s="27">
        <v>106</v>
      </c>
      <c r="O295" s="27">
        <v>36</v>
      </c>
      <c r="P295" s="27">
        <v>46</v>
      </c>
      <c r="Q295" s="27" t="s">
        <v>199</v>
      </c>
      <c r="R295" s="27">
        <v>2</v>
      </c>
      <c r="S295" s="23">
        <v>84253.32</v>
      </c>
      <c r="T295" s="23">
        <v>94363.718400000012</v>
      </c>
    </row>
    <row r="296" spans="14:20" x14ac:dyDescent="0.2">
      <c r="N296" s="27">
        <v>107</v>
      </c>
      <c r="O296" s="27">
        <v>36</v>
      </c>
      <c r="P296" s="27">
        <v>46</v>
      </c>
      <c r="Q296" s="27" t="s">
        <v>200</v>
      </c>
      <c r="R296" s="27">
        <v>2</v>
      </c>
      <c r="S296" s="23">
        <v>84253.32</v>
      </c>
      <c r="T296" s="23">
        <v>94363.718400000012</v>
      </c>
    </row>
    <row r="297" spans="14:20" x14ac:dyDescent="0.2">
      <c r="N297" s="27">
        <v>108</v>
      </c>
      <c r="O297" s="27">
        <v>36</v>
      </c>
      <c r="P297" s="27">
        <v>47</v>
      </c>
      <c r="Q297" s="27" t="s">
        <v>201</v>
      </c>
      <c r="R297" s="27">
        <v>4</v>
      </c>
      <c r="S297" s="23">
        <v>84253.32</v>
      </c>
      <c r="T297" s="23">
        <v>94363.718400000012</v>
      </c>
    </row>
    <row r="298" spans="14:20" x14ac:dyDescent="0.2">
      <c r="N298" s="27">
        <v>109</v>
      </c>
      <c r="O298" s="27">
        <v>36</v>
      </c>
      <c r="P298" s="27">
        <v>47</v>
      </c>
      <c r="Q298" s="27" t="s">
        <v>202</v>
      </c>
      <c r="R298" s="27">
        <v>4</v>
      </c>
      <c r="S298" s="23">
        <v>84253.32</v>
      </c>
      <c r="T298" s="23">
        <v>94363.718400000012</v>
      </c>
    </row>
    <row r="299" spans="14:20" x14ac:dyDescent="0.2">
      <c r="N299" s="27">
        <v>110</v>
      </c>
      <c r="O299" s="27">
        <v>36</v>
      </c>
      <c r="P299" s="27">
        <v>47</v>
      </c>
      <c r="Q299" s="27" t="s">
        <v>203</v>
      </c>
      <c r="R299" s="27">
        <v>4</v>
      </c>
      <c r="S299" s="23">
        <v>84253.32</v>
      </c>
      <c r="T299" s="23">
        <v>94363.718400000012</v>
      </c>
    </row>
    <row r="300" spans="14:20" x14ac:dyDescent="0.2">
      <c r="N300" s="27">
        <v>111</v>
      </c>
      <c r="O300" s="27">
        <v>36</v>
      </c>
      <c r="P300" s="27">
        <v>47</v>
      </c>
      <c r="Q300" s="27" t="s">
        <v>204</v>
      </c>
      <c r="R300" s="27">
        <v>4</v>
      </c>
      <c r="S300" s="23">
        <v>84253.32</v>
      </c>
      <c r="T300" s="23">
        <v>94363.718400000012</v>
      </c>
    </row>
    <row r="301" spans="14:20" x14ac:dyDescent="0.2">
      <c r="N301" s="27">
        <v>112</v>
      </c>
      <c r="O301" s="27">
        <v>37</v>
      </c>
      <c r="P301" s="27">
        <v>1</v>
      </c>
      <c r="Q301" s="27" t="s">
        <v>105</v>
      </c>
      <c r="R301" s="27">
        <v>2</v>
      </c>
      <c r="S301" s="23">
        <v>529.48</v>
      </c>
      <c r="T301" s="23">
        <v>593.01760000000013</v>
      </c>
    </row>
    <row r="302" spans="14:20" x14ac:dyDescent="0.2">
      <c r="N302" s="27">
        <v>113</v>
      </c>
      <c r="O302" s="27">
        <v>37</v>
      </c>
      <c r="P302" s="27">
        <v>1</v>
      </c>
      <c r="Q302" s="27" t="s">
        <v>124</v>
      </c>
      <c r="R302" s="27">
        <v>2</v>
      </c>
      <c r="S302" s="23">
        <v>529.48</v>
      </c>
      <c r="T302" s="23">
        <v>593.01760000000013</v>
      </c>
    </row>
    <row r="303" spans="14:20" x14ac:dyDescent="0.2">
      <c r="N303" s="27">
        <v>114</v>
      </c>
      <c r="O303" s="27">
        <v>38</v>
      </c>
      <c r="P303" s="27">
        <v>41</v>
      </c>
      <c r="Q303" s="27" t="s">
        <v>191</v>
      </c>
      <c r="R303" s="27">
        <v>1</v>
      </c>
      <c r="S303" s="23">
        <v>374.63</v>
      </c>
      <c r="T303" s="23">
        <v>419.5856</v>
      </c>
    </row>
    <row r="304" spans="14:20" x14ac:dyDescent="0.2">
      <c r="N304" s="27">
        <v>115</v>
      </c>
      <c r="O304" s="27">
        <v>39</v>
      </c>
      <c r="P304" s="27">
        <v>4</v>
      </c>
      <c r="Q304" s="27" t="s">
        <v>209</v>
      </c>
      <c r="R304" s="27">
        <v>1</v>
      </c>
      <c r="S304" s="23">
        <v>374.63</v>
      </c>
      <c r="T304" s="23">
        <v>419.5856</v>
      </c>
    </row>
    <row r="305" spans="14:20" x14ac:dyDescent="0.2">
      <c r="N305" s="27">
        <v>116</v>
      </c>
      <c r="O305" s="27">
        <v>40</v>
      </c>
      <c r="P305" s="27">
        <v>3</v>
      </c>
      <c r="Q305" s="27" t="s">
        <v>208</v>
      </c>
      <c r="R305" s="27">
        <v>1</v>
      </c>
      <c r="S305" s="23">
        <v>424.58</v>
      </c>
      <c r="T305" s="23">
        <v>475.52959999999996</v>
      </c>
    </row>
    <row r="306" spans="14:20" x14ac:dyDescent="0.2">
      <c r="N306" s="27">
        <v>117</v>
      </c>
      <c r="O306" s="27">
        <v>41</v>
      </c>
      <c r="P306" s="27">
        <v>2</v>
      </c>
      <c r="Q306" s="27" t="s">
        <v>125</v>
      </c>
      <c r="R306" s="27">
        <v>4</v>
      </c>
      <c r="S306" s="23">
        <v>831.16</v>
      </c>
      <c r="T306" s="23">
        <v>930.89919999999995</v>
      </c>
    </row>
    <row r="307" spans="14:20" x14ac:dyDescent="0.2">
      <c r="N307" s="27">
        <v>118</v>
      </c>
      <c r="O307" s="27">
        <v>41</v>
      </c>
      <c r="P307" s="27">
        <v>2</v>
      </c>
      <c r="Q307" s="27" t="s">
        <v>126</v>
      </c>
      <c r="R307" s="27">
        <v>4</v>
      </c>
      <c r="S307" s="23">
        <v>831.16</v>
      </c>
      <c r="T307" s="23">
        <v>930.89919999999995</v>
      </c>
    </row>
    <row r="308" spans="14:20" x14ac:dyDescent="0.2">
      <c r="N308" s="27">
        <v>119</v>
      </c>
      <c r="O308" s="27">
        <v>41</v>
      </c>
      <c r="P308" s="27">
        <v>2</v>
      </c>
      <c r="Q308" s="27" t="s">
        <v>127</v>
      </c>
      <c r="R308" s="27">
        <v>4</v>
      </c>
      <c r="S308" s="23">
        <v>831.16</v>
      </c>
      <c r="T308" s="23">
        <v>930.89919999999995</v>
      </c>
    </row>
    <row r="309" spans="14:20" x14ac:dyDescent="0.2">
      <c r="N309" s="27">
        <v>120</v>
      </c>
      <c r="O309" s="27">
        <v>41</v>
      </c>
      <c r="P309" s="27">
        <v>2</v>
      </c>
      <c r="Q309" s="27" t="s">
        <v>128</v>
      </c>
      <c r="R309" s="27">
        <v>4</v>
      </c>
      <c r="S309" s="23">
        <v>831.16</v>
      </c>
      <c r="T309" s="23">
        <v>930.89919999999995</v>
      </c>
    </row>
  </sheetData>
  <autoFilter ref="C8:S128" xr:uid="{25EB766A-7385-41B7-919F-3BC239029209}"/>
  <sortState xmlns:xlrd2="http://schemas.microsoft.com/office/spreadsheetml/2017/richdata2" ref="D190:F230">
    <sortCondition ref="E190:E230"/>
    <sortCondition ref="D190:D230"/>
    <sortCondition ref="F190:F230"/>
  </sortState>
  <mergeCells count="8">
    <mergeCell ref="W24:X25"/>
    <mergeCell ref="Z24:AA25"/>
    <mergeCell ref="AC24:AD25"/>
    <mergeCell ref="C186:F187"/>
    <mergeCell ref="N186:U187"/>
    <mergeCell ref="G134:J134"/>
    <mergeCell ref="K134:L134"/>
    <mergeCell ref="G132:L13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DB4-1C2A-9E47-B4EF-A6EF3B9DFA90}">
  <dimension ref="A1:AD320"/>
  <sheetViews>
    <sheetView topLeftCell="A129" zoomScale="83" zoomScaleNormal="125" workbookViewId="0">
      <selection activeCell="I112" sqref="I112"/>
    </sheetView>
  </sheetViews>
  <sheetFormatPr baseColWidth="10" defaultColWidth="9.1640625" defaultRowHeight="15" x14ac:dyDescent="0.2"/>
  <cols>
    <col min="1" max="1" width="2.6640625" bestFit="1" customWidth="1"/>
    <col min="2" max="2" width="11.5" bestFit="1" customWidth="1"/>
    <col min="3" max="3" width="10.1640625" bestFit="1" customWidth="1"/>
    <col min="4" max="4" width="10.6640625" bestFit="1" customWidth="1"/>
    <col min="5" max="5" width="12" bestFit="1" customWidth="1"/>
    <col min="6" max="6" width="7" bestFit="1" customWidth="1"/>
    <col min="7" max="7" width="9.5" bestFit="1" customWidth="1"/>
    <col min="8" max="8" width="10.33203125" bestFit="1" customWidth="1"/>
    <col min="9" max="9" width="16.6640625" bestFit="1" customWidth="1"/>
    <col min="10" max="10" width="31.5" customWidth="1"/>
    <col min="11" max="11" width="15.6640625" customWidth="1"/>
    <col min="12" max="12" width="16.83203125" bestFit="1" customWidth="1"/>
    <col min="13" max="13" width="13.6640625" bestFit="1" customWidth="1"/>
    <col min="14" max="14" width="15.33203125" style="7" bestFit="1" customWidth="1"/>
    <col min="15" max="15" width="15.6640625" bestFit="1" customWidth="1"/>
    <col min="16" max="16" width="14.1640625" bestFit="1" customWidth="1"/>
    <col min="17" max="17" width="17.1640625" bestFit="1" customWidth="1"/>
    <col min="18" max="18" width="11.83203125" bestFit="1" customWidth="1"/>
    <col min="19" max="19" width="10.5" style="7" customWidth="1"/>
    <col min="20" max="20" width="9.1640625" style="7" bestFit="1" customWidth="1"/>
    <col min="21" max="21" width="11.1640625" bestFit="1" customWidth="1"/>
    <col min="22" max="22" width="2.83203125" customWidth="1"/>
    <col min="23" max="23" width="15" bestFit="1" customWidth="1"/>
    <col min="24" max="24" width="16.6640625" bestFit="1" customWidth="1"/>
    <col min="25" max="25" width="2.83203125" customWidth="1"/>
    <col min="27" max="27" width="16.83203125" bestFit="1" customWidth="1"/>
    <col min="28" max="28" width="2.83203125" customWidth="1"/>
    <col min="30" max="30" width="15.5" bestFit="1" customWidth="1"/>
  </cols>
  <sheetData>
    <row r="1" spans="1:21" x14ac:dyDescent="0.2">
      <c r="A1" t="s">
        <v>339</v>
      </c>
      <c r="B1" t="s">
        <v>338</v>
      </c>
      <c r="F1" t="s">
        <v>328</v>
      </c>
    </row>
    <row r="2" spans="1:21" x14ac:dyDescent="0.2">
      <c r="A2" t="s">
        <v>334</v>
      </c>
      <c r="B2" t="s">
        <v>327</v>
      </c>
      <c r="H2" t="s">
        <v>328</v>
      </c>
      <c r="I2" t="s">
        <v>331</v>
      </c>
    </row>
    <row r="3" spans="1:21" x14ac:dyDescent="0.2">
      <c r="A3" t="s">
        <v>335</v>
      </c>
      <c r="B3" t="s">
        <v>257</v>
      </c>
      <c r="M3" t="s">
        <v>328</v>
      </c>
      <c r="N3" s="7" t="s">
        <v>331</v>
      </c>
    </row>
    <row r="4" spans="1:21" x14ac:dyDescent="0.2">
      <c r="A4" t="s">
        <v>336</v>
      </c>
      <c r="B4" t="s">
        <v>298</v>
      </c>
      <c r="K4" t="s">
        <v>328</v>
      </c>
      <c r="L4" t="s">
        <v>331</v>
      </c>
    </row>
    <row r="5" spans="1:21" x14ac:dyDescent="0.2">
      <c r="A5" t="s">
        <v>337</v>
      </c>
      <c r="B5" t="s">
        <v>326</v>
      </c>
      <c r="G5" t="s">
        <v>328</v>
      </c>
      <c r="H5" t="s">
        <v>340</v>
      </c>
      <c r="K5" t="s">
        <v>340</v>
      </c>
      <c r="M5" t="s">
        <v>340</v>
      </c>
      <c r="O5" t="s">
        <v>331</v>
      </c>
      <c r="P5" t="s">
        <v>331</v>
      </c>
    </row>
    <row r="6" spans="1:21" x14ac:dyDescent="0.2">
      <c r="A6" t="s">
        <v>345</v>
      </c>
      <c r="B6" t="s">
        <v>344</v>
      </c>
      <c r="G6" t="s">
        <v>340</v>
      </c>
    </row>
    <row r="7" spans="1:21" x14ac:dyDescent="0.2">
      <c r="A7" t="s">
        <v>333</v>
      </c>
      <c r="B7" t="s">
        <v>329</v>
      </c>
      <c r="C7" t="s">
        <v>328</v>
      </c>
      <c r="D7" t="s">
        <v>331</v>
      </c>
      <c r="E7" t="s">
        <v>331</v>
      </c>
      <c r="F7" t="s">
        <v>340</v>
      </c>
      <c r="G7" t="s">
        <v>340</v>
      </c>
      <c r="Q7" t="s">
        <v>331</v>
      </c>
      <c r="S7" s="7" t="s">
        <v>331</v>
      </c>
    </row>
    <row r="8" spans="1:21" x14ac:dyDescent="0.2">
      <c r="A8" t="s">
        <v>343</v>
      </c>
      <c r="B8" t="s">
        <v>342</v>
      </c>
      <c r="C8" t="s">
        <v>330</v>
      </c>
      <c r="N8" s="7" t="s">
        <v>328</v>
      </c>
    </row>
    <row r="11" spans="1:21" x14ac:dyDescent="0.2">
      <c r="C11" t="s">
        <v>332</v>
      </c>
      <c r="D11" t="s">
        <v>114</v>
      </c>
      <c r="E11" t="s">
        <v>115</v>
      </c>
      <c r="F11" t="s">
        <v>253</v>
      </c>
      <c r="G11" t="s">
        <v>254</v>
      </c>
      <c r="H11" t="s">
        <v>325</v>
      </c>
      <c r="I11" t="s">
        <v>292</v>
      </c>
      <c r="J11" t="s">
        <v>256</v>
      </c>
      <c r="K11" t="s">
        <v>300</v>
      </c>
      <c r="L11" t="s">
        <v>298</v>
      </c>
      <c r="M11" t="s">
        <v>299</v>
      </c>
      <c r="N11" t="s">
        <v>257</v>
      </c>
      <c r="O11" t="s">
        <v>258</v>
      </c>
      <c r="P11" t="s">
        <v>259</v>
      </c>
      <c r="Q11" t="s">
        <v>278</v>
      </c>
      <c r="R11" t="s">
        <v>261</v>
      </c>
      <c r="S11" t="s">
        <v>260</v>
      </c>
      <c r="T11" s="7" t="s">
        <v>262</v>
      </c>
      <c r="U11" s="7" t="s">
        <v>263</v>
      </c>
    </row>
    <row r="12" spans="1:21" x14ac:dyDescent="0.2">
      <c r="C12" s="4">
        <v>1</v>
      </c>
      <c r="D12" s="23">
        <v>1003</v>
      </c>
      <c r="E12" s="23">
        <v>44209</v>
      </c>
      <c r="F12" s="23">
        <v>100</v>
      </c>
      <c r="G12" s="4">
        <v>5</v>
      </c>
      <c r="H12" s="23">
        <v>2</v>
      </c>
      <c r="I12" s="23" t="s">
        <v>302</v>
      </c>
      <c r="J12" s="23" t="s">
        <v>0</v>
      </c>
      <c r="K12" s="23">
        <v>10</v>
      </c>
      <c r="L12" s="23" t="s">
        <v>306</v>
      </c>
      <c r="M12" s="23">
        <v>5</v>
      </c>
      <c r="N12" s="23" t="s">
        <v>1</v>
      </c>
      <c r="O12" s="23" t="s">
        <v>2</v>
      </c>
      <c r="P12" s="23">
        <v>1006</v>
      </c>
      <c r="Q12" s="4" t="s">
        <v>135</v>
      </c>
      <c r="R12" s="8">
        <v>100</v>
      </c>
      <c r="S12" s="4">
        <v>1</v>
      </c>
      <c r="T12" s="23">
        <v>100</v>
      </c>
      <c r="U12" s="23">
        <v>112</v>
      </c>
    </row>
    <row r="13" spans="1:21" x14ac:dyDescent="0.2">
      <c r="C13" s="1">
        <v>2</v>
      </c>
      <c r="D13" s="23">
        <v>1021</v>
      </c>
      <c r="E13" s="23">
        <v>44209</v>
      </c>
      <c r="F13" s="23">
        <v>200</v>
      </c>
      <c r="G13" s="1">
        <v>15</v>
      </c>
      <c r="H13" s="23">
        <v>4</v>
      </c>
      <c r="I13" s="23" t="s">
        <v>293</v>
      </c>
      <c r="J13" s="23" t="s">
        <v>3</v>
      </c>
      <c r="K13" s="23">
        <v>1</v>
      </c>
      <c r="L13" s="23" t="s">
        <v>307</v>
      </c>
      <c r="M13" s="23">
        <v>4</v>
      </c>
      <c r="N13" s="23" t="s">
        <v>264</v>
      </c>
      <c r="O13" s="23" t="s">
        <v>5</v>
      </c>
      <c r="P13" s="23">
        <v>20815001</v>
      </c>
      <c r="Q13" s="1" t="s">
        <v>122</v>
      </c>
      <c r="R13" s="9">
        <v>54.35</v>
      </c>
      <c r="S13" s="1">
        <v>2</v>
      </c>
      <c r="T13" s="23">
        <v>108.7</v>
      </c>
      <c r="U13" s="23">
        <v>121.744</v>
      </c>
    </row>
    <row r="14" spans="1:21" x14ac:dyDescent="0.2">
      <c r="C14" s="1">
        <v>3</v>
      </c>
      <c r="D14" s="23">
        <v>1021</v>
      </c>
      <c r="E14" s="23">
        <v>44209</v>
      </c>
      <c r="F14" s="23">
        <v>200</v>
      </c>
      <c r="G14" s="1">
        <v>15</v>
      </c>
      <c r="H14" s="23">
        <v>4</v>
      </c>
      <c r="I14" s="23" t="s">
        <v>293</v>
      </c>
      <c r="J14" s="23" t="s">
        <v>3</v>
      </c>
      <c r="K14" s="23">
        <v>1</v>
      </c>
      <c r="L14" s="23" t="s">
        <v>307</v>
      </c>
      <c r="M14" s="23">
        <v>4</v>
      </c>
      <c r="N14" s="23" t="s">
        <v>264</v>
      </c>
      <c r="O14" s="23" t="s">
        <v>5</v>
      </c>
      <c r="P14" s="23">
        <v>20815001</v>
      </c>
      <c r="Q14" s="1" t="s">
        <v>141</v>
      </c>
      <c r="R14" s="9">
        <v>54.35</v>
      </c>
      <c r="S14" s="1">
        <v>2</v>
      </c>
      <c r="T14" s="23">
        <v>108.7</v>
      </c>
      <c r="U14" s="23">
        <v>121.744</v>
      </c>
    </row>
    <row r="15" spans="1:21" x14ac:dyDescent="0.2">
      <c r="C15" s="4">
        <v>4</v>
      </c>
      <c r="D15" s="23">
        <v>1026</v>
      </c>
      <c r="E15" s="23">
        <v>44209</v>
      </c>
      <c r="F15" s="23">
        <v>300</v>
      </c>
      <c r="G15" s="4">
        <v>32</v>
      </c>
      <c r="H15" s="23">
        <v>7</v>
      </c>
      <c r="I15" s="23" t="s">
        <v>294</v>
      </c>
      <c r="J15" s="23" t="s">
        <v>6</v>
      </c>
      <c r="K15" s="23">
        <v>3</v>
      </c>
      <c r="L15" s="23" t="s">
        <v>308</v>
      </c>
      <c r="M15" s="23">
        <v>1</v>
      </c>
      <c r="N15" s="23" t="s">
        <v>239</v>
      </c>
      <c r="O15" s="23" t="s">
        <v>65</v>
      </c>
      <c r="P15" s="23">
        <v>66001</v>
      </c>
      <c r="Q15" s="4" t="s">
        <v>72</v>
      </c>
      <c r="R15" s="8">
        <v>2100</v>
      </c>
      <c r="S15" s="4">
        <v>2</v>
      </c>
      <c r="T15" s="23">
        <v>4200</v>
      </c>
      <c r="U15" s="23">
        <v>4704</v>
      </c>
    </row>
    <row r="16" spans="1:21" x14ac:dyDescent="0.2">
      <c r="C16" s="4">
        <v>5</v>
      </c>
      <c r="D16" s="23">
        <v>1026</v>
      </c>
      <c r="E16" s="23">
        <v>44209</v>
      </c>
      <c r="F16" s="23">
        <v>300</v>
      </c>
      <c r="G16" s="4">
        <v>32</v>
      </c>
      <c r="H16" s="23">
        <v>7</v>
      </c>
      <c r="I16" s="23" t="s">
        <v>294</v>
      </c>
      <c r="J16" s="23" t="s">
        <v>6</v>
      </c>
      <c r="K16" s="23">
        <v>3</v>
      </c>
      <c r="L16" s="23" t="s">
        <v>308</v>
      </c>
      <c r="M16" s="23">
        <v>1</v>
      </c>
      <c r="N16" s="23" t="s">
        <v>239</v>
      </c>
      <c r="O16" s="23" t="s">
        <v>65</v>
      </c>
      <c r="P16" s="23">
        <v>66001</v>
      </c>
      <c r="Q16" s="4" t="s">
        <v>112</v>
      </c>
      <c r="R16" s="8">
        <v>2100</v>
      </c>
      <c r="S16" s="4">
        <v>2</v>
      </c>
      <c r="T16" s="23">
        <v>4200</v>
      </c>
      <c r="U16" s="23">
        <v>4704</v>
      </c>
    </row>
    <row r="17" spans="3:30" x14ac:dyDescent="0.2">
      <c r="C17" s="1">
        <v>6</v>
      </c>
      <c r="D17" s="23">
        <v>1030</v>
      </c>
      <c r="E17" s="23">
        <v>44209</v>
      </c>
      <c r="F17" s="23">
        <v>400</v>
      </c>
      <c r="G17" s="1">
        <v>6</v>
      </c>
      <c r="H17" s="23">
        <v>2</v>
      </c>
      <c r="I17" s="23" t="s">
        <v>302</v>
      </c>
      <c r="J17" s="23" t="s">
        <v>265</v>
      </c>
      <c r="K17" s="23">
        <v>11</v>
      </c>
      <c r="L17" s="23" t="s">
        <v>309</v>
      </c>
      <c r="M17" s="23">
        <v>5</v>
      </c>
      <c r="N17" s="23" t="s">
        <v>1</v>
      </c>
      <c r="O17" s="23" t="s">
        <v>11</v>
      </c>
      <c r="P17" s="23">
        <v>1012</v>
      </c>
      <c r="Q17" s="1" t="s">
        <v>129</v>
      </c>
      <c r="R17" s="9">
        <v>133.16999999999999</v>
      </c>
      <c r="S17" s="1">
        <v>-1</v>
      </c>
      <c r="T17" s="23">
        <v>0</v>
      </c>
      <c r="U17" s="23">
        <v>0</v>
      </c>
    </row>
    <row r="18" spans="3:30" x14ac:dyDescent="0.2">
      <c r="C18" s="1">
        <v>7</v>
      </c>
      <c r="D18" s="23">
        <v>1030</v>
      </c>
      <c r="E18" s="23">
        <v>44209</v>
      </c>
      <c r="F18" s="23">
        <v>400</v>
      </c>
      <c r="G18" s="1">
        <v>6</v>
      </c>
      <c r="H18" s="23">
        <v>2</v>
      </c>
      <c r="I18" s="23" t="s">
        <v>302</v>
      </c>
      <c r="J18" s="23" t="s">
        <v>265</v>
      </c>
      <c r="K18" s="23">
        <v>11</v>
      </c>
      <c r="L18" s="23" t="s">
        <v>309</v>
      </c>
      <c r="M18" s="23">
        <v>5</v>
      </c>
      <c r="N18" s="23" t="s">
        <v>1</v>
      </c>
      <c r="O18" s="23" t="s">
        <v>11</v>
      </c>
      <c r="P18" s="23">
        <v>1012</v>
      </c>
      <c r="Q18" s="1" t="s">
        <v>130</v>
      </c>
      <c r="R18" s="9">
        <v>133.16999999999999</v>
      </c>
      <c r="S18" s="1">
        <v>1</v>
      </c>
      <c r="T18" s="23">
        <v>0</v>
      </c>
      <c r="U18" s="23">
        <v>0</v>
      </c>
    </row>
    <row r="19" spans="3:30" x14ac:dyDescent="0.2">
      <c r="C19" s="4">
        <v>8</v>
      </c>
      <c r="D19" s="23">
        <v>1031</v>
      </c>
      <c r="E19" s="23">
        <v>44210</v>
      </c>
      <c r="F19" s="23">
        <v>500</v>
      </c>
      <c r="G19" s="4">
        <v>21</v>
      </c>
      <c r="H19" s="23">
        <v>4</v>
      </c>
      <c r="I19" s="23" t="s">
        <v>293</v>
      </c>
      <c r="J19" s="23" t="s">
        <v>12</v>
      </c>
      <c r="K19" s="23">
        <v>17</v>
      </c>
      <c r="L19" s="23" t="s">
        <v>310</v>
      </c>
      <c r="M19" s="23">
        <v>8</v>
      </c>
      <c r="N19" s="23" t="s">
        <v>13</v>
      </c>
      <c r="O19" s="23" t="s">
        <v>14</v>
      </c>
      <c r="P19" s="23">
        <v>41406</v>
      </c>
      <c r="Q19" s="4" t="s">
        <v>227</v>
      </c>
      <c r="R19" s="8">
        <v>1500</v>
      </c>
      <c r="S19" s="4">
        <v>2</v>
      </c>
      <c r="T19" s="23">
        <v>4731.4800000000014</v>
      </c>
      <c r="U19" s="23">
        <v>5299.2576000000017</v>
      </c>
    </row>
    <row r="20" spans="3:30" x14ac:dyDescent="0.2">
      <c r="C20" s="4">
        <v>9</v>
      </c>
      <c r="D20" s="23">
        <v>1031</v>
      </c>
      <c r="E20" s="23">
        <v>44210</v>
      </c>
      <c r="F20" s="23">
        <v>500</v>
      </c>
      <c r="G20" s="4">
        <v>21</v>
      </c>
      <c r="H20" s="23">
        <v>4</v>
      </c>
      <c r="I20" s="23" t="s">
        <v>293</v>
      </c>
      <c r="J20" s="23" t="s">
        <v>12</v>
      </c>
      <c r="K20" s="23">
        <v>17</v>
      </c>
      <c r="L20" s="23" t="s">
        <v>310</v>
      </c>
      <c r="M20" s="23">
        <v>8</v>
      </c>
      <c r="N20" s="23" t="s">
        <v>13</v>
      </c>
      <c r="O20" s="23" t="s">
        <v>14</v>
      </c>
      <c r="P20" s="23">
        <v>41406</v>
      </c>
      <c r="Q20" s="4" t="s">
        <v>228</v>
      </c>
      <c r="R20" s="8">
        <v>1500</v>
      </c>
      <c r="S20" s="4">
        <v>2</v>
      </c>
      <c r="T20" s="23">
        <v>4731.4800000000014</v>
      </c>
      <c r="U20" s="23">
        <v>5299.2576000000017</v>
      </c>
    </row>
    <row r="21" spans="3:30" x14ac:dyDescent="0.2">
      <c r="C21" s="4">
        <v>10</v>
      </c>
      <c r="D21" s="23">
        <v>1031</v>
      </c>
      <c r="E21" s="23">
        <v>44210</v>
      </c>
      <c r="F21" s="23">
        <v>500</v>
      </c>
      <c r="G21" s="4">
        <v>37</v>
      </c>
      <c r="H21" s="23">
        <v>8</v>
      </c>
      <c r="I21" s="23" t="s">
        <v>295</v>
      </c>
      <c r="J21" s="23" t="s">
        <v>15</v>
      </c>
      <c r="K21" s="23">
        <v>10</v>
      </c>
      <c r="L21" s="23" t="s">
        <v>306</v>
      </c>
      <c r="M21" s="23">
        <v>5</v>
      </c>
      <c r="N21" s="23" t="s">
        <v>1</v>
      </c>
      <c r="O21" s="23" t="s">
        <v>16</v>
      </c>
      <c r="P21" s="23">
        <v>5618009</v>
      </c>
      <c r="Q21" s="4" t="s">
        <v>17</v>
      </c>
      <c r="R21" s="8">
        <v>199.8</v>
      </c>
      <c r="S21" s="4">
        <v>2</v>
      </c>
      <c r="T21" s="23">
        <v>4731.4800000000014</v>
      </c>
      <c r="U21" s="23">
        <v>5299.2576000000017</v>
      </c>
    </row>
    <row r="22" spans="3:30" x14ac:dyDescent="0.2">
      <c r="C22" s="4">
        <v>11</v>
      </c>
      <c r="D22" s="23">
        <v>1031</v>
      </c>
      <c r="E22" s="23">
        <v>44210</v>
      </c>
      <c r="F22" s="23">
        <v>500</v>
      </c>
      <c r="G22" s="4">
        <v>37</v>
      </c>
      <c r="H22" s="23">
        <v>8</v>
      </c>
      <c r="I22" s="23" t="s">
        <v>295</v>
      </c>
      <c r="J22" s="23" t="s">
        <v>15</v>
      </c>
      <c r="K22" s="23">
        <v>10</v>
      </c>
      <c r="L22" s="23" t="s">
        <v>306</v>
      </c>
      <c r="M22" s="23">
        <v>5</v>
      </c>
      <c r="N22" s="23" t="s">
        <v>1</v>
      </c>
      <c r="O22" s="23" t="s">
        <v>16</v>
      </c>
      <c r="P22" s="23">
        <v>5618009</v>
      </c>
      <c r="Q22" s="4" t="s">
        <v>184</v>
      </c>
      <c r="R22" s="8">
        <v>199.8</v>
      </c>
      <c r="S22" s="4">
        <v>2</v>
      </c>
      <c r="T22" s="23">
        <v>4731.4800000000014</v>
      </c>
      <c r="U22" s="23">
        <v>5299.2576000000017</v>
      </c>
    </row>
    <row r="23" spans="3:30" x14ac:dyDescent="0.2">
      <c r="C23" s="4">
        <v>12</v>
      </c>
      <c r="D23" s="23">
        <v>1031</v>
      </c>
      <c r="E23" s="23">
        <v>44210</v>
      </c>
      <c r="F23" s="23">
        <v>500</v>
      </c>
      <c r="G23" s="4">
        <v>38</v>
      </c>
      <c r="H23" s="23">
        <v>8</v>
      </c>
      <c r="I23" s="23" t="s">
        <v>295</v>
      </c>
      <c r="J23" s="23" t="s">
        <v>18</v>
      </c>
      <c r="K23" s="23">
        <v>14</v>
      </c>
      <c r="L23" s="23" t="s">
        <v>311</v>
      </c>
      <c r="M23" s="23">
        <v>7</v>
      </c>
      <c r="N23" s="23" t="s">
        <v>19</v>
      </c>
      <c r="O23" s="23" t="s">
        <v>20</v>
      </c>
      <c r="P23" s="23">
        <v>20983041</v>
      </c>
      <c r="Q23" s="4" t="s">
        <v>185</v>
      </c>
      <c r="R23" s="8">
        <v>332.97</v>
      </c>
      <c r="S23" s="4">
        <v>4</v>
      </c>
      <c r="T23" s="23">
        <v>4731.4800000000014</v>
      </c>
      <c r="U23" s="23">
        <v>5299.2576000000017</v>
      </c>
    </row>
    <row r="24" spans="3:30" x14ac:dyDescent="0.2">
      <c r="C24" s="4">
        <v>13</v>
      </c>
      <c r="D24" s="23">
        <v>1031</v>
      </c>
      <c r="E24" s="23">
        <v>44210</v>
      </c>
      <c r="F24" s="23">
        <v>500</v>
      </c>
      <c r="G24" s="4">
        <v>38</v>
      </c>
      <c r="H24" s="23">
        <v>8</v>
      </c>
      <c r="I24" s="23" t="s">
        <v>295</v>
      </c>
      <c r="J24" s="23" t="s">
        <v>18</v>
      </c>
      <c r="K24" s="23">
        <v>14</v>
      </c>
      <c r="L24" s="23" t="s">
        <v>311</v>
      </c>
      <c r="M24" s="23">
        <v>7</v>
      </c>
      <c r="N24" s="23" t="s">
        <v>19</v>
      </c>
      <c r="O24" s="23" t="s">
        <v>20</v>
      </c>
      <c r="P24" s="23">
        <v>20983041</v>
      </c>
      <c r="Q24" s="4" t="s">
        <v>186</v>
      </c>
      <c r="R24" s="8">
        <v>332.97</v>
      </c>
      <c r="S24" s="4">
        <v>4</v>
      </c>
      <c r="T24" s="23">
        <v>4731.4800000000014</v>
      </c>
      <c r="U24" s="23">
        <v>5299.2576000000017</v>
      </c>
    </row>
    <row r="25" spans="3:30" x14ac:dyDescent="0.2">
      <c r="C25" s="4">
        <v>14</v>
      </c>
      <c r="D25" s="23">
        <v>1031</v>
      </c>
      <c r="E25" s="23">
        <v>44210</v>
      </c>
      <c r="F25" s="23">
        <v>500</v>
      </c>
      <c r="G25" s="4">
        <v>38</v>
      </c>
      <c r="H25" s="23">
        <v>8</v>
      </c>
      <c r="I25" s="23" t="s">
        <v>295</v>
      </c>
      <c r="J25" s="23" t="s">
        <v>18</v>
      </c>
      <c r="K25" s="23">
        <v>14</v>
      </c>
      <c r="L25" s="23" t="s">
        <v>311</v>
      </c>
      <c r="M25" s="23">
        <v>7</v>
      </c>
      <c r="N25" s="23" t="s">
        <v>19</v>
      </c>
      <c r="O25" s="23" t="s">
        <v>20</v>
      </c>
      <c r="P25" s="23">
        <v>20983041</v>
      </c>
      <c r="Q25" s="4" t="s">
        <v>187</v>
      </c>
      <c r="R25" s="8">
        <v>332.97</v>
      </c>
      <c r="S25" s="4">
        <v>4</v>
      </c>
      <c r="T25" s="23">
        <v>4731.4800000000014</v>
      </c>
      <c r="U25" s="23">
        <v>5299.2576000000017</v>
      </c>
    </row>
    <row r="26" spans="3:30" x14ac:dyDescent="0.2">
      <c r="C26" s="4">
        <v>15</v>
      </c>
      <c r="D26" s="23">
        <v>1031</v>
      </c>
      <c r="E26" s="23">
        <v>44210</v>
      </c>
      <c r="F26" s="23">
        <v>500</v>
      </c>
      <c r="G26" s="4">
        <v>38</v>
      </c>
      <c r="H26" s="23">
        <v>8</v>
      </c>
      <c r="I26" s="23" t="s">
        <v>295</v>
      </c>
      <c r="J26" s="23" t="s">
        <v>18</v>
      </c>
      <c r="K26" s="23">
        <v>14</v>
      </c>
      <c r="L26" s="23" t="s">
        <v>311</v>
      </c>
      <c r="M26" s="23">
        <v>7</v>
      </c>
      <c r="N26" s="23" t="s">
        <v>19</v>
      </c>
      <c r="O26" s="23" t="s">
        <v>20</v>
      </c>
      <c r="P26" s="23">
        <v>20983041</v>
      </c>
      <c r="Q26" s="4" t="s">
        <v>188</v>
      </c>
      <c r="R26" s="8">
        <v>332.97</v>
      </c>
      <c r="S26" s="4">
        <v>4</v>
      </c>
      <c r="T26" s="23">
        <v>4731.4800000000014</v>
      </c>
      <c r="U26" s="23">
        <v>5299.2576000000017</v>
      </c>
    </row>
    <row r="27" spans="3:30" x14ac:dyDescent="0.2">
      <c r="C27" s="1">
        <v>16</v>
      </c>
      <c r="D27" s="23">
        <v>1033</v>
      </c>
      <c r="E27" s="23">
        <v>44210</v>
      </c>
      <c r="F27" s="23">
        <v>600</v>
      </c>
      <c r="G27" s="1">
        <v>34</v>
      </c>
      <c r="H27" s="23">
        <v>7</v>
      </c>
      <c r="I27" s="23" t="s">
        <v>294</v>
      </c>
      <c r="J27" s="23" t="s">
        <v>22</v>
      </c>
      <c r="K27" s="23">
        <v>15</v>
      </c>
      <c r="L27" s="23" t="s">
        <v>312</v>
      </c>
      <c r="M27" s="23">
        <v>7</v>
      </c>
      <c r="N27" s="23" t="s">
        <v>19</v>
      </c>
      <c r="O27" s="23" t="s">
        <v>23</v>
      </c>
      <c r="P27" s="23">
        <v>8427</v>
      </c>
      <c r="Q27" s="1" t="s">
        <v>175</v>
      </c>
      <c r="R27" s="9">
        <v>1010</v>
      </c>
      <c r="S27" s="1">
        <v>-1</v>
      </c>
      <c r="T27" s="23">
        <v>0</v>
      </c>
      <c r="U27" s="23">
        <v>0</v>
      </c>
      <c r="W27" s="50" t="s">
        <v>327</v>
      </c>
      <c r="X27" s="50"/>
      <c r="Z27" s="50" t="s">
        <v>298</v>
      </c>
      <c r="AA27" s="50"/>
      <c r="AC27" s="50" t="s">
        <v>257</v>
      </c>
      <c r="AD27" s="50"/>
    </row>
    <row r="28" spans="3:30" x14ac:dyDescent="0.2">
      <c r="C28" s="1">
        <v>17</v>
      </c>
      <c r="D28" s="23">
        <v>1033</v>
      </c>
      <c r="E28" s="23">
        <v>44210</v>
      </c>
      <c r="F28" s="23">
        <v>600</v>
      </c>
      <c r="G28" s="1">
        <v>34</v>
      </c>
      <c r="H28" s="23">
        <v>7</v>
      </c>
      <c r="I28" s="23" t="s">
        <v>294</v>
      </c>
      <c r="J28" s="23" t="s">
        <v>22</v>
      </c>
      <c r="K28" s="23">
        <v>15</v>
      </c>
      <c r="L28" s="23" t="s">
        <v>312</v>
      </c>
      <c r="M28" s="23">
        <v>7</v>
      </c>
      <c r="N28" s="23" t="s">
        <v>19</v>
      </c>
      <c r="O28" s="23" t="s">
        <v>23</v>
      </c>
      <c r="P28" s="23">
        <v>8427</v>
      </c>
      <c r="Q28" s="1" t="s">
        <v>176</v>
      </c>
      <c r="R28" s="9">
        <v>1010</v>
      </c>
      <c r="S28" s="1">
        <v>1</v>
      </c>
      <c r="T28" s="23">
        <v>0</v>
      </c>
      <c r="U28" s="23">
        <v>0</v>
      </c>
      <c r="W28" s="50"/>
      <c r="X28" s="50"/>
      <c r="Z28" s="50"/>
      <c r="AA28" s="50"/>
      <c r="AC28" s="50"/>
      <c r="AD28" s="50"/>
    </row>
    <row r="29" spans="3:30" x14ac:dyDescent="0.2">
      <c r="C29" s="4">
        <v>18</v>
      </c>
      <c r="D29" s="23">
        <v>1034</v>
      </c>
      <c r="E29" s="23">
        <v>44210</v>
      </c>
      <c r="F29" s="23">
        <v>700</v>
      </c>
      <c r="G29" s="4">
        <v>44</v>
      </c>
      <c r="H29" s="23">
        <v>9</v>
      </c>
      <c r="I29" s="23" t="s">
        <v>305</v>
      </c>
      <c r="J29" s="23" t="s">
        <v>24</v>
      </c>
      <c r="K29" s="23">
        <v>21</v>
      </c>
      <c r="L29" s="23" t="s">
        <v>25</v>
      </c>
      <c r="M29" s="23">
        <v>9</v>
      </c>
      <c r="N29" s="23" t="s">
        <v>266</v>
      </c>
      <c r="O29" s="23" t="s">
        <v>26</v>
      </c>
      <c r="P29" s="23">
        <v>5804084</v>
      </c>
      <c r="Q29" s="4" t="s">
        <v>196</v>
      </c>
      <c r="R29" s="8">
        <v>504.69</v>
      </c>
      <c r="S29" s="4">
        <v>2</v>
      </c>
      <c r="T29" s="23">
        <v>1009.38</v>
      </c>
      <c r="U29" s="23">
        <v>1130.5056</v>
      </c>
      <c r="W29" s="18"/>
      <c r="X29" s="18"/>
      <c r="Y29" s="18"/>
      <c r="Z29" s="18"/>
      <c r="AA29" s="18"/>
      <c r="AB29" s="18"/>
      <c r="AC29" s="19"/>
    </row>
    <row r="30" spans="3:30" x14ac:dyDescent="0.2">
      <c r="C30" s="4">
        <v>19</v>
      </c>
      <c r="D30" s="23">
        <v>1034</v>
      </c>
      <c r="E30" s="23">
        <v>44210</v>
      </c>
      <c r="F30" s="23">
        <v>700</v>
      </c>
      <c r="G30" s="4">
        <v>44</v>
      </c>
      <c r="H30" s="23">
        <v>9</v>
      </c>
      <c r="I30" s="23" t="s">
        <v>305</v>
      </c>
      <c r="J30" s="23" t="s">
        <v>24</v>
      </c>
      <c r="K30" s="23">
        <v>21</v>
      </c>
      <c r="L30" s="23" t="s">
        <v>25</v>
      </c>
      <c r="M30" s="23">
        <v>9</v>
      </c>
      <c r="N30" s="23" t="s">
        <v>266</v>
      </c>
      <c r="O30" s="23" t="s">
        <v>26</v>
      </c>
      <c r="P30" s="23">
        <v>5804084</v>
      </c>
      <c r="Q30" s="4" t="s">
        <v>197</v>
      </c>
      <c r="R30" s="8">
        <v>504.69</v>
      </c>
      <c r="S30" s="4">
        <v>2</v>
      </c>
      <c r="T30" s="23">
        <v>1009.38</v>
      </c>
      <c r="U30" s="23">
        <v>1130.5056</v>
      </c>
      <c r="W30" s="20" t="s">
        <v>325</v>
      </c>
      <c r="X30" s="20" t="s">
        <v>292</v>
      </c>
      <c r="Z30" s="20" t="s">
        <v>300</v>
      </c>
      <c r="AA30" s="20" t="s">
        <v>298</v>
      </c>
      <c r="AC30" s="20" t="s">
        <v>299</v>
      </c>
      <c r="AD30" s="20" t="s">
        <v>257</v>
      </c>
    </row>
    <row r="31" spans="3:30" x14ac:dyDescent="0.2">
      <c r="C31" s="1">
        <v>20</v>
      </c>
      <c r="D31" s="23">
        <v>1036</v>
      </c>
      <c r="E31" s="23">
        <v>44214</v>
      </c>
      <c r="F31" s="23">
        <v>800</v>
      </c>
      <c r="G31" s="1">
        <v>34</v>
      </c>
      <c r="H31" s="23">
        <v>7</v>
      </c>
      <c r="I31" s="23" t="s">
        <v>294</v>
      </c>
      <c r="J31" s="23" t="s">
        <v>22</v>
      </c>
      <c r="K31" s="23">
        <v>15</v>
      </c>
      <c r="L31" s="23" t="s">
        <v>312</v>
      </c>
      <c r="M31" s="23">
        <v>7</v>
      </c>
      <c r="N31" s="23" t="s">
        <v>19</v>
      </c>
      <c r="O31" s="23" t="s">
        <v>23</v>
      </c>
      <c r="P31" s="23">
        <v>8427</v>
      </c>
      <c r="Q31" s="1" t="s">
        <v>177</v>
      </c>
      <c r="R31" s="9">
        <v>1010</v>
      </c>
      <c r="S31" s="1">
        <v>2</v>
      </c>
      <c r="T31" s="23">
        <v>2020</v>
      </c>
      <c r="U31" s="23">
        <v>2262.4</v>
      </c>
      <c r="W31" s="33">
        <v>1</v>
      </c>
      <c r="X31" s="21" t="s">
        <v>301</v>
      </c>
      <c r="Z31" s="33">
        <v>1</v>
      </c>
      <c r="AA31" s="21" t="s">
        <v>307</v>
      </c>
      <c r="AC31" s="33">
        <v>1</v>
      </c>
      <c r="AD31" s="21" t="s">
        <v>239</v>
      </c>
    </row>
    <row r="32" spans="3:30" x14ac:dyDescent="0.2">
      <c r="C32" s="1">
        <v>21</v>
      </c>
      <c r="D32" s="23">
        <v>1036</v>
      </c>
      <c r="E32" s="23">
        <v>44214</v>
      </c>
      <c r="F32" s="23">
        <v>800</v>
      </c>
      <c r="G32" s="1">
        <v>34</v>
      </c>
      <c r="H32" s="23">
        <v>7</v>
      </c>
      <c r="I32" s="23" t="s">
        <v>294</v>
      </c>
      <c r="J32" s="23" t="s">
        <v>22</v>
      </c>
      <c r="K32" s="23">
        <v>15</v>
      </c>
      <c r="L32" s="23" t="s">
        <v>312</v>
      </c>
      <c r="M32" s="23">
        <v>7</v>
      </c>
      <c r="N32" s="23" t="s">
        <v>19</v>
      </c>
      <c r="O32" s="23" t="s">
        <v>23</v>
      </c>
      <c r="P32" s="23">
        <v>8427</v>
      </c>
      <c r="Q32" s="1" t="s">
        <v>178</v>
      </c>
      <c r="R32" s="9">
        <v>1010</v>
      </c>
      <c r="S32" s="1">
        <v>2</v>
      </c>
      <c r="T32" s="23">
        <v>2020</v>
      </c>
      <c r="U32" s="23">
        <v>2262.4</v>
      </c>
      <c r="W32" s="33">
        <v>2</v>
      </c>
      <c r="X32" s="21" t="s">
        <v>302</v>
      </c>
      <c r="Z32" s="33">
        <v>2</v>
      </c>
      <c r="AA32" s="21" t="s">
        <v>313</v>
      </c>
      <c r="AC32" s="33">
        <v>2</v>
      </c>
      <c r="AD32" s="21" t="s">
        <v>241</v>
      </c>
    </row>
    <row r="33" spans="3:30" x14ac:dyDescent="0.2">
      <c r="C33" s="4">
        <v>22</v>
      </c>
      <c r="D33" s="23">
        <v>1040</v>
      </c>
      <c r="E33" s="23">
        <v>44214</v>
      </c>
      <c r="F33" s="23">
        <v>900</v>
      </c>
      <c r="G33" s="4">
        <v>22</v>
      </c>
      <c r="H33" s="23">
        <v>5</v>
      </c>
      <c r="I33" s="23" t="s">
        <v>296</v>
      </c>
      <c r="J33" s="23" t="s">
        <v>28</v>
      </c>
      <c r="K33" s="23">
        <v>1</v>
      </c>
      <c r="L33" s="23" t="s">
        <v>307</v>
      </c>
      <c r="M33" s="23">
        <v>4</v>
      </c>
      <c r="N33" s="23" t="s">
        <v>264</v>
      </c>
      <c r="O33" s="23" t="s">
        <v>29</v>
      </c>
      <c r="P33" s="23">
        <v>8413009</v>
      </c>
      <c r="Q33" s="4" t="s">
        <v>30</v>
      </c>
      <c r="R33" s="8">
        <v>50.75</v>
      </c>
      <c r="S33" s="4">
        <v>2</v>
      </c>
      <c r="T33" s="23">
        <v>1564.5</v>
      </c>
      <c r="U33" s="23">
        <v>1752.24</v>
      </c>
      <c r="W33" s="33">
        <v>3</v>
      </c>
      <c r="X33" s="21" t="s">
        <v>303</v>
      </c>
      <c r="Z33" s="33">
        <v>3</v>
      </c>
      <c r="AA33" s="21" t="s">
        <v>308</v>
      </c>
      <c r="AC33" s="33">
        <v>3</v>
      </c>
      <c r="AD33" s="21" t="s">
        <v>240</v>
      </c>
    </row>
    <row r="34" spans="3:30" x14ac:dyDescent="0.2">
      <c r="C34" s="4">
        <v>23</v>
      </c>
      <c r="D34" s="23">
        <v>1040</v>
      </c>
      <c r="E34" s="23">
        <v>44214</v>
      </c>
      <c r="F34" s="23">
        <v>900</v>
      </c>
      <c r="G34" s="4">
        <v>22</v>
      </c>
      <c r="H34" s="23">
        <v>5</v>
      </c>
      <c r="I34" s="23" t="s">
        <v>296</v>
      </c>
      <c r="J34" s="23" t="s">
        <v>28</v>
      </c>
      <c r="K34" s="23">
        <v>1</v>
      </c>
      <c r="L34" s="23" t="s">
        <v>307</v>
      </c>
      <c r="M34" s="23">
        <v>4</v>
      </c>
      <c r="N34" s="23" t="s">
        <v>264</v>
      </c>
      <c r="O34" s="23" t="s">
        <v>29</v>
      </c>
      <c r="P34" s="23">
        <v>8413009</v>
      </c>
      <c r="Q34" s="4" t="s">
        <v>142</v>
      </c>
      <c r="R34" s="8">
        <v>50.75</v>
      </c>
      <c r="S34" s="4">
        <v>2</v>
      </c>
      <c r="T34" s="23">
        <v>1564.5</v>
      </c>
      <c r="U34" s="23">
        <v>1752.24</v>
      </c>
      <c r="W34" s="33">
        <v>4</v>
      </c>
      <c r="X34" s="21" t="s">
        <v>293</v>
      </c>
      <c r="Z34" s="33">
        <v>4</v>
      </c>
      <c r="AA34" s="21" t="s">
        <v>317</v>
      </c>
      <c r="AC34" s="33">
        <v>4</v>
      </c>
      <c r="AD34" s="21" t="s">
        <v>264</v>
      </c>
    </row>
    <row r="35" spans="3:30" x14ac:dyDescent="0.2">
      <c r="C35" s="4">
        <v>24</v>
      </c>
      <c r="D35" s="23">
        <v>1040</v>
      </c>
      <c r="E35" s="23">
        <v>44214</v>
      </c>
      <c r="F35" s="23">
        <v>900</v>
      </c>
      <c r="G35" s="4">
        <v>23</v>
      </c>
      <c r="H35" s="23">
        <v>5</v>
      </c>
      <c r="I35" s="23" t="s">
        <v>296</v>
      </c>
      <c r="J35" s="23" t="s">
        <v>31</v>
      </c>
      <c r="K35" s="23">
        <v>10</v>
      </c>
      <c r="L35" s="23" t="s">
        <v>306</v>
      </c>
      <c r="M35" s="23">
        <v>5</v>
      </c>
      <c r="N35" s="23" t="s">
        <v>1</v>
      </c>
      <c r="O35" s="23" t="s">
        <v>32</v>
      </c>
      <c r="P35" s="23">
        <v>3820009</v>
      </c>
      <c r="Q35" s="4" t="s">
        <v>143</v>
      </c>
      <c r="R35" s="8">
        <v>104.5</v>
      </c>
      <c r="S35" s="4">
        <v>14</v>
      </c>
      <c r="T35" s="23">
        <v>1564.5</v>
      </c>
      <c r="U35" s="23">
        <v>1752.24</v>
      </c>
      <c r="W35" s="33">
        <v>5</v>
      </c>
      <c r="X35" s="21" t="s">
        <v>296</v>
      </c>
      <c r="Z35" s="33">
        <v>5</v>
      </c>
      <c r="AA35" s="21" t="s">
        <v>321</v>
      </c>
      <c r="AC35" s="33">
        <v>5</v>
      </c>
      <c r="AD35" s="21" t="s">
        <v>1</v>
      </c>
    </row>
    <row r="36" spans="3:30" x14ac:dyDescent="0.2">
      <c r="C36" s="4">
        <v>25</v>
      </c>
      <c r="D36" s="23">
        <v>1040</v>
      </c>
      <c r="E36" s="23">
        <v>44214</v>
      </c>
      <c r="F36" s="23">
        <v>900</v>
      </c>
      <c r="G36" s="4">
        <v>23</v>
      </c>
      <c r="H36" s="23">
        <v>5</v>
      </c>
      <c r="I36" s="23" t="s">
        <v>296</v>
      </c>
      <c r="J36" s="23" t="s">
        <v>31</v>
      </c>
      <c r="K36" s="23">
        <v>10</v>
      </c>
      <c r="L36" s="23" t="s">
        <v>306</v>
      </c>
      <c r="M36" s="23">
        <v>5</v>
      </c>
      <c r="N36" s="23" t="s">
        <v>1</v>
      </c>
      <c r="O36" s="23" t="s">
        <v>32</v>
      </c>
      <c r="P36" s="23">
        <v>3820009</v>
      </c>
      <c r="Q36" s="4" t="s">
        <v>144</v>
      </c>
      <c r="R36" s="8">
        <v>104.5</v>
      </c>
      <c r="S36" s="4">
        <v>14</v>
      </c>
      <c r="T36" s="23">
        <v>1564.5</v>
      </c>
      <c r="U36" s="23">
        <v>1752.24</v>
      </c>
      <c r="W36" s="33">
        <v>6</v>
      </c>
      <c r="X36" s="21" t="s">
        <v>304</v>
      </c>
      <c r="Z36" s="33">
        <v>6</v>
      </c>
      <c r="AA36" s="21" t="s">
        <v>320</v>
      </c>
      <c r="AC36" s="33">
        <v>6</v>
      </c>
      <c r="AD36" s="21" t="s">
        <v>267</v>
      </c>
    </row>
    <row r="37" spans="3:30" x14ac:dyDescent="0.2">
      <c r="C37" s="4">
        <v>26</v>
      </c>
      <c r="D37" s="23">
        <v>1040</v>
      </c>
      <c r="E37" s="23">
        <v>44214</v>
      </c>
      <c r="F37" s="23">
        <v>900</v>
      </c>
      <c r="G37" s="4">
        <v>23</v>
      </c>
      <c r="H37" s="23">
        <v>5</v>
      </c>
      <c r="I37" s="23" t="s">
        <v>296</v>
      </c>
      <c r="J37" s="23" t="s">
        <v>31</v>
      </c>
      <c r="K37" s="23">
        <v>10</v>
      </c>
      <c r="L37" s="23" t="s">
        <v>306</v>
      </c>
      <c r="M37" s="23">
        <v>5</v>
      </c>
      <c r="N37" s="23" t="s">
        <v>1</v>
      </c>
      <c r="O37" s="23" t="s">
        <v>32</v>
      </c>
      <c r="P37" s="23">
        <v>3820009</v>
      </c>
      <c r="Q37" s="4" t="s">
        <v>145</v>
      </c>
      <c r="R37" s="8">
        <v>104.5</v>
      </c>
      <c r="S37" s="4">
        <v>14</v>
      </c>
      <c r="T37" s="23">
        <v>1564.5</v>
      </c>
      <c r="U37" s="23">
        <v>1752.24</v>
      </c>
      <c r="W37" s="33">
        <v>7</v>
      </c>
      <c r="X37" s="21" t="s">
        <v>294</v>
      </c>
      <c r="Z37" s="33">
        <v>7</v>
      </c>
      <c r="AA37" s="21" t="s">
        <v>322</v>
      </c>
      <c r="AC37" s="33">
        <v>7</v>
      </c>
      <c r="AD37" s="21" t="s">
        <v>19</v>
      </c>
    </row>
    <row r="38" spans="3:30" x14ac:dyDescent="0.2">
      <c r="C38" s="4">
        <v>27</v>
      </c>
      <c r="D38" s="23">
        <v>1040</v>
      </c>
      <c r="E38" s="23">
        <v>44214</v>
      </c>
      <c r="F38" s="23">
        <v>900</v>
      </c>
      <c r="G38" s="4">
        <v>23</v>
      </c>
      <c r="H38" s="23">
        <v>5</v>
      </c>
      <c r="I38" s="23" t="s">
        <v>296</v>
      </c>
      <c r="J38" s="23" t="s">
        <v>31</v>
      </c>
      <c r="K38" s="23">
        <v>10</v>
      </c>
      <c r="L38" s="23" t="s">
        <v>306</v>
      </c>
      <c r="M38" s="23">
        <v>5</v>
      </c>
      <c r="N38" s="23" t="s">
        <v>1</v>
      </c>
      <c r="O38" s="23" t="s">
        <v>32</v>
      </c>
      <c r="P38" s="23">
        <v>3820009</v>
      </c>
      <c r="Q38" s="4" t="s">
        <v>146</v>
      </c>
      <c r="R38" s="8">
        <v>104.5</v>
      </c>
      <c r="S38" s="4">
        <v>14</v>
      </c>
      <c r="T38" s="23">
        <v>1564.5</v>
      </c>
      <c r="U38" s="23">
        <v>1752.24</v>
      </c>
      <c r="W38" s="33">
        <v>8</v>
      </c>
      <c r="X38" s="21" t="s">
        <v>295</v>
      </c>
      <c r="Z38" s="33">
        <v>8</v>
      </c>
      <c r="AA38" s="21" t="s">
        <v>314</v>
      </c>
      <c r="AC38" s="33">
        <v>8</v>
      </c>
      <c r="AD38" s="21" t="s">
        <v>13</v>
      </c>
    </row>
    <row r="39" spans="3:30" x14ac:dyDescent="0.2">
      <c r="C39" s="4">
        <v>28</v>
      </c>
      <c r="D39" s="23">
        <v>1040</v>
      </c>
      <c r="E39" s="23">
        <v>44214</v>
      </c>
      <c r="F39" s="23">
        <v>900</v>
      </c>
      <c r="G39" s="4">
        <v>23</v>
      </c>
      <c r="H39" s="23">
        <v>5</v>
      </c>
      <c r="I39" s="23" t="s">
        <v>296</v>
      </c>
      <c r="J39" s="23" t="s">
        <v>31</v>
      </c>
      <c r="K39" s="23">
        <v>10</v>
      </c>
      <c r="L39" s="23" t="s">
        <v>306</v>
      </c>
      <c r="M39" s="23">
        <v>5</v>
      </c>
      <c r="N39" s="23" t="s">
        <v>1</v>
      </c>
      <c r="O39" s="23" t="s">
        <v>32</v>
      </c>
      <c r="P39" s="23">
        <v>3820009</v>
      </c>
      <c r="Q39" s="4" t="s">
        <v>147</v>
      </c>
      <c r="R39" s="8">
        <v>104.5</v>
      </c>
      <c r="S39" s="4">
        <v>14</v>
      </c>
      <c r="T39" s="23">
        <v>1564.5</v>
      </c>
      <c r="U39" s="23">
        <v>1752.24</v>
      </c>
      <c r="W39" s="33">
        <v>9</v>
      </c>
      <c r="X39" s="21" t="s">
        <v>305</v>
      </c>
      <c r="Z39" s="33">
        <v>9</v>
      </c>
      <c r="AA39" s="21" t="s">
        <v>324</v>
      </c>
      <c r="AC39" s="33">
        <v>9</v>
      </c>
      <c r="AD39" s="21" t="s">
        <v>266</v>
      </c>
    </row>
    <row r="40" spans="3:30" x14ac:dyDescent="0.2">
      <c r="C40" s="4">
        <v>29</v>
      </c>
      <c r="D40" s="23">
        <v>1040</v>
      </c>
      <c r="E40" s="23">
        <v>44214</v>
      </c>
      <c r="F40" s="23">
        <v>900</v>
      </c>
      <c r="G40" s="4">
        <v>23</v>
      </c>
      <c r="H40" s="23">
        <v>5</v>
      </c>
      <c r="I40" s="23" t="s">
        <v>296</v>
      </c>
      <c r="J40" s="23" t="s">
        <v>31</v>
      </c>
      <c r="K40" s="23">
        <v>10</v>
      </c>
      <c r="L40" s="23" t="s">
        <v>306</v>
      </c>
      <c r="M40" s="23">
        <v>5</v>
      </c>
      <c r="N40" s="23" t="s">
        <v>1</v>
      </c>
      <c r="O40" s="23" t="s">
        <v>32</v>
      </c>
      <c r="P40" s="23">
        <v>3820009</v>
      </c>
      <c r="Q40" s="4" t="s">
        <v>148</v>
      </c>
      <c r="R40" s="8">
        <v>104.5</v>
      </c>
      <c r="S40" s="4">
        <v>14</v>
      </c>
      <c r="T40" s="23">
        <v>1564.5</v>
      </c>
      <c r="U40" s="23">
        <v>1752.24</v>
      </c>
      <c r="W40" s="33">
        <v>10</v>
      </c>
      <c r="X40" s="21" t="s">
        <v>297</v>
      </c>
      <c r="Z40" s="33">
        <v>10</v>
      </c>
      <c r="AA40" s="21" t="s">
        <v>306</v>
      </c>
      <c r="AC40" s="7"/>
    </row>
    <row r="41" spans="3:30" x14ac:dyDescent="0.2">
      <c r="C41" s="4">
        <v>30</v>
      </c>
      <c r="D41" s="23">
        <v>1040</v>
      </c>
      <c r="E41" s="23">
        <v>44214</v>
      </c>
      <c r="F41" s="23">
        <v>900</v>
      </c>
      <c r="G41" s="4">
        <v>23</v>
      </c>
      <c r="H41" s="23">
        <v>5</v>
      </c>
      <c r="I41" s="23" t="s">
        <v>296</v>
      </c>
      <c r="J41" s="23" t="s">
        <v>31</v>
      </c>
      <c r="K41" s="23">
        <v>10</v>
      </c>
      <c r="L41" s="23" t="s">
        <v>306</v>
      </c>
      <c r="M41" s="23">
        <v>5</v>
      </c>
      <c r="N41" s="23" t="s">
        <v>1</v>
      </c>
      <c r="O41" s="23" t="s">
        <v>32</v>
      </c>
      <c r="P41" s="23">
        <v>3820009</v>
      </c>
      <c r="Q41" s="4" t="s">
        <v>149</v>
      </c>
      <c r="R41" s="8">
        <v>104.5</v>
      </c>
      <c r="S41" s="4">
        <v>14</v>
      </c>
      <c r="T41" s="23">
        <v>1564.5</v>
      </c>
      <c r="U41" s="23">
        <v>1752.24</v>
      </c>
      <c r="Z41" s="33">
        <v>11</v>
      </c>
      <c r="AA41" s="21" t="s">
        <v>309</v>
      </c>
      <c r="AC41" s="7"/>
    </row>
    <row r="42" spans="3:30" x14ac:dyDescent="0.2">
      <c r="C42" s="4">
        <v>31</v>
      </c>
      <c r="D42" s="23">
        <v>1040</v>
      </c>
      <c r="E42" s="23">
        <v>44214</v>
      </c>
      <c r="F42" s="23">
        <v>900</v>
      </c>
      <c r="G42" s="4">
        <v>23</v>
      </c>
      <c r="H42" s="23">
        <v>5</v>
      </c>
      <c r="I42" s="23" t="s">
        <v>296</v>
      </c>
      <c r="J42" s="23" t="s">
        <v>31</v>
      </c>
      <c r="K42" s="23">
        <v>10</v>
      </c>
      <c r="L42" s="23" t="s">
        <v>306</v>
      </c>
      <c r="M42" s="23">
        <v>5</v>
      </c>
      <c r="N42" s="23" t="s">
        <v>1</v>
      </c>
      <c r="O42" s="23" t="s">
        <v>32</v>
      </c>
      <c r="P42" s="23">
        <v>3820009</v>
      </c>
      <c r="Q42" s="4" t="s">
        <v>150</v>
      </c>
      <c r="R42" s="8">
        <v>104.5</v>
      </c>
      <c r="S42" s="4">
        <v>14</v>
      </c>
      <c r="T42" s="23">
        <v>1564.5</v>
      </c>
      <c r="U42" s="23">
        <v>1752.24</v>
      </c>
      <c r="Z42" s="33">
        <v>12</v>
      </c>
      <c r="AA42" s="21" t="s">
        <v>48</v>
      </c>
      <c r="AC42" s="7"/>
    </row>
    <row r="43" spans="3:30" x14ac:dyDescent="0.2">
      <c r="C43" s="4">
        <v>32</v>
      </c>
      <c r="D43" s="23">
        <v>1040</v>
      </c>
      <c r="E43" s="23">
        <v>44214</v>
      </c>
      <c r="F43" s="23">
        <v>900</v>
      </c>
      <c r="G43" s="4">
        <v>23</v>
      </c>
      <c r="H43" s="23">
        <v>5</v>
      </c>
      <c r="I43" s="23" t="s">
        <v>296</v>
      </c>
      <c r="J43" s="23" t="s">
        <v>31</v>
      </c>
      <c r="K43" s="23">
        <v>10</v>
      </c>
      <c r="L43" s="23" t="s">
        <v>306</v>
      </c>
      <c r="M43" s="23">
        <v>5</v>
      </c>
      <c r="N43" s="23" t="s">
        <v>1</v>
      </c>
      <c r="O43" s="23" t="s">
        <v>32</v>
      </c>
      <c r="P43" s="23">
        <v>3820009</v>
      </c>
      <c r="Q43" s="4" t="s">
        <v>151</v>
      </c>
      <c r="R43" s="8">
        <v>104.5</v>
      </c>
      <c r="S43" s="4">
        <v>14</v>
      </c>
      <c r="T43" s="23">
        <v>1564.5</v>
      </c>
      <c r="U43" s="23">
        <v>1752.24</v>
      </c>
      <c r="W43" s="18"/>
      <c r="X43" s="18"/>
      <c r="Y43" s="18"/>
      <c r="Z43" s="33">
        <v>13</v>
      </c>
      <c r="AA43" s="21" t="s">
        <v>315</v>
      </c>
    </row>
    <row r="44" spans="3:30" x14ac:dyDescent="0.2">
      <c r="C44" s="4">
        <v>33</v>
      </c>
      <c r="D44" s="23">
        <v>1040</v>
      </c>
      <c r="E44" s="23">
        <v>44214</v>
      </c>
      <c r="F44" s="23">
        <v>900</v>
      </c>
      <c r="G44" s="4">
        <v>23</v>
      </c>
      <c r="H44" s="23">
        <v>5</v>
      </c>
      <c r="I44" s="23" t="s">
        <v>296</v>
      </c>
      <c r="J44" s="23" t="s">
        <v>31</v>
      </c>
      <c r="K44" s="23">
        <v>10</v>
      </c>
      <c r="L44" s="23" t="s">
        <v>306</v>
      </c>
      <c r="M44" s="23">
        <v>5</v>
      </c>
      <c r="N44" s="23" t="s">
        <v>1</v>
      </c>
      <c r="O44" s="23" t="s">
        <v>32</v>
      </c>
      <c r="P44" s="23">
        <v>3820009</v>
      </c>
      <c r="Q44" s="4" t="s">
        <v>152</v>
      </c>
      <c r="R44" s="8">
        <v>104.5</v>
      </c>
      <c r="S44" s="4">
        <v>14</v>
      </c>
      <c r="T44" s="23">
        <v>1564.5</v>
      </c>
      <c r="U44" s="23">
        <v>1752.24</v>
      </c>
      <c r="Z44" s="33">
        <v>14</v>
      </c>
      <c r="AA44" s="21" t="s">
        <v>311</v>
      </c>
    </row>
    <row r="45" spans="3:30" x14ac:dyDescent="0.2">
      <c r="C45" s="4">
        <v>34</v>
      </c>
      <c r="D45" s="23">
        <v>1040</v>
      </c>
      <c r="E45" s="23">
        <v>44214</v>
      </c>
      <c r="F45" s="23">
        <v>900</v>
      </c>
      <c r="G45" s="4">
        <v>23</v>
      </c>
      <c r="H45" s="23">
        <v>5</v>
      </c>
      <c r="I45" s="23" t="s">
        <v>296</v>
      </c>
      <c r="J45" s="23" t="s">
        <v>31</v>
      </c>
      <c r="K45" s="23">
        <v>10</v>
      </c>
      <c r="L45" s="23" t="s">
        <v>306</v>
      </c>
      <c r="M45" s="23">
        <v>5</v>
      </c>
      <c r="N45" s="23" t="s">
        <v>1</v>
      </c>
      <c r="O45" s="23" t="s">
        <v>32</v>
      </c>
      <c r="P45" s="23">
        <v>3820009</v>
      </c>
      <c r="Q45" s="4" t="s">
        <v>153</v>
      </c>
      <c r="R45" s="8">
        <v>104.5</v>
      </c>
      <c r="S45" s="4">
        <v>14</v>
      </c>
      <c r="T45" s="23">
        <v>1564.5</v>
      </c>
      <c r="U45" s="23">
        <v>1752.24</v>
      </c>
      <c r="Z45" s="33">
        <v>15</v>
      </c>
      <c r="AA45" s="21" t="s">
        <v>312</v>
      </c>
    </row>
    <row r="46" spans="3:30" x14ac:dyDescent="0.2">
      <c r="C46" s="4">
        <v>35</v>
      </c>
      <c r="D46" s="23">
        <v>1040</v>
      </c>
      <c r="E46" s="23">
        <v>44214</v>
      </c>
      <c r="F46" s="23">
        <v>900</v>
      </c>
      <c r="G46" s="4">
        <v>23</v>
      </c>
      <c r="H46" s="23">
        <v>5</v>
      </c>
      <c r="I46" s="23" t="s">
        <v>296</v>
      </c>
      <c r="J46" s="23" t="s">
        <v>31</v>
      </c>
      <c r="K46" s="23">
        <v>10</v>
      </c>
      <c r="L46" s="23" t="s">
        <v>306</v>
      </c>
      <c r="M46" s="23">
        <v>5</v>
      </c>
      <c r="N46" s="23" t="s">
        <v>1</v>
      </c>
      <c r="O46" s="23" t="s">
        <v>32</v>
      </c>
      <c r="P46" s="23">
        <v>3820009</v>
      </c>
      <c r="Q46" s="4" t="s">
        <v>154</v>
      </c>
      <c r="R46" s="8">
        <v>104.5</v>
      </c>
      <c r="S46" s="4">
        <v>14</v>
      </c>
      <c r="T46" s="23">
        <v>1564.5</v>
      </c>
      <c r="U46" s="23">
        <v>1752.24</v>
      </c>
      <c r="Z46" s="33">
        <v>16</v>
      </c>
      <c r="AA46" s="21" t="s">
        <v>318</v>
      </c>
    </row>
    <row r="47" spans="3:30" x14ac:dyDescent="0.2">
      <c r="C47" s="4">
        <v>36</v>
      </c>
      <c r="D47" s="23">
        <v>1040</v>
      </c>
      <c r="E47" s="23">
        <v>44214</v>
      </c>
      <c r="F47" s="23">
        <v>900</v>
      </c>
      <c r="G47" s="4">
        <v>23</v>
      </c>
      <c r="H47" s="23">
        <v>5</v>
      </c>
      <c r="I47" s="23" t="s">
        <v>296</v>
      </c>
      <c r="J47" s="23" t="s">
        <v>31</v>
      </c>
      <c r="K47" s="23">
        <v>10</v>
      </c>
      <c r="L47" s="23" t="s">
        <v>306</v>
      </c>
      <c r="M47" s="23">
        <v>5</v>
      </c>
      <c r="N47" s="23" t="s">
        <v>1</v>
      </c>
      <c r="O47" s="23" t="s">
        <v>32</v>
      </c>
      <c r="P47" s="23">
        <v>3820009</v>
      </c>
      <c r="Q47" s="4" t="s">
        <v>155</v>
      </c>
      <c r="R47" s="8">
        <v>104.5</v>
      </c>
      <c r="S47" s="4">
        <v>14</v>
      </c>
      <c r="T47" s="23">
        <v>1564.5</v>
      </c>
      <c r="U47" s="23">
        <v>1752.24</v>
      </c>
      <c r="Z47" s="33">
        <v>17</v>
      </c>
      <c r="AA47" s="21" t="s">
        <v>310</v>
      </c>
    </row>
    <row r="48" spans="3:30" x14ac:dyDescent="0.2">
      <c r="C48" s="4">
        <v>37</v>
      </c>
      <c r="D48" s="23">
        <v>1040</v>
      </c>
      <c r="E48" s="23">
        <v>44214</v>
      </c>
      <c r="F48" s="23">
        <v>900</v>
      </c>
      <c r="G48" s="4">
        <v>23</v>
      </c>
      <c r="H48" s="23">
        <v>5</v>
      </c>
      <c r="I48" s="23" t="s">
        <v>296</v>
      </c>
      <c r="J48" s="23" t="s">
        <v>31</v>
      </c>
      <c r="K48" s="23">
        <v>10</v>
      </c>
      <c r="L48" s="23" t="s">
        <v>306</v>
      </c>
      <c r="M48" s="23">
        <v>5</v>
      </c>
      <c r="N48" s="23" t="s">
        <v>1</v>
      </c>
      <c r="O48" s="23" t="s">
        <v>32</v>
      </c>
      <c r="P48" s="23">
        <v>3820009</v>
      </c>
      <c r="Q48" s="4" t="s">
        <v>156</v>
      </c>
      <c r="R48" s="8">
        <v>104.5</v>
      </c>
      <c r="S48" s="4">
        <v>14</v>
      </c>
      <c r="T48" s="23">
        <v>1564.5</v>
      </c>
      <c r="U48" s="23">
        <v>1752.24</v>
      </c>
      <c r="Z48" s="33">
        <v>18</v>
      </c>
      <c r="AA48" s="21" t="s">
        <v>319</v>
      </c>
    </row>
    <row r="49" spans="3:27" x14ac:dyDescent="0.2">
      <c r="C49" s="1">
        <v>38</v>
      </c>
      <c r="D49" s="23">
        <v>1042</v>
      </c>
      <c r="E49" s="23">
        <v>44214</v>
      </c>
      <c r="F49" s="23">
        <v>1000</v>
      </c>
      <c r="G49" s="1">
        <v>28</v>
      </c>
      <c r="H49" s="23">
        <v>6</v>
      </c>
      <c r="I49" s="23" t="s">
        <v>304</v>
      </c>
      <c r="J49" s="23" t="s">
        <v>33</v>
      </c>
      <c r="K49" s="23">
        <v>15</v>
      </c>
      <c r="L49" s="23" t="s">
        <v>312</v>
      </c>
      <c r="M49" s="23">
        <v>7</v>
      </c>
      <c r="N49" s="23" t="s">
        <v>19</v>
      </c>
      <c r="O49" s="23" t="s">
        <v>82</v>
      </c>
      <c r="P49" s="23">
        <v>41398</v>
      </c>
      <c r="Q49" s="1" t="s">
        <v>170</v>
      </c>
      <c r="R49" s="9">
        <v>1040</v>
      </c>
      <c r="S49" s="1">
        <v>1</v>
      </c>
      <c r="T49" s="23">
        <v>1040</v>
      </c>
      <c r="U49" s="23">
        <v>1164.8</v>
      </c>
      <c r="Z49" s="33">
        <v>19</v>
      </c>
      <c r="AA49" s="21" t="s">
        <v>316</v>
      </c>
    </row>
    <row r="50" spans="3:27" x14ac:dyDescent="0.2">
      <c r="C50" s="4">
        <v>39</v>
      </c>
      <c r="D50" s="23">
        <v>1043</v>
      </c>
      <c r="E50" s="23">
        <v>44214</v>
      </c>
      <c r="F50" s="23">
        <v>1100</v>
      </c>
      <c r="G50" s="4">
        <v>24</v>
      </c>
      <c r="H50" s="23">
        <v>5</v>
      </c>
      <c r="I50" s="23" t="s">
        <v>296</v>
      </c>
      <c r="J50" s="23" t="s">
        <v>35</v>
      </c>
      <c r="K50" s="23">
        <v>15</v>
      </c>
      <c r="L50" s="23" t="s">
        <v>312</v>
      </c>
      <c r="M50" s="23">
        <v>7</v>
      </c>
      <c r="N50" s="23" t="s">
        <v>19</v>
      </c>
      <c r="O50" s="23" t="s">
        <v>36</v>
      </c>
      <c r="P50" s="23">
        <v>1100321</v>
      </c>
      <c r="Q50" s="4" t="s">
        <v>229</v>
      </c>
      <c r="R50" s="8">
        <v>1272</v>
      </c>
      <c r="S50" s="4">
        <v>1</v>
      </c>
      <c r="T50" s="23">
        <v>1272</v>
      </c>
      <c r="U50" s="23">
        <v>1424.6399999999999</v>
      </c>
      <c r="Z50" s="33">
        <v>20</v>
      </c>
      <c r="AA50" s="21" t="s">
        <v>323</v>
      </c>
    </row>
    <row r="51" spans="3:27" x14ac:dyDescent="0.2">
      <c r="C51" s="1">
        <v>40</v>
      </c>
      <c r="D51" s="23">
        <v>1044</v>
      </c>
      <c r="E51" s="23">
        <v>44214</v>
      </c>
      <c r="F51" s="23">
        <v>1200</v>
      </c>
      <c r="G51" s="1">
        <v>9</v>
      </c>
      <c r="H51" s="23">
        <v>3</v>
      </c>
      <c r="I51" s="23" t="s">
        <v>303</v>
      </c>
      <c r="J51" s="23" t="s">
        <v>37</v>
      </c>
      <c r="K51" s="23">
        <v>1</v>
      </c>
      <c r="L51" s="23" t="s">
        <v>307</v>
      </c>
      <c r="M51" s="23">
        <v>4</v>
      </c>
      <c r="N51" s="23" t="s">
        <v>264</v>
      </c>
      <c r="O51" s="23" t="s">
        <v>38</v>
      </c>
      <c r="P51" s="23">
        <v>11164009</v>
      </c>
      <c r="Q51" s="1" t="s">
        <v>39</v>
      </c>
      <c r="R51" s="9">
        <v>69.53</v>
      </c>
      <c r="S51" s="1">
        <v>4</v>
      </c>
      <c r="T51" s="23">
        <v>317.88</v>
      </c>
      <c r="U51" s="23">
        <v>356.0256</v>
      </c>
      <c r="Z51" s="33">
        <v>21</v>
      </c>
      <c r="AA51" s="21" t="s">
        <v>25</v>
      </c>
    </row>
    <row r="52" spans="3:27" x14ac:dyDescent="0.2">
      <c r="C52" s="1">
        <v>41</v>
      </c>
      <c r="D52" s="23">
        <v>1044</v>
      </c>
      <c r="E52" s="23">
        <v>44214</v>
      </c>
      <c r="F52" s="23">
        <v>1200</v>
      </c>
      <c r="G52" s="1">
        <v>9</v>
      </c>
      <c r="H52" s="23">
        <v>3</v>
      </c>
      <c r="I52" s="23" t="s">
        <v>303</v>
      </c>
      <c r="J52" s="23" t="s">
        <v>37</v>
      </c>
      <c r="K52" s="23">
        <v>1</v>
      </c>
      <c r="L52" s="23" t="s">
        <v>307</v>
      </c>
      <c r="M52" s="23">
        <v>4</v>
      </c>
      <c r="N52" s="23" t="s">
        <v>264</v>
      </c>
      <c r="O52" s="23" t="s">
        <v>38</v>
      </c>
      <c r="P52" s="23">
        <v>11164009</v>
      </c>
      <c r="Q52" s="1" t="s">
        <v>138</v>
      </c>
      <c r="R52" s="9">
        <v>69.53</v>
      </c>
      <c r="S52" s="1">
        <v>4</v>
      </c>
      <c r="T52" s="23">
        <v>317.88</v>
      </c>
      <c r="U52" s="23">
        <v>356.0256</v>
      </c>
    </row>
    <row r="53" spans="3:27" x14ac:dyDescent="0.2">
      <c r="C53" s="1">
        <v>42</v>
      </c>
      <c r="D53" s="23">
        <v>1044</v>
      </c>
      <c r="E53" s="23">
        <v>44214</v>
      </c>
      <c r="F53" s="23">
        <v>1200</v>
      </c>
      <c r="G53" s="1">
        <v>10</v>
      </c>
      <c r="H53" s="23">
        <v>3</v>
      </c>
      <c r="I53" s="23" t="s">
        <v>303</v>
      </c>
      <c r="J53" s="23" t="s">
        <v>243</v>
      </c>
      <c r="K53" s="23">
        <v>2</v>
      </c>
      <c r="L53" s="23" t="s">
        <v>313</v>
      </c>
      <c r="M53" s="23">
        <v>4</v>
      </c>
      <c r="N53" s="23" t="s">
        <v>264</v>
      </c>
      <c r="O53" s="23" t="s">
        <v>40</v>
      </c>
      <c r="P53" s="23">
        <v>42542001</v>
      </c>
      <c r="Q53" s="1" t="s">
        <v>139</v>
      </c>
      <c r="R53" s="9">
        <v>89.41</v>
      </c>
      <c r="S53" s="1">
        <v>4</v>
      </c>
      <c r="T53" s="23">
        <v>317.88</v>
      </c>
      <c r="U53" s="23">
        <v>356.0256</v>
      </c>
    </row>
    <row r="54" spans="3:27" x14ac:dyDescent="0.2">
      <c r="C54" s="1">
        <v>43</v>
      </c>
      <c r="D54" s="23">
        <v>1044</v>
      </c>
      <c r="E54" s="23">
        <v>44214</v>
      </c>
      <c r="F54" s="23">
        <v>1200</v>
      </c>
      <c r="G54" s="1">
        <v>10</v>
      </c>
      <c r="H54" s="23">
        <v>3</v>
      </c>
      <c r="I54" s="23" t="s">
        <v>303</v>
      </c>
      <c r="J54" s="23" t="s">
        <v>243</v>
      </c>
      <c r="K54" s="23">
        <v>2</v>
      </c>
      <c r="L54" s="23" t="s">
        <v>313</v>
      </c>
      <c r="M54" s="23">
        <v>4</v>
      </c>
      <c r="N54" s="23" t="s">
        <v>264</v>
      </c>
      <c r="O54" s="23" t="s">
        <v>40</v>
      </c>
      <c r="P54" s="23">
        <v>42542001</v>
      </c>
      <c r="Q54" s="1" t="s">
        <v>140</v>
      </c>
      <c r="R54" s="9">
        <v>89.41</v>
      </c>
      <c r="S54" s="1">
        <v>4</v>
      </c>
      <c r="T54" s="23">
        <v>317.88</v>
      </c>
      <c r="U54" s="23">
        <v>356.0256</v>
      </c>
    </row>
    <row r="55" spans="3:27" x14ac:dyDescent="0.2">
      <c r="C55" s="4">
        <v>44</v>
      </c>
      <c r="D55" s="23">
        <v>1046</v>
      </c>
      <c r="E55" s="23">
        <v>44214</v>
      </c>
      <c r="F55" s="23">
        <v>1300</v>
      </c>
      <c r="G55" s="4">
        <v>7</v>
      </c>
      <c r="H55" s="23">
        <v>2</v>
      </c>
      <c r="I55" s="23" t="s">
        <v>302</v>
      </c>
      <c r="J55" s="23" t="s">
        <v>41</v>
      </c>
      <c r="K55" s="23">
        <v>17</v>
      </c>
      <c r="L55" s="23" t="s">
        <v>310</v>
      </c>
      <c r="M55" s="23">
        <v>8</v>
      </c>
      <c r="N55" s="23" t="s">
        <v>13</v>
      </c>
      <c r="O55" s="23" t="s">
        <v>42</v>
      </c>
      <c r="P55" s="23">
        <v>8335</v>
      </c>
      <c r="Q55" s="4" t="s">
        <v>131</v>
      </c>
      <c r="R55" s="8">
        <v>1435</v>
      </c>
      <c r="S55" s="4">
        <v>2</v>
      </c>
      <c r="T55" s="23">
        <v>5370</v>
      </c>
      <c r="U55" s="23">
        <v>6014.4</v>
      </c>
    </row>
    <row r="56" spans="3:27" x14ac:dyDescent="0.2">
      <c r="C56" s="4">
        <v>45</v>
      </c>
      <c r="D56" s="23">
        <v>1046</v>
      </c>
      <c r="E56" s="23">
        <v>44214</v>
      </c>
      <c r="F56" s="23">
        <v>1300</v>
      </c>
      <c r="G56" s="4">
        <v>7</v>
      </c>
      <c r="H56" s="23">
        <v>2</v>
      </c>
      <c r="I56" s="23" t="s">
        <v>302</v>
      </c>
      <c r="J56" s="23" t="s">
        <v>41</v>
      </c>
      <c r="K56" s="23">
        <v>17</v>
      </c>
      <c r="L56" s="23" t="s">
        <v>310</v>
      </c>
      <c r="M56" s="23">
        <v>8</v>
      </c>
      <c r="N56" s="23" t="s">
        <v>13</v>
      </c>
      <c r="O56" s="23" t="s">
        <v>42</v>
      </c>
      <c r="P56" s="23">
        <v>8335</v>
      </c>
      <c r="Q56" s="4" t="s">
        <v>132</v>
      </c>
      <c r="R56" s="8">
        <v>1435</v>
      </c>
      <c r="S56" s="4">
        <v>2</v>
      </c>
      <c r="T56" s="23">
        <v>5370</v>
      </c>
      <c r="U56" s="23">
        <v>6014.4</v>
      </c>
    </row>
    <row r="57" spans="3:27" x14ac:dyDescent="0.2">
      <c r="C57" s="4">
        <v>46</v>
      </c>
      <c r="D57" s="23">
        <v>1046</v>
      </c>
      <c r="E57" s="23">
        <v>44214</v>
      </c>
      <c r="F57" s="23">
        <v>1300</v>
      </c>
      <c r="G57" s="4">
        <v>42</v>
      </c>
      <c r="H57" s="23">
        <v>9</v>
      </c>
      <c r="I57" s="23" t="s">
        <v>305</v>
      </c>
      <c r="J57" s="23" t="s">
        <v>43</v>
      </c>
      <c r="K57" s="23">
        <v>15</v>
      </c>
      <c r="L57" s="23" t="s">
        <v>312</v>
      </c>
      <c r="M57" s="23">
        <v>7</v>
      </c>
      <c r="N57" s="23" t="s">
        <v>19</v>
      </c>
      <c r="O57" s="23" t="s">
        <v>44</v>
      </c>
      <c r="P57" s="23">
        <v>12490</v>
      </c>
      <c r="Q57" s="4" t="s">
        <v>192</v>
      </c>
      <c r="R57" s="8">
        <v>1250</v>
      </c>
      <c r="S57" s="4">
        <v>2</v>
      </c>
      <c r="T57" s="23">
        <v>5370</v>
      </c>
      <c r="U57" s="23">
        <v>6014.4</v>
      </c>
    </row>
    <row r="58" spans="3:27" x14ac:dyDescent="0.2">
      <c r="C58" s="4">
        <v>47</v>
      </c>
      <c r="D58" s="23">
        <v>1046</v>
      </c>
      <c r="E58" s="23">
        <v>44214</v>
      </c>
      <c r="F58" s="23">
        <v>1300</v>
      </c>
      <c r="G58" s="4">
        <v>42</v>
      </c>
      <c r="H58" s="23">
        <v>9</v>
      </c>
      <c r="I58" s="23" t="s">
        <v>305</v>
      </c>
      <c r="J58" s="23" t="s">
        <v>43</v>
      </c>
      <c r="K58" s="23">
        <v>15</v>
      </c>
      <c r="L58" s="23" t="s">
        <v>312</v>
      </c>
      <c r="M58" s="23">
        <v>7</v>
      </c>
      <c r="N58" s="23" t="s">
        <v>19</v>
      </c>
      <c r="O58" s="23" t="s">
        <v>44</v>
      </c>
      <c r="P58" s="23">
        <v>12490</v>
      </c>
      <c r="Q58" s="4" t="s">
        <v>193</v>
      </c>
      <c r="R58" s="8">
        <v>1250</v>
      </c>
      <c r="S58" s="4">
        <v>2</v>
      </c>
      <c r="T58" s="23">
        <v>5370</v>
      </c>
      <c r="U58" s="23">
        <v>6014.4</v>
      </c>
    </row>
    <row r="59" spans="3:27" x14ac:dyDescent="0.2">
      <c r="C59" s="1">
        <v>48</v>
      </c>
      <c r="D59" s="23">
        <v>1048</v>
      </c>
      <c r="E59" s="23">
        <v>44214</v>
      </c>
      <c r="F59" s="23">
        <v>1400</v>
      </c>
      <c r="G59" s="1">
        <v>14</v>
      </c>
      <c r="H59" s="23">
        <v>3</v>
      </c>
      <c r="I59" s="23" t="s">
        <v>303</v>
      </c>
      <c r="J59" s="23" t="s">
        <v>45</v>
      </c>
      <c r="K59" s="23">
        <v>15</v>
      </c>
      <c r="L59" s="23" t="s">
        <v>312</v>
      </c>
      <c r="M59" s="23">
        <v>7</v>
      </c>
      <c r="N59" s="23" t="s">
        <v>19</v>
      </c>
      <c r="O59" s="23" t="s">
        <v>46</v>
      </c>
      <c r="P59" s="23">
        <v>50864001</v>
      </c>
      <c r="Q59" s="1" t="s">
        <v>215</v>
      </c>
      <c r="R59" s="9">
        <v>1090.9100000000001</v>
      </c>
      <c r="S59" s="1">
        <v>1</v>
      </c>
      <c r="T59" s="23">
        <v>1090.9100000000001</v>
      </c>
      <c r="U59" s="23">
        <v>1221.8192000000001</v>
      </c>
    </row>
    <row r="60" spans="3:27" x14ac:dyDescent="0.2">
      <c r="C60" s="4">
        <v>49</v>
      </c>
      <c r="D60" s="23">
        <v>1049</v>
      </c>
      <c r="E60" s="23">
        <v>44214</v>
      </c>
      <c r="F60" s="23">
        <v>1500</v>
      </c>
      <c r="G60" s="4">
        <v>18</v>
      </c>
      <c r="H60" s="23">
        <v>4</v>
      </c>
      <c r="I60" s="23" t="s">
        <v>293</v>
      </c>
      <c r="J60" s="23" t="s">
        <v>47</v>
      </c>
      <c r="K60" s="23">
        <v>12</v>
      </c>
      <c r="L60" s="23" t="s">
        <v>48</v>
      </c>
      <c r="M60" s="23">
        <v>6</v>
      </c>
      <c r="N60" s="23" t="s">
        <v>267</v>
      </c>
      <c r="O60" s="23" t="s">
        <v>87</v>
      </c>
      <c r="P60" s="23">
        <v>8359</v>
      </c>
      <c r="Q60" s="4" t="s">
        <v>220</v>
      </c>
      <c r="R60" s="8">
        <v>710</v>
      </c>
      <c r="S60" s="4">
        <v>1</v>
      </c>
      <c r="T60" s="23">
        <v>1880</v>
      </c>
      <c r="U60" s="23">
        <v>2105.6</v>
      </c>
    </row>
    <row r="61" spans="3:27" x14ac:dyDescent="0.2">
      <c r="C61" s="4">
        <v>50</v>
      </c>
      <c r="D61" s="23">
        <v>1049</v>
      </c>
      <c r="E61" s="23">
        <v>44214</v>
      </c>
      <c r="F61" s="23">
        <v>1500</v>
      </c>
      <c r="G61" s="4">
        <v>20</v>
      </c>
      <c r="H61" s="23">
        <v>4</v>
      </c>
      <c r="I61" s="23" t="s">
        <v>293</v>
      </c>
      <c r="J61" s="23" t="s">
        <v>50</v>
      </c>
      <c r="K61" s="23">
        <v>15</v>
      </c>
      <c r="L61" s="23" t="s">
        <v>312</v>
      </c>
      <c r="M61" s="23">
        <v>7</v>
      </c>
      <c r="N61" s="23" t="s">
        <v>19</v>
      </c>
      <c r="O61" s="23" t="s">
        <v>51</v>
      </c>
      <c r="P61" s="23">
        <v>13563</v>
      </c>
      <c r="Q61" s="4" t="s">
        <v>226</v>
      </c>
      <c r="R61" s="8">
        <v>1170</v>
      </c>
      <c r="S61" s="4">
        <v>1</v>
      </c>
      <c r="T61" s="23">
        <v>1880</v>
      </c>
      <c r="U61" s="23">
        <v>2105.6</v>
      </c>
    </row>
    <row r="62" spans="3:27" x14ac:dyDescent="0.2">
      <c r="C62" s="1">
        <v>51</v>
      </c>
      <c r="D62" s="23">
        <v>1051</v>
      </c>
      <c r="E62" s="23">
        <v>44214</v>
      </c>
      <c r="F62" s="23">
        <v>1600</v>
      </c>
      <c r="G62" s="1">
        <v>45</v>
      </c>
      <c r="H62" s="23">
        <v>9</v>
      </c>
      <c r="I62" s="23" t="s">
        <v>305</v>
      </c>
      <c r="J62" s="23" t="s">
        <v>24</v>
      </c>
      <c r="K62" s="23">
        <v>21</v>
      </c>
      <c r="L62" s="23" t="s">
        <v>25</v>
      </c>
      <c r="M62" s="23">
        <v>9</v>
      </c>
      <c r="N62" s="23" t="s">
        <v>266</v>
      </c>
      <c r="O62" s="23" t="s">
        <v>26</v>
      </c>
      <c r="P62" s="23">
        <v>5804084</v>
      </c>
      <c r="Q62" s="1" t="s">
        <v>198</v>
      </c>
      <c r="R62" s="9">
        <v>553.95000000000005</v>
      </c>
      <c r="S62" s="1">
        <v>1</v>
      </c>
      <c r="T62" s="23">
        <v>553.95000000000005</v>
      </c>
      <c r="U62" s="23">
        <v>620.42400000000009</v>
      </c>
    </row>
    <row r="63" spans="3:27" x14ac:dyDescent="0.2">
      <c r="C63" s="4">
        <v>52</v>
      </c>
      <c r="D63" s="23">
        <v>1052</v>
      </c>
      <c r="E63" s="23">
        <v>44214</v>
      </c>
      <c r="F63" s="23">
        <v>1700</v>
      </c>
      <c r="G63" s="4">
        <v>48</v>
      </c>
      <c r="H63" s="23">
        <v>10</v>
      </c>
      <c r="I63" s="23" t="s">
        <v>297</v>
      </c>
      <c r="J63" s="23" t="s">
        <v>53</v>
      </c>
      <c r="K63" s="23">
        <v>17</v>
      </c>
      <c r="L63" s="23" t="s">
        <v>310</v>
      </c>
      <c r="M63" s="23">
        <v>8</v>
      </c>
      <c r="N63" s="23" t="s">
        <v>13</v>
      </c>
      <c r="O63" s="23" t="s">
        <v>88</v>
      </c>
      <c r="P63" s="23">
        <v>8355</v>
      </c>
      <c r="Q63" s="4" t="s">
        <v>205</v>
      </c>
      <c r="R63" s="8">
        <v>1435</v>
      </c>
      <c r="S63" s="4">
        <v>1</v>
      </c>
      <c r="T63" s="23">
        <v>1435</v>
      </c>
      <c r="U63" s="23">
        <v>1607.2</v>
      </c>
    </row>
    <row r="64" spans="3:27" x14ac:dyDescent="0.2">
      <c r="C64" s="1">
        <v>53</v>
      </c>
      <c r="D64" s="23">
        <v>1054</v>
      </c>
      <c r="E64" s="23">
        <v>44214</v>
      </c>
      <c r="F64" s="23">
        <v>1800</v>
      </c>
      <c r="G64" s="1">
        <v>16</v>
      </c>
      <c r="H64" s="23">
        <v>4</v>
      </c>
      <c r="I64" s="23" t="s">
        <v>293</v>
      </c>
      <c r="J64" s="23" t="s">
        <v>55</v>
      </c>
      <c r="K64" s="23">
        <v>8</v>
      </c>
      <c r="L64" s="23" t="s">
        <v>314</v>
      </c>
      <c r="M64" s="23">
        <v>7</v>
      </c>
      <c r="N64" s="23" t="s">
        <v>19</v>
      </c>
      <c r="O64" s="23" t="s">
        <v>56</v>
      </c>
      <c r="P64" s="23">
        <v>40184001</v>
      </c>
      <c r="Q64" s="1" t="s">
        <v>216</v>
      </c>
      <c r="R64" s="9">
        <v>226.07</v>
      </c>
      <c r="S64" s="1">
        <v>3</v>
      </c>
      <c r="T64" s="23">
        <v>1747.3400000000001</v>
      </c>
      <c r="U64" s="23">
        <v>1957.0208000000002</v>
      </c>
    </row>
    <row r="65" spans="3:21" x14ac:dyDescent="0.2">
      <c r="C65" s="1">
        <v>54</v>
      </c>
      <c r="D65" s="23">
        <v>1054</v>
      </c>
      <c r="E65" s="23">
        <v>44214</v>
      </c>
      <c r="F65" s="23">
        <v>1800</v>
      </c>
      <c r="G65" s="1">
        <v>16</v>
      </c>
      <c r="H65" s="23">
        <v>4</v>
      </c>
      <c r="I65" s="23" t="s">
        <v>293</v>
      </c>
      <c r="J65" s="23" t="s">
        <v>55</v>
      </c>
      <c r="K65" s="23">
        <v>8</v>
      </c>
      <c r="L65" s="23" t="s">
        <v>314</v>
      </c>
      <c r="M65" s="23">
        <v>7</v>
      </c>
      <c r="N65" s="23" t="s">
        <v>19</v>
      </c>
      <c r="O65" s="23" t="s">
        <v>56</v>
      </c>
      <c r="P65" s="23">
        <v>40184001</v>
      </c>
      <c r="Q65" s="1" t="s">
        <v>217</v>
      </c>
      <c r="R65" s="9">
        <v>226.07</v>
      </c>
      <c r="S65" s="1">
        <v>3</v>
      </c>
      <c r="T65" s="23">
        <v>1747.3400000000001</v>
      </c>
      <c r="U65" s="23">
        <v>1957.0208000000002</v>
      </c>
    </row>
    <row r="66" spans="3:21" x14ac:dyDescent="0.2">
      <c r="C66" s="1">
        <v>55</v>
      </c>
      <c r="D66" s="23">
        <v>1054</v>
      </c>
      <c r="E66" s="23">
        <v>44214</v>
      </c>
      <c r="F66" s="23">
        <v>1800</v>
      </c>
      <c r="G66" s="1">
        <v>16</v>
      </c>
      <c r="H66" s="23">
        <v>4</v>
      </c>
      <c r="I66" s="23" t="s">
        <v>293</v>
      </c>
      <c r="J66" s="23" t="s">
        <v>55</v>
      </c>
      <c r="K66" s="23">
        <v>8</v>
      </c>
      <c r="L66" s="23" t="s">
        <v>314</v>
      </c>
      <c r="M66" s="23">
        <v>7</v>
      </c>
      <c r="N66" s="23" t="s">
        <v>19</v>
      </c>
      <c r="O66" s="23" t="s">
        <v>56</v>
      </c>
      <c r="P66" s="23">
        <v>40184001</v>
      </c>
      <c r="Q66" s="1" t="s">
        <v>218</v>
      </c>
      <c r="R66" s="9">
        <v>226.07</v>
      </c>
      <c r="S66" s="1">
        <v>3</v>
      </c>
      <c r="T66" s="23">
        <v>1747.3400000000001</v>
      </c>
      <c r="U66" s="23">
        <v>1957.0208000000002</v>
      </c>
    </row>
    <row r="67" spans="3:21" x14ac:dyDescent="0.2">
      <c r="C67" s="1">
        <v>56</v>
      </c>
      <c r="D67" s="23">
        <v>1054</v>
      </c>
      <c r="E67" s="23">
        <v>44214</v>
      </c>
      <c r="F67" s="23">
        <v>1800</v>
      </c>
      <c r="G67" s="1">
        <v>17</v>
      </c>
      <c r="H67" s="23">
        <v>4</v>
      </c>
      <c r="I67" s="23" t="s">
        <v>293</v>
      </c>
      <c r="J67" s="23" t="s">
        <v>57</v>
      </c>
      <c r="K67" s="23">
        <v>10</v>
      </c>
      <c r="L67" s="23" t="s">
        <v>306</v>
      </c>
      <c r="M67" s="23">
        <v>5</v>
      </c>
      <c r="N67" s="23" t="s">
        <v>1</v>
      </c>
      <c r="O67" s="23" t="s">
        <v>58</v>
      </c>
      <c r="P67" s="23">
        <v>40182001</v>
      </c>
      <c r="Q67" s="1" t="s">
        <v>219</v>
      </c>
      <c r="R67" s="9">
        <v>172.63</v>
      </c>
      <c r="S67" s="1">
        <v>1</v>
      </c>
      <c r="T67" s="23">
        <v>1747.3400000000001</v>
      </c>
      <c r="U67" s="23">
        <v>1957.0208000000002</v>
      </c>
    </row>
    <row r="68" spans="3:21" x14ac:dyDescent="0.2">
      <c r="C68" s="1">
        <v>57</v>
      </c>
      <c r="D68" s="23">
        <v>1054</v>
      </c>
      <c r="E68" s="23">
        <v>44214</v>
      </c>
      <c r="F68" s="23">
        <v>1800</v>
      </c>
      <c r="G68" s="1">
        <v>19</v>
      </c>
      <c r="H68" s="23">
        <v>4</v>
      </c>
      <c r="I68" s="23" t="s">
        <v>293</v>
      </c>
      <c r="J68" s="23" t="s">
        <v>59</v>
      </c>
      <c r="K68" s="23">
        <v>13</v>
      </c>
      <c r="L68" s="23" t="s">
        <v>315</v>
      </c>
      <c r="M68" s="23">
        <v>8</v>
      </c>
      <c r="N68" s="23" t="s">
        <v>13</v>
      </c>
      <c r="O68" s="23" t="s">
        <v>60</v>
      </c>
      <c r="P68" s="23">
        <v>5850009</v>
      </c>
      <c r="Q68" s="1" t="s">
        <v>224</v>
      </c>
      <c r="R68" s="9">
        <v>448.25</v>
      </c>
      <c r="S68" s="1">
        <v>2</v>
      </c>
      <c r="T68" s="23">
        <v>1747.3400000000001</v>
      </c>
      <c r="U68" s="23">
        <v>1957.0208000000002</v>
      </c>
    </row>
    <row r="69" spans="3:21" x14ac:dyDescent="0.2">
      <c r="C69" s="1">
        <v>58</v>
      </c>
      <c r="D69" s="23">
        <v>1054</v>
      </c>
      <c r="E69" s="23">
        <v>44214</v>
      </c>
      <c r="F69" s="23">
        <v>1800</v>
      </c>
      <c r="G69" s="1">
        <v>19</v>
      </c>
      <c r="H69" s="23">
        <v>4</v>
      </c>
      <c r="I69" s="23" t="s">
        <v>293</v>
      </c>
      <c r="J69" s="23" t="s">
        <v>59</v>
      </c>
      <c r="K69" s="23">
        <v>13</v>
      </c>
      <c r="L69" s="23" t="s">
        <v>315</v>
      </c>
      <c r="M69" s="23">
        <v>8</v>
      </c>
      <c r="N69" s="23" t="s">
        <v>13</v>
      </c>
      <c r="O69" s="23" t="s">
        <v>60</v>
      </c>
      <c r="P69" s="23">
        <v>5850009</v>
      </c>
      <c r="Q69" s="1" t="s">
        <v>225</v>
      </c>
      <c r="R69" s="9">
        <v>448.25</v>
      </c>
      <c r="S69" s="1">
        <v>2</v>
      </c>
      <c r="T69" s="23">
        <v>1747.3400000000001</v>
      </c>
      <c r="U69" s="23">
        <v>1957.0208000000002</v>
      </c>
    </row>
    <row r="70" spans="3:21" x14ac:dyDescent="0.2">
      <c r="C70" s="4">
        <v>59</v>
      </c>
      <c r="D70" s="23">
        <v>1056</v>
      </c>
      <c r="E70" s="23">
        <v>44214</v>
      </c>
      <c r="F70" s="23">
        <v>1900</v>
      </c>
      <c r="G70" s="4">
        <v>30</v>
      </c>
      <c r="H70" s="23">
        <v>6</v>
      </c>
      <c r="I70" s="23" t="s">
        <v>304</v>
      </c>
      <c r="J70" s="23" t="s">
        <v>268</v>
      </c>
      <c r="K70" s="23">
        <v>19</v>
      </c>
      <c r="L70" s="23" t="s">
        <v>316</v>
      </c>
      <c r="M70" s="23">
        <v>8</v>
      </c>
      <c r="N70" s="23" t="s">
        <v>13</v>
      </c>
      <c r="O70" s="23" t="s">
        <v>62</v>
      </c>
      <c r="P70" s="23">
        <v>11577</v>
      </c>
      <c r="Q70" s="4" t="s">
        <v>172</v>
      </c>
      <c r="R70" s="8">
        <v>1842</v>
      </c>
      <c r="S70" s="4">
        <v>2</v>
      </c>
      <c r="T70" s="23">
        <v>7666</v>
      </c>
      <c r="U70" s="23">
        <v>8585.92</v>
      </c>
    </row>
    <row r="71" spans="3:21" x14ac:dyDescent="0.2">
      <c r="C71" s="4">
        <v>60</v>
      </c>
      <c r="D71" s="23">
        <v>1056</v>
      </c>
      <c r="E71" s="23">
        <v>44214</v>
      </c>
      <c r="F71" s="23">
        <v>1900</v>
      </c>
      <c r="G71" s="4">
        <v>30</v>
      </c>
      <c r="H71" s="23">
        <v>6</v>
      </c>
      <c r="I71" s="23" t="s">
        <v>304</v>
      </c>
      <c r="J71" s="23" t="s">
        <v>268</v>
      </c>
      <c r="K71" s="23">
        <v>19</v>
      </c>
      <c r="L71" s="23" t="s">
        <v>316</v>
      </c>
      <c r="M71" s="23">
        <v>8</v>
      </c>
      <c r="N71" s="23" t="s">
        <v>13</v>
      </c>
      <c r="O71" s="23" t="s">
        <v>62</v>
      </c>
      <c r="P71" s="23">
        <v>11577</v>
      </c>
      <c r="Q71" s="4" t="s">
        <v>173</v>
      </c>
      <c r="R71" s="8">
        <v>1842</v>
      </c>
      <c r="S71" s="4">
        <v>2</v>
      </c>
      <c r="T71" s="23">
        <v>7666</v>
      </c>
      <c r="U71" s="23">
        <v>8585.92</v>
      </c>
    </row>
    <row r="72" spans="3:21" x14ac:dyDescent="0.2">
      <c r="C72" s="4">
        <v>61</v>
      </c>
      <c r="D72" s="23">
        <v>1056</v>
      </c>
      <c r="E72" s="23">
        <v>44214</v>
      </c>
      <c r="F72" s="23">
        <v>1900</v>
      </c>
      <c r="G72" s="4">
        <v>36</v>
      </c>
      <c r="H72" s="23">
        <v>7</v>
      </c>
      <c r="I72" s="23" t="s">
        <v>294</v>
      </c>
      <c r="J72" s="23" t="s">
        <v>63</v>
      </c>
      <c r="K72" s="23">
        <v>17</v>
      </c>
      <c r="L72" s="23" t="s">
        <v>310</v>
      </c>
      <c r="M72" s="23">
        <v>8</v>
      </c>
      <c r="N72" s="23" t="s">
        <v>13</v>
      </c>
      <c r="O72" s="23" t="s">
        <v>64</v>
      </c>
      <c r="P72" s="23">
        <v>41491</v>
      </c>
      <c r="Q72" s="4" t="s">
        <v>182</v>
      </c>
      <c r="R72" s="8">
        <v>1991</v>
      </c>
      <c r="S72" s="4">
        <v>2</v>
      </c>
      <c r="T72" s="23">
        <v>7666</v>
      </c>
      <c r="U72" s="23">
        <v>8585.92</v>
      </c>
    </row>
    <row r="73" spans="3:21" x14ac:dyDescent="0.2">
      <c r="C73" s="4">
        <v>62</v>
      </c>
      <c r="D73" s="23">
        <v>1056</v>
      </c>
      <c r="E73" s="23">
        <v>44214</v>
      </c>
      <c r="F73" s="23">
        <v>1900</v>
      </c>
      <c r="G73" s="4">
        <v>36</v>
      </c>
      <c r="H73" s="23">
        <v>7</v>
      </c>
      <c r="I73" s="23" t="s">
        <v>294</v>
      </c>
      <c r="J73" s="23" t="s">
        <v>63</v>
      </c>
      <c r="K73" s="23">
        <v>17</v>
      </c>
      <c r="L73" s="23" t="s">
        <v>310</v>
      </c>
      <c r="M73" s="23">
        <v>8</v>
      </c>
      <c r="N73" s="23" t="s">
        <v>13</v>
      </c>
      <c r="O73" s="23" t="s">
        <v>64</v>
      </c>
      <c r="P73" s="23">
        <v>41491</v>
      </c>
      <c r="Q73" s="4" t="s">
        <v>183</v>
      </c>
      <c r="R73" s="8">
        <v>1991</v>
      </c>
      <c r="S73" s="4">
        <v>2</v>
      </c>
      <c r="T73" s="23">
        <v>7666</v>
      </c>
      <c r="U73" s="23">
        <v>8585.92</v>
      </c>
    </row>
    <row r="74" spans="3:21" x14ac:dyDescent="0.2">
      <c r="C74" s="1">
        <v>63</v>
      </c>
      <c r="D74" s="23">
        <v>1057</v>
      </c>
      <c r="E74" s="23">
        <v>44214</v>
      </c>
      <c r="F74" s="23">
        <v>2000</v>
      </c>
      <c r="G74" s="1">
        <v>31</v>
      </c>
      <c r="H74" s="23">
        <v>7</v>
      </c>
      <c r="I74" s="23" t="s">
        <v>294</v>
      </c>
      <c r="J74" s="23" t="s">
        <v>269</v>
      </c>
      <c r="K74" s="23">
        <v>4</v>
      </c>
      <c r="L74" s="23" t="s">
        <v>317</v>
      </c>
      <c r="M74" s="23">
        <v>1</v>
      </c>
      <c r="N74" s="23" t="s">
        <v>239</v>
      </c>
      <c r="O74" s="23" t="s">
        <v>270</v>
      </c>
      <c r="P74" s="23">
        <v>56014</v>
      </c>
      <c r="Q74" s="1" t="s">
        <v>66</v>
      </c>
      <c r="R74" s="9">
        <v>2605</v>
      </c>
      <c r="S74" s="1">
        <v>2</v>
      </c>
      <c r="T74" s="23">
        <v>5210</v>
      </c>
      <c r="U74" s="23">
        <v>5835.2</v>
      </c>
    </row>
    <row r="75" spans="3:21" x14ac:dyDescent="0.2">
      <c r="C75" s="1">
        <v>64</v>
      </c>
      <c r="D75" s="23">
        <v>1057</v>
      </c>
      <c r="E75" s="23">
        <v>44214</v>
      </c>
      <c r="F75" s="23">
        <v>2000</v>
      </c>
      <c r="G75" s="1">
        <v>31</v>
      </c>
      <c r="H75" s="23">
        <v>7</v>
      </c>
      <c r="I75" s="23" t="s">
        <v>294</v>
      </c>
      <c r="J75" s="23" t="s">
        <v>269</v>
      </c>
      <c r="K75" s="23">
        <v>4</v>
      </c>
      <c r="L75" s="23" t="s">
        <v>317</v>
      </c>
      <c r="M75" s="23">
        <v>1</v>
      </c>
      <c r="N75" s="23" t="s">
        <v>239</v>
      </c>
      <c r="O75" s="23" t="s">
        <v>270</v>
      </c>
      <c r="P75" s="23">
        <v>56014</v>
      </c>
      <c r="Q75" s="1" t="s">
        <v>9</v>
      </c>
      <c r="R75" s="9">
        <v>2605</v>
      </c>
      <c r="S75" s="1">
        <v>2</v>
      </c>
      <c r="T75" s="23">
        <v>5210</v>
      </c>
      <c r="U75" s="23">
        <v>5835.2</v>
      </c>
    </row>
    <row r="76" spans="3:21" x14ac:dyDescent="0.2">
      <c r="C76" s="4">
        <v>65</v>
      </c>
      <c r="D76" s="23">
        <v>1058</v>
      </c>
      <c r="E76" s="23">
        <v>44214</v>
      </c>
      <c r="F76" s="23">
        <v>2100</v>
      </c>
      <c r="G76" s="4">
        <v>35</v>
      </c>
      <c r="H76" s="23">
        <v>7</v>
      </c>
      <c r="I76" s="23" t="s">
        <v>294</v>
      </c>
      <c r="J76" s="23" t="s">
        <v>271</v>
      </c>
      <c r="K76" s="23">
        <v>16</v>
      </c>
      <c r="L76" s="23" t="s">
        <v>318</v>
      </c>
      <c r="M76" s="23">
        <v>7</v>
      </c>
      <c r="N76" s="23" t="s">
        <v>19</v>
      </c>
      <c r="O76" s="23" t="s">
        <v>67</v>
      </c>
      <c r="P76" s="23">
        <v>13628</v>
      </c>
      <c r="Q76" s="4" t="s">
        <v>179</v>
      </c>
      <c r="R76" s="8">
        <v>1350</v>
      </c>
      <c r="S76" s="4">
        <v>1</v>
      </c>
      <c r="T76" s="23">
        <v>0</v>
      </c>
      <c r="U76" s="23">
        <v>0</v>
      </c>
    </row>
    <row r="77" spans="3:21" x14ac:dyDescent="0.2">
      <c r="C77" s="4">
        <v>66</v>
      </c>
      <c r="D77" s="23">
        <v>1058</v>
      </c>
      <c r="E77" s="23">
        <v>44214</v>
      </c>
      <c r="F77" s="23">
        <v>2100</v>
      </c>
      <c r="G77" s="4">
        <v>35</v>
      </c>
      <c r="H77" s="23">
        <v>7</v>
      </c>
      <c r="I77" s="23" t="s">
        <v>294</v>
      </c>
      <c r="J77" s="23" t="s">
        <v>271</v>
      </c>
      <c r="K77" s="23">
        <v>16</v>
      </c>
      <c r="L77" s="23" t="s">
        <v>318</v>
      </c>
      <c r="M77" s="23">
        <v>7</v>
      </c>
      <c r="N77" s="23" t="s">
        <v>19</v>
      </c>
      <c r="O77" s="23" t="s">
        <v>67</v>
      </c>
      <c r="P77" s="23">
        <v>13628</v>
      </c>
      <c r="Q77" s="4" t="s">
        <v>180</v>
      </c>
      <c r="R77" s="8">
        <v>1350</v>
      </c>
      <c r="S77" s="4">
        <v>-1</v>
      </c>
      <c r="T77" s="23">
        <v>0</v>
      </c>
      <c r="U77" s="23">
        <v>0</v>
      </c>
    </row>
    <row r="78" spans="3:21" x14ac:dyDescent="0.2">
      <c r="C78" s="1">
        <v>67</v>
      </c>
      <c r="D78" s="23">
        <v>1064</v>
      </c>
      <c r="E78" s="23">
        <v>44215</v>
      </c>
      <c r="F78" s="23">
        <v>2200</v>
      </c>
      <c r="G78" s="1">
        <v>29</v>
      </c>
      <c r="H78" s="23">
        <v>6</v>
      </c>
      <c r="I78" s="23" t="s">
        <v>304</v>
      </c>
      <c r="J78" s="23" t="s">
        <v>61</v>
      </c>
      <c r="K78" s="23">
        <v>17</v>
      </c>
      <c r="L78" s="23" t="s">
        <v>310</v>
      </c>
      <c r="M78" s="23">
        <v>8</v>
      </c>
      <c r="N78" s="23" t="s">
        <v>13</v>
      </c>
      <c r="O78" s="23" t="s">
        <v>69</v>
      </c>
      <c r="P78" s="23">
        <v>8335</v>
      </c>
      <c r="Q78" s="1" t="s">
        <v>171</v>
      </c>
      <c r="R78" s="9">
        <v>1435</v>
      </c>
      <c r="S78" s="1">
        <v>-2</v>
      </c>
      <c r="T78" s="23">
        <v>-2870</v>
      </c>
      <c r="U78" s="23">
        <v>-3214.4</v>
      </c>
    </row>
    <row r="79" spans="3:21" x14ac:dyDescent="0.2">
      <c r="C79" s="1">
        <v>68</v>
      </c>
      <c r="D79" s="23">
        <v>1064</v>
      </c>
      <c r="E79" s="23">
        <v>44215</v>
      </c>
      <c r="F79" s="23">
        <v>2200</v>
      </c>
      <c r="G79" s="1">
        <v>29</v>
      </c>
      <c r="H79" s="23">
        <v>6</v>
      </c>
      <c r="I79" s="23" t="s">
        <v>304</v>
      </c>
      <c r="J79" s="23" t="s">
        <v>61</v>
      </c>
      <c r="K79" s="23">
        <v>17</v>
      </c>
      <c r="L79" s="23" t="s">
        <v>310</v>
      </c>
      <c r="M79" s="23">
        <v>8</v>
      </c>
      <c r="N79" s="23" t="s">
        <v>13</v>
      </c>
      <c r="O79" s="23" t="s">
        <v>69</v>
      </c>
      <c r="P79" s="23">
        <v>8335</v>
      </c>
      <c r="Q79" s="1" t="s">
        <v>272</v>
      </c>
      <c r="R79" s="9">
        <v>1435</v>
      </c>
      <c r="S79" s="1">
        <v>-2</v>
      </c>
      <c r="T79" s="23">
        <v>-2870</v>
      </c>
      <c r="U79" s="23">
        <v>-3214.4</v>
      </c>
    </row>
    <row r="80" spans="3:21" x14ac:dyDescent="0.2">
      <c r="C80" s="4">
        <v>69</v>
      </c>
      <c r="D80" s="23">
        <v>1089</v>
      </c>
      <c r="E80" s="23">
        <v>44251</v>
      </c>
      <c r="F80" s="23">
        <v>2300</v>
      </c>
      <c r="G80" s="4">
        <v>33</v>
      </c>
      <c r="H80" s="23">
        <v>7</v>
      </c>
      <c r="I80" s="23" t="s">
        <v>294</v>
      </c>
      <c r="J80" s="23" t="s">
        <v>70</v>
      </c>
      <c r="K80" s="23">
        <v>14</v>
      </c>
      <c r="L80" s="23" t="s">
        <v>311</v>
      </c>
      <c r="M80" s="23">
        <v>7</v>
      </c>
      <c r="N80" s="23" t="s">
        <v>19</v>
      </c>
      <c r="O80" s="23" t="s">
        <v>71</v>
      </c>
      <c r="P80" s="23">
        <v>2124</v>
      </c>
      <c r="Q80" s="4" t="s">
        <v>174</v>
      </c>
      <c r="R80" s="8">
        <v>358.74</v>
      </c>
      <c r="S80" s="4">
        <v>-2</v>
      </c>
      <c r="T80" s="23">
        <v>-717.48</v>
      </c>
      <c r="U80" s="23">
        <v>-803.57760000000007</v>
      </c>
    </row>
    <row r="81" spans="3:21" x14ac:dyDescent="0.2">
      <c r="C81" s="4">
        <v>70</v>
      </c>
      <c r="D81" s="23">
        <v>1089</v>
      </c>
      <c r="E81" s="23">
        <v>44251</v>
      </c>
      <c r="F81" s="23">
        <v>2300</v>
      </c>
      <c r="G81" s="4">
        <v>33</v>
      </c>
      <c r="H81" s="23">
        <v>7</v>
      </c>
      <c r="I81" s="23" t="s">
        <v>294</v>
      </c>
      <c r="J81" s="23" t="s">
        <v>70</v>
      </c>
      <c r="K81" s="23">
        <v>14</v>
      </c>
      <c r="L81" s="23" t="s">
        <v>311</v>
      </c>
      <c r="M81" s="23">
        <v>7</v>
      </c>
      <c r="N81" s="23" t="s">
        <v>19</v>
      </c>
      <c r="O81" s="23" t="s">
        <v>71</v>
      </c>
      <c r="P81" s="23">
        <v>2124</v>
      </c>
      <c r="Q81" s="4" t="s">
        <v>273</v>
      </c>
      <c r="R81" s="8">
        <v>358.74</v>
      </c>
      <c r="S81" s="4">
        <v>-2</v>
      </c>
      <c r="T81" s="23">
        <v>-717.48</v>
      </c>
      <c r="U81" s="23">
        <v>-803.57760000000007</v>
      </c>
    </row>
    <row r="82" spans="3:21" x14ac:dyDescent="0.2">
      <c r="C82" s="1">
        <v>71</v>
      </c>
      <c r="D82" s="23">
        <v>1090</v>
      </c>
      <c r="E82" s="23">
        <v>44251</v>
      </c>
      <c r="F82" s="23">
        <v>2400</v>
      </c>
      <c r="G82" s="1">
        <v>8</v>
      </c>
      <c r="H82" s="23">
        <v>2</v>
      </c>
      <c r="I82" s="23" t="s">
        <v>302</v>
      </c>
      <c r="J82" s="23" t="s">
        <v>274</v>
      </c>
      <c r="K82" s="23">
        <v>18</v>
      </c>
      <c r="L82" s="23" t="s">
        <v>319</v>
      </c>
      <c r="M82" s="23">
        <v>8</v>
      </c>
      <c r="N82" s="23" t="s">
        <v>13</v>
      </c>
      <c r="O82" s="23" t="s">
        <v>73</v>
      </c>
      <c r="P82" s="23">
        <v>8360</v>
      </c>
      <c r="Q82" s="1" t="s">
        <v>133</v>
      </c>
      <c r="R82" s="9">
        <v>2000</v>
      </c>
      <c r="S82" s="1">
        <v>4</v>
      </c>
      <c r="T82" s="23">
        <v>8000</v>
      </c>
      <c r="U82" s="23">
        <v>8960</v>
      </c>
    </row>
    <row r="83" spans="3:21" x14ac:dyDescent="0.2">
      <c r="C83" s="1">
        <v>72</v>
      </c>
      <c r="D83" s="23">
        <v>1090</v>
      </c>
      <c r="E83" s="23">
        <v>44251</v>
      </c>
      <c r="F83" s="23">
        <v>2400</v>
      </c>
      <c r="G83" s="1">
        <v>8</v>
      </c>
      <c r="H83" s="23">
        <v>2</v>
      </c>
      <c r="I83" s="23" t="s">
        <v>302</v>
      </c>
      <c r="J83" s="23" t="s">
        <v>274</v>
      </c>
      <c r="K83" s="23">
        <v>18</v>
      </c>
      <c r="L83" s="23" t="s">
        <v>319</v>
      </c>
      <c r="M83" s="23">
        <v>8</v>
      </c>
      <c r="N83" s="23" t="s">
        <v>13</v>
      </c>
      <c r="O83" s="23" t="s">
        <v>73</v>
      </c>
      <c r="P83" s="23">
        <v>8360</v>
      </c>
      <c r="Q83" s="1" t="s">
        <v>134</v>
      </c>
      <c r="R83" s="9">
        <v>2000</v>
      </c>
      <c r="S83" s="1">
        <v>4</v>
      </c>
      <c r="T83" s="23">
        <v>8000</v>
      </c>
      <c r="U83" s="23">
        <v>8960</v>
      </c>
    </row>
    <row r="84" spans="3:21" x14ac:dyDescent="0.2">
      <c r="C84" s="1">
        <v>73</v>
      </c>
      <c r="D84" s="23">
        <v>1090</v>
      </c>
      <c r="E84" s="23">
        <v>44251</v>
      </c>
      <c r="F84" s="23">
        <v>2400</v>
      </c>
      <c r="G84" s="1">
        <v>8</v>
      </c>
      <c r="H84" s="23">
        <v>2</v>
      </c>
      <c r="I84" s="23" t="s">
        <v>302</v>
      </c>
      <c r="J84" s="23" t="s">
        <v>274</v>
      </c>
      <c r="K84" s="23">
        <v>18</v>
      </c>
      <c r="L84" s="23" t="s">
        <v>319</v>
      </c>
      <c r="M84" s="23">
        <v>8</v>
      </c>
      <c r="N84" s="23" t="s">
        <v>13</v>
      </c>
      <c r="O84" s="23" t="s">
        <v>73</v>
      </c>
      <c r="P84" s="23">
        <v>8360</v>
      </c>
      <c r="Q84" s="1" t="s">
        <v>136</v>
      </c>
      <c r="R84" s="9">
        <v>2000</v>
      </c>
      <c r="S84" s="1">
        <v>4</v>
      </c>
      <c r="T84" s="23">
        <v>8000</v>
      </c>
      <c r="U84" s="23">
        <v>8960</v>
      </c>
    </row>
    <row r="85" spans="3:21" x14ac:dyDescent="0.2">
      <c r="C85" s="1">
        <v>74</v>
      </c>
      <c r="D85" s="23">
        <v>1090</v>
      </c>
      <c r="E85" s="23">
        <v>44251</v>
      </c>
      <c r="F85" s="23">
        <v>2400</v>
      </c>
      <c r="G85" s="1">
        <v>8</v>
      </c>
      <c r="H85" s="23">
        <v>2</v>
      </c>
      <c r="I85" s="23" t="s">
        <v>302</v>
      </c>
      <c r="J85" s="23" t="s">
        <v>274</v>
      </c>
      <c r="K85" s="23">
        <v>18</v>
      </c>
      <c r="L85" s="23" t="s">
        <v>319</v>
      </c>
      <c r="M85" s="23">
        <v>8</v>
      </c>
      <c r="N85" s="23" t="s">
        <v>13</v>
      </c>
      <c r="O85" s="23" t="s">
        <v>73</v>
      </c>
      <c r="P85" s="23">
        <v>8360</v>
      </c>
      <c r="Q85" s="1" t="s">
        <v>137</v>
      </c>
      <c r="R85" s="9">
        <v>2000</v>
      </c>
      <c r="S85" s="1">
        <v>4</v>
      </c>
      <c r="T85" s="23">
        <v>8000</v>
      </c>
      <c r="U85" s="23">
        <v>8960</v>
      </c>
    </row>
    <row r="86" spans="3:21" x14ac:dyDescent="0.2">
      <c r="C86" s="4">
        <v>75</v>
      </c>
      <c r="D86" s="23">
        <v>1091</v>
      </c>
      <c r="E86" s="23">
        <v>44244</v>
      </c>
      <c r="F86" s="23">
        <v>2500</v>
      </c>
      <c r="G86" s="4">
        <v>11</v>
      </c>
      <c r="H86" s="23">
        <v>3</v>
      </c>
      <c r="I86" s="23" t="s">
        <v>303</v>
      </c>
      <c r="J86" s="23" t="s">
        <v>74</v>
      </c>
      <c r="K86" s="23">
        <v>6</v>
      </c>
      <c r="L86" s="23" t="s">
        <v>320</v>
      </c>
      <c r="M86" s="23">
        <v>2</v>
      </c>
      <c r="N86" s="23" t="s">
        <v>241</v>
      </c>
      <c r="O86" s="23" t="s">
        <v>76</v>
      </c>
      <c r="P86" s="23">
        <v>51281</v>
      </c>
      <c r="Q86" s="4" t="s">
        <v>210</v>
      </c>
      <c r="R86" s="8">
        <v>6665.33</v>
      </c>
      <c r="S86" s="4">
        <v>3</v>
      </c>
      <c r="T86" s="23">
        <v>19395.989999999998</v>
      </c>
      <c r="U86" s="23">
        <v>21723.5088</v>
      </c>
    </row>
    <row r="87" spans="3:21" x14ac:dyDescent="0.2">
      <c r="C87" s="4">
        <v>76</v>
      </c>
      <c r="D87" s="23">
        <v>1091</v>
      </c>
      <c r="E87" s="23">
        <v>44244</v>
      </c>
      <c r="F87" s="23">
        <v>2500</v>
      </c>
      <c r="G87" s="4">
        <v>11</v>
      </c>
      <c r="H87" s="23">
        <v>3</v>
      </c>
      <c r="I87" s="23" t="s">
        <v>303</v>
      </c>
      <c r="J87" s="23" t="s">
        <v>74</v>
      </c>
      <c r="K87" s="23">
        <v>6</v>
      </c>
      <c r="L87" s="23" t="s">
        <v>320</v>
      </c>
      <c r="M87" s="23">
        <v>2</v>
      </c>
      <c r="N87" s="23" t="s">
        <v>241</v>
      </c>
      <c r="O87" s="23" t="s">
        <v>76</v>
      </c>
      <c r="P87" s="23">
        <v>51281</v>
      </c>
      <c r="Q87" s="4" t="s">
        <v>211</v>
      </c>
      <c r="R87" s="8">
        <v>6665.33</v>
      </c>
      <c r="S87" s="4">
        <v>3</v>
      </c>
      <c r="T87" s="23">
        <v>19395.989999999998</v>
      </c>
      <c r="U87" s="23">
        <v>21723.5088</v>
      </c>
    </row>
    <row r="88" spans="3:21" x14ac:dyDescent="0.2">
      <c r="C88" s="4">
        <v>77</v>
      </c>
      <c r="D88" s="23">
        <v>1091</v>
      </c>
      <c r="E88" s="23">
        <v>44244</v>
      </c>
      <c r="F88" s="23">
        <v>2500</v>
      </c>
      <c r="G88" s="4">
        <v>12</v>
      </c>
      <c r="H88" s="23">
        <v>3</v>
      </c>
      <c r="I88" s="23" t="s">
        <v>303</v>
      </c>
      <c r="J88" s="23" t="s">
        <v>275</v>
      </c>
      <c r="K88" s="23">
        <v>5</v>
      </c>
      <c r="L88" s="23" t="s">
        <v>321</v>
      </c>
      <c r="M88" s="23">
        <v>2</v>
      </c>
      <c r="N88" s="23" t="s">
        <v>241</v>
      </c>
      <c r="O88" s="23" t="s">
        <v>276</v>
      </c>
      <c r="P88" s="23">
        <v>51287</v>
      </c>
      <c r="Q88" s="4" t="s">
        <v>212</v>
      </c>
      <c r="R88" s="8">
        <v>6065.33</v>
      </c>
      <c r="S88" s="4">
        <v>3</v>
      </c>
      <c r="T88" s="23">
        <v>19395.989999999998</v>
      </c>
      <c r="U88" s="23">
        <v>21723.5088</v>
      </c>
    </row>
    <row r="89" spans="3:21" x14ac:dyDescent="0.2">
      <c r="C89" s="1">
        <v>78</v>
      </c>
      <c r="D89" s="23">
        <v>1102</v>
      </c>
      <c r="E89" s="23">
        <v>44253</v>
      </c>
      <c r="F89" s="23">
        <v>2600</v>
      </c>
      <c r="G89" s="1">
        <v>26</v>
      </c>
      <c r="H89" s="23">
        <v>6</v>
      </c>
      <c r="I89" s="23" t="s">
        <v>304</v>
      </c>
      <c r="J89" s="23" t="s">
        <v>78</v>
      </c>
      <c r="K89" s="23">
        <v>13</v>
      </c>
      <c r="L89" s="23" t="s">
        <v>315</v>
      </c>
      <c r="M89" s="23">
        <v>8</v>
      </c>
      <c r="N89" s="23" t="s">
        <v>13</v>
      </c>
      <c r="O89" s="23" t="s">
        <v>79</v>
      </c>
      <c r="P89" s="23">
        <v>2136</v>
      </c>
      <c r="Q89" s="1" t="s">
        <v>157</v>
      </c>
      <c r="R89" s="9">
        <v>374.63</v>
      </c>
      <c r="S89" s="1">
        <v>6</v>
      </c>
      <c r="T89" s="23">
        <v>2247.7800000000002</v>
      </c>
      <c r="U89" s="23">
        <f>T89*1.12</f>
        <v>2517.5136000000007</v>
      </c>
    </row>
    <row r="90" spans="3:21" x14ac:dyDescent="0.2">
      <c r="C90" s="1">
        <v>79</v>
      </c>
      <c r="D90" s="23">
        <v>1102</v>
      </c>
      <c r="E90" s="23">
        <v>44253</v>
      </c>
      <c r="F90" s="23">
        <v>2600</v>
      </c>
      <c r="G90" s="1">
        <v>26</v>
      </c>
      <c r="H90" s="23">
        <v>6</v>
      </c>
      <c r="I90" s="23" t="s">
        <v>304</v>
      </c>
      <c r="J90" s="23" t="s">
        <v>78</v>
      </c>
      <c r="K90" s="23">
        <v>13</v>
      </c>
      <c r="L90" s="23" t="s">
        <v>315</v>
      </c>
      <c r="M90" s="23">
        <v>8</v>
      </c>
      <c r="N90" s="23" t="s">
        <v>13</v>
      </c>
      <c r="O90" s="23" t="s">
        <v>79</v>
      </c>
      <c r="P90" s="23">
        <v>2136</v>
      </c>
      <c r="Q90" s="1" t="s">
        <v>158</v>
      </c>
      <c r="R90" s="9">
        <v>374.63</v>
      </c>
      <c r="S90" s="1">
        <v>6</v>
      </c>
      <c r="T90" s="23">
        <v>2247.7800000000002</v>
      </c>
      <c r="U90" s="23">
        <v>2517.5136000000002</v>
      </c>
    </row>
    <row r="91" spans="3:21" x14ac:dyDescent="0.2">
      <c r="C91" s="1">
        <v>80</v>
      </c>
      <c r="D91" s="23">
        <v>1102</v>
      </c>
      <c r="E91" s="23">
        <v>44253</v>
      </c>
      <c r="F91" s="23">
        <v>2600</v>
      </c>
      <c r="G91" s="1">
        <v>26</v>
      </c>
      <c r="H91" s="23">
        <v>6</v>
      </c>
      <c r="I91" s="23" t="s">
        <v>304</v>
      </c>
      <c r="J91" s="23" t="s">
        <v>78</v>
      </c>
      <c r="K91" s="23">
        <v>13</v>
      </c>
      <c r="L91" s="23" t="s">
        <v>315</v>
      </c>
      <c r="M91" s="23">
        <v>8</v>
      </c>
      <c r="N91" s="23" t="s">
        <v>13</v>
      </c>
      <c r="O91" s="23" t="s">
        <v>79</v>
      </c>
      <c r="P91" s="23">
        <v>2136</v>
      </c>
      <c r="Q91" s="1" t="s">
        <v>161</v>
      </c>
      <c r="R91" s="9">
        <v>374.63</v>
      </c>
      <c r="S91" s="1">
        <v>6</v>
      </c>
      <c r="T91" s="23">
        <v>2247.7800000000002</v>
      </c>
      <c r="U91" s="23">
        <v>2517.5136000000002</v>
      </c>
    </row>
    <row r="92" spans="3:21" x14ac:dyDescent="0.2">
      <c r="C92" s="1">
        <v>81</v>
      </c>
      <c r="D92" s="23">
        <v>1102</v>
      </c>
      <c r="E92" s="23">
        <v>44253</v>
      </c>
      <c r="F92" s="23">
        <v>2600</v>
      </c>
      <c r="G92" s="1">
        <v>26</v>
      </c>
      <c r="H92" s="23">
        <v>6</v>
      </c>
      <c r="I92" s="23" t="s">
        <v>304</v>
      </c>
      <c r="J92" s="23" t="s">
        <v>78</v>
      </c>
      <c r="K92" s="23">
        <v>13</v>
      </c>
      <c r="L92" s="23" t="s">
        <v>315</v>
      </c>
      <c r="M92" s="23">
        <v>8</v>
      </c>
      <c r="N92" s="23" t="s">
        <v>13</v>
      </c>
      <c r="O92" s="23" t="s">
        <v>79</v>
      </c>
      <c r="P92" s="23">
        <v>2136</v>
      </c>
      <c r="Q92" s="1" t="s">
        <v>162</v>
      </c>
      <c r="R92" s="9">
        <v>374.63</v>
      </c>
      <c r="S92" s="1">
        <v>6</v>
      </c>
      <c r="T92" s="23">
        <v>2247.7800000000002</v>
      </c>
      <c r="U92" s="23">
        <v>2517.5136000000002</v>
      </c>
    </row>
    <row r="93" spans="3:21" x14ac:dyDescent="0.2">
      <c r="C93" s="1">
        <v>82</v>
      </c>
      <c r="D93" s="23">
        <v>1102</v>
      </c>
      <c r="E93" s="23">
        <v>44253</v>
      </c>
      <c r="F93" s="23">
        <v>2600</v>
      </c>
      <c r="G93" s="1">
        <v>26</v>
      </c>
      <c r="H93" s="23">
        <v>6</v>
      </c>
      <c r="I93" s="23" t="s">
        <v>304</v>
      </c>
      <c r="J93" s="23" t="s">
        <v>78</v>
      </c>
      <c r="K93" s="23">
        <v>13</v>
      </c>
      <c r="L93" s="23" t="s">
        <v>315</v>
      </c>
      <c r="M93" s="23">
        <v>8</v>
      </c>
      <c r="N93" s="23" t="s">
        <v>13</v>
      </c>
      <c r="O93" s="23" t="s">
        <v>79</v>
      </c>
      <c r="P93" s="23">
        <v>2136</v>
      </c>
      <c r="Q93" s="1" t="s">
        <v>164</v>
      </c>
      <c r="R93" s="9">
        <v>374.63</v>
      </c>
      <c r="S93" s="1">
        <v>6</v>
      </c>
      <c r="T93" s="23">
        <v>2247.7800000000002</v>
      </c>
      <c r="U93" s="23">
        <v>2517.5136000000002</v>
      </c>
    </row>
    <row r="94" spans="3:21" x14ac:dyDescent="0.2">
      <c r="C94" s="1">
        <v>83</v>
      </c>
      <c r="D94" s="23">
        <v>1102</v>
      </c>
      <c r="E94" s="23">
        <v>44253</v>
      </c>
      <c r="F94" s="23">
        <v>2600</v>
      </c>
      <c r="G94" s="1">
        <v>26</v>
      </c>
      <c r="H94" s="23">
        <v>6</v>
      </c>
      <c r="I94" s="23" t="s">
        <v>304</v>
      </c>
      <c r="J94" s="23" t="s">
        <v>78</v>
      </c>
      <c r="K94" s="23">
        <v>13</v>
      </c>
      <c r="L94" s="23" t="s">
        <v>315</v>
      </c>
      <c r="M94" s="23">
        <v>8</v>
      </c>
      <c r="N94" s="23" t="s">
        <v>13</v>
      </c>
      <c r="O94" s="23" t="s">
        <v>79</v>
      </c>
      <c r="P94" s="23">
        <v>2136</v>
      </c>
      <c r="Q94" s="1" t="s">
        <v>165</v>
      </c>
      <c r="R94" s="9">
        <v>374.63</v>
      </c>
      <c r="S94" s="1">
        <v>6</v>
      </c>
      <c r="T94" s="23">
        <v>2247.7800000000002</v>
      </c>
      <c r="U94" s="23">
        <v>2517.5136000000002</v>
      </c>
    </row>
    <row r="95" spans="3:21" x14ac:dyDescent="0.2">
      <c r="C95" s="4">
        <v>84</v>
      </c>
      <c r="D95" s="23">
        <v>1105</v>
      </c>
      <c r="E95" s="23">
        <v>44253</v>
      </c>
      <c r="F95" s="23">
        <v>2700</v>
      </c>
      <c r="G95" s="4">
        <v>13</v>
      </c>
      <c r="H95" s="23">
        <v>3</v>
      </c>
      <c r="I95" s="23" t="s">
        <v>303</v>
      </c>
      <c r="J95" s="23" t="s">
        <v>80</v>
      </c>
      <c r="K95" s="23">
        <v>13</v>
      </c>
      <c r="L95" s="23" t="s">
        <v>315</v>
      </c>
      <c r="M95" s="23">
        <v>8</v>
      </c>
      <c r="N95" s="23" t="s">
        <v>13</v>
      </c>
      <c r="O95" s="23" t="s">
        <v>81</v>
      </c>
      <c r="P95" s="23">
        <v>8211010</v>
      </c>
      <c r="Q95" s="4" t="s">
        <v>231</v>
      </c>
      <c r="R95" s="8">
        <v>499.5</v>
      </c>
      <c r="S95" s="4">
        <v>3</v>
      </c>
      <c r="T95" s="23">
        <v>1498.5</v>
      </c>
      <c r="U95" s="23">
        <v>1678.32</v>
      </c>
    </row>
    <row r="96" spans="3:21" x14ac:dyDescent="0.2">
      <c r="C96" s="4">
        <v>85</v>
      </c>
      <c r="D96" s="23">
        <v>1105</v>
      </c>
      <c r="E96" s="23">
        <v>44253</v>
      </c>
      <c r="F96" s="23">
        <v>2700</v>
      </c>
      <c r="G96" s="4">
        <v>13</v>
      </c>
      <c r="H96" s="23">
        <v>3</v>
      </c>
      <c r="I96" s="23" t="s">
        <v>303</v>
      </c>
      <c r="J96" s="23" t="s">
        <v>80</v>
      </c>
      <c r="K96" s="23">
        <v>13</v>
      </c>
      <c r="L96" s="23" t="s">
        <v>315</v>
      </c>
      <c r="M96" s="23">
        <v>8</v>
      </c>
      <c r="N96" s="23" t="s">
        <v>13</v>
      </c>
      <c r="O96" s="23" t="s">
        <v>81</v>
      </c>
      <c r="P96" s="23">
        <v>8211010</v>
      </c>
      <c r="Q96" s="4" t="s">
        <v>213</v>
      </c>
      <c r="R96" s="8">
        <v>499.5</v>
      </c>
      <c r="S96" s="4">
        <v>3</v>
      </c>
      <c r="T96" s="23">
        <v>1498.5</v>
      </c>
      <c r="U96" s="23">
        <v>1678.32</v>
      </c>
    </row>
    <row r="97" spans="3:21" x14ac:dyDescent="0.2">
      <c r="C97" s="4">
        <v>86</v>
      </c>
      <c r="D97" s="23">
        <v>1105</v>
      </c>
      <c r="E97" s="23">
        <v>44253</v>
      </c>
      <c r="F97" s="23">
        <v>2700</v>
      </c>
      <c r="G97" s="4">
        <v>13</v>
      </c>
      <c r="H97" s="23">
        <v>3</v>
      </c>
      <c r="I97" s="23" t="s">
        <v>303</v>
      </c>
      <c r="J97" s="23" t="s">
        <v>80</v>
      </c>
      <c r="K97" s="23">
        <v>13</v>
      </c>
      <c r="L97" s="23" t="s">
        <v>315</v>
      </c>
      <c r="M97" s="23">
        <v>8</v>
      </c>
      <c r="N97" s="23" t="s">
        <v>13</v>
      </c>
      <c r="O97" s="23" t="s">
        <v>81</v>
      </c>
      <c r="P97" s="23">
        <v>8211010</v>
      </c>
      <c r="Q97" s="4" t="s">
        <v>214</v>
      </c>
      <c r="R97" s="8">
        <v>499.5</v>
      </c>
      <c r="S97" s="4">
        <v>3</v>
      </c>
      <c r="T97" s="23">
        <v>1498.5</v>
      </c>
      <c r="U97" s="23">
        <v>1678.32</v>
      </c>
    </row>
    <row r="98" spans="3:21" x14ac:dyDescent="0.2">
      <c r="C98" s="1">
        <v>87</v>
      </c>
      <c r="D98" s="23">
        <v>1107</v>
      </c>
      <c r="E98" s="23">
        <v>44260</v>
      </c>
      <c r="F98" s="23">
        <v>2800</v>
      </c>
      <c r="G98" s="1">
        <v>26</v>
      </c>
      <c r="H98" s="23">
        <v>6</v>
      </c>
      <c r="I98" s="23" t="s">
        <v>304</v>
      </c>
      <c r="J98" s="23" t="s">
        <v>78</v>
      </c>
      <c r="K98" s="23">
        <v>13</v>
      </c>
      <c r="L98" s="23" t="s">
        <v>315</v>
      </c>
      <c r="M98" s="23">
        <v>8</v>
      </c>
      <c r="N98" s="23" t="s">
        <v>13</v>
      </c>
      <c r="O98" s="23" t="s">
        <v>79</v>
      </c>
      <c r="P98" s="23">
        <v>2136</v>
      </c>
      <c r="Q98" s="1" t="s">
        <v>159</v>
      </c>
      <c r="R98" s="9">
        <v>374.63</v>
      </c>
      <c r="S98" s="1">
        <v>3</v>
      </c>
      <c r="T98" s="23">
        <v>1123.8899999999999</v>
      </c>
      <c r="U98" s="23">
        <v>1258.7567999999999</v>
      </c>
    </row>
    <row r="99" spans="3:21" x14ac:dyDescent="0.2">
      <c r="C99" s="1">
        <v>88</v>
      </c>
      <c r="D99" s="23">
        <v>1107</v>
      </c>
      <c r="E99" s="23">
        <v>44260</v>
      </c>
      <c r="F99" s="23">
        <v>2800</v>
      </c>
      <c r="G99" s="1">
        <v>26</v>
      </c>
      <c r="H99" s="23">
        <v>6</v>
      </c>
      <c r="I99" s="23" t="s">
        <v>304</v>
      </c>
      <c r="J99" s="23" t="s">
        <v>78</v>
      </c>
      <c r="K99" s="23">
        <v>13</v>
      </c>
      <c r="L99" s="23" t="s">
        <v>315</v>
      </c>
      <c r="M99" s="23">
        <v>8</v>
      </c>
      <c r="N99" s="23" t="s">
        <v>13</v>
      </c>
      <c r="O99" s="23" t="s">
        <v>79</v>
      </c>
      <c r="P99" s="23">
        <v>2136</v>
      </c>
      <c r="Q99" s="1" t="s">
        <v>160</v>
      </c>
      <c r="R99" s="9">
        <v>374.63</v>
      </c>
      <c r="S99" s="1">
        <v>3</v>
      </c>
      <c r="T99" s="23">
        <v>1123.8899999999999</v>
      </c>
      <c r="U99" s="23">
        <v>1258.7567999999999</v>
      </c>
    </row>
    <row r="100" spans="3:21" x14ac:dyDescent="0.2">
      <c r="C100" s="1">
        <v>89</v>
      </c>
      <c r="D100" s="23">
        <v>1107</v>
      </c>
      <c r="E100" s="23">
        <v>44260</v>
      </c>
      <c r="F100" s="23">
        <v>2800</v>
      </c>
      <c r="G100" s="1">
        <v>26</v>
      </c>
      <c r="H100" s="23">
        <v>6</v>
      </c>
      <c r="I100" s="23" t="s">
        <v>304</v>
      </c>
      <c r="J100" s="23" t="s">
        <v>78</v>
      </c>
      <c r="K100" s="23">
        <v>13</v>
      </c>
      <c r="L100" s="23" t="s">
        <v>315</v>
      </c>
      <c r="M100" s="23">
        <v>8</v>
      </c>
      <c r="N100" s="23" t="s">
        <v>13</v>
      </c>
      <c r="O100" s="23" t="s">
        <v>79</v>
      </c>
      <c r="P100" s="23">
        <v>2136</v>
      </c>
      <c r="Q100" s="1" t="s">
        <v>163</v>
      </c>
      <c r="R100" s="9">
        <v>374.63</v>
      </c>
      <c r="S100" s="1">
        <v>3</v>
      </c>
      <c r="T100" s="23">
        <v>1123.8899999999999</v>
      </c>
      <c r="U100" s="23">
        <v>1258.7567999999999</v>
      </c>
    </row>
    <row r="101" spans="3:21" x14ac:dyDescent="0.2">
      <c r="C101" s="4">
        <v>90</v>
      </c>
      <c r="D101" s="23">
        <v>1111</v>
      </c>
      <c r="E101" s="23">
        <v>44253</v>
      </c>
      <c r="F101" s="23">
        <v>2900</v>
      </c>
      <c r="G101" s="4">
        <v>28</v>
      </c>
      <c r="H101" s="23">
        <v>6</v>
      </c>
      <c r="I101" s="23" t="s">
        <v>304</v>
      </c>
      <c r="J101" s="23" t="s">
        <v>33</v>
      </c>
      <c r="K101" s="23">
        <v>15</v>
      </c>
      <c r="L101" s="23" t="s">
        <v>312</v>
      </c>
      <c r="M101" s="23">
        <v>7</v>
      </c>
      <c r="N101" s="23" t="s">
        <v>19</v>
      </c>
      <c r="O101" s="23" t="s">
        <v>82</v>
      </c>
      <c r="P101" s="23">
        <v>41398</v>
      </c>
      <c r="Q101" s="4" t="s">
        <v>168</v>
      </c>
      <c r="R101" s="8">
        <v>1200</v>
      </c>
      <c r="S101" s="4">
        <v>2</v>
      </c>
      <c r="T101" s="23">
        <v>2400</v>
      </c>
      <c r="U101" s="23">
        <v>2688</v>
      </c>
    </row>
    <row r="102" spans="3:21" x14ac:dyDescent="0.2">
      <c r="C102" s="4">
        <v>91</v>
      </c>
      <c r="D102" s="23">
        <v>1111</v>
      </c>
      <c r="E102" s="23">
        <v>44253</v>
      </c>
      <c r="F102" s="23">
        <v>2900</v>
      </c>
      <c r="G102" s="4">
        <v>28</v>
      </c>
      <c r="H102" s="23">
        <v>6</v>
      </c>
      <c r="I102" s="23" t="s">
        <v>304</v>
      </c>
      <c r="J102" s="23" t="s">
        <v>33</v>
      </c>
      <c r="K102" s="23">
        <v>15</v>
      </c>
      <c r="L102" s="23" t="s">
        <v>312</v>
      </c>
      <c r="M102" s="23">
        <v>7</v>
      </c>
      <c r="N102" s="23" t="s">
        <v>19</v>
      </c>
      <c r="O102" s="23" t="s">
        <v>82</v>
      </c>
      <c r="P102" s="23">
        <v>41398</v>
      </c>
      <c r="Q102" s="4" t="s">
        <v>169</v>
      </c>
      <c r="R102" s="8">
        <v>1200</v>
      </c>
      <c r="S102" s="4">
        <v>2</v>
      </c>
      <c r="T102" s="23">
        <v>2400</v>
      </c>
      <c r="U102" s="23">
        <v>2688</v>
      </c>
    </row>
    <row r="103" spans="3:21" x14ac:dyDescent="0.2">
      <c r="C103" s="4">
        <v>92</v>
      </c>
      <c r="D103" s="23">
        <v>1111</v>
      </c>
      <c r="E103" s="23">
        <v>44253</v>
      </c>
      <c r="F103" s="23">
        <v>2900</v>
      </c>
      <c r="G103" s="4">
        <v>43</v>
      </c>
      <c r="H103" s="23">
        <v>9</v>
      </c>
      <c r="I103" s="23" t="s">
        <v>305</v>
      </c>
      <c r="J103" s="23" t="s">
        <v>83</v>
      </c>
      <c r="K103" s="23">
        <v>17</v>
      </c>
      <c r="L103" s="23" t="s">
        <v>310</v>
      </c>
      <c r="M103" s="23">
        <v>8</v>
      </c>
      <c r="N103" s="23" t="s">
        <v>13</v>
      </c>
      <c r="O103" s="23" t="s">
        <v>84</v>
      </c>
      <c r="P103" s="23">
        <v>8335</v>
      </c>
      <c r="Q103" s="4" t="s">
        <v>194</v>
      </c>
      <c r="R103" s="8">
        <v>1435</v>
      </c>
      <c r="S103" s="4">
        <v>-1</v>
      </c>
      <c r="T103" s="23">
        <v>2400</v>
      </c>
      <c r="U103" s="23">
        <v>2688</v>
      </c>
    </row>
    <row r="104" spans="3:21" x14ac:dyDescent="0.2">
      <c r="C104" s="4">
        <v>93</v>
      </c>
      <c r="D104" s="23">
        <v>1111</v>
      </c>
      <c r="E104" s="23">
        <v>44253</v>
      </c>
      <c r="F104" s="23">
        <v>2900</v>
      </c>
      <c r="G104" s="4">
        <v>43</v>
      </c>
      <c r="H104" s="23">
        <v>9</v>
      </c>
      <c r="I104" s="23" t="s">
        <v>305</v>
      </c>
      <c r="J104" s="23" t="s">
        <v>83</v>
      </c>
      <c r="K104" s="23">
        <v>17</v>
      </c>
      <c r="L104" s="23" t="s">
        <v>310</v>
      </c>
      <c r="M104" s="23">
        <v>8</v>
      </c>
      <c r="N104" s="23" t="s">
        <v>13</v>
      </c>
      <c r="O104" s="23" t="s">
        <v>84</v>
      </c>
      <c r="P104" s="23">
        <v>8335</v>
      </c>
      <c r="Q104" s="4" t="s">
        <v>195</v>
      </c>
      <c r="R104" s="8">
        <v>1435</v>
      </c>
      <c r="S104" s="4">
        <v>1</v>
      </c>
      <c r="T104" s="23">
        <v>2400</v>
      </c>
      <c r="U104" s="23">
        <v>2688</v>
      </c>
    </row>
    <row r="105" spans="3:21" x14ac:dyDescent="0.2">
      <c r="C105" s="1">
        <v>94</v>
      </c>
      <c r="D105" s="23">
        <v>1114</v>
      </c>
      <c r="E105" s="23">
        <v>44263</v>
      </c>
      <c r="F105" s="23">
        <v>3000</v>
      </c>
      <c r="G105" s="1">
        <v>27</v>
      </c>
      <c r="H105" s="23">
        <v>6</v>
      </c>
      <c r="I105" s="23" t="s">
        <v>304</v>
      </c>
      <c r="J105" s="23" t="s">
        <v>85</v>
      </c>
      <c r="K105" s="23">
        <v>14</v>
      </c>
      <c r="L105" s="23" t="s">
        <v>311</v>
      </c>
      <c r="M105" s="23">
        <v>7</v>
      </c>
      <c r="N105" s="23" t="s">
        <v>19</v>
      </c>
      <c r="O105" s="23" t="s">
        <v>86</v>
      </c>
      <c r="P105" s="23">
        <v>2124</v>
      </c>
      <c r="Q105" s="1" t="s">
        <v>166</v>
      </c>
      <c r="R105" s="9">
        <v>358.74</v>
      </c>
      <c r="S105" s="1">
        <v>2</v>
      </c>
      <c r="T105" s="23">
        <v>717.48</v>
      </c>
      <c r="U105" s="23">
        <v>803.57760000000007</v>
      </c>
    </row>
    <row r="106" spans="3:21" x14ac:dyDescent="0.2">
      <c r="C106" s="1">
        <v>95</v>
      </c>
      <c r="D106" s="23">
        <v>1114</v>
      </c>
      <c r="E106" s="23">
        <v>44263</v>
      </c>
      <c r="F106" s="23">
        <v>3000</v>
      </c>
      <c r="G106" s="1">
        <v>27</v>
      </c>
      <c r="H106" s="23">
        <v>6</v>
      </c>
      <c r="I106" s="23" t="s">
        <v>304</v>
      </c>
      <c r="J106" s="23" t="s">
        <v>85</v>
      </c>
      <c r="K106" s="23">
        <v>14</v>
      </c>
      <c r="L106" s="23" t="s">
        <v>311</v>
      </c>
      <c r="M106" s="23">
        <v>7</v>
      </c>
      <c r="N106" s="23" t="s">
        <v>19</v>
      </c>
      <c r="O106" s="23" t="s">
        <v>86</v>
      </c>
      <c r="P106" s="23">
        <v>2124</v>
      </c>
      <c r="Q106" s="1" t="s">
        <v>167</v>
      </c>
      <c r="R106" s="9">
        <v>358.74</v>
      </c>
      <c r="S106" s="1">
        <v>2</v>
      </c>
      <c r="T106" s="23">
        <v>717.48</v>
      </c>
      <c r="U106" s="23">
        <v>803.57760000000007</v>
      </c>
    </row>
    <row r="107" spans="3:21" x14ac:dyDescent="0.2">
      <c r="C107" s="4">
        <v>96</v>
      </c>
      <c r="D107" s="23">
        <v>1117</v>
      </c>
      <c r="E107" s="23">
        <v>44259</v>
      </c>
      <c r="F107" s="23">
        <v>3100</v>
      </c>
      <c r="G107" s="4">
        <v>18</v>
      </c>
      <c r="H107" s="23">
        <v>4</v>
      </c>
      <c r="I107" s="23" t="s">
        <v>293</v>
      </c>
      <c r="J107" s="23" t="s">
        <v>47</v>
      </c>
      <c r="K107" s="23">
        <v>12</v>
      </c>
      <c r="L107" s="23" t="s">
        <v>48</v>
      </c>
      <c r="M107" s="23">
        <v>6</v>
      </c>
      <c r="N107" s="23" t="s">
        <v>267</v>
      </c>
      <c r="O107" s="23" t="s">
        <v>87</v>
      </c>
      <c r="P107" s="23">
        <v>8359</v>
      </c>
      <c r="Q107" s="4" t="s">
        <v>221</v>
      </c>
      <c r="R107" s="8">
        <v>710</v>
      </c>
      <c r="S107" s="4">
        <v>-1</v>
      </c>
      <c r="T107" s="23">
        <v>3000</v>
      </c>
      <c r="U107" s="23">
        <v>3360</v>
      </c>
    </row>
    <row r="108" spans="3:21" x14ac:dyDescent="0.2">
      <c r="C108" s="4">
        <v>97</v>
      </c>
      <c r="D108" s="23">
        <v>1117</v>
      </c>
      <c r="E108" s="23">
        <v>44259</v>
      </c>
      <c r="F108" s="23">
        <v>3100</v>
      </c>
      <c r="G108" s="4">
        <v>18</v>
      </c>
      <c r="H108" s="23">
        <v>4</v>
      </c>
      <c r="I108" s="23" t="s">
        <v>293</v>
      </c>
      <c r="J108" s="23" t="s">
        <v>47</v>
      </c>
      <c r="K108" s="23">
        <v>12</v>
      </c>
      <c r="L108" s="23" t="s">
        <v>48</v>
      </c>
      <c r="M108" s="23">
        <v>6</v>
      </c>
      <c r="N108" s="23" t="s">
        <v>267</v>
      </c>
      <c r="O108" s="23" t="s">
        <v>87</v>
      </c>
      <c r="P108" s="23">
        <v>8359</v>
      </c>
      <c r="Q108" s="4" t="s">
        <v>222</v>
      </c>
      <c r="R108" s="8">
        <v>710</v>
      </c>
      <c r="S108" s="4">
        <v>1</v>
      </c>
      <c r="T108" s="23">
        <v>3000</v>
      </c>
      <c r="U108" s="23">
        <v>3360</v>
      </c>
    </row>
    <row r="109" spans="3:21" x14ac:dyDescent="0.2">
      <c r="C109" s="4">
        <v>98</v>
      </c>
      <c r="D109" s="23">
        <v>1117</v>
      </c>
      <c r="E109" s="23">
        <v>44259</v>
      </c>
      <c r="F109" s="23">
        <v>3100</v>
      </c>
      <c r="G109" s="4">
        <v>48</v>
      </c>
      <c r="H109" s="23">
        <v>10</v>
      </c>
      <c r="I109" s="23" t="s">
        <v>297</v>
      </c>
      <c r="J109" s="23" t="s">
        <v>53</v>
      </c>
      <c r="K109" s="23">
        <v>17</v>
      </c>
      <c r="L109" s="23" t="s">
        <v>310</v>
      </c>
      <c r="M109" s="23">
        <v>8</v>
      </c>
      <c r="N109" s="23" t="s">
        <v>13</v>
      </c>
      <c r="O109" s="23" t="s">
        <v>88</v>
      </c>
      <c r="P109" s="23">
        <v>8355</v>
      </c>
      <c r="Q109" s="4" t="s">
        <v>206</v>
      </c>
      <c r="R109" s="8">
        <v>1500</v>
      </c>
      <c r="S109" s="4">
        <v>2</v>
      </c>
      <c r="T109" s="23">
        <v>3000</v>
      </c>
      <c r="U109" s="23">
        <v>3360</v>
      </c>
    </row>
    <row r="110" spans="3:21" x14ac:dyDescent="0.2">
      <c r="C110" s="4">
        <v>99</v>
      </c>
      <c r="D110" s="23">
        <v>1117</v>
      </c>
      <c r="E110" s="23">
        <v>44259</v>
      </c>
      <c r="F110" s="23">
        <v>3100</v>
      </c>
      <c r="G110" s="4">
        <v>48</v>
      </c>
      <c r="H110" s="23">
        <v>10</v>
      </c>
      <c r="I110" s="23" t="s">
        <v>297</v>
      </c>
      <c r="J110" s="23" t="s">
        <v>53</v>
      </c>
      <c r="K110" s="23">
        <v>17</v>
      </c>
      <c r="L110" s="23" t="s">
        <v>310</v>
      </c>
      <c r="M110" s="23">
        <v>8</v>
      </c>
      <c r="N110" s="23" t="s">
        <v>13</v>
      </c>
      <c r="O110" s="23" t="s">
        <v>88</v>
      </c>
      <c r="P110" s="23">
        <v>8355</v>
      </c>
      <c r="Q110" s="4" t="s">
        <v>207</v>
      </c>
      <c r="R110" s="8">
        <v>1500</v>
      </c>
      <c r="S110" s="4">
        <v>2</v>
      </c>
      <c r="T110" s="23">
        <v>3000</v>
      </c>
      <c r="U110" s="23">
        <v>3360</v>
      </c>
    </row>
    <row r="111" spans="3:21" x14ac:dyDescent="0.2">
      <c r="C111" s="1">
        <v>100</v>
      </c>
      <c r="D111" s="23">
        <v>1119</v>
      </c>
      <c r="E111" s="23">
        <v>44259</v>
      </c>
      <c r="F111" s="23">
        <v>3200</v>
      </c>
      <c r="G111" s="1">
        <v>18</v>
      </c>
      <c r="H111" s="23">
        <v>4</v>
      </c>
      <c r="I111" s="23" t="s">
        <v>293</v>
      </c>
      <c r="J111" s="23" t="s">
        <v>47</v>
      </c>
      <c r="K111" s="23">
        <v>12</v>
      </c>
      <c r="L111" s="23" t="s">
        <v>48</v>
      </c>
      <c r="M111" s="23">
        <v>6</v>
      </c>
      <c r="N111" s="23" t="s">
        <v>267</v>
      </c>
      <c r="O111" s="23" t="s">
        <v>87</v>
      </c>
      <c r="P111" s="23">
        <v>8359</v>
      </c>
      <c r="Q111" s="1" t="s">
        <v>223</v>
      </c>
      <c r="R111" s="9">
        <v>710</v>
      </c>
      <c r="S111" s="1">
        <v>1</v>
      </c>
      <c r="T111" s="23">
        <v>3710</v>
      </c>
      <c r="U111" s="23">
        <v>4155.2</v>
      </c>
    </row>
    <row r="112" spans="3:21" x14ac:dyDescent="0.2">
      <c r="C112" s="1">
        <v>101</v>
      </c>
      <c r="D112" s="23">
        <v>1119</v>
      </c>
      <c r="E112" s="23">
        <v>44259</v>
      </c>
      <c r="F112" s="23">
        <v>3200</v>
      </c>
      <c r="G112" s="1">
        <v>39</v>
      </c>
      <c r="H112" s="23">
        <v>8</v>
      </c>
      <c r="I112" s="23" t="s">
        <v>295</v>
      </c>
      <c r="J112" s="23" t="s">
        <v>90</v>
      </c>
      <c r="K112" s="23">
        <v>17</v>
      </c>
      <c r="L112" s="23" t="s">
        <v>310</v>
      </c>
      <c r="M112" s="23">
        <v>8</v>
      </c>
      <c r="N112" s="23" t="s">
        <v>13</v>
      </c>
      <c r="O112" s="23" t="s">
        <v>91</v>
      </c>
      <c r="P112" s="23">
        <v>41406</v>
      </c>
      <c r="Q112" s="1" t="s">
        <v>189</v>
      </c>
      <c r="R112" s="9">
        <v>1500</v>
      </c>
      <c r="S112" s="1">
        <v>2</v>
      </c>
      <c r="T112" s="23">
        <v>3710</v>
      </c>
      <c r="U112" s="23">
        <v>4155.2</v>
      </c>
    </row>
    <row r="113" spans="3:21" x14ac:dyDescent="0.2">
      <c r="C113" s="1">
        <v>102</v>
      </c>
      <c r="D113" s="23">
        <v>1119</v>
      </c>
      <c r="E113" s="23">
        <v>44259</v>
      </c>
      <c r="F113" s="23">
        <v>3200</v>
      </c>
      <c r="G113" s="1">
        <v>39</v>
      </c>
      <c r="H113" s="23">
        <v>8</v>
      </c>
      <c r="I113" s="23" t="s">
        <v>295</v>
      </c>
      <c r="J113" s="23" t="s">
        <v>90</v>
      </c>
      <c r="K113" s="23">
        <v>17</v>
      </c>
      <c r="L113" s="23" t="s">
        <v>310</v>
      </c>
      <c r="M113" s="23">
        <v>8</v>
      </c>
      <c r="N113" s="23" t="s">
        <v>13</v>
      </c>
      <c r="O113" s="23" t="s">
        <v>91</v>
      </c>
      <c r="P113" s="23">
        <v>41406</v>
      </c>
      <c r="Q113" s="1" t="s">
        <v>190</v>
      </c>
      <c r="R113" s="9">
        <v>1500</v>
      </c>
      <c r="S113" s="1">
        <v>2</v>
      </c>
      <c r="T113" s="23">
        <v>3710</v>
      </c>
      <c r="U113" s="23">
        <v>4155.2</v>
      </c>
    </row>
    <row r="114" spans="3:21" x14ac:dyDescent="0.2">
      <c r="C114" s="4">
        <v>103</v>
      </c>
      <c r="D114" s="23">
        <v>1150</v>
      </c>
      <c r="E114" s="23">
        <v>44313</v>
      </c>
      <c r="F114" s="23">
        <v>3300</v>
      </c>
      <c r="G114" s="4">
        <v>25</v>
      </c>
      <c r="H114" s="23">
        <v>5</v>
      </c>
      <c r="I114" s="23" t="s">
        <v>296</v>
      </c>
      <c r="J114" s="23" t="s">
        <v>92</v>
      </c>
      <c r="K114" s="23">
        <v>17</v>
      </c>
      <c r="L114" s="23" t="s">
        <v>310</v>
      </c>
      <c r="M114" s="23">
        <v>8</v>
      </c>
      <c r="N114" s="23" t="s">
        <v>13</v>
      </c>
      <c r="O114" s="23" t="s">
        <v>93</v>
      </c>
      <c r="P114" s="23">
        <v>8294</v>
      </c>
      <c r="Q114" s="4" t="s">
        <v>230</v>
      </c>
      <c r="R114" s="8">
        <v>1414.11</v>
      </c>
      <c r="S114" s="4">
        <v>1</v>
      </c>
      <c r="T114" s="23">
        <v>1414.11</v>
      </c>
      <c r="U114" s="23">
        <v>1583.8031999999998</v>
      </c>
    </row>
    <row r="115" spans="3:21" x14ac:dyDescent="0.2">
      <c r="C115" s="1">
        <v>104</v>
      </c>
      <c r="D115" s="23">
        <v>1151</v>
      </c>
      <c r="E115" s="23">
        <v>44314</v>
      </c>
      <c r="F115" s="23">
        <v>3400</v>
      </c>
      <c r="G115" s="1">
        <v>40</v>
      </c>
      <c r="H115" s="23">
        <v>9</v>
      </c>
      <c r="I115" s="23" t="s">
        <v>305</v>
      </c>
      <c r="J115" s="23" t="s">
        <v>94</v>
      </c>
      <c r="K115" s="23">
        <v>10</v>
      </c>
      <c r="L115" s="23" t="s">
        <v>306</v>
      </c>
      <c r="M115" s="23">
        <v>5</v>
      </c>
      <c r="N115" s="23" t="s">
        <v>1</v>
      </c>
      <c r="O115" s="23" t="s">
        <v>95</v>
      </c>
      <c r="P115" s="23">
        <v>1012</v>
      </c>
      <c r="Q115" s="1" t="s">
        <v>96</v>
      </c>
      <c r="R115" s="9">
        <v>133.16999999999999</v>
      </c>
      <c r="S115" s="1">
        <v>1</v>
      </c>
      <c r="T115" s="23">
        <v>133.16999999999999</v>
      </c>
      <c r="U115" s="23">
        <v>149.15039999999999</v>
      </c>
    </row>
    <row r="116" spans="3:21" x14ac:dyDescent="0.2">
      <c r="C116" s="4">
        <v>105</v>
      </c>
      <c r="D116" s="23">
        <v>1157</v>
      </c>
      <c r="E116" s="23">
        <v>44333</v>
      </c>
      <c r="F116" s="23">
        <v>3500</v>
      </c>
      <c r="G116" s="4">
        <v>35</v>
      </c>
      <c r="H116" s="23">
        <v>7</v>
      </c>
      <c r="I116" s="23" t="s">
        <v>294</v>
      </c>
      <c r="J116" s="23" t="s">
        <v>271</v>
      </c>
      <c r="K116" s="23">
        <v>16</v>
      </c>
      <c r="L116" s="23" t="s">
        <v>318</v>
      </c>
      <c r="M116" s="23">
        <v>7</v>
      </c>
      <c r="N116" s="23" t="s">
        <v>19</v>
      </c>
      <c r="O116" s="23" t="s">
        <v>67</v>
      </c>
      <c r="P116" s="23">
        <v>13628</v>
      </c>
      <c r="Q116" s="4" t="s">
        <v>181</v>
      </c>
      <c r="R116" s="8">
        <v>1350</v>
      </c>
      <c r="S116" s="4">
        <v>1</v>
      </c>
      <c r="T116" s="23">
        <v>1350</v>
      </c>
      <c r="U116" s="23">
        <v>1512</v>
      </c>
    </row>
    <row r="117" spans="3:21" x14ac:dyDescent="0.2">
      <c r="C117" s="1">
        <v>106</v>
      </c>
      <c r="D117" s="23">
        <v>1160</v>
      </c>
      <c r="E117" s="23">
        <v>44334</v>
      </c>
      <c r="F117" s="23">
        <v>3600</v>
      </c>
      <c r="G117" s="1">
        <v>46</v>
      </c>
      <c r="H117" s="23">
        <v>10</v>
      </c>
      <c r="I117" s="23" t="s">
        <v>297</v>
      </c>
      <c r="J117" s="23" t="s">
        <v>98</v>
      </c>
      <c r="K117" s="23">
        <v>3</v>
      </c>
      <c r="L117" s="23" t="s">
        <v>308</v>
      </c>
      <c r="M117" s="23">
        <v>1</v>
      </c>
      <c r="N117" s="23" t="s">
        <v>239</v>
      </c>
      <c r="O117" s="23" t="s">
        <v>99</v>
      </c>
      <c r="P117" s="23">
        <v>99999203</v>
      </c>
      <c r="Q117" s="1" t="s">
        <v>199</v>
      </c>
      <c r="R117" s="9">
        <v>2100</v>
      </c>
      <c r="S117" s="1">
        <v>2</v>
      </c>
      <c r="T117" s="23">
        <v>84253.32</v>
      </c>
      <c r="U117" s="23">
        <v>94363.718400000012</v>
      </c>
    </row>
    <row r="118" spans="3:21" x14ac:dyDescent="0.2">
      <c r="C118" s="1">
        <v>107</v>
      </c>
      <c r="D118" s="23">
        <v>1160</v>
      </c>
      <c r="E118" s="23">
        <v>44334</v>
      </c>
      <c r="F118" s="23">
        <v>3600</v>
      </c>
      <c r="G118" s="1">
        <v>46</v>
      </c>
      <c r="H118" s="23">
        <v>10</v>
      </c>
      <c r="I118" s="23" t="s">
        <v>297</v>
      </c>
      <c r="J118" s="23" t="s">
        <v>98</v>
      </c>
      <c r="K118" s="23">
        <v>3</v>
      </c>
      <c r="L118" s="23" t="s">
        <v>308</v>
      </c>
      <c r="M118" s="23">
        <v>1</v>
      </c>
      <c r="N118" s="23" t="s">
        <v>239</v>
      </c>
      <c r="O118" s="23" t="s">
        <v>99</v>
      </c>
      <c r="P118" s="23">
        <v>99999203</v>
      </c>
      <c r="Q118" s="1" t="s">
        <v>200</v>
      </c>
      <c r="R118" s="9">
        <v>2100</v>
      </c>
      <c r="S118" s="1">
        <v>2</v>
      </c>
      <c r="T118" s="23">
        <v>84253.32</v>
      </c>
      <c r="U118" s="23">
        <v>94363.718400000012</v>
      </c>
    </row>
    <row r="119" spans="3:21" x14ac:dyDescent="0.2">
      <c r="C119" s="1">
        <v>108</v>
      </c>
      <c r="D119" s="23">
        <v>1160</v>
      </c>
      <c r="E119" s="23">
        <v>44334</v>
      </c>
      <c r="F119" s="23">
        <v>3600</v>
      </c>
      <c r="G119" s="1">
        <v>47</v>
      </c>
      <c r="H119" s="23">
        <v>10</v>
      </c>
      <c r="I119" s="23" t="s">
        <v>297</v>
      </c>
      <c r="J119" s="23" t="s">
        <v>100</v>
      </c>
      <c r="K119" s="23">
        <v>7</v>
      </c>
      <c r="L119" s="23" t="s">
        <v>322</v>
      </c>
      <c r="M119" s="23">
        <v>3</v>
      </c>
      <c r="N119" s="23" t="s">
        <v>240</v>
      </c>
      <c r="O119" s="23" t="s">
        <v>102</v>
      </c>
      <c r="P119" s="23">
        <v>99999197</v>
      </c>
      <c r="Q119" s="1" t="s">
        <v>201</v>
      </c>
      <c r="R119" s="9">
        <v>20013.330000000002</v>
      </c>
      <c r="S119" s="1">
        <v>4</v>
      </c>
      <c r="T119" s="23">
        <v>84253.32</v>
      </c>
      <c r="U119" s="23">
        <v>94363.718400000012</v>
      </c>
    </row>
    <row r="120" spans="3:21" x14ac:dyDescent="0.2">
      <c r="C120" s="1">
        <v>109</v>
      </c>
      <c r="D120" s="23">
        <v>1160</v>
      </c>
      <c r="E120" s="23">
        <v>44334</v>
      </c>
      <c r="F120" s="23">
        <v>3600</v>
      </c>
      <c r="G120" s="1">
        <v>47</v>
      </c>
      <c r="H120" s="23">
        <v>10</v>
      </c>
      <c r="I120" s="23" t="s">
        <v>297</v>
      </c>
      <c r="J120" s="23" t="s">
        <v>100</v>
      </c>
      <c r="K120" s="23">
        <v>7</v>
      </c>
      <c r="L120" s="23" t="s">
        <v>322</v>
      </c>
      <c r="M120" s="23">
        <v>3</v>
      </c>
      <c r="N120" s="23" t="s">
        <v>240</v>
      </c>
      <c r="O120" s="23" t="s">
        <v>102</v>
      </c>
      <c r="P120" s="23">
        <v>99999197</v>
      </c>
      <c r="Q120" s="1" t="s">
        <v>202</v>
      </c>
      <c r="R120" s="9">
        <v>20013.330000000002</v>
      </c>
      <c r="S120" s="1">
        <v>4</v>
      </c>
      <c r="T120" s="23">
        <v>84253.32</v>
      </c>
      <c r="U120" s="23">
        <v>94363.718400000012</v>
      </c>
    </row>
    <row r="121" spans="3:21" x14ac:dyDescent="0.2">
      <c r="C121" s="1">
        <v>110</v>
      </c>
      <c r="D121" s="23">
        <v>1160</v>
      </c>
      <c r="E121" s="23">
        <v>44334</v>
      </c>
      <c r="F121" s="23">
        <v>3600</v>
      </c>
      <c r="G121" s="1">
        <v>47</v>
      </c>
      <c r="H121" s="23">
        <v>10</v>
      </c>
      <c r="I121" s="23" t="s">
        <v>297</v>
      </c>
      <c r="J121" s="23" t="s">
        <v>100</v>
      </c>
      <c r="K121" s="23">
        <v>7</v>
      </c>
      <c r="L121" s="23" t="s">
        <v>322</v>
      </c>
      <c r="M121" s="23">
        <v>3</v>
      </c>
      <c r="N121" s="23" t="s">
        <v>240</v>
      </c>
      <c r="O121" s="23" t="s">
        <v>102</v>
      </c>
      <c r="P121" s="23">
        <v>99999197</v>
      </c>
      <c r="Q121" s="1" t="s">
        <v>203</v>
      </c>
      <c r="R121" s="9">
        <v>20013.330000000002</v>
      </c>
      <c r="S121" s="1">
        <v>4</v>
      </c>
      <c r="T121" s="23">
        <v>84253.32</v>
      </c>
      <c r="U121" s="23">
        <v>94363.718400000012</v>
      </c>
    </row>
    <row r="122" spans="3:21" x14ac:dyDescent="0.2">
      <c r="C122" s="1">
        <v>111</v>
      </c>
      <c r="D122" s="23">
        <v>1160</v>
      </c>
      <c r="E122" s="23">
        <v>44334</v>
      </c>
      <c r="F122" s="23">
        <v>3600</v>
      </c>
      <c r="G122" s="1">
        <v>47</v>
      </c>
      <c r="H122" s="23">
        <v>10</v>
      </c>
      <c r="I122" s="23" t="s">
        <v>297</v>
      </c>
      <c r="J122" s="23" t="s">
        <v>100</v>
      </c>
      <c r="K122" s="23">
        <v>7</v>
      </c>
      <c r="L122" s="23" t="s">
        <v>322</v>
      </c>
      <c r="M122" s="23">
        <v>3</v>
      </c>
      <c r="N122" s="23" t="s">
        <v>240</v>
      </c>
      <c r="O122" s="23" t="s">
        <v>102</v>
      </c>
      <c r="P122" s="23">
        <v>99999197</v>
      </c>
      <c r="Q122" s="1" t="s">
        <v>204</v>
      </c>
      <c r="R122" s="9">
        <v>20013.330000000002</v>
      </c>
      <c r="S122" s="1">
        <v>4</v>
      </c>
      <c r="T122" s="23">
        <v>84253.32</v>
      </c>
      <c r="U122" s="23">
        <v>94363.718400000012</v>
      </c>
    </row>
    <row r="123" spans="3:21" x14ac:dyDescent="0.2">
      <c r="C123" s="4">
        <v>112</v>
      </c>
      <c r="D123" s="23">
        <v>1168</v>
      </c>
      <c r="E123" s="23">
        <v>44334</v>
      </c>
      <c r="F123" s="23">
        <v>3700</v>
      </c>
      <c r="G123" s="4">
        <v>1</v>
      </c>
      <c r="H123" s="23">
        <v>1</v>
      </c>
      <c r="I123" s="23" t="s">
        <v>301</v>
      </c>
      <c r="J123" s="23" t="s">
        <v>103</v>
      </c>
      <c r="K123" s="23">
        <v>8</v>
      </c>
      <c r="L123" s="23" t="s">
        <v>314</v>
      </c>
      <c r="M123" s="23">
        <v>7</v>
      </c>
      <c r="N123" s="23" t="s">
        <v>19</v>
      </c>
      <c r="O123" s="23" t="s">
        <v>104</v>
      </c>
      <c r="P123" s="23">
        <v>2260</v>
      </c>
      <c r="Q123" s="4" t="s">
        <v>105</v>
      </c>
      <c r="R123" s="8">
        <v>264.74</v>
      </c>
      <c r="S123" s="4">
        <v>2</v>
      </c>
      <c r="T123" s="23">
        <v>529.48</v>
      </c>
      <c r="U123" s="23">
        <v>593.01760000000013</v>
      </c>
    </row>
    <row r="124" spans="3:21" x14ac:dyDescent="0.2">
      <c r="C124" s="4">
        <v>113</v>
      </c>
      <c r="D124" s="23">
        <v>1168</v>
      </c>
      <c r="E124" s="23">
        <v>44334</v>
      </c>
      <c r="F124" s="23">
        <v>3700</v>
      </c>
      <c r="G124" s="4">
        <v>1</v>
      </c>
      <c r="H124" s="23">
        <v>1</v>
      </c>
      <c r="I124" s="23" t="s">
        <v>301</v>
      </c>
      <c r="J124" s="23" t="s">
        <v>103</v>
      </c>
      <c r="K124" s="23">
        <v>8</v>
      </c>
      <c r="L124" s="23" t="s">
        <v>314</v>
      </c>
      <c r="M124" s="23">
        <v>7</v>
      </c>
      <c r="N124" s="23" t="s">
        <v>19</v>
      </c>
      <c r="O124" s="23" t="s">
        <v>104</v>
      </c>
      <c r="P124" s="23">
        <v>2260</v>
      </c>
      <c r="Q124" s="4" t="s">
        <v>124</v>
      </c>
      <c r="R124" s="8">
        <v>264.74</v>
      </c>
      <c r="S124" s="4">
        <v>2</v>
      </c>
      <c r="T124" s="23">
        <v>529.48</v>
      </c>
      <c r="U124" s="23">
        <v>593.01760000000013</v>
      </c>
    </row>
    <row r="125" spans="3:21" x14ac:dyDescent="0.2">
      <c r="C125" s="1">
        <v>114</v>
      </c>
      <c r="D125" s="23">
        <v>1169</v>
      </c>
      <c r="E125" s="23">
        <v>44334</v>
      </c>
      <c r="F125" s="23">
        <v>3800</v>
      </c>
      <c r="G125" s="1">
        <v>41</v>
      </c>
      <c r="H125" s="23">
        <v>9</v>
      </c>
      <c r="I125" s="23" t="s">
        <v>305</v>
      </c>
      <c r="J125" s="23" t="s">
        <v>106</v>
      </c>
      <c r="K125" s="23">
        <v>13</v>
      </c>
      <c r="L125" s="23" t="s">
        <v>315</v>
      </c>
      <c r="M125" s="23">
        <v>8</v>
      </c>
      <c r="N125" s="23" t="s">
        <v>13</v>
      </c>
      <c r="O125" s="23" t="s">
        <v>107</v>
      </c>
      <c r="P125" s="23">
        <v>2136</v>
      </c>
      <c r="Q125" s="1" t="s">
        <v>191</v>
      </c>
      <c r="R125" s="9">
        <v>374.63</v>
      </c>
      <c r="S125" s="1">
        <v>1</v>
      </c>
      <c r="T125" s="23">
        <v>374.63</v>
      </c>
      <c r="U125" s="23">
        <v>419.5856</v>
      </c>
    </row>
    <row r="126" spans="3:21" x14ac:dyDescent="0.2">
      <c r="C126" s="4">
        <v>115</v>
      </c>
      <c r="D126" s="23">
        <v>1170</v>
      </c>
      <c r="E126" s="23">
        <v>44334</v>
      </c>
      <c r="F126" s="23">
        <v>3900</v>
      </c>
      <c r="G126" s="4">
        <v>4</v>
      </c>
      <c r="H126" s="23">
        <v>1</v>
      </c>
      <c r="I126" s="23" t="s">
        <v>301</v>
      </c>
      <c r="J126" s="23" t="s">
        <v>277</v>
      </c>
      <c r="K126" s="23">
        <v>20</v>
      </c>
      <c r="L126" s="23" t="s">
        <v>323</v>
      </c>
      <c r="M126" s="23">
        <v>8</v>
      </c>
      <c r="N126" s="23" t="s">
        <v>13</v>
      </c>
      <c r="O126" s="23" t="s">
        <v>109</v>
      </c>
      <c r="P126" s="23">
        <v>2136</v>
      </c>
      <c r="Q126" s="4" t="s">
        <v>209</v>
      </c>
      <c r="R126" s="8">
        <v>374.63</v>
      </c>
      <c r="S126" s="4">
        <v>1</v>
      </c>
      <c r="T126" s="23">
        <v>374.63</v>
      </c>
      <c r="U126" s="23">
        <v>419.5856</v>
      </c>
    </row>
    <row r="127" spans="3:21" x14ac:dyDescent="0.2">
      <c r="C127" s="1">
        <v>116</v>
      </c>
      <c r="D127" s="23">
        <v>1171</v>
      </c>
      <c r="E127" s="23">
        <v>44334</v>
      </c>
      <c r="F127" s="23">
        <v>4000</v>
      </c>
      <c r="G127" s="1">
        <v>3</v>
      </c>
      <c r="H127" s="23">
        <v>1</v>
      </c>
      <c r="I127" s="23" t="s">
        <v>301</v>
      </c>
      <c r="J127" s="23" t="s">
        <v>108</v>
      </c>
      <c r="K127" s="23">
        <v>13</v>
      </c>
      <c r="L127" s="23" t="s">
        <v>315</v>
      </c>
      <c r="M127" s="23">
        <v>8</v>
      </c>
      <c r="N127" s="23" t="s">
        <v>13</v>
      </c>
      <c r="O127" s="23" t="s">
        <v>110</v>
      </c>
      <c r="P127" s="23">
        <v>2123</v>
      </c>
      <c r="Q127" s="1" t="s">
        <v>208</v>
      </c>
      <c r="R127" s="9">
        <v>424.58</v>
      </c>
      <c r="S127" s="1">
        <v>1</v>
      </c>
      <c r="T127" s="23">
        <v>424.58</v>
      </c>
      <c r="U127" s="23">
        <v>475.52959999999996</v>
      </c>
    </row>
    <row r="128" spans="3:21" x14ac:dyDescent="0.2">
      <c r="C128" s="4">
        <v>117</v>
      </c>
      <c r="D128" s="23">
        <v>1173</v>
      </c>
      <c r="E128" s="23">
        <v>44334</v>
      </c>
      <c r="F128" s="23">
        <v>4100</v>
      </c>
      <c r="G128" s="4">
        <v>2</v>
      </c>
      <c r="H128" s="23">
        <v>1</v>
      </c>
      <c r="I128" s="23" t="s">
        <v>301</v>
      </c>
      <c r="J128" s="23" t="s">
        <v>242</v>
      </c>
      <c r="K128" s="23">
        <v>9</v>
      </c>
      <c r="L128" s="23" t="s">
        <v>324</v>
      </c>
      <c r="M128" s="23">
        <v>7</v>
      </c>
      <c r="N128" s="23" t="s">
        <v>19</v>
      </c>
      <c r="O128" s="23" t="s">
        <v>111</v>
      </c>
      <c r="P128" s="23">
        <v>2293</v>
      </c>
      <c r="Q128" s="4" t="s">
        <v>125</v>
      </c>
      <c r="R128" s="8">
        <v>207.79</v>
      </c>
      <c r="S128" s="4">
        <v>4</v>
      </c>
      <c r="T128" s="23">
        <v>831.16</v>
      </c>
      <c r="U128" s="23">
        <v>930.89919999999995</v>
      </c>
    </row>
    <row r="129" spans="3:21" x14ac:dyDescent="0.2">
      <c r="C129" s="4">
        <v>118</v>
      </c>
      <c r="D129" s="23">
        <v>1173</v>
      </c>
      <c r="E129" s="23">
        <v>44334</v>
      </c>
      <c r="F129" s="23">
        <v>4100</v>
      </c>
      <c r="G129" s="4">
        <v>2</v>
      </c>
      <c r="H129" s="23">
        <v>1</v>
      </c>
      <c r="I129" s="23" t="s">
        <v>301</v>
      </c>
      <c r="J129" s="23" t="s">
        <v>242</v>
      </c>
      <c r="K129" s="23">
        <v>9</v>
      </c>
      <c r="L129" s="23" t="s">
        <v>324</v>
      </c>
      <c r="M129" s="23">
        <v>7</v>
      </c>
      <c r="N129" s="23" t="s">
        <v>19</v>
      </c>
      <c r="O129" s="23" t="s">
        <v>111</v>
      </c>
      <c r="P129" s="23">
        <v>2293</v>
      </c>
      <c r="Q129" s="4" t="s">
        <v>126</v>
      </c>
      <c r="R129" s="8">
        <v>207.79</v>
      </c>
      <c r="S129" s="4">
        <v>4</v>
      </c>
      <c r="T129" s="23">
        <v>831.16</v>
      </c>
      <c r="U129" s="23">
        <v>930.89919999999995</v>
      </c>
    </row>
    <row r="130" spans="3:21" x14ac:dyDescent="0.2">
      <c r="C130" s="4">
        <v>119</v>
      </c>
      <c r="D130" s="23">
        <v>1173</v>
      </c>
      <c r="E130" s="23">
        <v>44334</v>
      </c>
      <c r="F130" s="23">
        <v>4100</v>
      </c>
      <c r="G130" s="4">
        <v>2</v>
      </c>
      <c r="H130" s="23">
        <v>1</v>
      </c>
      <c r="I130" s="23" t="s">
        <v>301</v>
      </c>
      <c r="J130" s="23" t="s">
        <v>242</v>
      </c>
      <c r="K130" s="23">
        <v>9</v>
      </c>
      <c r="L130" s="23" t="s">
        <v>324</v>
      </c>
      <c r="M130" s="23">
        <v>7</v>
      </c>
      <c r="N130" s="23" t="s">
        <v>19</v>
      </c>
      <c r="O130" s="23" t="s">
        <v>111</v>
      </c>
      <c r="P130" s="23">
        <v>2293</v>
      </c>
      <c r="Q130" s="4" t="s">
        <v>127</v>
      </c>
      <c r="R130" s="8">
        <v>207.79</v>
      </c>
      <c r="S130" s="4">
        <v>4</v>
      </c>
      <c r="T130" s="23">
        <v>831.16</v>
      </c>
      <c r="U130" s="23">
        <v>930.89919999999995</v>
      </c>
    </row>
    <row r="131" spans="3:21" x14ac:dyDescent="0.2">
      <c r="C131" s="4">
        <v>120</v>
      </c>
      <c r="D131" s="23">
        <v>1173</v>
      </c>
      <c r="E131" s="23">
        <v>44334</v>
      </c>
      <c r="F131" s="23">
        <v>4100</v>
      </c>
      <c r="G131" s="4">
        <v>2</v>
      </c>
      <c r="H131" s="23">
        <v>1</v>
      </c>
      <c r="I131" s="23" t="s">
        <v>301</v>
      </c>
      <c r="J131" s="23" t="s">
        <v>242</v>
      </c>
      <c r="K131" s="23">
        <v>9</v>
      </c>
      <c r="L131" s="23" t="s">
        <v>324</v>
      </c>
      <c r="M131" s="23">
        <v>7</v>
      </c>
      <c r="N131" s="23" t="s">
        <v>19</v>
      </c>
      <c r="O131" s="23" t="s">
        <v>111</v>
      </c>
      <c r="P131" s="23">
        <v>2293</v>
      </c>
      <c r="Q131" s="4" t="s">
        <v>128</v>
      </c>
      <c r="R131" s="8">
        <v>207.79</v>
      </c>
      <c r="S131" s="4">
        <v>4</v>
      </c>
      <c r="T131" s="23">
        <v>831.16</v>
      </c>
      <c r="U131" s="23">
        <v>930.89919999999995</v>
      </c>
    </row>
    <row r="134" spans="3:21" ht="15" customHeight="1" x14ac:dyDescent="0.2">
      <c r="G134" s="50" t="s">
        <v>326</v>
      </c>
      <c r="H134" s="50"/>
      <c r="I134" s="50"/>
      <c r="J134" s="50"/>
      <c r="K134" s="50"/>
      <c r="L134" s="50"/>
      <c r="M134" s="50"/>
      <c r="N134"/>
      <c r="O134" s="50" t="s">
        <v>261</v>
      </c>
      <c r="P134" s="50"/>
      <c r="Q134" s="50"/>
      <c r="R134" s="50"/>
      <c r="S134" s="50"/>
    </row>
    <row r="135" spans="3:21" ht="15" customHeight="1" x14ac:dyDescent="0.2">
      <c r="G135" s="50"/>
      <c r="H135" s="50"/>
      <c r="I135" s="50"/>
      <c r="J135" s="50"/>
      <c r="K135" s="50"/>
      <c r="L135" s="50"/>
      <c r="M135" s="50"/>
      <c r="N135"/>
      <c r="O135" s="50"/>
      <c r="P135" s="50"/>
      <c r="Q135" s="50"/>
      <c r="R135" s="50"/>
      <c r="S135" s="50"/>
    </row>
    <row r="136" spans="3:21" x14ac:dyDescent="0.2">
      <c r="N136"/>
    </row>
    <row r="137" spans="3:21" s="18" customFormat="1" ht="15" customHeight="1" x14ac:dyDescent="0.2">
      <c r="G137" s="20" t="s">
        <v>254</v>
      </c>
      <c r="H137" s="20" t="s">
        <v>325</v>
      </c>
      <c r="I137" s="20" t="s">
        <v>300</v>
      </c>
      <c r="J137" s="20" t="s">
        <v>299</v>
      </c>
      <c r="K137" s="20" t="s">
        <v>258</v>
      </c>
      <c r="L137" s="20" t="s">
        <v>259</v>
      </c>
      <c r="M137" s="20" t="s">
        <v>261</v>
      </c>
      <c r="N137"/>
      <c r="O137" s="25" t="s">
        <v>347</v>
      </c>
      <c r="P137" s="25" t="s">
        <v>254</v>
      </c>
      <c r="Q137" s="25" t="s">
        <v>261</v>
      </c>
      <c r="R137" s="25" t="s">
        <v>348</v>
      </c>
      <c r="S137" s="25" t="s">
        <v>349</v>
      </c>
    </row>
    <row r="138" spans="3:21" x14ac:dyDescent="0.2">
      <c r="G138" s="21">
        <v>1</v>
      </c>
      <c r="H138" s="21">
        <v>1</v>
      </c>
      <c r="I138" s="21">
        <v>8</v>
      </c>
      <c r="J138" s="21">
        <v>7</v>
      </c>
      <c r="K138" s="21" t="s">
        <v>104</v>
      </c>
      <c r="L138" s="22">
        <v>2260</v>
      </c>
      <c r="M138" s="21">
        <v>264.74</v>
      </c>
      <c r="N138"/>
      <c r="O138" s="27">
        <v>1</v>
      </c>
      <c r="P138" s="27">
        <v>1</v>
      </c>
      <c r="Q138" s="27">
        <v>264.74</v>
      </c>
      <c r="R138" s="28">
        <v>44334</v>
      </c>
      <c r="S138" s="28" t="str">
        <f>IFERROR(IF(P138=P139, R139-1, ""), "")</f>
        <v/>
      </c>
      <c r="T138"/>
    </row>
    <row r="139" spans="3:21" x14ac:dyDescent="0.2">
      <c r="G139" s="21">
        <v>2</v>
      </c>
      <c r="H139" s="21">
        <v>1</v>
      </c>
      <c r="I139" s="21">
        <v>9</v>
      </c>
      <c r="J139" s="21">
        <v>7</v>
      </c>
      <c r="K139" s="21" t="s">
        <v>111</v>
      </c>
      <c r="L139" s="22">
        <v>2293</v>
      </c>
      <c r="M139" s="21">
        <v>207.79</v>
      </c>
      <c r="N139"/>
      <c r="O139" s="27">
        <v>2</v>
      </c>
      <c r="P139" s="27">
        <v>2</v>
      </c>
      <c r="Q139" s="27">
        <v>207.79</v>
      </c>
      <c r="R139" s="28">
        <v>44334</v>
      </c>
      <c r="S139" s="28" t="str">
        <f t="shared" ref="S139:S187" si="0">IFERROR(IF(P139=P140, R140-1, ""), "")</f>
        <v/>
      </c>
      <c r="T139"/>
    </row>
    <row r="140" spans="3:21" x14ac:dyDescent="0.2">
      <c r="G140" s="21">
        <v>3</v>
      </c>
      <c r="H140" s="21">
        <v>1</v>
      </c>
      <c r="I140" s="21">
        <v>13</v>
      </c>
      <c r="J140" s="21">
        <v>8</v>
      </c>
      <c r="K140" s="21" t="s">
        <v>110</v>
      </c>
      <c r="L140" s="22">
        <v>2123</v>
      </c>
      <c r="M140" s="21">
        <v>424.58</v>
      </c>
      <c r="N140"/>
      <c r="O140" s="27">
        <v>3</v>
      </c>
      <c r="P140" s="27">
        <v>3</v>
      </c>
      <c r="Q140" s="27">
        <v>424.58</v>
      </c>
      <c r="R140" s="28">
        <v>44334</v>
      </c>
      <c r="S140" s="28" t="str">
        <f t="shared" si="0"/>
        <v/>
      </c>
      <c r="T140"/>
    </row>
    <row r="141" spans="3:21" x14ac:dyDescent="0.2">
      <c r="G141" s="21">
        <v>4</v>
      </c>
      <c r="H141" s="21">
        <v>1</v>
      </c>
      <c r="I141" s="21">
        <v>20</v>
      </c>
      <c r="J141" s="21">
        <v>8</v>
      </c>
      <c r="K141" s="21" t="s">
        <v>109</v>
      </c>
      <c r="L141" s="22">
        <v>2136</v>
      </c>
      <c r="M141" s="21">
        <v>374.63</v>
      </c>
      <c r="N141"/>
      <c r="O141" s="27">
        <v>4</v>
      </c>
      <c r="P141" s="27">
        <v>4</v>
      </c>
      <c r="Q141" s="27">
        <v>374.63</v>
      </c>
      <c r="R141" s="28">
        <v>44334</v>
      </c>
      <c r="S141" s="28" t="str">
        <f t="shared" si="0"/>
        <v/>
      </c>
      <c r="T141"/>
    </row>
    <row r="142" spans="3:21" x14ac:dyDescent="0.2">
      <c r="G142" s="21">
        <v>5</v>
      </c>
      <c r="H142" s="21">
        <v>2</v>
      </c>
      <c r="I142" s="21">
        <v>10</v>
      </c>
      <c r="J142" s="21">
        <v>5</v>
      </c>
      <c r="K142" s="21" t="s">
        <v>2</v>
      </c>
      <c r="L142" s="22">
        <v>1006</v>
      </c>
      <c r="M142" s="21">
        <v>100</v>
      </c>
      <c r="N142"/>
      <c r="O142" s="27">
        <v>5</v>
      </c>
      <c r="P142" s="27">
        <v>5</v>
      </c>
      <c r="Q142" s="27">
        <v>100</v>
      </c>
      <c r="R142" s="28">
        <v>44209</v>
      </c>
      <c r="S142" s="28" t="str">
        <f t="shared" si="0"/>
        <v/>
      </c>
      <c r="T142"/>
    </row>
    <row r="143" spans="3:21" x14ac:dyDescent="0.2">
      <c r="G143" s="21">
        <v>6</v>
      </c>
      <c r="H143" s="21">
        <v>2</v>
      </c>
      <c r="I143" s="21">
        <v>11</v>
      </c>
      <c r="J143" s="21">
        <v>5</v>
      </c>
      <c r="K143" s="21" t="s">
        <v>11</v>
      </c>
      <c r="L143" s="22">
        <v>1012</v>
      </c>
      <c r="M143" s="21">
        <v>133.16999999999999</v>
      </c>
      <c r="N143"/>
      <c r="O143" s="27">
        <v>6</v>
      </c>
      <c r="P143" s="27">
        <v>6</v>
      </c>
      <c r="Q143" s="27">
        <v>133.16999999999999</v>
      </c>
      <c r="R143" s="28">
        <v>44209</v>
      </c>
      <c r="S143" s="28" t="str">
        <f t="shared" si="0"/>
        <v/>
      </c>
      <c r="T143"/>
    </row>
    <row r="144" spans="3:21" x14ac:dyDescent="0.2">
      <c r="G144" s="21">
        <v>7</v>
      </c>
      <c r="H144" s="21">
        <v>2</v>
      </c>
      <c r="I144" s="21">
        <v>17</v>
      </c>
      <c r="J144" s="21">
        <v>8</v>
      </c>
      <c r="K144" s="21" t="s">
        <v>42</v>
      </c>
      <c r="L144" s="22">
        <v>8335</v>
      </c>
      <c r="M144" s="21">
        <v>1435</v>
      </c>
      <c r="N144"/>
      <c r="O144" s="27">
        <v>7</v>
      </c>
      <c r="P144" s="27">
        <v>7</v>
      </c>
      <c r="Q144" s="27">
        <v>1435</v>
      </c>
      <c r="R144" s="28">
        <v>44214</v>
      </c>
      <c r="S144" s="28" t="str">
        <f t="shared" si="0"/>
        <v/>
      </c>
      <c r="T144"/>
    </row>
    <row r="145" spans="7:20" x14ac:dyDescent="0.2">
      <c r="G145" s="21">
        <v>8</v>
      </c>
      <c r="H145" s="21">
        <v>2</v>
      </c>
      <c r="I145" s="21">
        <v>18</v>
      </c>
      <c r="J145" s="21">
        <v>8</v>
      </c>
      <c r="K145" s="21" t="s">
        <v>73</v>
      </c>
      <c r="L145" s="22">
        <v>8360</v>
      </c>
      <c r="M145" s="21">
        <v>2000</v>
      </c>
      <c r="N145"/>
      <c r="O145" s="27">
        <v>8</v>
      </c>
      <c r="P145" s="27">
        <v>8</v>
      </c>
      <c r="Q145" s="27">
        <v>2000</v>
      </c>
      <c r="R145" s="28">
        <v>44251</v>
      </c>
      <c r="S145" s="28" t="str">
        <f t="shared" si="0"/>
        <v/>
      </c>
      <c r="T145"/>
    </row>
    <row r="146" spans="7:20" x14ac:dyDescent="0.2">
      <c r="G146" s="21">
        <v>9</v>
      </c>
      <c r="H146" s="21">
        <v>3</v>
      </c>
      <c r="I146" s="21">
        <v>1</v>
      </c>
      <c r="J146" s="21">
        <v>4</v>
      </c>
      <c r="K146" s="21" t="s">
        <v>38</v>
      </c>
      <c r="L146" s="22">
        <v>11164009</v>
      </c>
      <c r="M146" s="21">
        <v>69.53</v>
      </c>
      <c r="N146"/>
      <c r="O146" s="27">
        <v>9</v>
      </c>
      <c r="P146" s="27">
        <v>9</v>
      </c>
      <c r="Q146" s="27">
        <v>69.53</v>
      </c>
      <c r="R146" s="28">
        <v>44214</v>
      </c>
      <c r="S146" s="28" t="str">
        <f t="shared" si="0"/>
        <v/>
      </c>
      <c r="T146"/>
    </row>
    <row r="147" spans="7:20" x14ac:dyDescent="0.2">
      <c r="G147" s="21">
        <v>10</v>
      </c>
      <c r="H147" s="21">
        <v>3</v>
      </c>
      <c r="I147" s="21">
        <v>2</v>
      </c>
      <c r="J147" s="21">
        <v>4</v>
      </c>
      <c r="K147" s="21" t="s">
        <v>40</v>
      </c>
      <c r="L147" s="22">
        <v>42542001</v>
      </c>
      <c r="M147" s="21">
        <v>89.41</v>
      </c>
      <c r="N147"/>
      <c r="O147" s="27">
        <v>10</v>
      </c>
      <c r="P147" s="27">
        <v>10</v>
      </c>
      <c r="Q147" s="27">
        <v>89.41</v>
      </c>
      <c r="R147" s="28">
        <v>44214</v>
      </c>
      <c r="S147" s="28" t="str">
        <f t="shared" si="0"/>
        <v/>
      </c>
      <c r="T147"/>
    </row>
    <row r="148" spans="7:20" x14ac:dyDescent="0.2">
      <c r="G148" s="21">
        <v>12</v>
      </c>
      <c r="H148" s="21">
        <v>3</v>
      </c>
      <c r="I148" s="21">
        <v>5</v>
      </c>
      <c r="J148" s="21">
        <v>2</v>
      </c>
      <c r="K148" s="21" t="s">
        <v>276</v>
      </c>
      <c r="L148" s="22">
        <v>51287</v>
      </c>
      <c r="M148" s="21">
        <v>6065.33</v>
      </c>
      <c r="N148"/>
      <c r="O148" s="27">
        <v>11</v>
      </c>
      <c r="P148" s="27">
        <v>11</v>
      </c>
      <c r="Q148" s="27">
        <v>6665.33</v>
      </c>
      <c r="R148" s="28">
        <v>44244</v>
      </c>
      <c r="S148" s="28" t="str">
        <f t="shared" si="0"/>
        <v/>
      </c>
      <c r="T148"/>
    </row>
    <row r="149" spans="7:20" x14ac:dyDescent="0.2">
      <c r="G149" s="21">
        <v>11</v>
      </c>
      <c r="H149" s="21">
        <v>3</v>
      </c>
      <c r="I149" s="21">
        <v>6</v>
      </c>
      <c r="J149" s="21">
        <v>2</v>
      </c>
      <c r="K149" s="21" t="s">
        <v>76</v>
      </c>
      <c r="L149" s="22">
        <v>51281</v>
      </c>
      <c r="M149" s="21">
        <v>6665.33</v>
      </c>
      <c r="N149"/>
      <c r="O149" s="27">
        <v>12</v>
      </c>
      <c r="P149" s="27">
        <v>12</v>
      </c>
      <c r="Q149" s="27">
        <v>6065.33</v>
      </c>
      <c r="R149" s="28">
        <v>44244</v>
      </c>
      <c r="S149" s="28" t="str">
        <f t="shared" si="0"/>
        <v/>
      </c>
      <c r="T149"/>
    </row>
    <row r="150" spans="7:20" x14ac:dyDescent="0.2">
      <c r="G150" s="21">
        <v>13</v>
      </c>
      <c r="H150" s="21">
        <v>3</v>
      </c>
      <c r="I150" s="21">
        <v>13</v>
      </c>
      <c r="J150" s="21">
        <v>8</v>
      </c>
      <c r="K150" s="21" t="s">
        <v>81</v>
      </c>
      <c r="L150" s="22">
        <v>8211010</v>
      </c>
      <c r="M150" s="21">
        <v>499.5</v>
      </c>
      <c r="N150"/>
      <c r="O150" s="27">
        <v>13</v>
      </c>
      <c r="P150" s="27">
        <v>13</v>
      </c>
      <c r="Q150" s="27">
        <v>499.5</v>
      </c>
      <c r="R150" s="28">
        <v>44253</v>
      </c>
      <c r="S150" s="28" t="str">
        <f t="shared" si="0"/>
        <v/>
      </c>
      <c r="T150"/>
    </row>
    <row r="151" spans="7:20" x14ac:dyDescent="0.2">
      <c r="G151" s="21">
        <v>14</v>
      </c>
      <c r="H151" s="21">
        <v>3</v>
      </c>
      <c r="I151" s="21">
        <v>15</v>
      </c>
      <c r="J151" s="21">
        <v>7</v>
      </c>
      <c r="K151" s="21" t="s">
        <v>46</v>
      </c>
      <c r="L151" s="22">
        <v>50864001</v>
      </c>
      <c r="M151" s="21">
        <v>1090.9100000000001</v>
      </c>
      <c r="N151"/>
      <c r="O151" s="27">
        <v>14</v>
      </c>
      <c r="P151" s="27">
        <v>14</v>
      </c>
      <c r="Q151" s="27">
        <v>1090.9100000000001</v>
      </c>
      <c r="R151" s="28">
        <v>44214</v>
      </c>
      <c r="S151" s="28" t="str">
        <f t="shared" si="0"/>
        <v/>
      </c>
      <c r="T151"/>
    </row>
    <row r="152" spans="7:20" x14ac:dyDescent="0.2">
      <c r="G152" s="21">
        <v>15</v>
      </c>
      <c r="H152" s="21">
        <v>4</v>
      </c>
      <c r="I152" s="21">
        <v>1</v>
      </c>
      <c r="J152" s="21">
        <v>4</v>
      </c>
      <c r="K152" s="21" t="s">
        <v>5</v>
      </c>
      <c r="L152" s="22">
        <v>20815001</v>
      </c>
      <c r="M152" s="21">
        <v>54.35</v>
      </c>
      <c r="N152"/>
      <c r="O152" s="27">
        <v>15</v>
      </c>
      <c r="P152" s="27">
        <v>15</v>
      </c>
      <c r="Q152" s="27">
        <v>54.35</v>
      </c>
      <c r="R152" s="28">
        <v>44209</v>
      </c>
      <c r="S152" s="28" t="str">
        <f t="shared" si="0"/>
        <v/>
      </c>
      <c r="T152"/>
    </row>
    <row r="153" spans="7:20" x14ac:dyDescent="0.2">
      <c r="G153" s="21">
        <v>16</v>
      </c>
      <c r="H153" s="21">
        <v>4</v>
      </c>
      <c r="I153" s="21">
        <v>8</v>
      </c>
      <c r="J153" s="21">
        <v>7</v>
      </c>
      <c r="K153" s="21" t="s">
        <v>56</v>
      </c>
      <c r="L153" s="22">
        <v>40184001</v>
      </c>
      <c r="M153" s="21">
        <v>226.07</v>
      </c>
      <c r="N153"/>
      <c r="O153" s="27">
        <v>16</v>
      </c>
      <c r="P153" s="27">
        <v>16</v>
      </c>
      <c r="Q153" s="27">
        <v>226.07</v>
      </c>
      <c r="R153" s="28">
        <v>44214</v>
      </c>
      <c r="S153" s="28" t="str">
        <f t="shared" si="0"/>
        <v/>
      </c>
      <c r="T153"/>
    </row>
    <row r="154" spans="7:20" x14ac:dyDescent="0.2">
      <c r="G154" s="21">
        <v>17</v>
      </c>
      <c r="H154" s="21">
        <v>4</v>
      </c>
      <c r="I154" s="21">
        <v>10</v>
      </c>
      <c r="J154" s="21">
        <v>5</v>
      </c>
      <c r="K154" s="21" t="s">
        <v>58</v>
      </c>
      <c r="L154" s="22">
        <v>40182001</v>
      </c>
      <c r="M154" s="21">
        <v>172.63</v>
      </c>
      <c r="N154"/>
      <c r="O154" s="27">
        <v>17</v>
      </c>
      <c r="P154" s="27">
        <v>17</v>
      </c>
      <c r="Q154" s="27">
        <v>172.63</v>
      </c>
      <c r="R154" s="28">
        <v>44214</v>
      </c>
      <c r="S154" s="28" t="str">
        <f t="shared" si="0"/>
        <v/>
      </c>
      <c r="T154"/>
    </row>
    <row r="155" spans="7:20" x14ac:dyDescent="0.2">
      <c r="G155" s="21">
        <v>18</v>
      </c>
      <c r="H155" s="21">
        <v>4</v>
      </c>
      <c r="I155" s="21">
        <v>12</v>
      </c>
      <c r="J155" s="21">
        <v>6</v>
      </c>
      <c r="K155" s="21" t="s">
        <v>87</v>
      </c>
      <c r="L155" s="22">
        <v>8359</v>
      </c>
      <c r="M155" s="21">
        <v>710</v>
      </c>
      <c r="N155"/>
      <c r="O155" s="27">
        <v>18</v>
      </c>
      <c r="P155" s="27">
        <v>18</v>
      </c>
      <c r="Q155" s="27">
        <v>710</v>
      </c>
      <c r="R155" s="28">
        <v>44214</v>
      </c>
      <c r="S155" s="28"/>
      <c r="T155"/>
    </row>
    <row r="156" spans="7:20" x14ac:dyDescent="0.2">
      <c r="G156" s="21">
        <v>19</v>
      </c>
      <c r="H156" s="21">
        <v>4</v>
      </c>
      <c r="I156" s="21">
        <v>13</v>
      </c>
      <c r="J156" s="21">
        <v>8</v>
      </c>
      <c r="K156" s="21" t="s">
        <v>60</v>
      </c>
      <c r="L156" s="22">
        <v>5850009</v>
      </c>
      <c r="M156" s="21">
        <v>448.25</v>
      </c>
      <c r="N156"/>
      <c r="O156" s="27">
        <v>20</v>
      </c>
      <c r="P156" s="27">
        <v>19</v>
      </c>
      <c r="Q156" s="27">
        <v>448.25</v>
      </c>
      <c r="R156" s="28">
        <v>44214</v>
      </c>
      <c r="S156" s="28" t="str">
        <f t="shared" si="0"/>
        <v/>
      </c>
      <c r="T156"/>
    </row>
    <row r="157" spans="7:20" x14ac:dyDescent="0.2">
      <c r="G157" s="21">
        <v>20</v>
      </c>
      <c r="H157" s="21">
        <v>4</v>
      </c>
      <c r="I157" s="21">
        <v>15</v>
      </c>
      <c r="J157" s="21">
        <v>7</v>
      </c>
      <c r="K157" s="21" t="s">
        <v>51</v>
      </c>
      <c r="L157" s="22">
        <v>13563</v>
      </c>
      <c r="M157" s="21">
        <v>1170</v>
      </c>
      <c r="N157"/>
      <c r="O157" s="27">
        <v>21</v>
      </c>
      <c r="P157" s="27">
        <v>20</v>
      </c>
      <c r="Q157" s="27">
        <v>1170</v>
      </c>
      <c r="R157" s="28">
        <v>44214</v>
      </c>
      <c r="S157" s="28" t="str">
        <f t="shared" si="0"/>
        <v/>
      </c>
      <c r="T157"/>
    </row>
    <row r="158" spans="7:20" x14ac:dyDescent="0.2">
      <c r="G158" s="21">
        <v>21</v>
      </c>
      <c r="H158" s="21">
        <v>4</v>
      </c>
      <c r="I158" s="21">
        <v>17</v>
      </c>
      <c r="J158" s="21">
        <v>8</v>
      </c>
      <c r="K158" s="21" t="s">
        <v>14</v>
      </c>
      <c r="L158" s="22">
        <v>41406</v>
      </c>
      <c r="M158" s="21">
        <v>1500</v>
      </c>
      <c r="N158"/>
      <c r="O158" s="27">
        <v>22</v>
      </c>
      <c r="P158" s="27">
        <v>21</v>
      </c>
      <c r="Q158" s="27">
        <v>1500</v>
      </c>
      <c r="R158" s="28">
        <v>44210</v>
      </c>
      <c r="S158" s="28" t="str">
        <f t="shared" si="0"/>
        <v/>
      </c>
      <c r="T158"/>
    </row>
    <row r="159" spans="7:20" x14ac:dyDescent="0.2">
      <c r="G159" s="21">
        <v>22</v>
      </c>
      <c r="H159" s="21">
        <v>5</v>
      </c>
      <c r="I159" s="21">
        <v>1</v>
      </c>
      <c r="J159" s="21">
        <v>4</v>
      </c>
      <c r="K159" s="21" t="s">
        <v>29</v>
      </c>
      <c r="L159" s="22">
        <v>8413009</v>
      </c>
      <c r="M159" s="21">
        <v>50.75</v>
      </c>
      <c r="N159"/>
      <c r="O159" s="27">
        <v>23</v>
      </c>
      <c r="P159" s="27">
        <v>22</v>
      </c>
      <c r="Q159" s="27">
        <v>50.75</v>
      </c>
      <c r="R159" s="28">
        <v>44214</v>
      </c>
      <c r="S159" s="28" t="str">
        <f t="shared" si="0"/>
        <v/>
      </c>
      <c r="T159"/>
    </row>
    <row r="160" spans="7:20" x14ac:dyDescent="0.2">
      <c r="G160" s="21">
        <v>23</v>
      </c>
      <c r="H160" s="21">
        <v>5</v>
      </c>
      <c r="I160" s="21">
        <v>10</v>
      </c>
      <c r="J160" s="21">
        <v>5</v>
      </c>
      <c r="K160" s="21" t="s">
        <v>32</v>
      </c>
      <c r="L160" s="22">
        <v>3820009</v>
      </c>
      <c r="M160" s="21">
        <v>104.5</v>
      </c>
      <c r="N160"/>
      <c r="O160" s="27">
        <v>24</v>
      </c>
      <c r="P160" s="27">
        <v>23</v>
      </c>
      <c r="Q160" s="27">
        <v>104.5</v>
      </c>
      <c r="R160" s="28">
        <v>44214</v>
      </c>
      <c r="S160" s="28" t="str">
        <f t="shared" si="0"/>
        <v/>
      </c>
      <c r="T160"/>
    </row>
    <row r="161" spans="7:20" x14ac:dyDescent="0.2">
      <c r="G161" s="21">
        <v>24</v>
      </c>
      <c r="H161" s="21">
        <v>5</v>
      </c>
      <c r="I161" s="21">
        <v>15</v>
      </c>
      <c r="J161" s="21">
        <v>7</v>
      </c>
      <c r="K161" s="21" t="s">
        <v>36</v>
      </c>
      <c r="L161" s="22">
        <v>1100321</v>
      </c>
      <c r="M161" s="21">
        <v>1272</v>
      </c>
      <c r="N161"/>
      <c r="O161" s="27">
        <v>25</v>
      </c>
      <c r="P161" s="27">
        <v>24</v>
      </c>
      <c r="Q161" s="27">
        <v>1272</v>
      </c>
      <c r="R161" s="28">
        <v>44214</v>
      </c>
      <c r="S161" s="28" t="str">
        <f t="shared" si="0"/>
        <v/>
      </c>
      <c r="T161"/>
    </row>
    <row r="162" spans="7:20" x14ac:dyDescent="0.2">
      <c r="G162" s="21">
        <v>25</v>
      </c>
      <c r="H162" s="21">
        <v>5</v>
      </c>
      <c r="I162" s="21">
        <v>17</v>
      </c>
      <c r="J162" s="21">
        <v>8</v>
      </c>
      <c r="K162" s="21" t="s">
        <v>93</v>
      </c>
      <c r="L162" s="22">
        <v>8294</v>
      </c>
      <c r="M162" s="21">
        <v>1414.11</v>
      </c>
      <c r="N162"/>
      <c r="O162" s="27">
        <v>26</v>
      </c>
      <c r="P162" s="27">
        <v>25</v>
      </c>
      <c r="Q162" s="27">
        <v>1414.11</v>
      </c>
      <c r="R162" s="28">
        <v>44313</v>
      </c>
      <c r="S162" s="28" t="str">
        <f t="shared" si="0"/>
        <v/>
      </c>
      <c r="T162"/>
    </row>
    <row r="163" spans="7:20" x14ac:dyDescent="0.2">
      <c r="G163" s="21">
        <v>26</v>
      </c>
      <c r="H163" s="21">
        <v>6</v>
      </c>
      <c r="I163" s="21">
        <v>13</v>
      </c>
      <c r="J163" s="21">
        <v>8</v>
      </c>
      <c r="K163" s="21" t="s">
        <v>79</v>
      </c>
      <c r="L163" s="22">
        <v>2136</v>
      </c>
      <c r="M163" s="21">
        <v>374.63</v>
      </c>
      <c r="N163"/>
      <c r="O163" s="27">
        <v>27</v>
      </c>
      <c r="P163" s="27">
        <v>26</v>
      </c>
      <c r="Q163" s="27">
        <v>374.63</v>
      </c>
      <c r="R163" s="28">
        <v>44253</v>
      </c>
      <c r="S163" s="28"/>
      <c r="T163"/>
    </row>
    <row r="164" spans="7:20" x14ac:dyDescent="0.2">
      <c r="G164" s="21">
        <v>27</v>
      </c>
      <c r="H164" s="21">
        <v>6</v>
      </c>
      <c r="I164" s="21">
        <v>14</v>
      </c>
      <c r="J164" s="21">
        <v>7</v>
      </c>
      <c r="K164" s="21" t="s">
        <v>86</v>
      </c>
      <c r="L164" s="22">
        <v>2124</v>
      </c>
      <c r="M164" s="21">
        <v>358.74</v>
      </c>
      <c r="N164"/>
      <c r="O164" s="27">
        <v>29</v>
      </c>
      <c r="P164" s="27">
        <v>27</v>
      </c>
      <c r="Q164" s="27">
        <v>358.74</v>
      </c>
      <c r="R164" s="28">
        <v>44263</v>
      </c>
      <c r="S164" s="28" t="str">
        <f t="shared" si="0"/>
        <v/>
      </c>
      <c r="T164"/>
    </row>
    <row r="165" spans="7:20" x14ac:dyDescent="0.2">
      <c r="G165" s="21">
        <v>28</v>
      </c>
      <c r="H165" s="21">
        <v>6</v>
      </c>
      <c r="I165" s="21">
        <v>15</v>
      </c>
      <c r="J165" s="21">
        <v>7</v>
      </c>
      <c r="K165" s="21" t="s">
        <v>82</v>
      </c>
      <c r="L165" s="22">
        <v>41398</v>
      </c>
      <c r="M165" s="21">
        <v>1200</v>
      </c>
      <c r="N165"/>
      <c r="O165" s="27">
        <v>30</v>
      </c>
      <c r="P165" s="36">
        <v>28</v>
      </c>
      <c r="Q165" s="27">
        <v>1040</v>
      </c>
      <c r="R165" s="28">
        <v>44214</v>
      </c>
      <c r="S165" s="28">
        <f t="shared" si="0"/>
        <v>44252</v>
      </c>
      <c r="T165"/>
    </row>
    <row r="166" spans="7:20" x14ac:dyDescent="0.2">
      <c r="G166" s="21">
        <v>29</v>
      </c>
      <c r="H166" s="21">
        <v>6</v>
      </c>
      <c r="I166" s="21">
        <v>17</v>
      </c>
      <c r="J166" s="21">
        <v>8</v>
      </c>
      <c r="K166" s="21" t="s">
        <v>69</v>
      </c>
      <c r="L166" s="22">
        <v>8335</v>
      </c>
      <c r="M166" s="21">
        <v>1435</v>
      </c>
      <c r="N166"/>
      <c r="O166" s="27">
        <v>31</v>
      </c>
      <c r="P166" s="36">
        <v>28</v>
      </c>
      <c r="Q166" s="27">
        <v>1200</v>
      </c>
      <c r="R166" s="28">
        <v>44253</v>
      </c>
      <c r="S166" s="28" t="str">
        <f t="shared" si="0"/>
        <v/>
      </c>
      <c r="T166"/>
    </row>
    <row r="167" spans="7:20" x14ac:dyDescent="0.2">
      <c r="G167" s="21">
        <v>30</v>
      </c>
      <c r="H167" s="21">
        <v>6</v>
      </c>
      <c r="I167" s="21">
        <v>19</v>
      </c>
      <c r="J167" s="21">
        <v>8</v>
      </c>
      <c r="K167" s="21" t="s">
        <v>62</v>
      </c>
      <c r="L167" s="22">
        <v>11577</v>
      </c>
      <c r="M167" s="21">
        <v>1842</v>
      </c>
      <c r="N167"/>
      <c r="O167" s="27">
        <v>32</v>
      </c>
      <c r="P167" s="27">
        <v>29</v>
      </c>
      <c r="Q167" s="27">
        <v>1435</v>
      </c>
      <c r="R167" s="28">
        <v>44215</v>
      </c>
      <c r="S167" s="28" t="str">
        <f t="shared" si="0"/>
        <v/>
      </c>
      <c r="T167"/>
    </row>
    <row r="168" spans="7:20" x14ac:dyDescent="0.2">
      <c r="G168" s="21">
        <v>32</v>
      </c>
      <c r="H168" s="21">
        <v>7</v>
      </c>
      <c r="I168" s="21">
        <v>3</v>
      </c>
      <c r="J168" s="21">
        <v>1</v>
      </c>
      <c r="K168" s="21" t="s">
        <v>65</v>
      </c>
      <c r="L168" s="22">
        <v>66001</v>
      </c>
      <c r="M168" s="21">
        <v>2100</v>
      </c>
      <c r="N168"/>
      <c r="O168" s="27">
        <v>33</v>
      </c>
      <c r="P168" s="27">
        <v>30</v>
      </c>
      <c r="Q168" s="27">
        <v>1842</v>
      </c>
      <c r="R168" s="28">
        <v>44214</v>
      </c>
      <c r="S168" s="28" t="str">
        <f t="shared" si="0"/>
        <v/>
      </c>
      <c r="T168"/>
    </row>
    <row r="169" spans="7:20" x14ac:dyDescent="0.2">
      <c r="G169" s="21">
        <v>31</v>
      </c>
      <c r="H169" s="21">
        <v>7</v>
      </c>
      <c r="I169" s="21">
        <v>4</v>
      </c>
      <c r="J169" s="21">
        <v>1</v>
      </c>
      <c r="K169" s="21" t="s">
        <v>270</v>
      </c>
      <c r="L169" s="22">
        <v>56014</v>
      </c>
      <c r="M169" s="21">
        <v>2605</v>
      </c>
      <c r="N169"/>
      <c r="O169" s="27">
        <v>34</v>
      </c>
      <c r="P169" s="27">
        <v>31</v>
      </c>
      <c r="Q169" s="27">
        <v>2605</v>
      </c>
      <c r="R169" s="28">
        <v>44214</v>
      </c>
      <c r="S169" s="28" t="str">
        <f t="shared" si="0"/>
        <v/>
      </c>
      <c r="T169"/>
    </row>
    <row r="170" spans="7:20" x14ac:dyDescent="0.2">
      <c r="G170" s="21">
        <v>33</v>
      </c>
      <c r="H170" s="21">
        <v>7</v>
      </c>
      <c r="I170" s="21">
        <v>14</v>
      </c>
      <c r="J170" s="21">
        <v>7</v>
      </c>
      <c r="K170" s="21" t="s">
        <v>71</v>
      </c>
      <c r="L170" s="22">
        <v>2124</v>
      </c>
      <c r="M170" s="21">
        <v>358.74</v>
      </c>
      <c r="N170"/>
      <c r="O170" s="27">
        <v>35</v>
      </c>
      <c r="P170" s="27">
        <v>32</v>
      </c>
      <c r="Q170" s="27">
        <v>2100</v>
      </c>
      <c r="R170" s="28">
        <v>44209</v>
      </c>
      <c r="S170" s="28" t="str">
        <f t="shared" si="0"/>
        <v/>
      </c>
      <c r="T170"/>
    </row>
    <row r="171" spans="7:20" x14ac:dyDescent="0.2">
      <c r="G171" s="21">
        <v>34</v>
      </c>
      <c r="H171" s="21">
        <v>7</v>
      </c>
      <c r="I171" s="21">
        <v>15</v>
      </c>
      <c r="J171" s="21">
        <v>7</v>
      </c>
      <c r="K171" s="21" t="s">
        <v>23</v>
      </c>
      <c r="L171" s="22">
        <v>8427</v>
      </c>
      <c r="M171" s="21">
        <v>1010</v>
      </c>
      <c r="N171"/>
      <c r="O171" s="27">
        <v>36</v>
      </c>
      <c r="P171" s="27">
        <v>33</v>
      </c>
      <c r="Q171" s="27">
        <v>358.74</v>
      </c>
      <c r="R171" s="28">
        <v>44251</v>
      </c>
      <c r="S171" s="28" t="str">
        <f>IFERROR(IF(P171=#REF!,#REF!- 1, ""), "")</f>
        <v/>
      </c>
      <c r="T171"/>
    </row>
    <row r="172" spans="7:20" x14ac:dyDescent="0.2">
      <c r="G172" s="21">
        <v>35</v>
      </c>
      <c r="H172" s="21">
        <v>7</v>
      </c>
      <c r="I172" s="21">
        <v>16</v>
      </c>
      <c r="J172" s="21">
        <v>7</v>
      </c>
      <c r="K172" s="21" t="s">
        <v>67</v>
      </c>
      <c r="L172" s="22">
        <v>13628</v>
      </c>
      <c r="M172" s="21">
        <v>1350</v>
      </c>
      <c r="N172"/>
      <c r="O172" s="27">
        <v>38</v>
      </c>
      <c r="P172" s="27">
        <v>34</v>
      </c>
      <c r="Q172" s="27">
        <v>1010</v>
      </c>
      <c r="R172" s="28">
        <v>44214</v>
      </c>
      <c r="S172" s="28" t="str">
        <f>IFERROR(IF(P172=#REF!,#REF!- 1, ""), "")</f>
        <v/>
      </c>
      <c r="T172"/>
    </row>
    <row r="173" spans="7:20" x14ac:dyDescent="0.2">
      <c r="G173" s="21">
        <v>36</v>
      </c>
      <c r="H173" s="21">
        <v>7</v>
      </c>
      <c r="I173" s="21">
        <v>17</v>
      </c>
      <c r="J173" s="21">
        <v>8</v>
      </c>
      <c r="K173" s="21" t="s">
        <v>64</v>
      </c>
      <c r="L173" s="22">
        <v>41491</v>
      </c>
      <c r="M173" s="21">
        <v>1991</v>
      </c>
      <c r="N173"/>
      <c r="O173" s="27">
        <v>40</v>
      </c>
      <c r="P173" s="27">
        <v>35</v>
      </c>
      <c r="Q173" s="27">
        <v>1350</v>
      </c>
      <c r="R173" s="28">
        <v>44333</v>
      </c>
      <c r="S173" s="28" t="str">
        <f t="shared" si="0"/>
        <v/>
      </c>
      <c r="T173"/>
    </row>
    <row r="174" spans="7:20" x14ac:dyDescent="0.2">
      <c r="G174" s="21">
        <v>37</v>
      </c>
      <c r="H174" s="21">
        <v>8</v>
      </c>
      <c r="I174" s="21">
        <v>10</v>
      </c>
      <c r="J174" s="21">
        <v>5</v>
      </c>
      <c r="K174" s="21" t="s">
        <v>16</v>
      </c>
      <c r="L174" s="22">
        <v>5618009</v>
      </c>
      <c r="M174" s="21">
        <v>199.8</v>
      </c>
      <c r="N174"/>
      <c r="O174" s="27">
        <v>41</v>
      </c>
      <c r="P174" s="27">
        <v>36</v>
      </c>
      <c r="Q174" s="27">
        <v>1991</v>
      </c>
      <c r="R174" s="28">
        <v>44214</v>
      </c>
      <c r="S174" s="28" t="str">
        <f t="shared" si="0"/>
        <v/>
      </c>
      <c r="T174"/>
    </row>
    <row r="175" spans="7:20" x14ac:dyDescent="0.2">
      <c r="G175" s="21">
        <v>38</v>
      </c>
      <c r="H175" s="21">
        <v>8</v>
      </c>
      <c r="I175" s="21">
        <v>14</v>
      </c>
      <c r="J175" s="21">
        <v>7</v>
      </c>
      <c r="K175" s="21" t="s">
        <v>20</v>
      </c>
      <c r="L175" s="22">
        <v>20983041</v>
      </c>
      <c r="M175" s="21">
        <v>332.97</v>
      </c>
      <c r="N175"/>
      <c r="O175" s="27">
        <v>42</v>
      </c>
      <c r="P175" s="27">
        <v>37</v>
      </c>
      <c r="Q175" s="27">
        <v>199.8</v>
      </c>
      <c r="R175" s="28">
        <v>44210</v>
      </c>
      <c r="S175" s="28" t="str">
        <f t="shared" si="0"/>
        <v/>
      </c>
      <c r="T175"/>
    </row>
    <row r="176" spans="7:20" x14ac:dyDescent="0.2">
      <c r="G176" s="21">
        <v>39</v>
      </c>
      <c r="H176" s="21">
        <v>8</v>
      </c>
      <c r="I176" s="21">
        <v>17</v>
      </c>
      <c r="J176" s="21">
        <v>8</v>
      </c>
      <c r="K176" s="21" t="s">
        <v>91</v>
      </c>
      <c r="L176" s="22">
        <v>41406</v>
      </c>
      <c r="M176" s="21">
        <v>1500</v>
      </c>
      <c r="N176"/>
      <c r="O176" s="27">
        <v>43</v>
      </c>
      <c r="P176" s="27">
        <v>38</v>
      </c>
      <c r="Q176" s="27">
        <v>332.97</v>
      </c>
      <c r="R176" s="28">
        <v>44210</v>
      </c>
      <c r="S176" s="28" t="str">
        <f t="shared" si="0"/>
        <v/>
      </c>
      <c r="T176"/>
    </row>
    <row r="177" spans="2:23" x14ac:dyDescent="0.2">
      <c r="G177" s="21">
        <v>40</v>
      </c>
      <c r="H177" s="21">
        <v>9</v>
      </c>
      <c r="I177" s="21">
        <v>10</v>
      </c>
      <c r="J177" s="21">
        <v>5</v>
      </c>
      <c r="K177" s="21" t="s">
        <v>95</v>
      </c>
      <c r="L177" s="22">
        <v>1012</v>
      </c>
      <c r="M177" s="21">
        <v>133.16999999999999</v>
      </c>
      <c r="N177"/>
      <c r="O177" s="27">
        <v>44</v>
      </c>
      <c r="P177" s="27">
        <v>39</v>
      </c>
      <c r="Q177" s="27">
        <v>1500</v>
      </c>
      <c r="R177" s="28">
        <v>44259</v>
      </c>
      <c r="S177" s="28" t="str">
        <f t="shared" si="0"/>
        <v/>
      </c>
      <c r="T177"/>
    </row>
    <row r="178" spans="2:23" x14ac:dyDescent="0.2">
      <c r="G178" s="21">
        <v>41</v>
      </c>
      <c r="H178" s="21">
        <v>9</v>
      </c>
      <c r="I178" s="21">
        <v>13</v>
      </c>
      <c r="J178" s="21">
        <v>8</v>
      </c>
      <c r="K178" s="21" t="s">
        <v>107</v>
      </c>
      <c r="L178" s="22">
        <v>2136</v>
      </c>
      <c r="M178" s="21">
        <v>374.63</v>
      </c>
      <c r="N178"/>
      <c r="O178" s="27">
        <v>45</v>
      </c>
      <c r="P178" s="27">
        <v>40</v>
      </c>
      <c r="Q178" s="27">
        <v>133.16999999999999</v>
      </c>
      <c r="R178" s="28">
        <v>44314</v>
      </c>
      <c r="S178" s="28" t="str">
        <f t="shared" si="0"/>
        <v/>
      </c>
      <c r="T178"/>
    </row>
    <row r="179" spans="2:23" x14ac:dyDescent="0.2">
      <c r="G179" s="21">
        <v>42</v>
      </c>
      <c r="H179" s="21">
        <v>9</v>
      </c>
      <c r="I179" s="21">
        <v>15</v>
      </c>
      <c r="J179" s="21">
        <v>7</v>
      </c>
      <c r="K179" s="21" t="s">
        <v>44</v>
      </c>
      <c r="L179" s="22">
        <v>12490</v>
      </c>
      <c r="M179" s="21">
        <v>1250</v>
      </c>
      <c r="N179"/>
      <c r="O179" s="27">
        <v>46</v>
      </c>
      <c r="P179" s="27">
        <v>41</v>
      </c>
      <c r="Q179" s="27">
        <v>374.63</v>
      </c>
      <c r="R179" s="28">
        <v>44334</v>
      </c>
      <c r="S179" s="28" t="str">
        <f t="shared" si="0"/>
        <v/>
      </c>
      <c r="T179"/>
    </row>
    <row r="180" spans="2:23" x14ac:dyDescent="0.2">
      <c r="G180" s="21">
        <v>43</v>
      </c>
      <c r="H180" s="21">
        <v>9</v>
      </c>
      <c r="I180" s="21">
        <v>17</v>
      </c>
      <c r="J180" s="21">
        <v>8</v>
      </c>
      <c r="K180" s="21" t="s">
        <v>84</v>
      </c>
      <c r="L180" s="22">
        <v>8335</v>
      </c>
      <c r="M180" s="21">
        <v>1435</v>
      </c>
      <c r="N180"/>
      <c r="O180" s="27">
        <v>47</v>
      </c>
      <c r="P180" s="27">
        <v>42</v>
      </c>
      <c r="Q180" s="27">
        <v>1250</v>
      </c>
      <c r="R180" s="28">
        <v>44214</v>
      </c>
      <c r="S180" s="28" t="str">
        <f t="shared" si="0"/>
        <v/>
      </c>
      <c r="T180"/>
    </row>
    <row r="181" spans="2:23" x14ac:dyDescent="0.2">
      <c r="G181" s="21">
        <v>44</v>
      </c>
      <c r="H181" s="21">
        <v>9</v>
      </c>
      <c r="I181" s="21">
        <v>21</v>
      </c>
      <c r="J181" s="21">
        <v>9</v>
      </c>
      <c r="K181" s="21" t="s">
        <v>26</v>
      </c>
      <c r="L181" s="22">
        <v>5804084</v>
      </c>
      <c r="M181" s="21">
        <v>504.69</v>
      </c>
      <c r="N181"/>
      <c r="O181" s="27">
        <v>48</v>
      </c>
      <c r="P181" s="27">
        <v>43</v>
      </c>
      <c r="Q181" s="27">
        <v>1435</v>
      </c>
      <c r="R181" s="28">
        <v>44253</v>
      </c>
      <c r="S181" s="28" t="str">
        <f t="shared" si="0"/>
        <v/>
      </c>
      <c r="T181"/>
    </row>
    <row r="182" spans="2:23" x14ac:dyDescent="0.2">
      <c r="G182" s="21">
        <v>45</v>
      </c>
      <c r="H182" s="21">
        <v>9</v>
      </c>
      <c r="I182" s="21">
        <v>21</v>
      </c>
      <c r="J182" s="21">
        <v>9</v>
      </c>
      <c r="K182" s="21" t="s">
        <v>26</v>
      </c>
      <c r="L182" s="22">
        <v>5804084</v>
      </c>
      <c r="M182" s="21">
        <v>553.95000000000005</v>
      </c>
      <c r="N182"/>
      <c r="O182" s="27">
        <v>49</v>
      </c>
      <c r="P182" s="27">
        <v>44</v>
      </c>
      <c r="Q182" s="27">
        <v>504.69</v>
      </c>
      <c r="R182" s="28">
        <v>44210</v>
      </c>
      <c r="S182" s="28" t="str">
        <f t="shared" si="0"/>
        <v/>
      </c>
      <c r="T182"/>
    </row>
    <row r="183" spans="2:23" x14ac:dyDescent="0.2">
      <c r="G183" s="21">
        <v>46</v>
      </c>
      <c r="H183" s="21">
        <v>10</v>
      </c>
      <c r="I183" s="21">
        <v>3</v>
      </c>
      <c r="J183" s="21">
        <v>1</v>
      </c>
      <c r="K183" s="21" t="s">
        <v>99</v>
      </c>
      <c r="L183" s="22">
        <v>99999203</v>
      </c>
      <c r="M183" s="21">
        <v>2100</v>
      </c>
      <c r="N183"/>
      <c r="O183" s="27">
        <v>50</v>
      </c>
      <c r="P183" s="27">
        <v>45</v>
      </c>
      <c r="Q183" s="27">
        <v>553.95000000000005</v>
      </c>
      <c r="R183" s="28">
        <v>44214</v>
      </c>
      <c r="S183" s="28" t="str">
        <f t="shared" si="0"/>
        <v/>
      </c>
      <c r="T183"/>
    </row>
    <row r="184" spans="2:23" x14ac:dyDescent="0.2">
      <c r="G184" s="21">
        <v>47</v>
      </c>
      <c r="H184" s="21">
        <v>10</v>
      </c>
      <c r="I184" s="21">
        <v>7</v>
      </c>
      <c r="J184" s="21">
        <v>3</v>
      </c>
      <c r="K184" s="21" t="s">
        <v>102</v>
      </c>
      <c r="L184" s="22">
        <v>99999197</v>
      </c>
      <c r="M184" s="21">
        <v>20013.330000000002</v>
      </c>
      <c r="N184"/>
      <c r="O184" s="27">
        <v>51</v>
      </c>
      <c r="P184" s="27">
        <v>46</v>
      </c>
      <c r="Q184" s="27">
        <v>2100</v>
      </c>
      <c r="R184" s="28">
        <v>44334</v>
      </c>
      <c r="S184" s="28" t="str">
        <f t="shared" si="0"/>
        <v/>
      </c>
      <c r="T184"/>
    </row>
    <row r="185" spans="2:23" x14ac:dyDescent="0.2">
      <c r="G185" s="21">
        <v>48</v>
      </c>
      <c r="H185" s="21">
        <v>10</v>
      </c>
      <c r="I185" s="21">
        <v>17</v>
      </c>
      <c r="J185" s="21">
        <v>8</v>
      </c>
      <c r="K185" s="21" t="s">
        <v>88</v>
      </c>
      <c r="L185" s="22">
        <v>8355</v>
      </c>
      <c r="M185" s="21">
        <v>1500</v>
      </c>
      <c r="N185"/>
      <c r="O185" s="27">
        <v>52</v>
      </c>
      <c r="P185" s="27">
        <v>47</v>
      </c>
      <c r="Q185" s="27">
        <v>20013.330000000002</v>
      </c>
      <c r="R185" s="28">
        <v>44334</v>
      </c>
      <c r="S185" s="28" t="str">
        <f t="shared" si="0"/>
        <v/>
      </c>
      <c r="T185"/>
    </row>
    <row r="186" spans="2:23" x14ac:dyDescent="0.2">
      <c r="L186" s="31"/>
      <c r="N186"/>
      <c r="O186" s="27">
        <v>53</v>
      </c>
      <c r="P186" s="36">
        <v>48</v>
      </c>
      <c r="Q186" s="27">
        <v>1435</v>
      </c>
      <c r="R186" s="28">
        <v>44214</v>
      </c>
      <c r="S186" s="28">
        <f t="shared" si="0"/>
        <v>44258</v>
      </c>
      <c r="T186"/>
    </row>
    <row r="187" spans="2:23" x14ac:dyDescent="0.2">
      <c r="L187" s="31"/>
      <c r="N187"/>
      <c r="O187" s="27">
        <v>54</v>
      </c>
      <c r="P187" s="36">
        <v>48</v>
      </c>
      <c r="Q187" s="27">
        <v>1500</v>
      </c>
      <c r="R187" s="28">
        <v>44259</v>
      </c>
      <c r="S187" s="28" t="str">
        <f t="shared" si="0"/>
        <v/>
      </c>
      <c r="T187"/>
    </row>
    <row r="188" spans="2:23" x14ac:dyDescent="0.2">
      <c r="L188" s="31"/>
      <c r="N188"/>
      <c r="T188"/>
    </row>
    <row r="189" spans="2:23" x14ac:dyDescent="0.2">
      <c r="L189" s="31"/>
      <c r="N189"/>
      <c r="U189" s="7"/>
    </row>
    <row r="190" spans="2:23" x14ac:dyDescent="0.2">
      <c r="L190" s="31"/>
      <c r="N190"/>
      <c r="W190" s="18"/>
    </row>
    <row r="191" spans="2:23" s="18" customFormat="1" ht="16" customHeight="1" x14ac:dyDescent="0.2">
      <c r="B191"/>
      <c r="C191"/>
      <c r="D191"/>
      <c r="E191"/>
      <c r="F191"/>
      <c r="G191"/>
      <c r="H191"/>
      <c r="I191"/>
      <c r="J191"/>
      <c r="K191"/>
      <c r="L191" s="31"/>
      <c r="M191"/>
      <c r="N191"/>
      <c r="O191"/>
      <c r="P191"/>
      <c r="Q191"/>
      <c r="R191"/>
      <c r="S191" s="7"/>
      <c r="V191"/>
      <c r="W191"/>
    </row>
    <row r="192" spans="2:23" ht="15" customHeight="1" x14ac:dyDescent="0.2">
      <c r="L192" s="31"/>
      <c r="N192"/>
    </row>
    <row r="193" spans="2:14" x14ac:dyDescent="0.2">
      <c r="L193" s="31"/>
      <c r="N193" s="18"/>
    </row>
    <row r="194" spans="2:14" x14ac:dyDescent="0.2">
      <c r="C194" s="50" t="s">
        <v>329</v>
      </c>
      <c r="D194" s="50"/>
      <c r="E194" s="50"/>
      <c r="F194" s="50"/>
      <c r="H194" s="50" t="s">
        <v>342</v>
      </c>
      <c r="I194" s="50"/>
      <c r="J194" s="50"/>
      <c r="K194" s="50"/>
      <c r="L194" s="50"/>
      <c r="M194" s="50"/>
    </row>
    <row r="195" spans="2:14" x14ac:dyDescent="0.2">
      <c r="C195" s="50"/>
      <c r="D195" s="50"/>
      <c r="E195" s="50"/>
      <c r="F195" s="50"/>
      <c r="H195" s="50"/>
      <c r="I195" s="50"/>
      <c r="J195" s="50"/>
      <c r="K195" s="50"/>
      <c r="L195" s="50"/>
      <c r="M195" s="50"/>
    </row>
    <row r="197" spans="2:14" x14ac:dyDescent="0.2">
      <c r="C197" s="29" t="s">
        <v>332</v>
      </c>
      <c r="D197" s="29" t="s">
        <v>114</v>
      </c>
      <c r="E197" s="29" t="s">
        <v>115</v>
      </c>
      <c r="F197" s="29" t="s">
        <v>253</v>
      </c>
      <c r="G197" s="18"/>
      <c r="H197" s="25" t="s">
        <v>341</v>
      </c>
      <c r="I197" s="25" t="s">
        <v>332</v>
      </c>
      <c r="J197" s="25" t="s">
        <v>254</v>
      </c>
      <c r="K197" s="25" t="s">
        <v>278</v>
      </c>
      <c r="L197" s="25" t="s">
        <v>261</v>
      </c>
      <c r="M197" s="26" t="s">
        <v>260</v>
      </c>
    </row>
    <row r="198" spans="2:14" x14ac:dyDescent="0.2">
      <c r="B198" s="18"/>
      <c r="C198" s="27">
        <v>1</v>
      </c>
      <c r="D198" s="27">
        <v>1003</v>
      </c>
      <c r="E198" s="28">
        <v>44209</v>
      </c>
      <c r="F198" s="27">
        <v>100</v>
      </c>
      <c r="H198" s="21">
        <v>1</v>
      </c>
      <c r="I198" s="21">
        <v>1</v>
      </c>
      <c r="J198" s="30">
        <v>5</v>
      </c>
      <c r="K198" s="27" t="s">
        <v>135</v>
      </c>
      <c r="L198" s="27">
        <v>100</v>
      </c>
      <c r="M198" s="27">
        <v>1</v>
      </c>
    </row>
    <row r="199" spans="2:14" x14ac:dyDescent="0.2">
      <c r="C199" s="27">
        <v>2</v>
      </c>
      <c r="D199" s="27">
        <v>1021</v>
      </c>
      <c r="E199" s="28">
        <v>44209</v>
      </c>
      <c r="F199" s="27">
        <v>200</v>
      </c>
      <c r="H199" s="21">
        <v>2</v>
      </c>
      <c r="I199" s="21">
        <v>2</v>
      </c>
      <c r="J199" s="30">
        <v>15</v>
      </c>
      <c r="K199" s="27" t="s">
        <v>122</v>
      </c>
      <c r="L199" s="27">
        <v>54.35</v>
      </c>
      <c r="M199" s="27">
        <v>2</v>
      </c>
    </row>
    <row r="200" spans="2:14" x14ac:dyDescent="0.2">
      <c r="C200" s="27">
        <v>3</v>
      </c>
      <c r="D200" s="27">
        <v>1026</v>
      </c>
      <c r="E200" s="28">
        <v>44209</v>
      </c>
      <c r="F200" s="27">
        <v>300</v>
      </c>
      <c r="H200" s="21">
        <v>3</v>
      </c>
      <c r="I200" s="21">
        <v>2</v>
      </c>
      <c r="J200" s="30">
        <v>15</v>
      </c>
      <c r="K200" s="27" t="s">
        <v>141</v>
      </c>
      <c r="L200" s="27">
        <v>54.35</v>
      </c>
      <c r="M200" s="27">
        <v>2</v>
      </c>
    </row>
    <row r="201" spans="2:14" x14ac:dyDescent="0.2">
      <c r="C201" s="27">
        <v>4</v>
      </c>
      <c r="D201" s="27">
        <v>1030</v>
      </c>
      <c r="E201" s="28">
        <v>44209</v>
      </c>
      <c r="F201" s="27">
        <v>400</v>
      </c>
      <c r="H201" s="21">
        <v>4</v>
      </c>
      <c r="I201" s="21">
        <v>3</v>
      </c>
      <c r="J201" s="30">
        <v>32</v>
      </c>
      <c r="K201" s="27" t="s">
        <v>72</v>
      </c>
      <c r="L201" s="27">
        <v>2100</v>
      </c>
      <c r="M201" s="27">
        <v>2</v>
      </c>
    </row>
    <row r="202" spans="2:14" x14ac:dyDescent="0.2">
      <c r="C202" s="27">
        <v>5</v>
      </c>
      <c r="D202" s="27">
        <v>1031</v>
      </c>
      <c r="E202" s="28">
        <v>44210</v>
      </c>
      <c r="F202" s="27">
        <v>500</v>
      </c>
      <c r="H202" s="21">
        <v>5</v>
      </c>
      <c r="I202" s="21">
        <v>3</v>
      </c>
      <c r="J202" s="30">
        <v>32</v>
      </c>
      <c r="K202" s="27" t="s">
        <v>112</v>
      </c>
      <c r="L202" s="27">
        <v>2100</v>
      </c>
      <c r="M202" s="27">
        <v>2</v>
      </c>
    </row>
    <row r="203" spans="2:14" x14ac:dyDescent="0.2">
      <c r="C203" s="27">
        <v>6</v>
      </c>
      <c r="D203" s="27">
        <v>1033</v>
      </c>
      <c r="E203" s="28">
        <v>44210</v>
      </c>
      <c r="F203" s="27">
        <v>600</v>
      </c>
      <c r="H203" s="21">
        <v>6</v>
      </c>
      <c r="I203" s="21">
        <v>4</v>
      </c>
      <c r="J203" s="30">
        <v>6</v>
      </c>
      <c r="K203" s="27" t="s">
        <v>129</v>
      </c>
      <c r="L203" s="27">
        <v>133.16999999999999</v>
      </c>
      <c r="M203" s="27">
        <v>-1</v>
      </c>
    </row>
    <row r="204" spans="2:14" x14ac:dyDescent="0.2">
      <c r="C204" s="27">
        <v>7</v>
      </c>
      <c r="D204" s="27">
        <v>1034</v>
      </c>
      <c r="E204" s="28">
        <v>44210</v>
      </c>
      <c r="F204" s="27">
        <v>700</v>
      </c>
      <c r="H204" s="21">
        <v>7</v>
      </c>
      <c r="I204" s="21">
        <v>4</v>
      </c>
      <c r="J204" s="30">
        <v>6</v>
      </c>
      <c r="K204" s="27" t="s">
        <v>130</v>
      </c>
      <c r="L204" s="27">
        <v>133.16999999999999</v>
      </c>
      <c r="M204" s="27">
        <v>1</v>
      </c>
    </row>
    <row r="205" spans="2:14" x14ac:dyDescent="0.2">
      <c r="C205" s="27">
        <v>8</v>
      </c>
      <c r="D205" s="27">
        <v>1036</v>
      </c>
      <c r="E205" s="28">
        <v>44214</v>
      </c>
      <c r="F205" s="27">
        <v>800</v>
      </c>
      <c r="H205" s="21">
        <v>8</v>
      </c>
      <c r="I205" s="21">
        <v>5</v>
      </c>
      <c r="J205" s="30">
        <v>21</v>
      </c>
      <c r="K205" s="27" t="s">
        <v>227</v>
      </c>
      <c r="L205" s="27">
        <v>1500</v>
      </c>
      <c r="M205" s="27">
        <v>2</v>
      </c>
    </row>
    <row r="206" spans="2:14" x14ac:dyDescent="0.2">
      <c r="C206" s="27">
        <v>9</v>
      </c>
      <c r="D206" s="27">
        <v>1040</v>
      </c>
      <c r="E206" s="28">
        <v>44214</v>
      </c>
      <c r="F206" s="27">
        <v>900</v>
      </c>
      <c r="H206" s="21">
        <v>9</v>
      </c>
      <c r="I206" s="21">
        <v>5</v>
      </c>
      <c r="J206" s="30">
        <v>21</v>
      </c>
      <c r="K206" s="27" t="s">
        <v>228</v>
      </c>
      <c r="L206" s="27">
        <v>1500</v>
      </c>
      <c r="M206" s="27">
        <v>2</v>
      </c>
    </row>
    <row r="207" spans="2:14" x14ac:dyDescent="0.2">
      <c r="C207" s="27">
        <v>10</v>
      </c>
      <c r="D207" s="27">
        <v>1042</v>
      </c>
      <c r="E207" s="28">
        <v>44214</v>
      </c>
      <c r="F207" s="27">
        <v>1000</v>
      </c>
      <c r="H207" s="21">
        <v>10</v>
      </c>
      <c r="I207" s="21">
        <v>5</v>
      </c>
      <c r="J207" s="30">
        <v>37</v>
      </c>
      <c r="K207" s="27" t="s">
        <v>17</v>
      </c>
      <c r="L207" s="27">
        <v>199.8</v>
      </c>
      <c r="M207" s="27">
        <v>2</v>
      </c>
    </row>
    <row r="208" spans="2:14" x14ac:dyDescent="0.2">
      <c r="C208" s="27">
        <v>11</v>
      </c>
      <c r="D208" s="27">
        <v>1043</v>
      </c>
      <c r="E208" s="28">
        <v>44214</v>
      </c>
      <c r="F208" s="27">
        <v>1100</v>
      </c>
      <c r="H208" s="21">
        <v>11</v>
      </c>
      <c r="I208" s="21">
        <v>5</v>
      </c>
      <c r="J208" s="30">
        <v>37</v>
      </c>
      <c r="K208" s="27" t="s">
        <v>184</v>
      </c>
      <c r="L208" s="27">
        <v>199.8</v>
      </c>
      <c r="M208" s="27">
        <v>2</v>
      </c>
    </row>
    <row r="209" spans="3:13" x14ac:dyDescent="0.2">
      <c r="C209" s="27">
        <v>12</v>
      </c>
      <c r="D209" s="27">
        <v>1044</v>
      </c>
      <c r="E209" s="28">
        <v>44214</v>
      </c>
      <c r="F209" s="27">
        <v>1200</v>
      </c>
      <c r="H209" s="21">
        <v>12</v>
      </c>
      <c r="I209" s="21">
        <v>5</v>
      </c>
      <c r="J209" s="30">
        <v>38</v>
      </c>
      <c r="K209" s="27" t="s">
        <v>185</v>
      </c>
      <c r="L209" s="27">
        <v>332.97</v>
      </c>
      <c r="M209" s="27">
        <v>4</v>
      </c>
    </row>
    <row r="210" spans="3:13" x14ac:dyDescent="0.2">
      <c r="C210" s="27">
        <v>13</v>
      </c>
      <c r="D210" s="27">
        <v>1046</v>
      </c>
      <c r="E210" s="28">
        <v>44214</v>
      </c>
      <c r="F210" s="27">
        <v>1300</v>
      </c>
      <c r="H210" s="21">
        <v>13</v>
      </c>
      <c r="I210" s="21">
        <v>5</v>
      </c>
      <c r="J210" s="30">
        <v>38</v>
      </c>
      <c r="K210" s="27" t="s">
        <v>186</v>
      </c>
      <c r="L210" s="27">
        <v>332.97</v>
      </c>
      <c r="M210" s="27">
        <v>4</v>
      </c>
    </row>
    <row r="211" spans="3:13" x14ac:dyDescent="0.2">
      <c r="C211" s="27">
        <v>14</v>
      </c>
      <c r="D211" s="27">
        <v>1048</v>
      </c>
      <c r="E211" s="28">
        <v>44214</v>
      </c>
      <c r="F211" s="27">
        <v>1400</v>
      </c>
      <c r="H211" s="21">
        <v>14</v>
      </c>
      <c r="I211" s="21">
        <v>5</v>
      </c>
      <c r="J211" s="30">
        <v>38</v>
      </c>
      <c r="K211" s="27" t="s">
        <v>187</v>
      </c>
      <c r="L211" s="27">
        <v>332.97</v>
      </c>
      <c r="M211" s="27">
        <v>4</v>
      </c>
    </row>
    <row r="212" spans="3:13" x14ac:dyDescent="0.2">
      <c r="C212" s="27">
        <v>15</v>
      </c>
      <c r="D212" s="27">
        <v>1049</v>
      </c>
      <c r="E212" s="28">
        <v>44214</v>
      </c>
      <c r="F212" s="27">
        <v>1500</v>
      </c>
      <c r="H212" s="21">
        <v>15</v>
      </c>
      <c r="I212" s="21">
        <v>5</v>
      </c>
      <c r="J212" s="30">
        <v>38</v>
      </c>
      <c r="K212" s="27" t="s">
        <v>188</v>
      </c>
      <c r="L212" s="27">
        <v>332.97</v>
      </c>
      <c r="M212" s="27">
        <v>4</v>
      </c>
    </row>
    <row r="213" spans="3:13" x14ac:dyDescent="0.2">
      <c r="C213" s="27">
        <v>16</v>
      </c>
      <c r="D213" s="27">
        <v>1051</v>
      </c>
      <c r="E213" s="28">
        <v>44214</v>
      </c>
      <c r="F213" s="27">
        <v>1600</v>
      </c>
      <c r="H213" s="21">
        <v>16</v>
      </c>
      <c r="I213" s="21">
        <v>6</v>
      </c>
      <c r="J213" s="30">
        <v>34</v>
      </c>
      <c r="K213" s="27" t="s">
        <v>175</v>
      </c>
      <c r="L213" s="27">
        <v>1010</v>
      </c>
      <c r="M213" s="27">
        <v>-1</v>
      </c>
    </row>
    <row r="214" spans="3:13" x14ac:dyDescent="0.2">
      <c r="C214" s="27">
        <v>17</v>
      </c>
      <c r="D214" s="27">
        <v>1052</v>
      </c>
      <c r="E214" s="28">
        <v>44214</v>
      </c>
      <c r="F214" s="27">
        <v>1700</v>
      </c>
      <c r="H214" s="21">
        <v>17</v>
      </c>
      <c r="I214" s="21">
        <v>6</v>
      </c>
      <c r="J214" s="30">
        <v>34</v>
      </c>
      <c r="K214" s="27" t="s">
        <v>176</v>
      </c>
      <c r="L214" s="27">
        <v>1010</v>
      </c>
      <c r="M214" s="27">
        <v>1</v>
      </c>
    </row>
    <row r="215" spans="3:13" x14ac:dyDescent="0.2">
      <c r="C215" s="27">
        <v>18</v>
      </c>
      <c r="D215" s="27">
        <v>1054</v>
      </c>
      <c r="E215" s="28">
        <v>44214</v>
      </c>
      <c r="F215" s="27">
        <v>1800</v>
      </c>
      <c r="H215" s="21">
        <v>18</v>
      </c>
      <c r="I215" s="21">
        <v>7</v>
      </c>
      <c r="J215" s="30">
        <v>44</v>
      </c>
      <c r="K215" s="27" t="s">
        <v>196</v>
      </c>
      <c r="L215" s="27">
        <v>504.69</v>
      </c>
      <c r="M215" s="27">
        <v>2</v>
      </c>
    </row>
    <row r="216" spans="3:13" x14ac:dyDescent="0.2">
      <c r="C216" s="27">
        <v>19</v>
      </c>
      <c r="D216" s="27">
        <v>1056</v>
      </c>
      <c r="E216" s="28">
        <v>44214</v>
      </c>
      <c r="F216" s="27">
        <v>1900</v>
      </c>
      <c r="H216" s="21">
        <v>19</v>
      </c>
      <c r="I216" s="21">
        <v>7</v>
      </c>
      <c r="J216" s="30">
        <v>44</v>
      </c>
      <c r="K216" s="27" t="s">
        <v>197</v>
      </c>
      <c r="L216" s="27">
        <v>504.69</v>
      </c>
      <c r="M216" s="27">
        <v>2</v>
      </c>
    </row>
    <row r="217" spans="3:13" x14ac:dyDescent="0.2">
      <c r="C217" s="27">
        <v>20</v>
      </c>
      <c r="D217" s="27">
        <v>1057</v>
      </c>
      <c r="E217" s="28">
        <v>44214</v>
      </c>
      <c r="F217" s="27">
        <v>2000</v>
      </c>
      <c r="H217" s="21">
        <v>20</v>
      </c>
      <c r="I217" s="21">
        <v>8</v>
      </c>
      <c r="J217" s="30">
        <v>34</v>
      </c>
      <c r="K217" s="27" t="s">
        <v>177</v>
      </c>
      <c r="L217" s="27">
        <v>1010</v>
      </c>
      <c r="M217" s="27">
        <v>2</v>
      </c>
    </row>
    <row r="218" spans="3:13" x14ac:dyDescent="0.2">
      <c r="C218" s="27">
        <v>21</v>
      </c>
      <c r="D218" s="27">
        <v>1058</v>
      </c>
      <c r="E218" s="28">
        <v>44214</v>
      </c>
      <c r="F218" s="27">
        <v>2100</v>
      </c>
      <c r="H218" s="21">
        <v>21</v>
      </c>
      <c r="I218" s="21">
        <v>8</v>
      </c>
      <c r="J218" s="30">
        <v>34</v>
      </c>
      <c r="K218" s="27" t="s">
        <v>178</v>
      </c>
      <c r="L218" s="27">
        <v>1010</v>
      </c>
      <c r="M218" s="27">
        <v>2</v>
      </c>
    </row>
    <row r="219" spans="3:13" x14ac:dyDescent="0.2">
      <c r="C219" s="27">
        <v>22</v>
      </c>
      <c r="D219" s="27">
        <v>1064</v>
      </c>
      <c r="E219" s="28">
        <v>44215</v>
      </c>
      <c r="F219" s="27">
        <v>2200</v>
      </c>
      <c r="H219" s="21">
        <v>22</v>
      </c>
      <c r="I219" s="21">
        <v>9</v>
      </c>
      <c r="J219" s="30">
        <v>22</v>
      </c>
      <c r="K219" s="27" t="s">
        <v>30</v>
      </c>
      <c r="L219" s="27">
        <v>50.75</v>
      </c>
      <c r="M219" s="27">
        <v>2</v>
      </c>
    </row>
    <row r="220" spans="3:13" x14ac:dyDescent="0.2">
      <c r="C220" s="27">
        <v>23</v>
      </c>
      <c r="D220" s="27">
        <v>1091</v>
      </c>
      <c r="E220" s="28">
        <v>44244</v>
      </c>
      <c r="F220" s="27">
        <v>2500</v>
      </c>
      <c r="H220" s="21">
        <v>23</v>
      </c>
      <c r="I220" s="21">
        <v>9</v>
      </c>
      <c r="J220" s="30">
        <v>22</v>
      </c>
      <c r="K220" s="27" t="s">
        <v>142</v>
      </c>
      <c r="L220" s="27">
        <v>50.75</v>
      </c>
      <c r="M220" s="27">
        <v>2</v>
      </c>
    </row>
    <row r="221" spans="3:13" x14ac:dyDescent="0.2">
      <c r="C221" s="27">
        <v>24</v>
      </c>
      <c r="D221" s="27">
        <v>1089</v>
      </c>
      <c r="E221" s="28">
        <v>44251</v>
      </c>
      <c r="F221" s="27">
        <v>2300</v>
      </c>
      <c r="H221" s="21">
        <v>24</v>
      </c>
      <c r="I221" s="21">
        <v>9</v>
      </c>
      <c r="J221" s="30">
        <v>23</v>
      </c>
      <c r="K221" s="27" t="s">
        <v>143</v>
      </c>
      <c r="L221" s="27">
        <v>104.5</v>
      </c>
      <c r="M221" s="27">
        <v>14</v>
      </c>
    </row>
    <row r="222" spans="3:13" x14ac:dyDescent="0.2">
      <c r="C222" s="27">
        <v>25</v>
      </c>
      <c r="D222" s="27">
        <v>1090</v>
      </c>
      <c r="E222" s="28">
        <v>44251</v>
      </c>
      <c r="F222" s="27">
        <v>2400</v>
      </c>
      <c r="H222" s="21">
        <v>25</v>
      </c>
      <c r="I222" s="21">
        <v>9</v>
      </c>
      <c r="J222" s="30">
        <v>23</v>
      </c>
      <c r="K222" s="27" t="s">
        <v>144</v>
      </c>
      <c r="L222" s="27">
        <v>104.5</v>
      </c>
      <c r="M222" s="27">
        <v>14</v>
      </c>
    </row>
    <row r="223" spans="3:13" x14ac:dyDescent="0.2">
      <c r="C223" s="27">
        <v>26</v>
      </c>
      <c r="D223" s="27">
        <v>1102</v>
      </c>
      <c r="E223" s="28">
        <v>44253</v>
      </c>
      <c r="F223" s="27">
        <v>2600</v>
      </c>
      <c r="H223" s="21">
        <v>26</v>
      </c>
      <c r="I223" s="21">
        <v>9</v>
      </c>
      <c r="J223" s="30">
        <v>23</v>
      </c>
      <c r="K223" s="27" t="s">
        <v>145</v>
      </c>
      <c r="L223" s="27">
        <v>104.5</v>
      </c>
      <c r="M223" s="27">
        <v>14</v>
      </c>
    </row>
    <row r="224" spans="3:13" x14ac:dyDescent="0.2">
      <c r="C224" s="27">
        <v>27</v>
      </c>
      <c r="D224" s="27">
        <v>1105</v>
      </c>
      <c r="E224" s="28">
        <v>44253</v>
      </c>
      <c r="F224" s="27">
        <v>2700</v>
      </c>
      <c r="H224" s="21">
        <v>27</v>
      </c>
      <c r="I224" s="21">
        <v>9</v>
      </c>
      <c r="J224" s="30">
        <v>23</v>
      </c>
      <c r="K224" s="27" t="s">
        <v>146</v>
      </c>
      <c r="L224" s="27">
        <v>104.5</v>
      </c>
      <c r="M224" s="27">
        <v>14</v>
      </c>
    </row>
    <row r="225" spans="3:13" x14ac:dyDescent="0.2">
      <c r="C225" s="27">
        <v>28</v>
      </c>
      <c r="D225" s="27">
        <v>1111</v>
      </c>
      <c r="E225" s="28">
        <v>44253</v>
      </c>
      <c r="F225" s="27">
        <v>2900</v>
      </c>
      <c r="H225" s="21">
        <v>28</v>
      </c>
      <c r="I225" s="21">
        <v>9</v>
      </c>
      <c r="J225" s="30">
        <v>23</v>
      </c>
      <c r="K225" s="27" t="s">
        <v>147</v>
      </c>
      <c r="L225" s="27">
        <v>104.5</v>
      </c>
      <c r="M225" s="27">
        <v>14</v>
      </c>
    </row>
    <row r="226" spans="3:13" x14ac:dyDescent="0.2">
      <c r="C226" s="27">
        <v>29</v>
      </c>
      <c r="D226" s="27">
        <v>1117</v>
      </c>
      <c r="E226" s="28">
        <v>44259</v>
      </c>
      <c r="F226" s="27">
        <v>3100</v>
      </c>
      <c r="H226" s="21">
        <v>29</v>
      </c>
      <c r="I226" s="21">
        <v>9</v>
      </c>
      <c r="J226" s="30">
        <v>23</v>
      </c>
      <c r="K226" s="27" t="s">
        <v>148</v>
      </c>
      <c r="L226" s="27">
        <v>104.5</v>
      </c>
      <c r="M226" s="27">
        <v>14</v>
      </c>
    </row>
    <row r="227" spans="3:13" x14ac:dyDescent="0.2">
      <c r="C227" s="27">
        <v>30</v>
      </c>
      <c r="D227" s="27">
        <v>1119</v>
      </c>
      <c r="E227" s="28">
        <v>44259</v>
      </c>
      <c r="F227" s="27">
        <v>3200</v>
      </c>
      <c r="H227" s="21">
        <v>30</v>
      </c>
      <c r="I227" s="21">
        <v>9</v>
      </c>
      <c r="J227" s="30">
        <v>23</v>
      </c>
      <c r="K227" s="27" t="s">
        <v>149</v>
      </c>
      <c r="L227" s="27">
        <v>104.5</v>
      </c>
      <c r="M227" s="27">
        <v>14</v>
      </c>
    </row>
    <row r="228" spans="3:13" x14ac:dyDescent="0.2">
      <c r="C228" s="27">
        <v>31</v>
      </c>
      <c r="D228" s="27">
        <v>1107</v>
      </c>
      <c r="E228" s="28">
        <v>44260</v>
      </c>
      <c r="F228" s="27">
        <v>2800</v>
      </c>
      <c r="H228" s="21">
        <v>31</v>
      </c>
      <c r="I228" s="21">
        <v>9</v>
      </c>
      <c r="J228" s="30">
        <v>23</v>
      </c>
      <c r="K228" s="27" t="s">
        <v>150</v>
      </c>
      <c r="L228" s="27">
        <v>104.5</v>
      </c>
      <c r="M228" s="27">
        <v>14</v>
      </c>
    </row>
    <row r="229" spans="3:13" x14ac:dyDescent="0.2">
      <c r="C229" s="27">
        <v>32</v>
      </c>
      <c r="D229" s="27">
        <v>1114</v>
      </c>
      <c r="E229" s="28">
        <v>44263</v>
      </c>
      <c r="F229" s="27">
        <v>3000</v>
      </c>
      <c r="H229" s="21">
        <v>32</v>
      </c>
      <c r="I229" s="21">
        <v>9</v>
      </c>
      <c r="J229" s="30">
        <v>23</v>
      </c>
      <c r="K229" s="27" t="s">
        <v>151</v>
      </c>
      <c r="L229" s="27">
        <v>104.5</v>
      </c>
      <c r="M229" s="27">
        <v>14</v>
      </c>
    </row>
    <row r="230" spans="3:13" x14ac:dyDescent="0.2">
      <c r="C230" s="27">
        <v>33</v>
      </c>
      <c r="D230" s="27">
        <v>1150</v>
      </c>
      <c r="E230" s="28">
        <v>44313</v>
      </c>
      <c r="F230" s="27">
        <v>3300</v>
      </c>
      <c r="H230" s="21">
        <v>33</v>
      </c>
      <c r="I230" s="21">
        <v>9</v>
      </c>
      <c r="J230" s="30">
        <v>23</v>
      </c>
      <c r="K230" s="27" t="s">
        <v>152</v>
      </c>
      <c r="L230" s="27">
        <v>104.5</v>
      </c>
      <c r="M230" s="27">
        <v>14</v>
      </c>
    </row>
    <row r="231" spans="3:13" x14ac:dyDescent="0.2">
      <c r="C231" s="27">
        <v>34</v>
      </c>
      <c r="D231" s="27">
        <v>1151</v>
      </c>
      <c r="E231" s="28">
        <v>44314</v>
      </c>
      <c r="F231" s="27">
        <v>3400</v>
      </c>
      <c r="H231" s="21">
        <v>34</v>
      </c>
      <c r="I231" s="21">
        <v>9</v>
      </c>
      <c r="J231" s="30">
        <v>23</v>
      </c>
      <c r="K231" s="27" t="s">
        <v>153</v>
      </c>
      <c r="L231" s="27">
        <v>104.5</v>
      </c>
      <c r="M231" s="27">
        <v>14</v>
      </c>
    </row>
    <row r="232" spans="3:13" x14ac:dyDescent="0.2">
      <c r="C232" s="27">
        <v>35</v>
      </c>
      <c r="D232" s="27">
        <v>1157</v>
      </c>
      <c r="E232" s="28">
        <v>44333</v>
      </c>
      <c r="F232" s="27">
        <v>3500</v>
      </c>
      <c r="H232" s="21">
        <v>35</v>
      </c>
      <c r="I232" s="21">
        <v>9</v>
      </c>
      <c r="J232" s="30">
        <v>23</v>
      </c>
      <c r="K232" s="27" t="s">
        <v>154</v>
      </c>
      <c r="L232" s="27">
        <v>104.5</v>
      </c>
      <c r="M232" s="27">
        <v>14</v>
      </c>
    </row>
    <row r="233" spans="3:13" x14ac:dyDescent="0.2">
      <c r="C233" s="27">
        <v>36</v>
      </c>
      <c r="D233" s="27">
        <v>1160</v>
      </c>
      <c r="E233" s="28">
        <v>44334</v>
      </c>
      <c r="F233" s="27">
        <v>3600</v>
      </c>
      <c r="H233" s="21">
        <v>36</v>
      </c>
      <c r="I233" s="21">
        <v>9</v>
      </c>
      <c r="J233" s="30">
        <v>23</v>
      </c>
      <c r="K233" s="27" t="s">
        <v>155</v>
      </c>
      <c r="L233" s="27">
        <v>104.5</v>
      </c>
      <c r="M233" s="27">
        <v>14</v>
      </c>
    </row>
    <row r="234" spans="3:13" x14ac:dyDescent="0.2">
      <c r="C234" s="27">
        <v>37</v>
      </c>
      <c r="D234" s="27">
        <v>1168</v>
      </c>
      <c r="E234" s="28">
        <v>44334</v>
      </c>
      <c r="F234" s="27">
        <v>3700</v>
      </c>
      <c r="H234" s="21">
        <v>37</v>
      </c>
      <c r="I234" s="21">
        <v>9</v>
      </c>
      <c r="J234" s="30">
        <v>23</v>
      </c>
      <c r="K234" s="27" t="s">
        <v>156</v>
      </c>
      <c r="L234" s="27">
        <v>104.5</v>
      </c>
      <c r="M234" s="27">
        <v>14</v>
      </c>
    </row>
    <row r="235" spans="3:13" x14ac:dyDescent="0.2">
      <c r="C235" s="27">
        <v>38</v>
      </c>
      <c r="D235" s="27">
        <v>1169</v>
      </c>
      <c r="E235" s="28">
        <v>44334</v>
      </c>
      <c r="F235" s="27">
        <v>3800</v>
      </c>
      <c r="H235" s="21">
        <v>38</v>
      </c>
      <c r="I235" s="21">
        <v>10</v>
      </c>
      <c r="J235" s="30">
        <v>28</v>
      </c>
      <c r="K235" s="27" t="s">
        <v>170</v>
      </c>
      <c r="L235" s="27">
        <v>1040</v>
      </c>
      <c r="M235" s="27">
        <v>1</v>
      </c>
    </row>
    <row r="236" spans="3:13" x14ac:dyDescent="0.2">
      <c r="C236" s="27">
        <v>39</v>
      </c>
      <c r="D236" s="27">
        <v>1170</v>
      </c>
      <c r="E236" s="28">
        <v>44334</v>
      </c>
      <c r="F236" s="27">
        <v>3900</v>
      </c>
      <c r="H236" s="21">
        <v>39</v>
      </c>
      <c r="I236" s="21">
        <v>11</v>
      </c>
      <c r="J236" s="30">
        <v>24</v>
      </c>
      <c r="K236" s="27" t="s">
        <v>229</v>
      </c>
      <c r="L236" s="27">
        <v>1272</v>
      </c>
      <c r="M236" s="27">
        <v>1</v>
      </c>
    </row>
    <row r="237" spans="3:13" x14ac:dyDescent="0.2">
      <c r="C237" s="27">
        <v>40</v>
      </c>
      <c r="D237" s="27">
        <v>1171</v>
      </c>
      <c r="E237" s="28">
        <v>44334</v>
      </c>
      <c r="F237" s="27">
        <v>4000</v>
      </c>
      <c r="H237" s="21">
        <v>40</v>
      </c>
      <c r="I237" s="21">
        <v>12</v>
      </c>
      <c r="J237" s="30">
        <v>9</v>
      </c>
      <c r="K237" s="27" t="s">
        <v>39</v>
      </c>
      <c r="L237" s="27">
        <v>69.53</v>
      </c>
      <c r="M237" s="27">
        <v>4</v>
      </c>
    </row>
    <row r="238" spans="3:13" x14ac:dyDescent="0.2">
      <c r="C238" s="27">
        <v>41</v>
      </c>
      <c r="D238" s="27">
        <v>1173</v>
      </c>
      <c r="E238" s="28">
        <v>44334</v>
      </c>
      <c r="F238" s="27">
        <v>4100</v>
      </c>
      <c r="H238" s="21">
        <v>41</v>
      </c>
      <c r="I238" s="21">
        <v>12</v>
      </c>
      <c r="J238" s="30">
        <v>9</v>
      </c>
      <c r="K238" s="27" t="s">
        <v>138</v>
      </c>
      <c r="L238" s="27">
        <v>69.53</v>
      </c>
      <c r="M238" s="27">
        <v>4</v>
      </c>
    </row>
    <row r="239" spans="3:13" x14ac:dyDescent="0.2">
      <c r="H239" s="21">
        <v>42</v>
      </c>
      <c r="I239" s="21">
        <v>12</v>
      </c>
      <c r="J239" s="30">
        <v>10</v>
      </c>
      <c r="K239" s="27" t="s">
        <v>139</v>
      </c>
      <c r="L239" s="27">
        <v>89.41</v>
      </c>
      <c r="M239" s="27">
        <v>4</v>
      </c>
    </row>
    <row r="240" spans="3:13" x14ac:dyDescent="0.2">
      <c r="H240" s="21">
        <v>43</v>
      </c>
      <c r="I240" s="21">
        <v>12</v>
      </c>
      <c r="J240" s="30">
        <v>10</v>
      </c>
      <c r="K240" s="27" t="s">
        <v>140</v>
      </c>
      <c r="L240" s="27">
        <v>89.41</v>
      </c>
      <c r="M240" s="27">
        <v>4</v>
      </c>
    </row>
    <row r="241" spans="8:13" x14ac:dyDescent="0.2">
      <c r="H241" s="21">
        <v>44</v>
      </c>
      <c r="I241" s="21">
        <v>13</v>
      </c>
      <c r="J241" s="30">
        <v>7</v>
      </c>
      <c r="K241" s="27" t="s">
        <v>131</v>
      </c>
      <c r="L241" s="27">
        <v>1435</v>
      </c>
      <c r="M241" s="27">
        <v>2</v>
      </c>
    </row>
    <row r="242" spans="8:13" x14ac:dyDescent="0.2">
      <c r="H242" s="21">
        <v>45</v>
      </c>
      <c r="I242" s="21">
        <v>13</v>
      </c>
      <c r="J242" s="30">
        <v>7</v>
      </c>
      <c r="K242" s="27" t="s">
        <v>132</v>
      </c>
      <c r="L242" s="27">
        <v>1435</v>
      </c>
      <c r="M242" s="27">
        <v>2</v>
      </c>
    </row>
    <row r="243" spans="8:13" x14ac:dyDescent="0.2">
      <c r="H243" s="21">
        <v>46</v>
      </c>
      <c r="I243" s="21">
        <v>13</v>
      </c>
      <c r="J243" s="30">
        <v>42</v>
      </c>
      <c r="K243" s="27" t="s">
        <v>192</v>
      </c>
      <c r="L243" s="27">
        <v>1250</v>
      </c>
      <c r="M243" s="27">
        <v>2</v>
      </c>
    </row>
    <row r="244" spans="8:13" x14ac:dyDescent="0.2">
      <c r="H244" s="21">
        <v>47</v>
      </c>
      <c r="I244" s="21">
        <v>13</v>
      </c>
      <c r="J244" s="30">
        <v>42</v>
      </c>
      <c r="K244" s="27" t="s">
        <v>193</v>
      </c>
      <c r="L244" s="27">
        <v>1250</v>
      </c>
      <c r="M244" s="27">
        <v>2</v>
      </c>
    </row>
    <row r="245" spans="8:13" x14ac:dyDescent="0.2">
      <c r="H245" s="21">
        <v>48</v>
      </c>
      <c r="I245" s="21">
        <v>14</v>
      </c>
      <c r="J245" s="30">
        <v>14</v>
      </c>
      <c r="K245" s="27" t="s">
        <v>215</v>
      </c>
      <c r="L245" s="27">
        <v>1090.9100000000001</v>
      </c>
      <c r="M245" s="27">
        <v>1</v>
      </c>
    </row>
    <row r="246" spans="8:13" x14ac:dyDescent="0.2">
      <c r="H246" s="21">
        <v>49</v>
      </c>
      <c r="I246" s="21">
        <v>15</v>
      </c>
      <c r="J246" s="30">
        <v>18</v>
      </c>
      <c r="K246" s="27" t="s">
        <v>220</v>
      </c>
      <c r="L246" s="27">
        <v>710</v>
      </c>
      <c r="M246" s="27">
        <v>1</v>
      </c>
    </row>
    <row r="247" spans="8:13" x14ac:dyDescent="0.2">
      <c r="H247" s="21">
        <v>50</v>
      </c>
      <c r="I247" s="21">
        <v>15</v>
      </c>
      <c r="J247" s="30">
        <v>20</v>
      </c>
      <c r="K247" s="27" t="s">
        <v>226</v>
      </c>
      <c r="L247" s="27">
        <v>1170</v>
      </c>
      <c r="M247" s="27">
        <v>1</v>
      </c>
    </row>
    <row r="248" spans="8:13" x14ac:dyDescent="0.2">
      <c r="H248" s="21">
        <v>51</v>
      </c>
      <c r="I248" s="21">
        <v>16</v>
      </c>
      <c r="J248" s="30">
        <v>45</v>
      </c>
      <c r="K248" s="27" t="s">
        <v>198</v>
      </c>
      <c r="L248" s="27">
        <v>553.95000000000005</v>
      </c>
      <c r="M248" s="27">
        <v>1</v>
      </c>
    </row>
    <row r="249" spans="8:13" x14ac:dyDescent="0.2">
      <c r="H249" s="21">
        <v>52</v>
      </c>
      <c r="I249" s="21">
        <v>17</v>
      </c>
      <c r="J249" s="30">
        <v>48</v>
      </c>
      <c r="K249" s="27" t="s">
        <v>205</v>
      </c>
      <c r="L249" s="27">
        <v>1435</v>
      </c>
      <c r="M249" s="27">
        <v>1</v>
      </c>
    </row>
    <row r="250" spans="8:13" x14ac:dyDescent="0.2">
      <c r="H250" s="21">
        <v>53</v>
      </c>
      <c r="I250" s="21">
        <v>18</v>
      </c>
      <c r="J250" s="30">
        <v>16</v>
      </c>
      <c r="K250" s="27" t="s">
        <v>216</v>
      </c>
      <c r="L250" s="27">
        <v>226.07</v>
      </c>
      <c r="M250" s="27">
        <v>3</v>
      </c>
    </row>
    <row r="251" spans="8:13" x14ac:dyDescent="0.2">
      <c r="H251" s="21">
        <v>54</v>
      </c>
      <c r="I251" s="21">
        <v>18</v>
      </c>
      <c r="J251" s="30">
        <v>16</v>
      </c>
      <c r="K251" s="27" t="s">
        <v>217</v>
      </c>
      <c r="L251" s="27">
        <v>226.07</v>
      </c>
      <c r="M251" s="27">
        <v>3</v>
      </c>
    </row>
    <row r="252" spans="8:13" x14ac:dyDescent="0.2">
      <c r="H252" s="21">
        <v>55</v>
      </c>
      <c r="I252" s="21">
        <v>18</v>
      </c>
      <c r="J252" s="30">
        <v>16</v>
      </c>
      <c r="K252" s="27" t="s">
        <v>218</v>
      </c>
      <c r="L252" s="27">
        <v>226.07</v>
      </c>
      <c r="M252" s="27">
        <v>3</v>
      </c>
    </row>
    <row r="253" spans="8:13" x14ac:dyDescent="0.2">
      <c r="H253" s="21">
        <v>56</v>
      </c>
      <c r="I253" s="21">
        <v>18</v>
      </c>
      <c r="J253" s="30">
        <v>17</v>
      </c>
      <c r="K253" s="27" t="s">
        <v>219</v>
      </c>
      <c r="L253" s="27">
        <v>172.63</v>
      </c>
      <c r="M253" s="27">
        <v>1</v>
      </c>
    </row>
    <row r="254" spans="8:13" x14ac:dyDescent="0.2">
      <c r="H254" s="21">
        <v>57</v>
      </c>
      <c r="I254" s="21">
        <v>18</v>
      </c>
      <c r="J254" s="30">
        <v>19</v>
      </c>
      <c r="K254" s="27" t="s">
        <v>224</v>
      </c>
      <c r="L254" s="27">
        <v>448.25</v>
      </c>
      <c r="M254" s="27">
        <v>2</v>
      </c>
    </row>
    <row r="255" spans="8:13" x14ac:dyDescent="0.2">
      <c r="H255" s="21">
        <v>58</v>
      </c>
      <c r="I255" s="21">
        <v>18</v>
      </c>
      <c r="J255" s="30">
        <v>19</v>
      </c>
      <c r="K255" s="27" t="s">
        <v>225</v>
      </c>
      <c r="L255" s="27">
        <v>448.25</v>
      </c>
      <c r="M255" s="27">
        <v>2</v>
      </c>
    </row>
    <row r="256" spans="8:13" x14ac:dyDescent="0.2">
      <c r="H256" s="21">
        <v>59</v>
      </c>
      <c r="I256" s="21">
        <v>19</v>
      </c>
      <c r="J256" s="30">
        <v>30</v>
      </c>
      <c r="K256" s="27" t="s">
        <v>172</v>
      </c>
      <c r="L256" s="27">
        <v>1842</v>
      </c>
      <c r="M256" s="27">
        <v>2</v>
      </c>
    </row>
    <row r="257" spans="8:13" x14ac:dyDescent="0.2">
      <c r="H257" s="21">
        <v>60</v>
      </c>
      <c r="I257" s="21">
        <v>19</v>
      </c>
      <c r="J257" s="30">
        <v>30</v>
      </c>
      <c r="K257" s="27" t="s">
        <v>173</v>
      </c>
      <c r="L257" s="27">
        <v>1842</v>
      </c>
      <c r="M257" s="27">
        <v>2</v>
      </c>
    </row>
    <row r="258" spans="8:13" x14ac:dyDescent="0.2">
      <c r="H258" s="21">
        <v>61</v>
      </c>
      <c r="I258" s="21">
        <v>19</v>
      </c>
      <c r="J258" s="30">
        <v>36</v>
      </c>
      <c r="K258" s="27" t="s">
        <v>182</v>
      </c>
      <c r="L258" s="27">
        <v>1991</v>
      </c>
      <c r="M258" s="27">
        <v>2</v>
      </c>
    </row>
    <row r="259" spans="8:13" x14ac:dyDescent="0.2">
      <c r="H259" s="21">
        <v>62</v>
      </c>
      <c r="I259" s="21">
        <v>19</v>
      </c>
      <c r="J259" s="30">
        <v>36</v>
      </c>
      <c r="K259" s="27" t="s">
        <v>183</v>
      </c>
      <c r="L259" s="27">
        <v>1991</v>
      </c>
      <c r="M259" s="27">
        <v>2</v>
      </c>
    </row>
    <row r="260" spans="8:13" x14ac:dyDescent="0.2">
      <c r="H260" s="21">
        <v>63</v>
      </c>
      <c r="I260" s="21">
        <v>20</v>
      </c>
      <c r="J260" s="30">
        <v>31</v>
      </c>
      <c r="K260" s="27" t="s">
        <v>66</v>
      </c>
      <c r="L260" s="27">
        <v>2605</v>
      </c>
      <c r="M260" s="27">
        <v>2</v>
      </c>
    </row>
    <row r="261" spans="8:13" x14ac:dyDescent="0.2">
      <c r="H261" s="21">
        <v>64</v>
      </c>
      <c r="I261" s="21">
        <v>20</v>
      </c>
      <c r="J261" s="30">
        <v>31</v>
      </c>
      <c r="K261" s="27" t="s">
        <v>9</v>
      </c>
      <c r="L261" s="27">
        <v>2605</v>
      </c>
      <c r="M261" s="27">
        <v>2</v>
      </c>
    </row>
    <row r="262" spans="8:13" x14ac:dyDescent="0.2">
      <c r="H262" s="21">
        <v>65</v>
      </c>
      <c r="I262" s="21">
        <v>21</v>
      </c>
      <c r="J262" s="30">
        <v>35</v>
      </c>
      <c r="K262" s="27" t="s">
        <v>179</v>
      </c>
      <c r="L262" s="27">
        <v>1350</v>
      </c>
      <c r="M262" s="27">
        <v>1</v>
      </c>
    </row>
    <row r="263" spans="8:13" x14ac:dyDescent="0.2">
      <c r="H263" s="21">
        <v>66</v>
      </c>
      <c r="I263" s="21">
        <v>21</v>
      </c>
      <c r="J263" s="30">
        <v>35</v>
      </c>
      <c r="K263" s="27" t="s">
        <v>180</v>
      </c>
      <c r="L263" s="27">
        <v>1350</v>
      </c>
      <c r="M263" s="27">
        <v>-1</v>
      </c>
    </row>
    <row r="264" spans="8:13" x14ac:dyDescent="0.2">
      <c r="H264" s="21">
        <v>67</v>
      </c>
      <c r="I264" s="21">
        <v>22</v>
      </c>
      <c r="J264" s="30">
        <v>8</v>
      </c>
      <c r="K264" s="27" t="s">
        <v>133</v>
      </c>
      <c r="L264" s="27">
        <v>2000</v>
      </c>
      <c r="M264" s="27">
        <v>4</v>
      </c>
    </row>
    <row r="265" spans="8:13" x14ac:dyDescent="0.2">
      <c r="H265" s="21">
        <v>68</v>
      </c>
      <c r="I265" s="21">
        <v>22</v>
      </c>
      <c r="J265" s="30">
        <v>8</v>
      </c>
      <c r="K265" s="27" t="s">
        <v>134</v>
      </c>
      <c r="L265" s="27">
        <v>2000</v>
      </c>
      <c r="M265" s="27">
        <v>4</v>
      </c>
    </row>
    <row r="266" spans="8:13" x14ac:dyDescent="0.2">
      <c r="H266" s="21">
        <v>69</v>
      </c>
      <c r="I266" s="21">
        <v>22</v>
      </c>
      <c r="J266" s="30">
        <v>8</v>
      </c>
      <c r="K266" s="27" t="s">
        <v>136</v>
      </c>
      <c r="L266" s="27">
        <v>2000</v>
      </c>
      <c r="M266" s="27">
        <v>4</v>
      </c>
    </row>
    <row r="267" spans="8:13" x14ac:dyDescent="0.2">
      <c r="H267" s="21">
        <v>70</v>
      </c>
      <c r="I267" s="21">
        <v>22</v>
      </c>
      <c r="J267" s="30">
        <v>8</v>
      </c>
      <c r="K267" s="27" t="s">
        <v>137</v>
      </c>
      <c r="L267" s="27">
        <v>2000</v>
      </c>
      <c r="M267" s="27">
        <v>4</v>
      </c>
    </row>
    <row r="268" spans="8:13" x14ac:dyDescent="0.2">
      <c r="H268" s="21">
        <v>71</v>
      </c>
      <c r="I268" s="21">
        <v>22</v>
      </c>
      <c r="J268" s="30">
        <v>29</v>
      </c>
      <c r="K268" s="27" t="s">
        <v>171</v>
      </c>
      <c r="L268" s="27">
        <v>1435</v>
      </c>
      <c r="M268" s="27">
        <v>-2</v>
      </c>
    </row>
    <row r="269" spans="8:13" x14ac:dyDescent="0.2">
      <c r="H269" s="21">
        <v>72</v>
      </c>
      <c r="I269" s="21">
        <v>22</v>
      </c>
      <c r="J269" s="30">
        <v>29</v>
      </c>
      <c r="K269" s="27" t="s">
        <v>272</v>
      </c>
      <c r="L269" s="27">
        <v>1435</v>
      </c>
      <c r="M269" s="27">
        <v>-2</v>
      </c>
    </row>
    <row r="270" spans="8:13" x14ac:dyDescent="0.2">
      <c r="H270" s="21">
        <v>73</v>
      </c>
      <c r="I270" s="21">
        <v>22</v>
      </c>
      <c r="J270" s="30">
        <v>33</v>
      </c>
      <c r="K270" s="27" t="s">
        <v>174</v>
      </c>
      <c r="L270" s="27">
        <v>358.74</v>
      </c>
      <c r="M270" s="27">
        <v>-2</v>
      </c>
    </row>
    <row r="271" spans="8:13" x14ac:dyDescent="0.2">
      <c r="H271" s="21">
        <v>74</v>
      </c>
      <c r="I271" s="21">
        <v>22</v>
      </c>
      <c r="J271" s="30">
        <v>33</v>
      </c>
      <c r="K271" s="27" t="s">
        <v>273</v>
      </c>
      <c r="L271" s="27">
        <v>358.74</v>
      </c>
      <c r="M271" s="27">
        <v>-2</v>
      </c>
    </row>
    <row r="272" spans="8:13" x14ac:dyDescent="0.2">
      <c r="H272" s="21">
        <v>75</v>
      </c>
      <c r="I272" s="21">
        <v>23</v>
      </c>
      <c r="J272" s="30">
        <v>11</v>
      </c>
      <c r="K272" s="27" t="s">
        <v>210</v>
      </c>
      <c r="L272" s="27">
        <v>6665.33</v>
      </c>
      <c r="M272" s="27">
        <v>3</v>
      </c>
    </row>
    <row r="273" spans="8:13" x14ac:dyDescent="0.2">
      <c r="H273" s="21">
        <v>76</v>
      </c>
      <c r="I273" s="21">
        <v>23</v>
      </c>
      <c r="J273" s="30">
        <v>11</v>
      </c>
      <c r="K273" s="27" t="s">
        <v>211</v>
      </c>
      <c r="L273" s="27">
        <v>6665.33</v>
      </c>
      <c r="M273" s="27">
        <v>3</v>
      </c>
    </row>
    <row r="274" spans="8:13" x14ac:dyDescent="0.2">
      <c r="H274" s="21">
        <v>77</v>
      </c>
      <c r="I274" s="21">
        <v>23</v>
      </c>
      <c r="J274" s="30">
        <v>12</v>
      </c>
      <c r="K274" s="27" t="s">
        <v>212</v>
      </c>
      <c r="L274" s="27">
        <v>6065.33</v>
      </c>
      <c r="M274" s="27">
        <v>3</v>
      </c>
    </row>
    <row r="275" spans="8:13" x14ac:dyDescent="0.2">
      <c r="H275" s="21">
        <v>78</v>
      </c>
      <c r="I275" s="21">
        <v>26</v>
      </c>
      <c r="J275" s="30">
        <v>26</v>
      </c>
      <c r="K275" s="27" t="s">
        <v>157</v>
      </c>
      <c r="L275" s="27">
        <v>374.63</v>
      </c>
      <c r="M275" s="27">
        <v>6</v>
      </c>
    </row>
    <row r="276" spans="8:13" x14ac:dyDescent="0.2">
      <c r="H276" s="21">
        <v>79</v>
      </c>
      <c r="I276" s="21">
        <v>26</v>
      </c>
      <c r="J276" s="30">
        <v>26</v>
      </c>
      <c r="K276" s="27" t="s">
        <v>158</v>
      </c>
      <c r="L276" s="27">
        <v>374.63</v>
      </c>
      <c r="M276" s="27">
        <v>6</v>
      </c>
    </row>
    <row r="277" spans="8:13" x14ac:dyDescent="0.2">
      <c r="H277" s="21">
        <v>80</v>
      </c>
      <c r="I277" s="21">
        <v>26</v>
      </c>
      <c r="J277" s="30">
        <v>26</v>
      </c>
      <c r="K277" s="27" t="s">
        <v>161</v>
      </c>
      <c r="L277" s="27">
        <v>374.63</v>
      </c>
      <c r="M277" s="27">
        <v>6</v>
      </c>
    </row>
    <row r="278" spans="8:13" x14ac:dyDescent="0.2">
      <c r="H278" s="21">
        <v>81</v>
      </c>
      <c r="I278" s="21">
        <v>26</v>
      </c>
      <c r="J278" s="30">
        <v>26</v>
      </c>
      <c r="K278" s="27" t="s">
        <v>162</v>
      </c>
      <c r="L278" s="27">
        <v>374.63</v>
      </c>
      <c r="M278" s="27">
        <v>6</v>
      </c>
    </row>
    <row r="279" spans="8:13" x14ac:dyDescent="0.2">
      <c r="H279" s="21">
        <v>82</v>
      </c>
      <c r="I279" s="21">
        <v>26</v>
      </c>
      <c r="J279" s="30">
        <v>26</v>
      </c>
      <c r="K279" s="27" t="s">
        <v>164</v>
      </c>
      <c r="L279" s="27">
        <v>374.63</v>
      </c>
      <c r="M279" s="27">
        <v>6</v>
      </c>
    </row>
    <row r="280" spans="8:13" x14ac:dyDescent="0.2">
      <c r="H280" s="21">
        <v>83</v>
      </c>
      <c r="I280" s="21">
        <v>26</v>
      </c>
      <c r="J280" s="30">
        <v>26</v>
      </c>
      <c r="K280" s="27" t="s">
        <v>165</v>
      </c>
      <c r="L280" s="27">
        <v>374.63</v>
      </c>
      <c r="M280" s="27">
        <v>6</v>
      </c>
    </row>
    <row r="281" spans="8:13" x14ac:dyDescent="0.2">
      <c r="H281" s="21">
        <v>84</v>
      </c>
      <c r="I281" s="21">
        <v>27</v>
      </c>
      <c r="J281" s="30">
        <v>13</v>
      </c>
      <c r="K281" s="27" t="s">
        <v>231</v>
      </c>
      <c r="L281" s="27">
        <v>499.5</v>
      </c>
      <c r="M281" s="27">
        <v>3</v>
      </c>
    </row>
    <row r="282" spans="8:13" x14ac:dyDescent="0.2">
      <c r="H282" s="21">
        <v>85</v>
      </c>
      <c r="I282" s="21">
        <v>27</v>
      </c>
      <c r="J282" s="30">
        <v>13</v>
      </c>
      <c r="K282" s="27" t="s">
        <v>213</v>
      </c>
      <c r="L282" s="27">
        <v>499.5</v>
      </c>
      <c r="M282" s="27">
        <v>3</v>
      </c>
    </row>
    <row r="283" spans="8:13" x14ac:dyDescent="0.2">
      <c r="H283" s="21">
        <v>86</v>
      </c>
      <c r="I283" s="21">
        <v>27</v>
      </c>
      <c r="J283" s="30">
        <v>13</v>
      </c>
      <c r="K283" s="27" t="s">
        <v>214</v>
      </c>
      <c r="L283" s="27">
        <v>499.5</v>
      </c>
      <c r="M283" s="27">
        <v>3</v>
      </c>
    </row>
    <row r="284" spans="8:13" x14ac:dyDescent="0.2">
      <c r="H284" s="21">
        <v>87</v>
      </c>
      <c r="I284" s="21">
        <v>31</v>
      </c>
      <c r="J284" s="30">
        <v>26</v>
      </c>
      <c r="K284" s="27" t="s">
        <v>159</v>
      </c>
      <c r="L284" s="27">
        <v>374.63</v>
      </c>
      <c r="M284" s="27">
        <v>3</v>
      </c>
    </row>
    <row r="285" spans="8:13" x14ac:dyDescent="0.2">
      <c r="H285" s="21">
        <v>88</v>
      </c>
      <c r="I285" s="21">
        <v>31</v>
      </c>
      <c r="J285" s="30">
        <v>26</v>
      </c>
      <c r="K285" s="27" t="s">
        <v>160</v>
      </c>
      <c r="L285" s="27">
        <v>374.63</v>
      </c>
      <c r="M285" s="27">
        <v>3</v>
      </c>
    </row>
    <row r="286" spans="8:13" x14ac:dyDescent="0.2">
      <c r="H286" s="21">
        <v>89</v>
      </c>
      <c r="I286" s="21">
        <v>31</v>
      </c>
      <c r="J286" s="30">
        <v>26</v>
      </c>
      <c r="K286" s="27" t="s">
        <v>163</v>
      </c>
      <c r="L286" s="27">
        <v>374.63</v>
      </c>
      <c r="M286" s="27">
        <v>3</v>
      </c>
    </row>
    <row r="287" spans="8:13" x14ac:dyDescent="0.2">
      <c r="H287" s="21">
        <v>90</v>
      </c>
      <c r="I287" s="21">
        <v>31</v>
      </c>
      <c r="J287" s="30">
        <v>28</v>
      </c>
      <c r="K287" s="27" t="s">
        <v>168</v>
      </c>
      <c r="L287" s="27">
        <v>1200</v>
      </c>
      <c r="M287" s="27">
        <v>2</v>
      </c>
    </row>
    <row r="288" spans="8:13" x14ac:dyDescent="0.2">
      <c r="H288" s="21">
        <v>91</v>
      </c>
      <c r="I288" s="21">
        <v>31</v>
      </c>
      <c r="J288" s="30">
        <v>28</v>
      </c>
      <c r="K288" s="27" t="s">
        <v>169</v>
      </c>
      <c r="L288" s="27">
        <v>1200</v>
      </c>
      <c r="M288" s="27">
        <v>2</v>
      </c>
    </row>
    <row r="289" spans="8:19" x14ac:dyDescent="0.2">
      <c r="H289" s="21">
        <v>92</v>
      </c>
      <c r="I289" s="21">
        <v>31</v>
      </c>
      <c r="J289" s="30">
        <v>43</v>
      </c>
      <c r="K289" s="27" t="s">
        <v>194</v>
      </c>
      <c r="L289" s="27">
        <v>1435</v>
      </c>
      <c r="M289" s="27">
        <v>-1</v>
      </c>
    </row>
    <row r="290" spans="8:19" x14ac:dyDescent="0.2">
      <c r="H290" s="21">
        <v>93</v>
      </c>
      <c r="I290" s="21">
        <v>31</v>
      </c>
      <c r="J290" s="30">
        <v>43</v>
      </c>
      <c r="K290" s="27" t="s">
        <v>195</v>
      </c>
      <c r="L290" s="27">
        <v>1435</v>
      </c>
      <c r="M290" s="27">
        <v>1</v>
      </c>
    </row>
    <row r="291" spans="8:19" x14ac:dyDescent="0.2">
      <c r="H291" s="21">
        <v>94</v>
      </c>
      <c r="I291" s="21">
        <v>32</v>
      </c>
      <c r="J291" s="30">
        <v>18</v>
      </c>
      <c r="K291" s="27" t="s">
        <v>221</v>
      </c>
      <c r="L291" s="27">
        <v>710</v>
      </c>
      <c r="M291" s="27">
        <v>-1</v>
      </c>
    </row>
    <row r="292" spans="8:19" x14ac:dyDescent="0.2">
      <c r="H292" s="21">
        <v>95</v>
      </c>
      <c r="I292" s="21">
        <v>32</v>
      </c>
      <c r="J292" s="30">
        <v>18</v>
      </c>
      <c r="K292" s="27" t="s">
        <v>222</v>
      </c>
      <c r="L292" s="27">
        <v>710</v>
      </c>
      <c r="M292" s="27">
        <v>1</v>
      </c>
    </row>
    <row r="293" spans="8:19" x14ac:dyDescent="0.2">
      <c r="H293" s="21">
        <v>96</v>
      </c>
      <c r="I293" s="21">
        <v>32</v>
      </c>
      <c r="J293" s="30">
        <v>18</v>
      </c>
      <c r="K293" s="27" t="s">
        <v>223</v>
      </c>
      <c r="L293" s="27">
        <v>710</v>
      </c>
      <c r="M293" s="27">
        <v>1</v>
      </c>
    </row>
    <row r="294" spans="8:19" x14ac:dyDescent="0.2">
      <c r="H294" s="21">
        <v>97</v>
      </c>
      <c r="I294" s="21">
        <v>32</v>
      </c>
      <c r="J294" s="30">
        <v>27</v>
      </c>
      <c r="K294" s="27" t="s">
        <v>166</v>
      </c>
      <c r="L294" s="27">
        <v>358.74</v>
      </c>
      <c r="M294" s="27">
        <v>2</v>
      </c>
    </row>
    <row r="295" spans="8:19" x14ac:dyDescent="0.2">
      <c r="H295" s="21">
        <v>98</v>
      </c>
      <c r="I295" s="21">
        <v>32</v>
      </c>
      <c r="J295" s="30">
        <v>27</v>
      </c>
      <c r="K295" s="27" t="s">
        <v>167</v>
      </c>
      <c r="L295" s="27">
        <v>358.74</v>
      </c>
      <c r="M295" s="27">
        <v>2</v>
      </c>
    </row>
    <row r="296" spans="8:19" x14ac:dyDescent="0.2">
      <c r="H296" s="21">
        <v>99</v>
      </c>
      <c r="I296" s="21">
        <v>32</v>
      </c>
      <c r="J296" s="30">
        <v>39</v>
      </c>
      <c r="K296" s="27" t="s">
        <v>189</v>
      </c>
      <c r="L296" s="27">
        <v>1500</v>
      </c>
      <c r="M296" s="27">
        <v>2</v>
      </c>
    </row>
    <row r="297" spans="8:19" x14ac:dyDescent="0.2">
      <c r="H297" s="21">
        <v>100</v>
      </c>
      <c r="I297" s="21">
        <v>32</v>
      </c>
      <c r="J297" s="30">
        <v>39</v>
      </c>
      <c r="K297" s="27" t="s">
        <v>190</v>
      </c>
      <c r="L297" s="27">
        <v>1500</v>
      </c>
      <c r="M297" s="27">
        <v>2</v>
      </c>
    </row>
    <row r="298" spans="8:19" x14ac:dyDescent="0.2">
      <c r="H298" s="21">
        <v>101</v>
      </c>
      <c r="I298" s="21">
        <v>32</v>
      </c>
      <c r="J298" s="30">
        <v>48</v>
      </c>
      <c r="K298" s="27" t="s">
        <v>206</v>
      </c>
      <c r="L298" s="27">
        <v>1500</v>
      </c>
      <c r="M298" s="27">
        <v>2</v>
      </c>
    </row>
    <row r="299" spans="8:19" x14ac:dyDescent="0.2">
      <c r="H299" s="21">
        <v>102</v>
      </c>
      <c r="I299" s="21">
        <v>32</v>
      </c>
      <c r="J299" s="30">
        <v>48</v>
      </c>
      <c r="K299" s="27" t="s">
        <v>207</v>
      </c>
      <c r="L299" s="27">
        <v>1500</v>
      </c>
      <c r="M299" s="27">
        <v>2</v>
      </c>
    </row>
    <row r="300" spans="8:19" x14ac:dyDescent="0.2">
      <c r="H300" s="21">
        <v>103</v>
      </c>
      <c r="I300" s="21">
        <v>33</v>
      </c>
      <c r="J300" s="30">
        <v>25</v>
      </c>
      <c r="K300" s="27" t="s">
        <v>230</v>
      </c>
      <c r="L300" s="27">
        <v>1414.11</v>
      </c>
      <c r="M300" s="27">
        <v>1</v>
      </c>
    </row>
    <row r="301" spans="8:19" x14ac:dyDescent="0.2">
      <c r="H301" s="21">
        <v>104</v>
      </c>
      <c r="I301" s="21">
        <v>34</v>
      </c>
      <c r="J301" s="30">
        <v>40</v>
      </c>
      <c r="K301" s="27" t="s">
        <v>96</v>
      </c>
      <c r="L301" s="27">
        <v>133.16999999999999</v>
      </c>
      <c r="M301" s="27">
        <v>1</v>
      </c>
    </row>
    <row r="302" spans="8:19" x14ac:dyDescent="0.2">
      <c r="H302" s="21">
        <v>105</v>
      </c>
      <c r="I302" s="21">
        <v>35</v>
      </c>
      <c r="J302" s="30">
        <v>35</v>
      </c>
      <c r="K302" s="27" t="s">
        <v>181</v>
      </c>
      <c r="L302" s="27">
        <v>1350</v>
      </c>
      <c r="M302" s="27">
        <v>1</v>
      </c>
    </row>
    <row r="303" spans="8:19" x14ac:dyDescent="0.2">
      <c r="H303" s="21">
        <v>106</v>
      </c>
      <c r="I303" s="21">
        <v>36</v>
      </c>
      <c r="J303" s="30">
        <v>46</v>
      </c>
      <c r="K303" s="27" t="s">
        <v>199</v>
      </c>
      <c r="L303" s="27">
        <v>2100</v>
      </c>
      <c r="M303" s="27">
        <v>2</v>
      </c>
      <c r="O303" s="7"/>
      <c r="S303"/>
    </row>
    <row r="304" spans="8:19" x14ac:dyDescent="0.2">
      <c r="H304" s="21">
        <v>107</v>
      </c>
      <c r="I304" s="21">
        <v>36</v>
      </c>
      <c r="J304" s="30">
        <v>46</v>
      </c>
      <c r="K304" s="27" t="s">
        <v>200</v>
      </c>
      <c r="L304" s="27">
        <v>2100</v>
      </c>
      <c r="M304" s="27">
        <v>2</v>
      </c>
      <c r="O304" s="7"/>
      <c r="S304"/>
    </row>
    <row r="305" spans="8:21" x14ac:dyDescent="0.2">
      <c r="H305" s="21">
        <v>108</v>
      </c>
      <c r="I305" s="21">
        <v>36</v>
      </c>
      <c r="J305" s="30">
        <v>47</v>
      </c>
      <c r="K305" s="27" t="s">
        <v>201</v>
      </c>
      <c r="L305" s="27">
        <v>20013.330000000002</v>
      </c>
      <c r="M305" s="27">
        <v>4</v>
      </c>
      <c r="O305" s="7"/>
      <c r="S305"/>
    </row>
    <row r="306" spans="8:21" x14ac:dyDescent="0.2">
      <c r="H306" s="21">
        <v>109</v>
      </c>
      <c r="I306" s="21">
        <v>36</v>
      </c>
      <c r="J306" s="30">
        <v>47</v>
      </c>
      <c r="K306" s="27" t="s">
        <v>202</v>
      </c>
      <c r="L306" s="27">
        <v>20013.330000000002</v>
      </c>
      <c r="M306" s="27">
        <v>4</v>
      </c>
      <c r="O306" s="7"/>
      <c r="S306"/>
    </row>
    <row r="307" spans="8:21" x14ac:dyDescent="0.2">
      <c r="H307" s="21">
        <v>110</v>
      </c>
      <c r="I307" s="21">
        <v>36</v>
      </c>
      <c r="J307" s="30">
        <v>47</v>
      </c>
      <c r="K307" s="27" t="s">
        <v>203</v>
      </c>
      <c r="L307" s="27">
        <v>20013.330000000002</v>
      </c>
      <c r="M307" s="27">
        <v>4</v>
      </c>
      <c r="O307" s="7"/>
      <c r="S307"/>
      <c r="U307" s="7"/>
    </row>
    <row r="308" spans="8:21" x14ac:dyDescent="0.2">
      <c r="H308" s="21">
        <v>111</v>
      </c>
      <c r="I308" s="21">
        <v>36</v>
      </c>
      <c r="J308" s="30">
        <v>47</v>
      </c>
      <c r="K308" s="27" t="s">
        <v>204</v>
      </c>
      <c r="L308" s="27">
        <v>20013.330000000002</v>
      </c>
      <c r="M308" s="27">
        <v>4</v>
      </c>
      <c r="O308" s="7"/>
      <c r="S308"/>
      <c r="U308" s="7"/>
    </row>
    <row r="309" spans="8:21" x14ac:dyDescent="0.2">
      <c r="H309" s="21">
        <v>112</v>
      </c>
      <c r="I309" s="21">
        <v>37</v>
      </c>
      <c r="J309" s="30">
        <v>1</v>
      </c>
      <c r="K309" s="27" t="s">
        <v>105</v>
      </c>
      <c r="L309" s="27">
        <v>264.74</v>
      </c>
      <c r="M309" s="27">
        <v>2</v>
      </c>
      <c r="O309" s="7"/>
      <c r="S309"/>
      <c r="U309" s="7"/>
    </row>
    <row r="310" spans="8:21" x14ac:dyDescent="0.2">
      <c r="H310" s="21">
        <v>113</v>
      </c>
      <c r="I310" s="21">
        <v>37</v>
      </c>
      <c r="J310" s="30">
        <v>1</v>
      </c>
      <c r="K310" s="27" t="s">
        <v>124</v>
      </c>
      <c r="L310" s="27">
        <v>264.74</v>
      </c>
      <c r="M310" s="27">
        <v>2</v>
      </c>
      <c r="N310"/>
      <c r="O310" s="7"/>
      <c r="S310"/>
      <c r="U310" s="7"/>
    </row>
    <row r="311" spans="8:21" x14ac:dyDescent="0.2">
      <c r="H311" s="21">
        <v>114</v>
      </c>
      <c r="I311" s="21">
        <v>38</v>
      </c>
      <c r="J311" s="30">
        <v>41</v>
      </c>
      <c r="K311" s="27" t="s">
        <v>191</v>
      </c>
      <c r="L311" s="27">
        <v>374.63</v>
      </c>
      <c r="M311" s="27">
        <v>1</v>
      </c>
      <c r="N311"/>
      <c r="O311" s="7"/>
      <c r="S311"/>
      <c r="U311" s="7"/>
    </row>
    <row r="312" spans="8:21" x14ac:dyDescent="0.2">
      <c r="H312" s="21">
        <v>115</v>
      </c>
      <c r="I312" s="21">
        <v>39</v>
      </c>
      <c r="J312" s="30">
        <v>4</v>
      </c>
      <c r="K312" s="27" t="s">
        <v>209</v>
      </c>
      <c r="L312" s="27">
        <v>374.63</v>
      </c>
      <c r="M312" s="27">
        <v>1</v>
      </c>
      <c r="N312"/>
      <c r="O312" s="7"/>
      <c r="S312"/>
      <c r="U312" s="7"/>
    </row>
    <row r="313" spans="8:21" x14ac:dyDescent="0.2">
      <c r="H313" s="21">
        <v>116</v>
      </c>
      <c r="I313" s="21">
        <v>40</v>
      </c>
      <c r="J313" s="30">
        <v>3</v>
      </c>
      <c r="K313" s="27" t="s">
        <v>208</v>
      </c>
      <c r="L313" s="27">
        <v>424.58</v>
      </c>
      <c r="M313" s="27">
        <v>1</v>
      </c>
      <c r="N313"/>
      <c r="O313" s="7"/>
      <c r="S313"/>
      <c r="U313" s="7"/>
    </row>
    <row r="314" spans="8:21" x14ac:dyDescent="0.2">
      <c r="H314" s="21">
        <v>117</v>
      </c>
      <c r="I314" s="21">
        <v>41</v>
      </c>
      <c r="J314" s="30">
        <v>2</v>
      </c>
      <c r="K314" s="27" t="s">
        <v>125</v>
      </c>
      <c r="L314" s="27">
        <v>207.79</v>
      </c>
      <c r="M314" s="27">
        <v>4</v>
      </c>
      <c r="N314"/>
      <c r="U314" s="7"/>
    </row>
    <row r="315" spans="8:21" x14ac:dyDescent="0.2">
      <c r="H315" s="21">
        <v>118</v>
      </c>
      <c r="I315" s="21">
        <v>41</v>
      </c>
      <c r="J315" s="30">
        <v>2</v>
      </c>
      <c r="K315" s="27" t="s">
        <v>126</v>
      </c>
      <c r="L315" s="27">
        <v>207.79</v>
      </c>
      <c r="M315" s="27">
        <v>4</v>
      </c>
      <c r="N315"/>
      <c r="U315" s="7"/>
    </row>
    <row r="316" spans="8:21" x14ac:dyDescent="0.2">
      <c r="H316" s="21">
        <v>119</v>
      </c>
      <c r="I316" s="21">
        <v>41</v>
      </c>
      <c r="J316" s="30">
        <v>2</v>
      </c>
      <c r="K316" s="27" t="s">
        <v>127</v>
      </c>
      <c r="L316" s="27">
        <v>207.79</v>
      </c>
      <c r="M316" s="27">
        <v>4</v>
      </c>
      <c r="N316"/>
      <c r="U316" s="7"/>
    </row>
    <row r="317" spans="8:21" x14ac:dyDescent="0.2">
      <c r="H317" s="21">
        <v>120</v>
      </c>
      <c r="I317" s="21">
        <v>41</v>
      </c>
      <c r="J317" s="30">
        <v>2</v>
      </c>
      <c r="K317" s="27" t="s">
        <v>128</v>
      </c>
      <c r="L317" s="27">
        <v>207.79</v>
      </c>
      <c r="M317" s="27">
        <v>4</v>
      </c>
      <c r="N317"/>
      <c r="U317" s="7"/>
    </row>
    <row r="318" spans="8:21" x14ac:dyDescent="0.2">
      <c r="N318"/>
    </row>
    <row r="319" spans="8:21" x14ac:dyDescent="0.2">
      <c r="N319"/>
    </row>
    <row r="320" spans="8:21" x14ac:dyDescent="0.2">
      <c r="N320"/>
    </row>
  </sheetData>
  <autoFilter ref="C11:S131" xr:uid="{25EB766A-7385-41B7-919F-3BC239029209}"/>
  <sortState xmlns:xlrd2="http://schemas.microsoft.com/office/spreadsheetml/2017/richdata2" ref="V230:W349">
    <sortCondition ref="V230:V349"/>
    <sortCondition ref="W230:W349"/>
  </sortState>
  <mergeCells count="7">
    <mergeCell ref="W27:X28"/>
    <mergeCell ref="Z27:AA28"/>
    <mergeCell ref="AC27:AD28"/>
    <mergeCell ref="C194:F195"/>
    <mergeCell ref="H194:M195"/>
    <mergeCell ref="O134:S135"/>
    <mergeCell ref="G134:M1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66A-7385-41B7-919F-3BC239029209}">
  <dimension ref="A1:O122"/>
  <sheetViews>
    <sheetView zoomScale="150" zoomScaleNormal="125" workbookViewId="0">
      <pane ySplit="2" topLeftCell="A3" activePane="bottomLeft" state="frozen"/>
      <selection pane="bottomLeft" activeCell="J34" sqref="J34"/>
    </sheetView>
  </sheetViews>
  <sheetFormatPr baseColWidth="10" defaultColWidth="9.1640625" defaultRowHeight="15" x14ac:dyDescent="0.2"/>
  <cols>
    <col min="1" max="1" width="10.5" bestFit="1" customWidth="1"/>
    <col min="2" max="3" width="12" bestFit="1" customWidth="1"/>
    <col min="4" max="4" width="7" bestFit="1" customWidth="1"/>
    <col min="5" max="5" width="9.5" bestFit="1" customWidth="1"/>
    <col min="6" max="6" width="13.6640625" bestFit="1" customWidth="1"/>
    <col min="7" max="7" width="31.5" bestFit="1" customWidth="1"/>
    <col min="8" max="8" width="15.5" bestFit="1" customWidth="1"/>
    <col min="9" max="9" width="16.5" style="7" bestFit="1" customWidth="1"/>
    <col min="10" max="10" width="14.1640625" bestFit="1" customWidth="1"/>
    <col min="11" max="11" width="17.1640625" bestFit="1" customWidth="1"/>
    <col min="12" max="12" width="11.83203125" bestFit="1" customWidth="1"/>
    <col min="13" max="13" width="11.6640625" bestFit="1" customWidth="1"/>
    <col min="14" max="14" width="12.33203125" style="7" bestFit="1" customWidth="1"/>
    <col min="15" max="15" width="14.6640625" style="7" bestFit="1" customWidth="1"/>
  </cols>
  <sheetData>
    <row r="1" spans="1:15" x14ac:dyDescent="0.2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118</v>
      </c>
      <c r="I1" s="7" t="s">
        <v>120</v>
      </c>
      <c r="J1" t="s">
        <v>286</v>
      </c>
      <c r="K1" t="s">
        <v>288</v>
      </c>
      <c r="L1" t="s">
        <v>234</v>
      </c>
      <c r="M1" t="s">
        <v>287</v>
      </c>
      <c r="N1" s="7" t="s">
        <v>290</v>
      </c>
      <c r="O1" s="7" t="s">
        <v>289</v>
      </c>
    </row>
    <row r="2" spans="1:15" x14ac:dyDescent="0.2">
      <c r="A2" t="s">
        <v>255</v>
      </c>
      <c r="B2" t="s">
        <v>114</v>
      </c>
      <c r="C2" t="s">
        <v>115</v>
      </c>
      <c r="D2" t="s">
        <v>253</v>
      </c>
      <c r="E2" t="s">
        <v>254</v>
      </c>
      <c r="F2" t="s">
        <v>116</v>
      </c>
      <c r="G2" t="s">
        <v>256</v>
      </c>
      <c r="H2" t="s">
        <v>257</v>
      </c>
      <c r="I2" t="s">
        <v>258</v>
      </c>
      <c r="J2" t="s">
        <v>259</v>
      </c>
      <c r="K2" t="s">
        <v>278</v>
      </c>
      <c r="L2" t="s">
        <v>261</v>
      </c>
      <c r="M2" t="s">
        <v>260</v>
      </c>
      <c r="N2" s="7" t="s">
        <v>262</v>
      </c>
      <c r="O2" s="7" t="s">
        <v>263</v>
      </c>
    </row>
    <row r="3" spans="1:15" x14ac:dyDescent="0.2">
      <c r="A3" s="4">
        <v>1</v>
      </c>
      <c r="B3" s="4">
        <v>1003</v>
      </c>
      <c r="C3" s="5">
        <v>44209</v>
      </c>
      <c r="D3" s="4">
        <v>100</v>
      </c>
      <c r="E3" s="4">
        <v>5</v>
      </c>
      <c r="F3" s="4">
        <v>1</v>
      </c>
      <c r="G3" s="4" t="s">
        <v>0</v>
      </c>
      <c r="H3" s="4" t="s">
        <v>1</v>
      </c>
      <c r="I3" s="4" t="s">
        <v>2</v>
      </c>
      <c r="J3" s="16">
        <v>1006</v>
      </c>
      <c r="K3" s="4" t="s">
        <v>135</v>
      </c>
      <c r="L3" s="8">
        <v>100</v>
      </c>
      <c r="M3" s="4">
        <v>1</v>
      </c>
      <c r="N3" s="8">
        <v>100</v>
      </c>
      <c r="O3" s="8">
        <v>112</v>
      </c>
    </row>
    <row r="4" spans="1:15" x14ac:dyDescent="0.2">
      <c r="A4" s="1">
        <v>2</v>
      </c>
      <c r="B4" s="1">
        <v>1021</v>
      </c>
      <c r="C4" s="2">
        <v>44209</v>
      </c>
      <c r="D4" s="1">
        <v>200</v>
      </c>
      <c r="E4" s="1">
        <v>15</v>
      </c>
      <c r="F4" s="1">
        <v>5</v>
      </c>
      <c r="G4" s="1" t="s">
        <v>3</v>
      </c>
      <c r="H4" s="1" t="s">
        <v>264</v>
      </c>
      <c r="I4" s="1" t="s">
        <v>5</v>
      </c>
      <c r="J4" s="17">
        <v>20815001</v>
      </c>
      <c r="K4" s="1" t="s">
        <v>122</v>
      </c>
      <c r="L4" s="9">
        <v>54.35</v>
      </c>
      <c r="M4" s="1">
        <v>2</v>
      </c>
      <c r="N4" s="9">
        <v>108.7</v>
      </c>
      <c r="O4" s="9">
        <v>121.744</v>
      </c>
    </row>
    <row r="5" spans="1:15" x14ac:dyDescent="0.2">
      <c r="A5" s="1">
        <v>3</v>
      </c>
      <c r="B5" s="1">
        <v>1021</v>
      </c>
      <c r="C5" s="2">
        <v>44209</v>
      </c>
      <c r="D5" s="1">
        <v>200</v>
      </c>
      <c r="E5" s="1">
        <v>15</v>
      </c>
      <c r="F5" s="1">
        <v>5</v>
      </c>
      <c r="G5" s="1" t="s">
        <v>3</v>
      </c>
      <c r="H5" s="1" t="s">
        <v>264</v>
      </c>
      <c r="I5" s="1" t="s">
        <v>5</v>
      </c>
      <c r="J5" s="17">
        <v>20815001</v>
      </c>
      <c r="K5" s="1" t="s">
        <v>141</v>
      </c>
      <c r="L5" s="9">
        <v>54.35</v>
      </c>
      <c r="M5" s="1">
        <v>2</v>
      </c>
      <c r="N5" s="9">
        <v>108.7</v>
      </c>
      <c r="O5" s="9">
        <v>121.744</v>
      </c>
    </row>
    <row r="6" spans="1:15" x14ac:dyDescent="0.2">
      <c r="A6" s="4">
        <v>4</v>
      </c>
      <c r="B6" s="4">
        <v>1026</v>
      </c>
      <c r="C6" s="5">
        <v>44209</v>
      </c>
      <c r="D6" s="4">
        <v>300</v>
      </c>
      <c r="E6" s="4">
        <v>32</v>
      </c>
      <c r="F6" s="4">
        <v>10</v>
      </c>
      <c r="G6" s="4" t="s">
        <v>6</v>
      </c>
      <c r="H6" s="4" t="s">
        <v>239</v>
      </c>
      <c r="I6" s="4" t="s">
        <v>65</v>
      </c>
      <c r="J6" s="16">
        <v>66001</v>
      </c>
      <c r="K6" s="4" t="s">
        <v>72</v>
      </c>
      <c r="L6" s="8">
        <v>2100</v>
      </c>
      <c r="M6" s="4">
        <v>2</v>
      </c>
      <c r="N6" s="8">
        <v>4200</v>
      </c>
      <c r="O6" s="8">
        <v>4704</v>
      </c>
    </row>
    <row r="7" spans="1:15" x14ac:dyDescent="0.2">
      <c r="A7" s="4">
        <v>5</v>
      </c>
      <c r="B7" s="4">
        <v>1026</v>
      </c>
      <c r="C7" s="5">
        <v>44209</v>
      </c>
      <c r="D7" s="4">
        <v>300</v>
      </c>
      <c r="E7" s="4">
        <v>32</v>
      </c>
      <c r="F7" s="4">
        <v>10</v>
      </c>
      <c r="G7" s="4" t="s">
        <v>6</v>
      </c>
      <c r="H7" s="4" t="s">
        <v>239</v>
      </c>
      <c r="I7" s="4" t="s">
        <v>65</v>
      </c>
      <c r="J7" s="16">
        <v>66001</v>
      </c>
      <c r="K7" s="4" t="s">
        <v>112</v>
      </c>
      <c r="L7" s="8">
        <v>2100</v>
      </c>
      <c r="M7" s="4">
        <v>2</v>
      </c>
      <c r="N7" s="8">
        <v>4200</v>
      </c>
      <c r="O7" s="8">
        <v>4704</v>
      </c>
    </row>
    <row r="8" spans="1:15" x14ac:dyDescent="0.2">
      <c r="A8" s="1">
        <v>6</v>
      </c>
      <c r="B8" s="1">
        <v>1030</v>
      </c>
      <c r="C8" s="2">
        <v>44209</v>
      </c>
      <c r="D8" s="1">
        <v>400</v>
      </c>
      <c r="E8" s="1">
        <v>6</v>
      </c>
      <c r="F8" s="1">
        <v>1</v>
      </c>
      <c r="G8" s="1" t="s">
        <v>265</v>
      </c>
      <c r="H8" s="1" t="s">
        <v>1</v>
      </c>
      <c r="I8" s="1" t="s">
        <v>11</v>
      </c>
      <c r="J8" s="17">
        <v>1012</v>
      </c>
      <c r="K8" s="1" t="s">
        <v>129</v>
      </c>
      <c r="L8" s="9">
        <v>133.16999999999999</v>
      </c>
      <c r="M8" s="1">
        <v>-1</v>
      </c>
      <c r="N8" s="9">
        <v>0</v>
      </c>
      <c r="O8" s="9">
        <v>0</v>
      </c>
    </row>
    <row r="9" spans="1:15" x14ac:dyDescent="0.2">
      <c r="A9" s="1">
        <v>7</v>
      </c>
      <c r="B9" s="1">
        <v>1030</v>
      </c>
      <c r="C9" s="2">
        <v>44209</v>
      </c>
      <c r="D9" s="1">
        <v>400</v>
      </c>
      <c r="E9" s="1">
        <v>6</v>
      </c>
      <c r="F9" s="1">
        <v>1</v>
      </c>
      <c r="G9" s="1" t="s">
        <v>265</v>
      </c>
      <c r="H9" s="1" t="s">
        <v>1</v>
      </c>
      <c r="I9" s="1" t="s">
        <v>11</v>
      </c>
      <c r="J9" s="17">
        <v>1012</v>
      </c>
      <c r="K9" s="1" t="s">
        <v>130</v>
      </c>
      <c r="L9" s="9">
        <v>133.16999999999999</v>
      </c>
      <c r="M9" s="1">
        <v>1</v>
      </c>
      <c r="N9" s="9">
        <v>0</v>
      </c>
      <c r="O9" s="9">
        <v>0</v>
      </c>
    </row>
    <row r="10" spans="1:15" x14ac:dyDescent="0.2">
      <c r="A10" s="4">
        <v>8</v>
      </c>
      <c r="B10" s="4">
        <v>1031</v>
      </c>
      <c r="C10" s="5">
        <v>44210</v>
      </c>
      <c r="D10" s="4">
        <v>500</v>
      </c>
      <c r="E10" s="4">
        <v>21</v>
      </c>
      <c r="F10" s="4">
        <v>5</v>
      </c>
      <c r="G10" s="4" t="s">
        <v>12</v>
      </c>
      <c r="H10" s="4" t="s">
        <v>13</v>
      </c>
      <c r="I10" s="4" t="s">
        <v>14</v>
      </c>
      <c r="J10" s="16">
        <v>41406</v>
      </c>
      <c r="K10" s="4" t="s">
        <v>227</v>
      </c>
      <c r="L10" s="8">
        <v>1500</v>
      </c>
      <c r="M10" s="4">
        <v>2</v>
      </c>
      <c r="N10" s="8">
        <v>4731.4800000000014</v>
      </c>
      <c r="O10" s="8">
        <v>5299.2576000000017</v>
      </c>
    </row>
    <row r="11" spans="1:15" x14ac:dyDescent="0.2">
      <c r="A11" s="4">
        <v>9</v>
      </c>
      <c r="B11" s="4">
        <v>1031</v>
      </c>
      <c r="C11" s="5">
        <v>44210</v>
      </c>
      <c r="D11" s="4">
        <v>500</v>
      </c>
      <c r="E11" s="4">
        <v>21</v>
      </c>
      <c r="F11" s="4">
        <v>5</v>
      </c>
      <c r="G11" s="4" t="s">
        <v>12</v>
      </c>
      <c r="H11" s="4" t="s">
        <v>13</v>
      </c>
      <c r="I11" s="4" t="s">
        <v>14</v>
      </c>
      <c r="J11" s="16">
        <v>41406</v>
      </c>
      <c r="K11" s="4" t="s">
        <v>228</v>
      </c>
      <c r="L11" s="8">
        <v>1500</v>
      </c>
      <c r="M11" s="4">
        <v>2</v>
      </c>
      <c r="N11" s="8">
        <v>4731.4800000000014</v>
      </c>
      <c r="O11" s="8">
        <v>5299.2576000000017</v>
      </c>
    </row>
    <row r="12" spans="1:15" x14ac:dyDescent="0.2">
      <c r="A12" s="4">
        <v>10</v>
      </c>
      <c r="B12" s="4">
        <v>1031</v>
      </c>
      <c r="C12" s="5">
        <v>44210</v>
      </c>
      <c r="D12" s="4">
        <v>500</v>
      </c>
      <c r="E12" s="4">
        <v>37</v>
      </c>
      <c r="F12" s="4">
        <v>7</v>
      </c>
      <c r="G12" s="4" t="s">
        <v>15</v>
      </c>
      <c r="H12" s="4" t="s">
        <v>1</v>
      </c>
      <c r="I12" s="4" t="s">
        <v>16</v>
      </c>
      <c r="J12" s="16">
        <v>5618009</v>
      </c>
      <c r="K12" s="4" t="s">
        <v>17</v>
      </c>
      <c r="L12" s="8">
        <v>199.8</v>
      </c>
      <c r="M12" s="4">
        <v>2</v>
      </c>
      <c r="N12" s="8">
        <v>4731.4800000000014</v>
      </c>
      <c r="O12" s="8">
        <v>5299.2576000000017</v>
      </c>
    </row>
    <row r="13" spans="1:15" x14ac:dyDescent="0.2">
      <c r="A13" s="4">
        <v>11</v>
      </c>
      <c r="B13" s="4">
        <v>1031</v>
      </c>
      <c r="C13" s="5">
        <v>44210</v>
      </c>
      <c r="D13" s="4">
        <v>500</v>
      </c>
      <c r="E13" s="4">
        <v>37</v>
      </c>
      <c r="F13" s="4">
        <v>7</v>
      </c>
      <c r="G13" s="4" t="s">
        <v>15</v>
      </c>
      <c r="H13" s="4" t="s">
        <v>1</v>
      </c>
      <c r="I13" s="4" t="s">
        <v>16</v>
      </c>
      <c r="J13" s="16">
        <v>5618009</v>
      </c>
      <c r="K13" s="4" t="s">
        <v>184</v>
      </c>
      <c r="L13" s="8">
        <v>199.8</v>
      </c>
      <c r="M13" s="4">
        <v>2</v>
      </c>
      <c r="N13" s="8">
        <v>4731.4800000000014</v>
      </c>
      <c r="O13" s="8">
        <v>5299.2576000000017</v>
      </c>
    </row>
    <row r="14" spans="1:15" x14ac:dyDescent="0.2">
      <c r="A14" s="4">
        <v>12</v>
      </c>
      <c r="B14" s="4">
        <v>1031</v>
      </c>
      <c r="C14" s="5">
        <v>44210</v>
      </c>
      <c r="D14" s="4">
        <v>500</v>
      </c>
      <c r="E14" s="4">
        <v>38</v>
      </c>
      <c r="F14" s="4">
        <v>7</v>
      </c>
      <c r="G14" s="4" t="s">
        <v>18</v>
      </c>
      <c r="H14" s="4" t="s">
        <v>19</v>
      </c>
      <c r="I14" s="4" t="s">
        <v>20</v>
      </c>
      <c r="J14" s="16">
        <v>20983041</v>
      </c>
      <c r="K14" s="4" t="s">
        <v>185</v>
      </c>
      <c r="L14" s="8">
        <v>332.97</v>
      </c>
      <c r="M14" s="4">
        <v>4</v>
      </c>
      <c r="N14" s="8">
        <v>4731.4800000000014</v>
      </c>
      <c r="O14" s="8">
        <v>5299.2576000000017</v>
      </c>
    </row>
    <row r="15" spans="1:15" x14ac:dyDescent="0.2">
      <c r="A15" s="4">
        <v>13</v>
      </c>
      <c r="B15" s="4">
        <v>1031</v>
      </c>
      <c r="C15" s="5">
        <v>44210</v>
      </c>
      <c r="D15" s="4">
        <v>500</v>
      </c>
      <c r="E15" s="4">
        <v>38</v>
      </c>
      <c r="F15" s="4">
        <v>7</v>
      </c>
      <c r="G15" s="4" t="s">
        <v>18</v>
      </c>
      <c r="H15" s="4" t="s">
        <v>19</v>
      </c>
      <c r="I15" s="4" t="s">
        <v>20</v>
      </c>
      <c r="J15" s="16">
        <v>20983041</v>
      </c>
      <c r="K15" s="4" t="s">
        <v>186</v>
      </c>
      <c r="L15" s="8">
        <v>332.97</v>
      </c>
      <c r="M15" s="4">
        <v>4</v>
      </c>
      <c r="N15" s="8">
        <v>4731.4800000000014</v>
      </c>
      <c r="O15" s="8">
        <v>5299.2576000000017</v>
      </c>
    </row>
    <row r="16" spans="1:15" x14ac:dyDescent="0.2">
      <c r="A16" s="4">
        <v>14</v>
      </c>
      <c r="B16" s="4">
        <v>1031</v>
      </c>
      <c r="C16" s="5">
        <v>44210</v>
      </c>
      <c r="D16" s="4">
        <v>500</v>
      </c>
      <c r="E16" s="4">
        <v>38</v>
      </c>
      <c r="F16" s="4">
        <v>7</v>
      </c>
      <c r="G16" s="4" t="s">
        <v>18</v>
      </c>
      <c r="H16" s="4" t="s">
        <v>19</v>
      </c>
      <c r="I16" s="4" t="s">
        <v>20</v>
      </c>
      <c r="J16" s="16">
        <v>20983041</v>
      </c>
      <c r="K16" s="4" t="s">
        <v>187</v>
      </c>
      <c r="L16" s="8">
        <v>332.97</v>
      </c>
      <c r="M16" s="4">
        <v>4</v>
      </c>
      <c r="N16" s="8">
        <v>4731.4800000000014</v>
      </c>
      <c r="O16" s="8">
        <v>5299.2576000000017</v>
      </c>
    </row>
    <row r="17" spans="1:15" x14ac:dyDescent="0.2">
      <c r="A17" s="4">
        <v>15</v>
      </c>
      <c r="B17" s="4">
        <v>1031</v>
      </c>
      <c r="C17" s="5">
        <v>44210</v>
      </c>
      <c r="D17" s="4">
        <v>500</v>
      </c>
      <c r="E17" s="4">
        <v>38</v>
      </c>
      <c r="F17" s="4">
        <v>7</v>
      </c>
      <c r="G17" s="4" t="s">
        <v>18</v>
      </c>
      <c r="H17" s="4" t="s">
        <v>19</v>
      </c>
      <c r="I17" s="4" t="s">
        <v>20</v>
      </c>
      <c r="J17" s="16">
        <v>20983041</v>
      </c>
      <c r="K17" s="4" t="s">
        <v>188</v>
      </c>
      <c r="L17" s="8">
        <v>332.97</v>
      </c>
      <c r="M17" s="4">
        <v>4</v>
      </c>
      <c r="N17" s="8">
        <v>4731.4800000000014</v>
      </c>
      <c r="O17" s="8">
        <v>5299.2576000000017</v>
      </c>
    </row>
    <row r="18" spans="1:15" x14ac:dyDescent="0.2">
      <c r="A18" s="1">
        <v>16</v>
      </c>
      <c r="B18" s="1">
        <v>1033</v>
      </c>
      <c r="C18" s="2">
        <v>44210</v>
      </c>
      <c r="D18" s="1">
        <v>600</v>
      </c>
      <c r="E18" s="1">
        <v>34</v>
      </c>
      <c r="F18" s="1">
        <v>10</v>
      </c>
      <c r="G18" s="1" t="s">
        <v>22</v>
      </c>
      <c r="H18" s="1" t="s">
        <v>19</v>
      </c>
      <c r="I18" s="1" t="s">
        <v>23</v>
      </c>
      <c r="J18" s="17">
        <v>8427</v>
      </c>
      <c r="K18" s="1" t="s">
        <v>175</v>
      </c>
      <c r="L18" s="9">
        <v>1010</v>
      </c>
      <c r="M18" s="1">
        <v>-1</v>
      </c>
      <c r="N18" s="9">
        <v>0</v>
      </c>
      <c r="O18" s="9">
        <v>0</v>
      </c>
    </row>
    <row r="19" spans="1:15" x14ac:dyDescent="0.2">
      <c r="A19" s="1">
        <v>17</v>
      </c>
      <c r="B19" s="1">
        <v>1033</v>
      </c>
      <c r="C19" s="2">
        <v>44210</v>
      </c>
      <c r="D19" s="1">
        <v>600</v>
      </c>
      <c r="E19" s="1">
        <v>34</v>
      </c>
      <c r="F19" s="1">
        <v>10</v>
      </c>
      <c r="G19" s="1" t="s">
        <v>22</v>
      </c>
      <c r="H19" s="1" t="s">
        <v>19</v>
      </c>
      <c r="I19" s="1" t="s">
        <v>23</v>
      </c>
      <c r="J19" s="17">
        <v>8427</v>
      </c>
      <c r="K19" s="1" t="s">
        <v>176</v>
      </c>
      <c r="L19" s="9">
        <v>1010</v>
      </c>
      <c r="M19" s="1">
        <v>1</v>
      </c>
      <c r="N19" s="9">
        <v>0</v>
      </c>
      <c r="O19" s="9">
        <v>0</v>
      </c>
    </row>
    <row r="20" spans="1:15" x14ac:dyDescent="0.2">
      <c r="A20" s="4">
        <v>18</v>
      </c>
      <c r="B20" s="4">
        <v>1034</v>
      </c>
      <c r="C20" s="5">
        <v>44210</v>
      </c>
      <c r="D20" s="4">
        <v>700</v>
      </c>
      <c r="E20" s="4">
        <v>44</v>
      </c>
      <c r="F20" s="4">
        <v>3</v>
      </c>
      <c r="G20" s="4" t="s">
        <v>24</v>
      </c>
      <c r="H20" s="4" t="s">
        <v>266</v>
      </c>
      <c r="I20" s="4" t="s">
        <v>26</v>
      </c>
      <c r="J20" s="16">
        <v>5804084</v>
      </c>
      <c r="K20" s="4" t="s">
        <v>196</v>
      </c>
      <c r="L20" s="8">
        <v>504.69</v>
      </c>
      <c r="M20" s="4">
        <v>2</v>
      </c>
      <c r="N20" s="8">
        <v>1009.38</v>
      </c>
      <c r="O20" s="8">
        <v>1130.5056</v>
      </c>
    </row>
    <row r="21" spans="1:15" x14ac:dyDescent="0.2">
      <c r="A21" s="4">
        <v>19</v>
      </c>
      <c r="B21" s="4">
        <v>1034</v>
      </c>
      <c r="C21" s="5">
        <v>44210</v>
      </c>
      <c r="D21" s="4">
        <v>700</v>
      </c>
      <c r="E21" s="4">
        <v>44</v>
      </c>
      <c r="F21" s="4">
        <v>3</v>
      </c>
      <c r="G21" s="4" t="s">
        <v>24</v>
      </c>
      <c r="H21" s="4" t="s">
        <v>266</v>
      </c>
      <c r="I21" s="4" t="s">
        <v>26</v>
      </c>
      <c r="J21" s="16">
        <v>5804084</v>
      </c>
      <c r="K21" s="4" t="s">
        <v>197</v>
      </c>
      <c r="L21" s="8">
        <v>504.69</v>
      </c>
      <c r="M21" s="4">
        <v>2</v>
      </c>
      <c r="N21" s="8">
        <v>1009.38</v>
      </c>
      <c r="O21" s="8">
        <v>1130.5056</v>
      </c>
    </row>
    <row r="22" spans="1:15" x14ac:dyDescent="0.2">
      <c r="A22" s="1">
        <v>20</v>
      </c>
      <c r="B22" s="1">
        <v>1036</v>
      </c>
      <c r="C22" s="2">
        <v>44214</v>
      </c>
      <c r="D22" s="1">
        <v>800</v>
      </c>
      <c r="E22" s="1">
        <v>34</v>
      </c>
      <c r="F22" s="1">
        <v>10</v>
      </c>
      <c r="G22" s="1" t="s">
        <v>22</v>
      </c>
      <c r="H22" s="1" t="s">
        <v>19</v>
      </c>
      <c r="I22" s="1" t="s">
        <v>23</v>
      </c>
      <c r="J22" s="17">
        <v>8427</v>
      </c>
      <c r="K22" s="1" t="s">
        <v>177</v>
      </c>
      <c r="L22" s="9">
        <v>1010</v>
      </c>
      <c r="M22" s="1">
        <v>2</v>
      </c>
      <c r="N22" s="9">
        <v>2020</v>
      </c>
      <c r="O22" s="9">
        <v>2262.4</v>
      </c>
    </row>
    <row r="23" spans="1:15" x14ac:dyDescent="0.2">
      <c r="A23" s="1">
        <v>21</v>
      </c>
      <c r="B23" s="1">
        <v>1036</v>
      </c>
      <c r="C23" s="2">
        <v>44214</v>
      </c>
      <c r="D23" s="1">
        <v>800</v>
      </c>
      <c r="E23" s="1">
        <v>34</v>
      </c>
      <c r="F23" s="1">
        <v>10</v>
      </c>
      <c r="G23" s="1" t="s">
        <v>22</v>
      </c>
      <c r="H23" s="1" t="s">
        <v>19</v>
      </c>
      <c r="I23" s="1" t="s">
        <v>23</v>
      </c>
      <c r="J23" s="17">
        <v>8427</v>
      </c>
      <c r="K23" s="1" t="s">
        <v>178</v>
      </c>
      <c r="L23" s="9">
        <v>1010</v>
      </c>
      <c r="M23" s="1">
        <v>2</v>
      </c>
      <c r="N23" s="9">
        <v>2020</v>
      </c>
      <c r="O23" s="9">
        <v>2262.4</v>
      </c>
    </row>
    <row r="24" spans="1:15" x14ac:dyDescent="0.2">
      <c r="A24" s="4">
        <v>22</v>
      </c>
      <c r="B24" s="4">
        <v>1040</v>
      </c>
      <c r="C24" s="5">
        <v>44214</v>
      </c>
      <c r="D24" s="4">
        <v>900</v>
      </c>
      <c r="E24" s="4">
        <v>22</v>
      </c>
      <c r="F24" s="4">
        <v>8</v>
      </c>
      <c r="G24" s="4" t="s">
        <v>28</v>
      </c>
      <c r="H24" s="4" t="s">
        <v>264</v>
      </c>
      <c r="I24" s="4" t="s">
        <v>29</v>
      </c>
      <c r="J24" s="16">
        <v>8413009</v>
      </c>
      <c r="K24" s="4" t="s">
        <v>30</v>
      </c>
      <c r="L24" s="8">
        <v>50.75</v>
      </c>
      <c r="M24" s="4">
        <v>2</v>
      </c>
      <c r="N24" s="8">
        <v>1564.5</v>
      </c>
      <c r="O24" s="8">
        <v>1752.24</v>
      </c>
    </row>
    <row r="25" spans="1:15" x14ac:dyDescent="0.2">
      <c r="A25" s="4">
        <v>23</v>
      </c>
      <c r="B25" s="4">
        <v>1040</v>
      </c>
      <c r="C25" s="5">
        <v>44214</v>
      </c>
      <c r="D25" s="4">
        <v>900</v>
      </c>
      <c r="E25" s="4">
        <v>22</v>
      </c>
      <c r="F25" s="4">
        <v>8</v>
      </c>
      <c r="G25" s="4" t="s">
        <v>28</v>
      </c>
      <c r="H25" s="4" t="s">
        <v>264</v>
      </c>
      <c r="I25" s="4" t="s">
        <v>29</v>
      </c>
      <c r="J25" s="16">
        <v>8413009</v>
      </c>
      <c r="K25" s="4" t="s">
        <v>142</v>
      </c>
      <c r="L25" s="8">
        <v>50.75</v>
      </c>
      <c r="M25" s="4">
        <v>2</v>
      </c>
      <c r="N25" s="8">
        <v>1564.5</v>
      </c>
      <c r="O25" s="8">
        <v>1752.24</v>
      </c>
    </row>
    <row r="26" spans="1:15" x14ac:dyDescent="0.2">
      <c r="A26" s="4">
        <v>24</v>
      </c>
      <c r="B26" s="4">
        <v>1040</v>
      </c>
      <c r="C26" s="5">
        <v>44214</v>
      </c>
      <c r="D26" s="4">
        <v>900</v>
      </c>
      <c r="E26" s="4">
        <v>23</v>
      </c>
      <c r="F26" s="4">
        <v>8</v>
      </c>
      <c r="G26" s="4" t="s">
        <v>31</v>
      </c>
      <c r="H26" s="4" t="s">
        <v>1</v>
      </c>
      <c r="I26" s="4" t="s">
        <v>32</v>
      </c>
      <c r="J26" s="16">
        <v>3820009</v>
      </c>
      <c r="K26" s="4" t="s">
        <v>143</v>
      </c>
      <c r="L26" s="8">
        <v>104.5</v>
      </c>
      <c r="M26" s="4">
        <v>14</v>
      </c>
      <c r="N26" s="8">
        <v>1564.5</v>
      </c>
      <c r="O26" s="8">
        <v>1752.24</v>
      </c>
    </row>
    <row r="27" spans="1:15" x14ac:dyDescent="0.2">
      <c r="A27" s="4">
        <v>25</v>
      </c>
      <c r="B27" s="4">
        <v>1040</v>
      </c>
      <c r="C27" s="5">
        <v>44214</v>
      </c>
      <c r="D27" s="4">
        <v>900</v>
      </c>
      <c r="E27" s="4">
        <v>23</v>
      </c>
      <c r="F27" s="4">
        <v>8</v>
      </c>
      <c r="G27" s="4" t="s">
        <v>31</v>
      </c>
      <c r="H27" s="4" t="s">
        <v>1</v>
      </c>
      <c r="I27" s="4" t="s">
        <v>32</v>
      </c>
      <c r="J27" s="16">
        <v>3820009</v>
      </c>
      <c r="K27" s="4" t="s">
        <v>144</v>
      </c>
      <c r="L27" s="8">
        <v>104.5</v>
      </c>
      <c r="M27" s="4">
        <v>14</v>
      </c>
      <c r="N27" s="8">
        <v>1564.5</v>
      </c>
      <c r="O27" s="8">
        <v>1752.24</v>
      </c>
    </row>
    <row r="28" spans="1:15" x14ac:dyDescent="0.2">
      <c r="A28" s="4">
        <v>26</v>
      </c>
      <c r="B28" s="4">
        <v>1040</v>
      </c>
      <c r="C28" s="5">
        <v>44214</v>
      </c>
      <c r="D28" s="4">
        <v>900</v>
      </c>
      <c r="E28" s="4">
        <v>23</v>
      </c>
      <c r="F28" s="4">
        <v>8</v>
      </c>
      <c r="G28" s="4" t="s">
        <v>31</v>
      </c>
      <c r="H28" s="4" t="s">
        <v>1</v>
      </c>
      <c r="I28" s="4" t="s">
        <v>32</v>
      </c>
      <c r="J28" s="16">
        <v>3820009</v>
      </c>
      <c r="K28" s="4" t="s">
        <v>145</v>
      </c>
      <c r="L28" s="8">
        <v>104.5</v>
      </c>
      <c r="M28" s="4">
        <v>14</v>
      </c>
      <c r="N28" s="8">
        <v>1564.5</v>
      </c>
      <c r="O28" s="8">
        <v>1752.24</v>
      </c>
    </row>
    <row r="29" spans="1:15" x14ac:dyDescent="0.2">
      <c r="A29" s="4">
        <v>27</v>
      </c>
      <c r="B29" s="4">
        <v>1040</v>
      </c>
      <c r="C29" s="5">
        <v>44214</v>
      </c>
      <c r="D29" s="4">
        <v>900</v>
      </c>
      <c r="E29" s="4">
        <v>23</v>
      </c>
      <c r="F29" s="4">
        <v>8</v>
      </c>
      <c r="G29" s="4" t="s">
        <v>31</v>
      </c>
      <c r="H29" s="4" t="s">
        <v>1</v>
      </c>
      <c r="I29" s="4" t="s">
        <v>32</v>
      </c>
      <c r="J29" s="16">
        <v>3820009</v>
      </c>
      <c r="K29" s="4" t="s">
        <v>146</v>
      </c>
      <c r="L29" s="8">
        <v>104.5</v>
      </c>
      <c r="M29" s="4">
        <v>14</v>
      </c>
      <c r="N29" s="8">
        <v>1564.5</v>
      </c>
      <c r="O29" s="8">
        <v>1752.24</v>
      </c>
    </row>
    <row r="30" spans="1:15" x14ac:dyDescent="0.2">
      <c r="A30" s="4">
        <v>28</v>
      </c>
      <c r="B30" s="4">
        <v>1040</v>
      </c>
      <c r="C30" s="5">
        <v>44214</v>
      </c>
      <c r="D30" s="4">
        <v>900</v>
      </c>
      <c r="E30" s="4">
        <v>23</v>
      </c>
      <c r="F30" s="4">
        <v>8</v>
      </c>
      <c r="G30" s="4" t="s">
        <v>31</v>
      </c>
      <c r="H30" s="4" t="s">
        <v>1</v>
      </c>
      <c r="I30" s="4" t="s">
        <v>32</v>
      </c>
      <c r="J30" s="16">
        <v>3820009</v>
      </c>
      <c r="K30" s="4" t="s">
        <v>147</v>
      </c>
      <c r="L30" s="8">
        <v>104.5</v>
      </c>
      <c r="M30" s="4">
        <v>14</v>
      </c>
      <c r="N30" s="8">
        <v>1564.5</v>
      </c>
      <c r="O30" s="8">
        <v>1752.24</v>
      </c>
    </row>
    <row r="31" spans="1:15" x14ac:dyDescent="0.2">
      <c r="A31" s="4">
        <v>29</v>
      </c>
      <c r="B31" s="4">
        <v>1040</v>
      </c>
      <c r="C31" s="5">
        <v>44214</v>
      </c>
      <c r="D31" s="4">
        <v>900</v>
      </c>
      <c r="E31" s="4">
        <v>23</v>
      </c>
      <c r="F31" s="4">
        <v>8</v>
      </c>
      <c r="G31" s="4" t="s">
        <v>31</v>
      </c>
      <c r="H31" s="4" t="s">
        <v>1</v>
      </c>
      <c r="I31" s="4" t="s">
        <v>32</v>
      </c>
      <c r="J31" s="16">
        <v>3820009</v>
      </c>
      <c r="K31" s="4" t="s">
        <v>148</v>
      </c>
      <c r="L31" s="8">
        <v>104.5</v>
      </c>
      <c r="M31" s="4">
        <v>14</v>
      </c>
      <c r="N31" s="8">
        <v>1564.5</v>
      </c>
      <c r="O31" s="8">
        <v>1752.24</v>
      </c>
    </row>
    <row r="32" spans="1:15" x14ac:dyDescent="0.2">
      <c r="A32" s="4">
        <v>30</v>
      </c>
      <c r="B32" s="4">
        <v>1040</v>
      </c>
      <c r="C32" s="5">
        <v>44214</v>
      </c>
      <c r="D32" s="4">
        <v>900</v>
      </c>
      <c r="E32" s="4">
        <v>23</v>
      </c>
      <c r="F32" s="4">
        <v>8</v>
      </c>
      <c r="G32" s="4" t="s">
        <v>31</v>
      </c>
      <c r="H32" s="4" t="s">
        <v>1</v>
      </c>
      <c r="I32" s="4" t="s">
        <v>32</v>
      </c>
      <c r="J32" s="16">
        <v>3820009</v>
      </c>
      <c r="K32" s="4" t="s">
        <v>149</v>
      </c>
      <c r="L32" s="8">
        <v>104.5</v>
      </c>
      <c r="M32" s="4">
        <v>14</v>
      </c>
      <c r="N32" s="8">
        <v>1564.5</v>
      </c>
      <c r="O32" s="8">
        <v>1752.24</v>
      </c>
    </row>
    <row r="33" spans="1:15" x14ac:dyDescent="0.2">
      <c r="A33" s="4">
        <v>31</v>
      </c>
      <c r="B33" s="4">
        <v>1040</v>
      </c>
      <c r="C33" s="5">
        <v>44214</v>
      </c>
      <c r="D33" s="4">
        <v>900</v>
      </c>
      <c r="E33" s="4">
        <v>23</v>
      </c>
      <c r="F33" s="4">
        <v>8</v>
      </c>
      <c r="G33" s="4" t="s">
        <v>31</v>
      </c>
      <c r="H33" s="4" t="s">
        <v>1</v>
      </c>
      <c r="I33" s="4" t="s">
        <v>32</v>
      </c>
      <c r="J33" s="16">
        <v>3820009</v>
      </c>
      <c r="K33" s="4" t="s">
        <v>150</v>
      </c>
      <c r="L33" s="8">
        <v>104.5</v>
      </c>
      <c r="M33" s="4">
        <v>14</v>
      </c>
      <c r="N33" s="8">
        <v>1564.5</v>
      </c>
      <c r="O33" s="8">
        <v>1752.24</v>
      </c>
    </row>
    <row r="34" spans="1:15" x14ac:dyDescent="0.2">
      <c r="A34" s="4">
        <v>32</v>
      </c>
      <c r="B34" s="4">
        <v>1040</v>
      </c>
      <c r="C34" s="5">
        <v>44214</v>
      </c>
      <c r="D34" s="4">
        <v>900</v>
      </c>
      <c r="E34" s="4">
        <v>23</v>
      </c>
      <c r="F34" s="4">
        <v>8</v>
      </c>
      <c r="G34" s="4" t="s">
        <v>31</v>
      </c>
      <c r="H34" s="4" t="s">
        <v>1</v>
      </c>
      <c r="I34" s="4" t="s">
        <v>32</v>
      </c>
      <c r="J34" s="16">
        <v>3820009</v>
      </c>
      <c r="K34" s="4" t="s">
        <v>151</v>
      </c>
      <c r="L34" s="8">
        <v>104.5</v>
      </c>
      <c r="M34" s="4">
        <v>14</v>
      </c>
      <c r="N34" s="8">
        <v>1564.5</v>
      </c>
      <c r="O34" s="8">
        <v>1752.24</v>
      </c>
    </row>
    <row r="35" spans="1:15" x14ac:dyDescent="0.2">
      <c r="A35" s="4">
        <v>33</v>
      </c>
      <c r="B35" s="4">
        <v>1040</v>
      </c>
      <c r="C35" s="5">
        <v>44214</v>
      </c>
      <c r="D35" s="4">
        <v>900</v>
      </c>
      <c r="E35" s="4">
        <v>23</v>
      </c>
      <c r="F35" s="4">
        <v>8</v>
      </c>
      <c r="G35" s="4" t="s">
        <v>31</v>
      </c>
      <c r="H35" s="4" t="s">
        <v>1</v>
      </c>
      <c r="I35" s="4" t="s">
        <v>32</v>
      </c>
      <c r="J35" s="16">
        <v>3820009</v>
      </c>
      <c r="K35" s="4" t="s">
        <v>152</v>
      </c>
      <c r="L35" s="8">
        <v>104.5</v>
      </c>
      <c r="M35" s="4">
        <v>14</v>
      </c>
      <c r="N35" s="8">
        <v>1564.5</v>
      </c>
      <c r="O35" s="8">
        <v>1752.24</v>
      </c>
    </row>
    <row r="36" spans="1:15" x14ac:dyDescent="0.2">
      <c r="A36" s="4">
        <v>34</v>
      </c>
      <c r="B36" s="4">
        <v>1040</v>
      </c>
      <c r="C36" s="5">
        <v>44214</v>
      </c>
      <c r="D36" s="4">
        <v>900</v>
      </c>
      <c r="E36" s="4">
        <v>23</v>
      </c>
      <c r="F36" s="4">
        <v>8</v>
      </c>
      <c r="G36" s="4" t="s">
        <v>31</v>
      </c>
      <c r="H36" s="4" t="s">
        <v>1</v>
      </c>
      <c r="I36" s="4" t="s">
        <v>32</v>
      </c>
      <c r="J36" s="16">
        <v>3820009</v>
      </c>
      <c r="K36" s="4" t="s">
        <v>153</v>
      </c>
      <c r="L36" s="8">
        <v>104.5</v>
      </c>
      <c r="M36" s="4">
        <v>14</v>
      </c>
      <c r="N36" s="8">
        <v>1564.5</v>
      </c>
      <c r="O36" s="8">
        <v>1752.24</v>
      </c>
    </row>
    <row r="37" spans="1:15" x14ac:dyDescent="0.2">
      <c r="A37" s="4">
        <v>35</v>
      </c>
      <c r="B37" s="4">
        <v>1040</v>
      </c>
      <c r="C37" s="5">
        <v>44214</v>
      </c>
      <c r="D37" s="4">
        <v>900</v>
      </c>
      <c r="E37" s="4">
        <v>23</v>
      </c>
      <c r="F37" s="4">
        <v>8</v>
      </c>
      <c r="G37" s="4" t="s">
        <v>31</v>
      </c>
      <c r="H37" s="4" t="s">
        <v>1</v>
      </c>
      <c r="I37" s="4" t="s">
        <v>32</v>
      </c>
      <c r="J37" s="16">
        <v>3820009</v>
      </c>
      <c r="K37" s="4" t="s">
        <v>154</v>
      </c>
      <c r="L37" s="8">
        <v>104.5</v>
      </c>
      <c r="M37" s="4">
        <v>14</v>
      </c>
      <c r="N37" s="8">
        <v>1564.5</v>
      </c>
      <c r="O37" s="8">
        <v>1752.24</v>
      </c>
    </row>
    <row r="38" spans="1:15" x14ac:dyDescent="0.2">
      <c r="A38" s="4">
        <v>36</v>
      </c>
      <c r="B38" s="4">
        <v>1040</v>
      </c>
      <c r="C38" s="5">
        <v>44214</v>
      </c>
      <c r="D38" s="4">
        <v>900</v>
      </c>
      <c r="E38" s="4">
        <v>23</v>
      </c>
      <c r="F38" s="4">
        <v>8</v>
      </c>
      <c r="G38" s="4" t="s">
        <v>31</v>
      </c>
      <c r="H38" s="4" t="s">
        <v>1</v>
      </c>
      <c r="I38" s="4" t="s">
        <v>32</v>
      </c>
      <c r="J38" s="16">
        <v>3820009</v>
      </c>
      <c r="K38" s="4" t="s">
        <v>155</v>
      </c>
      <c r="L38" s="8">
        <v>104.5</v>
      </c>
      <c r="M38" s="4">
        <v>14</v>
      </c>
      <c r="N38" s="8">
        <v>1564.5</v>
      </c>
      <c r="O38" s="8">
        <v>1752.24</v>
      </c>
    </row>
    <row r="39" spans="1:15" x14ac:dyDescent="0.2">
      <c r="A39" s="4">
        <v>37</v>
      </c>
      <c r="B39" s="4">
        <v>1040</v>
      </c>
      <c r="C39" s="5">
        <v>44214</v>
      </c>
      <c r="D39" s="4">
        <v>900</v>
      </c>
      <c r="E39" s="4">
        <v>23</v>
      </c>
      <c r="F39" s="4">
        <v>8</v>
      </c>
      <c r="G39" s="4" t="s">
        <v>31</v>
      </c>
      <c r="H39" s="4" t="s">
        <v>1</v>
      </c>
      <c r="I39" s="4" t="s">
        <v>32</v>
      </c>
      <c r="J39" s="16">
        <v>3820009</v>
      </c>
      <c r="K39" s="4" t="s">
        <v>156</v>
      </c>
      <c r="L39" s="8">
        <v>104.5</v>
      </c>
      <c r="M39" s="4">
        <v>14</v>
      </c>
      <c r="N39" s="8">
        <v>1564.5</v>
      </c>
      <c r="O39" s="8">
        <v>1752.24</v>
      </c>
    </row>
    <row r="40" spans="1:15" x14ac:dyDescent="0.2">
      <c r="A40" s="1">
        <v>38</v>
      </c>
      <c r="B40" s="1">
        <v>1042</v>
      </c>
      <c r="C40" s="2">
        <v>44214</v>
      </c>
      <c r="D40" s="1">
        <v>1000</v>
      </c>
      <c r="E40" s="1">
        <v>28</v>
      </c>
      <c r="F40" s="1">
        <v>9</v>
      </c>
      <c r="G40" s="1" t="s">
        <v>33</v>
      </c>
      <c r="H40" s="1" t="s">
        <v>19</v>
      </c>
      <c r="I40" s="1" t="s">
        <v>82</v>
      </c>
      <c r="J40" s="17">
        <v>41398</v>
      </c>
      <c r="K40" s="1" t="s">
        <v>170</v>
      </c>
      <c r="L40" s="9">
        <v>1040</v>
      </c>
      <c r="M40" s="1">
        <v>1</v>
      </c>
      <c r="N40" s="9">
        <v>1040</v>
      </c>
      <c r="O40" s="9">
        <v>1164.8</v>
      </c>
    </row>
    <row r="41" spans="1:15" x14ac:dyDescent="0.2">
      <c r="A41" s="4">
        <v>39</v>
      </c>
      <c r="B41" s="4">
        <v>1043</v>
      </c>
      <c r="C41" s="5">
        <v>44214</v>
      </c>
      <c r="D41" s="4">
        <v>1100</v>
      </c>
      <c r="E41" s="4">
        <v>24</v>
      </c>
      <c r="F41" s="4">
        <v>8</v>
      </c>
      <c r="G41" s="4" t="s">
        <v>35</v>
      </c>
      <c r="H41" s="4" t="s">
        <v>19</v>
      </c>
      <c r="I41" s="4" t="s">
        <v>36</v>
      </c>
      <c r="J41" s="16">
        <v>1100321</v>
      </c>
      <c r="K41" s="4" t="s">
        <v>229</v>
      </c>
      <c r="L41" s="8">
        <v>1272</v>
      </c>
      <c r="M41" s="4">
        <v>1</v>
      </c>
      <c r="N41" s="8">
        <v>1272</v>
      </c>
      <c r="O41" s="8">
        <v>1424.6399999999999</v>
      </c>
    </row>
    <row r="42" spans="1:15" x14ac:dyDescent="0.2">
      <c r="A42" s="1">
        <v>40</v>
      </c>
      <c r="B42" s="1">
        <v>1044</v>
      </c>
      <c r="C42" s="2">
        <v>44214</v>
      </c>
      <c r="D42" s="1">
        <v>1200</v>
      </c>
      <c r="E42" s="1">
        <v>9</v>
      </c>
      <c r="F42" s="1">
        <v>4</v>
      </c>
      <c r="G42" s="1" t="s">
        <v>37</v>
      </c>
      <c r="H42" s="1" t="s">
        <v>264</v>
      </c>
      <c r="I42" s="1" t="s">
        <v>38</v>
      </c>
      <c r="J42" s="17">
        <v>11164009</v>
      </c>
      <c r="K42" s="1" t="s">
        <v>39</v>
      </c>
      <c r="L42" s="9">
        <v>69.53</v>
      </c>
      <c r="M42" s="1">
        <v>4</v>
      </c>
      <c r="N42" s="9">
        <v>317.88</v>
      </c>
      <c r="O42" s="9">
        <v>356.0256</v>
      </c>
    </row>
    <row r="43" spans="1:15" x14ac:dyDescent="0.2">
      <c r="A43" s="1">
        <v>41</v>
      </c>
      <c r="B43" s="1">
        <v>1044</v>
      </c>
      <c r="C43" s="2">
        <v>44214</v>
      </c>
      <c r="D43" s="1">
        <v>1200</v>
      </c>
      <c r="E43" s="1">
        <v>9</v>
      </c>
      <c r="F43" s="1">
        <v>4</v>
      </c>
      <c r="G43" s="1" t="s">
        <v>37</v>
      </c>
      <c r="H43" s="1" t="s">
        <v>264</v>
      </c>
      <c r="I43" s="1" t="s">
        <v>38</v>
      </c>
      <c r="J43" s="17">
        <v>11164009</v>
      </c>
      <c r="K43" s="1" t="s">
        <v>138</v>
      </c>
      <c r="L43" s="9">
        <v>69.53</v>
      </c>
      <c r="M43" s="1">
        <v>4</v>
      </c>
      <c r="N43" s="9">
        <v>317.88</v>
      </c>
      <c r="O43" s="9">
        <v>356.0256</v>
      </c>
    </row>
    <row r="44" spans="1:15" x14ac:dyDescent="0.2">
      <c r="A44" s="1">
        <v>42</v>
      </c>
      <c r="B44" s="1">
        <v>1044</v>
      </c>
      <c r="C44" s="2">
        <v>44214</v>
      </c>
      <c r="D44" s="1">
        <v>1200</v>
      </c>
      <c r="E44" s="1">
        <v>10</v>
      </c>
      <c r="F44" s="1">
        <v>4</v>
      </c>
      <c r="G44" s="1" t="s">
        <v>243</v>
      </c>
      <c r="H44" s="1" t="s">
        <v>264</v>
      </c>
      <c r="I44" s="1" t="s">
        <v>40</v>
      </c>
      <c r="J44" s="17">
        <v>42542001</v>
      </c>
      <c r="K44" s="1" t="s">
        <v>139</v>
      </c>
      <c r="L44" s="9">
        <v>89.41</v>
      </c>
      <c r="M44" s="1">
        <v>4</v>
      </c>
      <c r="N44" s="9">
        <v>317.88</v>
      </c>
      <c r="O44" s="9">
        <v>356.0256</v>
      </c>
    </row>
    <row r="45" spans="1:15" x14ac:dyDescent="0.2">
      <c r="A45" s="1">
        <v>43</v>
      </c>
      <c r="B45" s="1">
        <v>1044</v>
      </c>
      <c r="C45" s="2">
        <v>44214</v>
      </c>
      <c r="D45" s="1">
        <v>1200</v>
      </c>
      <c r="E45" s="1">
        <v>10</v>
      </c>
      <c r="F45" s="1">
        <v>4</v>
      </c>
      <c r="G45" s="1" t="s">
        <v>243</v>
      </c>
      <c r="H45" s="1" t="s">
        <v>264</v>
      </c>
      <c r="I45" s="1" t="s">
        <v>40</v>
      </c>
      <c r="J45" s="17">
        <v>42542001</v>
      </c>
      <c r="K45" s="1" t="s">
        <v>140</v>
      </c>
      <c r="L45" s="9">
        <v>89.41</v>
      </c>
      <c r="M45" s="1">
        <v>4</v>
      </c>
      <c r="N45" s="9">
        <v>317.88</v>
      </c>
      <c r="O45" s="9">
        <v>356.0256</v>
      </c>
    </row>
    <row r="46" spans="1:15" x14ac:dyDescent="0.2">
      <c r="A46" s="4">
        <v>44</v>
      </c>
      <c r="B46" s="4">
        <v>1046</v>
      </c>
      <c r="C46" s="5">
        <v>44214</v>
      </c>
      <c r="D46" s="4">
        <v>1300</v>
      </c>
      <c r="E46" s="4">
        <v>7</v>
      </c>
      <c r="F46" s="4">
        <v>1</v>
      </c>
      <c r="G46" s="4" t="s">
        <v>41</v>
      </c>
      <c r="H46" s="4" t="s">
        <v>13</v>
      </c>
      <c r="I46" s="4" t="s">
        <v>42</v>
      </c>
      <c r="J46" s="16">
        <v>8335</v>
      </c>
      <c r="K46" s="4" t="s">
        <v>131</v>
      </c>
      <c r="L46" s="8">
        <v>1435</v>
      </c>
      <c r="M46" s="4">
        <v>2</v>
      </c>
      <c r="N46" s="8">
        <v>5370</v>
      </c>
      <c r="O46" s="8">
        <v>6014.4</v>
      </c>
    </row>
    <row r="47" spans="1:15" x14ac:dyDescent="0.2">
      <c r="A47" s="4">
        <v>45</v>
      </c>
      <c r="B47" s="4">
        <v>1046</v>
      </c>
      <c r="C47" s="5">
        <v>44214</v>
      </c>
      <c r="D47" s="4">
        <v>1300</v>
      </c>
      <c r="E47" s="4">
        <v>7</v>
      </c>
      <c r="F47" s="4">
        <v>1</v>
      </c>
      <c r="G47" s="4" t="s">
        <v>41</v>
      </c>
      <c r="H47" s="4" t="s">
        <v>13</v>
      </c>
      <c r="I47" s="4" t="s">
        <v>42</v>
      </c>
      <c r="J47" s="16">
        <v>8335</v>
      </c>
      <c r="K47" s="4" t="s">
        <v>132</v>
      </c>
      <c r="L47" s="8">
        <v>1435</v>
      </c>
      <c r="M47" s="4">
        <v>2</v>
      </c>
      <c r="N47" s="8">
        <v>5370</v>
      </c>
      <c r="O47" s="8">
        <v>6014.4</v>
      </c>
    </row>
    <row r="48" spans="1:15" x14ac:dyDescent="0.2">
      <c r="A48" s="4">
        <v>46</v>
      </c>
      <c r="B48" s="4">
        <v>1046</v>
      </c>
      <c r="C48" s="5">
        <v>44214</v>
      </c>
      <c r="D48" s="4">
        <v>1300</v>
      </c>
      <c r="E48" s="4">
        <v>42</v>
      </c>
      <c r="F48" s="4">
        <v>3</v>
      </c>
      <c r="G48" s="4" t="s">
        <v>43</v>
      </c>
      <c r="H48" s="4" t="s">
        <v>19</v>
      </c>
      <c r="I48" s="4" t="s">
        <v>44</v>
      </c>
      <c r="J48" s="16">
        <v>12490</v>
      </c>
      <c r="K48" s="4" t="s">
        <v>192</v>
      </c>
      <c r="L48" s="8">
        <v>1250</v>
      </c>
      <c r="M48" s="4">
        <v>2</v>
      </c>
      <c r="N48" s="8">
        <v>5370</v>
      </c>
      <c r="O48" s="8">
        <v>6014.4</v>
      </c>
    </row>
    <row r="49" spans="1:15" x14ac:dyDescent="0.2">
      <c r="A49" s="4">
        <v>47</v>
      </c>
      <c r="B49" s="4">
        <v>1046</v>
      </c>
      <c r="C49" s="5">
        <v>44214</v>
      </c>
      <c r="D49" s="4">
        <v>1300</v>
      </c>
      <c r="E49" s="4">
        <v>42</v>
      </c>
      <c r="F49" s="4">
        <v>3</v>
      </c>
      <c r="G49" s="4" t="s">
        <v>43</v>
      </c>
      <c r="H49" s="4" t="s">
        <v>19</v>
      </c>
      <c r="I49" s="4" t="s">
        <v>44</v>
      </c>
      <c r="J49" s="16">
        <v>12490</v>
      </c>
      <c r="K49" s="4" t="s">
        <v>193</v>
      </c>
      <c r="L49" s="8">
        <v>1250</v>
      </c>
      <c r="M49" s="4">
        <v>2</v>
      </c>
      <c r="N49" s="8">
        <v>5370</v>
      </c>
      <c r="O49" s="8">
        <v>6014.4</v>
      </c>
    </row>
    <row r="50" spans="1:15" x14ac:dyDescent="0.2">
      <c r="A50" s="1">
        <v>48</v>
      </c>
      <c r="B50" s="1">
        <v>1048</v>
      </c>
      <c r="C50" s="2">
        <v>44214</v>
      </c>
      <c r="D50" s="1">
        <v>1400</v>
      </c>
      <c r="E50" s="1">
        <v>14</v>
      </c>
      <c r="F50" s="1">
        <v>4</v>
      </c>
      <c r="G50" s="1" t="s">
        <v>45</v>
      </c>
      <c r="H50" s="1" t="s">
        <v>19</v>
      </c>
      <c r="I50" s="1" t="s">
        <v>46</v>
      </c>
      <c r="J50" s="17">
        <v>50864001</v>
      </c>
      <c r="K50" s="1" t="s">
        <v>215</v>
      </c>
      <c r="L50" s="9">
        <v>1090.9100000000001</v>
      </c>
      <c r="M50" s="1">
        <v>1</v>
      </c>
      <c r="N50" s="9">
        <v>1090.9100000000001</v>
      </c>
      <c r="O50" s="9">
        <v>1221.8192000000001</v>
      </c>
    </row>
    <row r="51" spans="1:15" x14ac:dyDescent="0.2">
      <c r="A51" s="4">
        <v>49</v>
      </c>
      <c r="B51" s="4">
        <v>1049</v>
      </c>
      <c r="C51" s="5">
        <v>44214</v>
      </c>
      <c r="D51" s="4">
        <v>1500</v>
      </c>
      <c r="E51" s="4">
        <v>18</v>
      </c>
      <c r="F51" s="4">
        <v>5</v>
      </c>
      <c r="G51" s="4" t="s">
        <v>47</v>
      </c>
      <c r="H51" s="4" t="s">
        <v>267</v>
      </c>
      <c r="I51" s="4" t="s">
        <v>87</v>
      </c>
      <c r="J51" s="16">
        <v>8359</v>
      </c>
      <c r="K51" s="4" t="s">
        <v>220</v>
      </c>
      <c r="L51" s="8">
        <v>710</v>
      </c>
      <c r="M51" s="4">
        <v>1</v>
      </c>
      <c r="N51" s="8">
        <v>1880</v>
      </c>
      <c r="O51" s="8">
        <v>2105.6</v>
      </c>
    </row>
    <row r="52" spans="1:15" x14ac:dyDescent="0.2">
      <c r="A52" s="4">
        <v>50</v>
      </c>
      <c r="B52" s="4">
        <v>1049</v>
      </c>
      <c r="C52" s="5">
        <v>44214</v>
      </c>
      <c r="D52" s="4">
        <v>1500</v>
      </c>
      <c r="E52" s="4">
        <v>20</v>
      </c>
      <c r="F52" s="4">
        <v>5</v>
      </c>
      <c r="G52" s="4" t="s">
        <v>50</v>
      </c>
      <c r="H52" s="4" t="s">
        <v>19</v>
      </c>
      <c r="I52" s="4" t="s">
        <v>51</v>
      </c>
      <c r="J52" s="16">
        <v>13563</v>
      </c>
      <c r="K52" s="4" t="s">
        <v>226</v>
      </c>
      <c r="L52" s="8">
        <v>1170</v>
      </c>
      <c r="M52" s="4">
        <v>1</v>
      </c>
      <c r="N52" s="8">
        <v>1880</v>
      </c>
      <c r="O52" s="8">
        <v>2105.6</v>
      </c>
    </row>
    <row r="53" spans="1:15" x14ac:dyDescent="0.2">
      <c r="A53" s="1">
        <v>51</v>
      </c>
      <c r="B53" s="1">
        <v>1051</v>
      </c>
      <c r="C53" s="2">
        <v>44214</v>
      </c>
      <c r="D53" s="1">
        <v>1600</v>
      </c>
      <c r="E53" s="1">
        <v>45</v>
      </c>
      <c r="F53" s="1">
        <v>3</v>
      </c>
      <c r="G53" s="1" t="s">
        <v>24</v>
      </c>
      <c r="H53" s="1" t="s">
        <v>266</v>
      </c>
      <c r="I53" s="1" t="s">
        <v>26</v>
      </c>
      <c r="J53" s="17">
        <v>5804084</v>
      </c>
      <c r="K53" s="1" t="s">
        <v>198</v>
      </c>
      <c r="L53" s="9">
        <v>553.95000000000005</v>
      </c>
      <c r="M53" s="1">
        <v>1</v>
      </c>
      <c r="N53" s="9">
        <v>553.95000000000005</v>
      </c>
      <c r="O53" s="9">
        <v>620.42400000000009</v>
      </c>
    </row>
    <row r="54" spans="1:15" x14ac:dyDescent="0.2">
      <c r="A54" s="4">
        <v>52</v>
      </c>
      <c r="B54" s="4">
        <v>1052</v>
      </c>
      <c r="C54" s="5">
        <v>44214</v>
      </c>
      <c r="D54" s="4">
        <v>1700</v>
      </c>
      <c r="E54" s="4">
        <v>48</v>
      </c>
      <c r="F54" s="4">
        <v>6</v>
      </c>
      <c r="G54" s="4" t="s">
        <v>53</v>
      </c>
      <c r="H54" s="4" t="s">
        <v>13</v>
      </c>
      <c r="I54" s="4" t="s">
        <v>88</v>
      </c>
      <c r="J54" s="16">
        <v>8355</v>
      </c>
      <c r="K54" s="4" t="s">
        <v>205</v>
      </c>
      <c r="L54" s="8">
        <v>1435</v>
      </c>
      <c r="M54" s="4">
        <v>1</v>
      </c>
      <c r="N54" s="8">
        <v>1435</v>
      </c>
      <c r="O54" s="8">
        <v>1607.2</v>
      </c>
    </row>
    <row r="55" spans="1:15" x14ac:dyDescent="0.2">
      <c r="A55" s="1">
        <v>53</v>
      </c>
      <c r="B55" s="1">
        <v>1054</v>
      </c>
      <c r="C55" s="2">
        <v>44214</v>
      </c>
      <c r="D55" s="1">
        <v>1800</v>
      </c>
      <c r="E55" s="1">
        <v>16</v>
      </c>
      <c r="F55" s="1">
        <v>5</v>
      </c>
      <c r="G55" s="1" t="s">
        <v>55</v>
      </c>
      <c r="H55" s="1" t="s">
        <v>19</v>
      </c>
      <c r="I55" s="1" t="s">
        <v>56</v>
      </c>
      <c r="J55" s="17">
        <v>40184001</v>
      </c>
      <c r="K55" s="1" t="s">
        <v>216</v>
      </c>
      <c r="L55" s="9">
        <v>226.07</v>
      </c>
      <c r="M55" s="1">
        <v>3</v>
      </c>
      <c r="N55" s="9">
        <v>1747.3400000000001</v>
      </c>
      <c r="O55" s="9">
        <v>1957.0208000000002</v>
      </c>
    </row>
    <row r="56" spans="1:15" x14ac:dyDescent="0.2">
      <c r="A56" s="1">
        <v>54</v>
      </c>
      <c r="B56" s="1">
        <v>1054</v>
      </c>
      <c r="C56" s="2">
        <v>44214</v>
      </c>
      <c r="D56" s="1">
        <v>1800</v>
      </c>
      <c r="E56" s="1">
        <v>16</v>
      </c>
      <c r="F56" s="1">
        <v>5</v>
      </c>
      <c r="G56" s="1" t="s">
        <v>55</v>
      </c>
      <c r="H56" s="1" t="s">
        <v>19</v>
      </c>
      <c r="I56" s="1" t="s">
        <v>56</v>
      </c>
      <c r="J56" s="17">
        <v>40184001</v>
      </c>
      <c r="K56" s="1" t="s">
        <v>217</v>
      </c>
      <c r="L56" s="9">
        <v>226.07</v>
      </c>
      <c r="M56" s="1">
        <v>3</v>
      </c>
      <c r="N56" s="9">
        <v>1747.3400000000001</v>
      </c>
      <c r="O56" s="9">
        <v>1957.0208000000002</v>
      </c>
    </row>
    <row r="57" spans="1:15" x14ac:dyDescent="0.2">
      <c r="A57" s="1">
        <v>55</v>
      </c>
      <c r="B57" s="1">
        <v>1054</v>
      </c>
      <c r="C57" s="2">
        <v>44214</v>
      </c>
      <c r="D57" s="1">
        <v>1800</v>
      </c>
      <c r="E57" s="1">
        <v>16</v>
      </c>
      <c r="F57" s="1">
        <v>5</v>
      </c>
      <c r="G57" s="1" t="s">
        <v>55</v>
      </c>
      <c r="H57" s="1" t="s">
        <v>19</v>
      </c>
      <c r="I57" s="1" t="s">
        <v>56</v>
      </c>
      <c r="J57" s="17">
        <v>40184001</v>
      </c>
      <c r="K57" s="1" t="s">
        <v>218</v>
      </c>
      <c r="L57" s="9">
        <v>226.07</v>
      </c>
      <c r="M57" s="1">
        <v>3</v>
      </c>
      <c r="N57" s="9">
        <v>1747.3400000000001</v>
      </c>
      <c r="O57" s="9">
        <v>1957.0208000000002</v>
      </c>
    </row>
    <row r="58" spans="1:15" x14ac:dyDescent="0.2">
      <c r="A58" s="1">
        <v>56</v>
      </c>
      <c r="B58" s="1">
        <v>1054</v>
      </c>
      <c r="C58" s="2">
        <v>44214</v>
      </c>
      <c r="D58" s="1">
        <v>1800</v>
      </c>
      <c r="E58" s="1">
        <v>17</v>
      </c>
      <c r="F58" s="1">
        <v>5</v>
      </c>
      <c r="G58" s="1" t="s">
        <v>57</v>
      </c>
      <c r="H58" s="1" t="s">
        <v>1</v>
      </c>
      <c r="I58" s="1" t="s">
        <v>58</v>
      </c>
      <c r="J58" s="17">
        <v>40182001</v>
      </c>
      <c r="K58" s="1" t="s">
        <v>219</v>
      </c>
      <c r="L58" s="9">
        <v>172.63</v>
      </c>
      <c r="M58" s="1">
        <v>1</v>
      </c>
      <c r="N58" s="9">
        <v>1747.3400000000001</v>
      </c>
      <c r="O58" s="9">
        <v>1957.0208000000002</v>
      </c>
    </row>
    <row r="59" spans="1:15" x14ac:dyDescent="0.2">
      <c r="A59" s="1">
        <v>57</v>
      </c>
      <c r="B59" s="1">
        <v>1054</v>
      </c>
      <c r="C59" s="2">
        <v>44214</v>
      </c>
      <c r="D59" s="1">
        <v>1800</v>
      </c>
      <c r="E59" s="1">
        <v>19</v>
      </c>
      <c r="F59" s="1">
        <v>5</v>
      </c>
      <c r="G59" s="1" t="s">
        <v>59</v>
      </c>
      <c r="H59" s="1" t="s">
        <v>13</v>
      </c>
      <c r="I59" s="1" t="s">
        <v>60</v>
      </c>
      <c r="J59" s="17">
        <v>5850009</v>
      </c>
      <c r="K59" s="1" t="s">
        <v>224</v>
      </c>
      <c r="L59" s="9">
        <v>448.25</v>
      </c>
      <c r="M59" s="1">
        <v>2</v>
      </c>
      <c r="N59" s="9">
        <v>1747.3400000000001</v>
      </c>
      <c r="O59" s="9">
        <v>1957.0208000000002</v>
      </c>
    </row>
    <row r="60" spans="1:15" x14ac:dyDescent="0.2">
      <c r="A60" s="1">
        <v>58</v>
      </c>
      <c r="B60" s="1">
        <v>1054</v>
      </c>
      <c r="C60" s="2">
        <v>44214</v>
      </c>
      <c r="D60" s="1">
        <v>1800</v>
      </c>
      <c r="E60" s="1">
        <v>19</v>
      </c>
      <c r="F60" s="1">
        <v>5</v>
      </c>
      <c r="G60" s="1" t="s">
        <v>59</v>
      </c>
      <c r="H60" s="1" t="s">
        <v>13</v>
      </c>
      <c r="I60" s="1" t="s">
        <v>60</v>
      </c>
      <c r="J60" s="17">
        <v>5850009</v>
      </c>
      <c r="K60" s="1" t="s">
        <v>225</v>
      </c>
      <c r="L60" s="9">
        <v>448.25</v>
      </c>
      <c r="M60" s="1">
        <v>2</v>
      </c>
      <c r="N60" s="9">
        <v>1747.3400000000001</v>
      </c>
      <c r="O60" s="9">
        <v>1957.0208000000002</v>
      </c>
    </row>
    <row r="61" spans="1:15" x14ac:dyDescent="0.2">
      <c r="A61" s="4">
        <v>59</v>
      </c>
      <c r="B61" s="4">
        <v>1056</v>
      </c>
      <c r="C61" s="5">
        <v>44214</v>
      </c>
      <c r="D61" s="4">
        <v>1900</v>
      </c>
      <c r="E61" s="4">
        <v>30</v>
      </c>
      <c r="F61" s="4">
        <v>9</v>
      </c>
      <c r="G61" s="4" t="s">
        <v>268</v>
      </c>
      <c r="H61" s="4" t="s">
        <v>13</v>
      </c>
      <c r="I61" s="4" t="s">
        <v>62</v>
      </c>
      <c r="J61" s="16">
        <v>11577</v>
      </c>
      <c r="K61" s="4" t="s">
        <v>172</v>
      </c>
      <c r="L61" s="8">
        <v>1842</v>
      </c>
      <c r="M61" s="4">
        <v>2</v>
      </c>
      <c r="N61" s="8">
        <v>7666</v>
      </c>
      <c r="O61" s="8">
        <v>8585.92</v>
      </c>
    </row>
    <row r="62" spans="1:15" x14ac:dyDescent="0.2">
      <c r="A62" s="4">
        <v>60</v>
      </c>
      <c r="B62" s="4">
        <v>1056</v>
      </c>
      <c r="C62" s="5">
        <v>44214</v>
      </c>
      <c r="D62" s="4">
        <v>1900</v>
      </c>
      <c r="E62" s="4">
        <v>30</v>
      </c>
      <c r="F62" s="4">
        <v>9</v>
      </c>
      <c r="G62" s="4" t="s">
        <v>268</v>
      </c>
      <c r="H62" s="4" t="s">
        <v>13</v>
      </c>
      <c r="I62" s="4" t="s">
        <v>62</v>
      </c>
      <c r="J62" s="16">
        <v>11577</v>
      </c>
      <c r="K62" s="4" t="s">
        <v>173</v>
      </c>
      <c r="L62" s="8">
        <v>1842</v>
      </c>
      <c r="M62" s="4">
        <v>2</v>
      </c>
      <c r="N62" s="8">
        <v>7666</v>
      </c>
      <c r="O62" s="8">
        <v>8585.92</v>
      </c>
    </row>
    <row r="63" spans="1:15" x14ac:dyDescent="0.2">
      <c r="A63" s="4">
        <v>61</v>
      </c>
      <c r="B63" s="4">
        <v>1056</v>
      </c>
      <c r="C63" s="5">
        <v>44214</v>
      </c>
      <c r="D63" s="4">
        <v>1900</v>
      </c>
      <c r="E63" s="4">
        <v>36</v>
      </c>
      <c r="F63" s="4">
        <v>10</v>
      </c>
      <c r="G63" s="4" t="s">
        <v>63</v>
      </c>
      <c r="H63" s="4" t="s">
        <v>13</v>
      </c>
      <c r="I63" s="4" t="s">
        <v>64</v>
      </c>
      <c r="J63" s="16">
        <v>41491</v>
      </c>
      <c r="K63" s="4" t="s">
        <v>182</v>
      </c>
      <c r="L63" s="8">
        <v>1991</v>
      </c>
      <c r="M63" s="4">
        <v>2</v>
      </c>
      <c r="N63" s="8">
        <v>7666</v>
      </c>
      <c r="O63" s="8">
        <v>8585.92</v>
      </c>
    </row>
    <row r="64" spans="1:15" x14ac:dyDescent="0.2">
      <c r="A64" s="4">
        <v>62</v>
      </c>
      <c r="B64" s="4">
        <v>1056</v>
      </c>
      <c r="C64" s="5">
        <v>44214</v>
      </c>
      <c r="D64" s="4">
        <v>1900</v>
      </c>
      <c r="E64" s="4">
        <v>36</v>
      </c>
      <c r="F64" s="4">
        <v>10</v>
      </c>
      <c r="G64" s="4" t="s">
        <v>63</v>
      </c>
      <c r="H64" s="4" t="s">
        <v>13</v>
      </c>
      <c r="I64" s="4" t="s">
        <v>64</v>
      </c>
      <c r="J64" s="16">
        <v>41491</v>
      </c>
      <c r="K64" s="4" t="s">
        <v>183</v>
      </c>
      <c r="L64" s="8">
        <v>1991</v>
      </c>
      <c r="M64" s="4">
        <v>2</v>
      </c>
      <c r="N64" s="8">
        <v>7666</v>
      </c>
      <c r="O64" s="8">
        <v>8585.92</v>
      </c>
    </row>
    <row r="65" spans="1:15" x14ac:dyDescent="0.2">
      <c r="A65" s="1">
        <v>63</v>
      </c>
      <c r="B65" s="1">
        <v>1057</v>
      </c>
      <c r="C65" s="2">
        <v>44214</v>
      </c>
      <c r="D65" s="1">
        <v>2000</v>
      </c>
      <c r="E65" s="1">
        <v>31</v>
      </c>
      <c r="F65" s="1">
        <v>10</v>
      </c>
      <c r="G65" s="1" t="s">
        <v>269</v>
      </c>
      <c r="H65" s="1" t="s">
        <v>239</v>
      </c>
      <c r="I65" s="1" t="s">
        <v>270</v>
      </c>
      <c r="J65" s="17">
        <v>56014</v>
      </c>
      <c r="K65" s="1" t="s">
        <v>66</v>
      </c>
      <c r="L65" s="9">
        <v>2605</v>
      </c>
      <c r="M65" s="1">
        <v>2</v>
      </c>
      <c r="N65" s="9">
        <v>5210</v>
      </c>
      <c r="O65" s="9">
        <v>5835.2</v>
      </c>
    </row>
    <row r="66" spans="1:15" x14ac:dyDescent="0.2">
      <c r="A66" s="1">
        <v>64</v>
      </c>
      <c r="B66" s="1">
        <v>1057</v>
      </c>
      <c r="C66" s="2">
        <v>44214</v>
      </c>
      <c r="D66" s="1">
        <v>2000</v>
      </c>
      <c r="E66" s="1">
        <v>31</v>
      </c>
      <c r="F66" s="1">
        <v>10</v>
      </c>
      <c r="G66" s="1" t="s">
        <v>269</v>
      </c>
      <c r="H66" s="1" t="s">
        <v>239</v>
      </c>
      <c r="I66" s="1" t="s">
        <v>270</v>
      </c>
      <c r="J66" s="17">
        <v>56014</v>
      </c>
      <c r="K66" s="1" t="s">
        <v>9</v>
      </c>
      <c r="L66" s="9">
        <v>2605</v>
      </c>
      <c r="M66" s="1">
        <v>2</v>
      </c>
      <c r="N66" s="9">
        <v>5210</v>
      </c>
      <c r="O66" s="9">
        <v>5835.2</v>
      </c>
    </row>
    <row r="67" spans="1:15" x14ac:dyDescent="0.2">
      <c r="A67" s="4">
        <v>65</v>
      </c>
      <c r="B67" s="4">
        <v>1058</v>
      </c>
      <c r="C67" s="5">
        <v>44214</v>
      </c>
      <c r="D67" s="4">
        <v>2100</v>
      </c>
      <c r="E67" s="4">
        <v>35</v>
      </c>
      <c r="F67" s="4">
        <v>10</v>
      </c>
      <c r="G67" s="4" t="s">
        <v>271</v>
      </c>
      <c r="H67" s="4" t="s">
        <v>19</v>
      </c>
      <c r="I67" s="4" t="s">
        <v>67</v>
      </c>
      <c r="J67" s="16">
        <v>13628</v>
      </c>
      <c r="K67" s="4" t="s">
        <v>179</v>
      </c>
      <c r="L67" s="8">
        <v>1350</v>
      </c>
      <c r="M67" s="4">
        <v>1</v>
      </c>
      <c r="N67" s="8">
        <v>0</v>
      </c>
      <c r="O67" s="8">
        <v>0</v>
      </c>
    </row>
    <row r="68" spans="1:15" x14ac:dyDescent="0.2">
      <c r="A68" s="4">
        <v>66</v>
      </c>
      <c r="B68" s="4">
        <v>1058</v>
      </c>
      <c r="C68" s="5">
        <v>44214</v>
      </c>
      <c r="D68" s="4">
        <v>2100</v>
      </c>
      <c r="E68" s="4">
        <v>35</v>
      </c>
      <c r="F68" s="4">
        <v>10</v>
      </c>
      <c r="G68" s="4" t="s">
        <v>271</v>
      </c>
      <c r="H68" s="4" t="s">
        <v>19</v>
      </c>
      <c r="I68" s="4" t="s">
        <v>67</v>
      </c>
      <c r="J68" s="16">
        <v>13628</v>
      </c>
      <c r="K68" s="4" t="s">
        <v>180</v>
      </c>
      <c r="L68" s="8">
        <v>1350</v>
      </c>
      <c r="M68" s="4">
        <v>-1</v>
      </c>
      <c r="N68" s="8">
        <v>0</v>
      </c>
      <c r="O68" s="8">
        <v>0</v>
      </c>
    </row>
    <row r="69" spans="1:15" x14ac:dyDescent="0.2">
      <c r="A69" s="1">
        <v>67</v>
      </c>
      <c r="B69" s="1">
        <v>1064</v>
      </c>
      <c r="C69" s="2">
        <v>44215</v>
      </c>
      <c r="D69" s="1">
        <v>2200</v>
      </c>
      <c r="E69" s="1">
        <v>29</v>
      </c>
      <c r="F69" s="1">
        <v>9</v>
      </c>
      <c r="G69" s="1" t="s">
        <v>61</v>
      </c>
      <c r="H69" s="1" t="s">
        <v>13</v>
      </c>
      <c r="I69" s="1" t="s">
        <v>69</v>
      </c>
      <c r="J69" s="17">
        <v>8335</v>
      </c>
      <c r="K69" s="1" t="s">
        <v>171</v>
      </c>
      <c r="L69" s="9">
        <v>1435</v>
      </c>
      <c r="M69" s="1">
        <v>-2</v>
      </c>
      <c r="N69" s="9">
        <v>-2870</v>
      </c>
      <c r="O69" s="9">
        <v>-3214.4</v>
      </c>
    </row>
    <row r="70" spans="1:15" x14ac:dyDescent="0.2">
      <c r="A70" s="1">
        <v>68</v>
      </c>
      <c r="B70" s="1">
        <v>1064</v>
      </c>
      <c r="C70" s="2">
        <v>44215</v>
      </c>
      <c r="D70" s="1">
        <v>2200</v>
      </c>
      <c r="E70" s="1">
        <v>29</v>
      </c>
      <c r="F70" s="1">
        <v>9</v>
      </c>
      <c r="G70" s="1" t="s">
        <v>61</v>
      </c>
      <c r="H70" s="1" t="s">
        <v>13</v>
      </c>
      <c r="I70" s="1" t="s">
        <v>69</v>
      </c>
      <c r="J70" s="17">
        <v>8335</v>
      </c>
      <c r="K70" s="1" t="s">
        <v>272</v>
      </c>
      <c r="L70" s="9">
        <v>1435</v>
      </c>
      <c r="M70" s="1">
        <v>-2</v>
      </c>
      <c r="N70" s="9">
        <v>-2870</v>
      </c>
      <c r="O70" s="9">
        <v>-3214.4</v>
      </c>
    </row>
    <row r="71" spans="1:15" x14ac:dyDescent="0.2">
      <c r="A71" s="4">
        <v>69</v>
      </c>
      <c r="B71" s="4">
        <v>1089</v>
      </c>
      <c r="C71" s="5">
        <v>44251</v>
      </c>
      <c r="D71" s="4">
        <v>2300</v>
      </c>
      <c r="E71" s="4">
        <v>33</v>
      </c>
      <c r="F71" s="4">
        <v>10</v>
      </c>
      <c r="G71" s="4" t="s">
        <v>70</v>
      </c>
      <c r="H71" s="4" t="s">
        <v>19</v>
      </c>
      <c r="I71" s="4" t="s">
        <v>71</v>
      </c>
      <c r="J71" s="16">
        <v>2124</v>
      </c>
      <c r="K71" s="4" t="s">
        <v>174</v>
      </c>
      <c r="L71" s="8">
        <v>358.74</v>
      </c>
      <c r="M71" s="4">
        <v>-2</v>
      </c>
      <c r="N71" s="8">
        <v>-717.48</v>
      </c>
      <c r="O71" s="8">
        <v>-803.57760000000007</v>
      </c>
    </row>
    <row r="72" spans="1:15" x14ac:dyDescent="0.2">
      <c r="A72" s="4">
        <v>70</v>
      </c>
      <c r="B72" s="4">
        <v>1089</v>
      </c>
      <c r="C72" s="5">
        <v>44251</v>
      </c>
      <c r="D72" s="4">
        <v>2300</v>
      </c>
      <c r="E72" s="4">
        <v>33</v>
      </c>
      <c r="F72" s="4">
        <v>10</v>
      </c>
      <c r="G72" s="4" t="s">
        <v>70</v>
      </c>
      <c r="H72" s="4" t="s">
        <v>19</v>
      </c>
      <c r="I72" s="4" t="s">
        <v>71</v>
      </c>
      <c r="J72" s="16">
        <v>2124</v>
      </c>
      <c r="K72" s="4" t="s">
        <v>273</v>
      </c>
      <c r="L72" s="8">
        <v>358.74</v>
      </c>
      <c r="M72" s="4">
        <v>-2</v>
      </c>
      <c r="N72" s="8">
        <v>-717.48</v>
      </c>
      <c r="O72" s="8">
        <v>-803.57760000000007</v>
      </c>
    </row>
    <row r="73" spans="1:15" x14ac:dyDescent="0.2">
      <c r="A73" s="1">
        <v>71</v>
      </c>
      <c r="B73" s="1">
        <v>1090</v>
      </c>
      <c r="C73" s="2">
        <v>44251</v>
      </c>
      <c r="D73" s="1">
        <v>2400</v>
      </c>
      <c r="E73" s="1">
        <v>8</v>
      </c>
      <c r="F73" s="1">
        <v>1</v>
      </c>
      <c r="G73" s="1" t="s">
        <v>274</v>
      </c>
      <c r="H73" s="1" t="s">
        <v>13</v>
      </c>
      <c r="I73" s="1" t="s">
        <v>73</v>
      </c>
      <c r="J73" s="17">
        <v>8360</v>
      </c>
      <c r="K73" s="1" t="s">
        <v>133</v>
      </c>
      <c r="L73" s="9">
        <v>2000</v>
      </c>
      <c r="M73" s="1">
        <v>4</v>
      </c>
      <c r="N73" s="9">
        <v>8000</v>
      </c>
      <c r="O73" s="9">
        <v>8960</v>
      </c>
    </row>
    <row r="74" spans="1:15" x14ac:dyDescent="0.2">
      <c r="A74" s="1">
        <v>72</v>
      </c>
      <c r="B74" s="1">
        <v>1090</v>
      </c>
      <c r="C74" s="2">
        <v>44251</v>
      </c>
      <c r="D74" s="1">
        <v>2400</v>
      </c>
      <c r="E74" s="1">
        <v>8</v>
      </c>
      <c r="F74" s="1">
        <v>1</v>
      </c>
      <c r="G74" s="1" t="s">
        <v>274</v>
      </c>
      <c r="H74" s="1" t="s">
        <v>13</v>
      </c>
      <c r="I74" s="1" t="s">
        <v>73</v>
      </c>
      <c r="J74" s="17">
        <v>8360</v>
      </c>
      <c r="K74" s="1" t="s">
        <v>134</v>
      </c>
      <c r="L74" s="9">
        <v>2000</v>
      </c>
      <c r="M74" s="1">
        <v>4</v>
      </c>
      <c r="N74" s="9">
        <v>8000</v>
      </c>
      <c r="O74" s="9">
        <v>8960</v>
      </c>
    </row>
    <row r="75" spans="1:15" x14ac:dyDescent="0.2">
      <c r="A75" s="1">
        <v>73</v>
      </c>
      <c r="B75" s="1">
        <v>1090</v>
      </c>
      <c r="C75" s="2">
        <v>44251</v>
      </c>
      <c r="D75" s="1">
        <v>2400</v>
      </c>
      <c r="E75" s="1">
        <v>8</v>
      </c>
      <c r="F75" s="1">
        <v>1</v>
      </c>
      <c r="G75" s="1" t="s">
        <v>274</v>
      </c>
      <c r="H75" s="1" t="s">
        <v>13</v>
      </c>
      <c r="I75" s="1" t="s">
        <v>73</v>
      </c>
      <c r="J75" s="17">
        <v>8360</v>
      </c>
      <c r="K75" s="1" t="s">
        <v>136</v>
      </c>
      <c r="L75" s="9">
        <v>2000</v>
      </c>
      <c r="M75" s="1">
        <v>4</v>
      </c>
      <c r="N75" s="9">
        <v>8000</v>
      </c>
      <c r="O75" s="9">
        <v>8960</v>
      </c>
    </row>
    <row r="76" spans="1:15" x14ac:dyDescent="0.2">
      <c r="A76" s="1">
        <v>74</v>
      </c>
      <c r="B76" s="1">
        <v>1090</v>
      </c>
      <c r="C76" s="2">
        <v>44251</v>
      </c>
      <c r="D76" s="1">
        <v>2400</v>
      </c>
      <c r="E76" s="1">
        <v>8</v>
      </c>
      <c r="F76" s="1">
        <v>1</v>
      </c>
      <c r="G76" s="1" t="s">
        <v>274</v>
      </c>
      <c r="H76" s="1" t="s">
        <v>13</v>
      </c>
      <c r="I76" s="1" t="s">
        <v>73</v>
      </c>
      <c r="J76" s="17">
        <v>8360</v>
      </c>
      <c r="K76" s="1" t="s">
        <v>137</v>
      </c>
      <c r="L76" s="9">
        <v>2000</v>
      </c>
      <c r="M76" s="1">
        <v>4</v>
      </c>
      <c r="N76" s="9">
        <v>8000</v>
      </c>
      <c r="O76" s="9">
        <v>8960</v>
      </c>
    </row>
    <row r="77" spans="1:15" x14ac:dyDescent="0.2">
      <c r="A77" s="4">
        <v>75</v>
      </c>
      <c r="B77" s="4">
        <v>1091</v>
      </c>
      <c r="C77" s="5">
        <v>44244</v>
      </c>
      <c r="D77" s="4">
        <v>2500</v>
      </c>
      <c r="E77" s="4">
        <v>11</v>
      </c>
      <c r="F77" s="4">
        <v>4</v>
      </c>
      <c r="G77" s="4" t="s">
        <v>74</v>
      </c>
      <c r="H77" s="4" t="s">
        <v>241</v>
      </c>
      <c r="I77" s="4" t="s">
        <v>76</v>
      </c>
      <c r="J77" s="16">
        <v>51281</v>
      </c>
      <c r="K77" s="4" t="s">
        <v>210</v>
      </c>
      <c r="L77" s="8">
        <v>6665.33</v>
      </c>
      <c r="M77" s="4">
        <v>3</v>
      </c>
      <c r="N77" s="8">
        <v>19395.989999999998</v>
      </c>
      <c r="O77" s="8">
        <v>21723.5088</v>
      </c>
    </row>
    <row r="78" spans="1:15" x14ac:dyDescent="0.2">
      <c r="A78" s="4">
        <v>76</v>
      </c>
      <c r="B78" s="4">
        <v>1091</v>
      </c>
      <c r="C78" s="5">
        <v>44244</v>
      </c>
      <c r="D78" s="4">
        <v>2500</v>
      </c>
      <c r="E78" s="4">
        <v>11</v>
      </c>
      <c r="F78" s="4">
        <v>4</v>
      </c>
      <c r="G78" s="4" t="s">
        <v>74</v>
      </c>
      <c r="H78" s="4" t="s">
        <v>241</v>
      </c>
      <c r="I78" s="4" t="s">
        <v>76</v>
      </c>
      <c r="J78" s="16">
        <v>51281</v>
      </c>
      <c r="K78" s="4" t="s">
        <v>211</v>
      </c>
      <c r="L78" s="8">
        <v>6665.33</v>
      </c>
      <c r="M78" s="4">
        <v>3</v>
      </c>
      <c r="N78" s="8">
        <v>19395.989999999998</v>
      </c>
      <c r="O78" s="8">
        <v>21723.5088</v>
      </c>
    </row>
    <row r="79" spans="1:15" x14ac:dyDescent="0.2">
      <c r="A79" s="4">
        <v>77</v>
      </c>
      <c r="B79" s="4">
        <v>1091</v>
      </c>
      <c r="C79" s="5">
        <v>44244</v>
      </c>
      <c r="D79" s="4">
        <v>2500</v>
      </c>
      <c r="E79" s="4">
        <v>12</v>
      </c>
      <c r="F79" s="4">
        <v>4</v>
      </c>
      <c r="G79" s="4" t="s">
        <v>275</v>
      </c>
      <c r="H79" s="4" t="s">
        <v>241</v>
      </c>
      <c r="I79" s="4" t="s">
        <v>276</v>
      </c>
      <c r="J79" s="16">
        <v>51287</v>
      </c>
      <c r="K79" s="4" t="s">
        <v>212</v>
      </c>
      <c r="L79" s="8">
        <v>6065.33</v>
      </c>
      <c r="M79" s="4">
        <v>3</v>
      </c>
      <c r="N79" s="8">
        <v>19395.989999999998</v>
      </c>
      <c r="O79" s="8">
        <v>21723.5088</v>
      </c>
    </row>
    <row r="80" spans="1:15" x14ac:dyDescent="0.2">
      <c r="A80" s="1">
        <v>78</v>
      </c>
      <c r="B80" s="1">
        <v>1102</v>
      </c>
      <c r="C80" s="2">
        <v>44253</v>
      </c>
      <c r="D80" s="1">
        <v>2600</v>
      </c>
      <c r="E80" s="1">
        <v>26</v>
      </c>
      <c r="F80" s="1">
        <v>9</v>
      </c>
      <c r="G80" s="1" t="s">
        <v>78</v>
      </c>
      <c r="H80" s="1" t="s">
        <v>13</v>
      </c>
      <c r="I80" s="1" t="s">
        <v>79</v>
      </c>
      <c r="J80" s="17">
        <v>2136</v>
      </c>
      <c r="K80" s="1" t="s">
        <v>157</v>
      </c>
      <c r="L80" s="9">
        <v>374.63</v>
      </c>
      <c r="M80" s="1">
        <v>6</v>
      </c>
      <c r="N80" s="9">
        <v>2247.7800000000002</v>
      </c>
      <c r="O80" s="9">
        <f>N80*1.12</f>
        <v>2517.5136000000007</v>
      </c>
    </row>
    <row r="81" spans="1:15" x14ac:dyDescent="0.2">
      <c r="A81" s="1">
        <v>79</v>
      </c>
      <c r="B81" s="1">
        <v>1102</v>
      </c>
      <c r="C81" s="2">
        <v>44253</v>
      </c>
      <c r="D81" s="1">
        <v>2600</v>
      </c>
      <c r="E81" s="1">
        <v>26</v>
      </c>
      <c r="F81" s="1">
        <v>9</v>
      </c>
      <c r="G81" s="1" t="s">
        <v>78</v>
      </c>
      <c r="H81" s="1" t="s">
        <v>13</v>
      </c>
      <c r="I81" s="1" t="s">
        <v>79</v>
      </c>
      <c r="J81" s="17">
        <v>2136</v>
      </c>
      <c r="K81" s="1" t="s">
        <v>158</v>
      </c>
      <c r="L81" s="9">
        <v>374.63</v>
      </c>
      <c r="M81" s="1">
        <v>6</v>
      </c>
      <c r="N81" s="9">
        <v>2247.7800000000002</v>
      </c>
      <c r="O81" s="9">
        <v>2517.5136000000002</v>
      </c>
    </row>
    <row r="82" spans="1:15" x14ac:dyDescent="0.2">
      <c r="A82" s="1">
        <v>80</v>
      </c>
      <c r="B82" s="1">
        <v>1102</v>
      </c>
      <c r="C82" s="2">
        <v>44253</v>
      </c>
      <c r="D82" s="1">
        <v>2600</v>
      </c>
      <c r="E82" s="1">
        <v>26</v>
      </c>
      <c r="F82" s="1">
        <v>9</v>
      </c>
      <c r="G82" s="1" t="s">
        <v>78</v>
      </c>
      <c r="H82" s="1" t="s">
        <v>13</v>
      </c>
      <c r="I82" s="1" t="s">
        <v>79</v>
      </c>
      <c r="J82" s="17">
        <v>2136</v>
      </c>
      <c r="K82" s="1" t="s">
        <v>161</v>
      </c>
      <c r="L82" s="9">
        <v>374.63</v>
      </c>
      <c r="M82" s="1">
        <v>6</v>
      </c>
      <c r="N82" s="9">
        <v>2247.7800000000002</v>
      </c>
      <c r="O82" s="9">
        <v>2517.5136000000002</v>
      </c>
    </row>
    <row r="83" spans="1:15" x14ac:dyDescent="0.2">
      <c r="A83" s="1">
        <v>81</v>
      </c>
      <c r="B83" s="1">
        <v>1102</v>
      </c>
      <c r="C83" s="2">
        <v>44253</v>
      </c>
      <c r="D83" s="1">
        <v>2600</v>
      </c>
      <c r="E83" s="1">
        <v>26</v>
      </c>
      <c r="F83" s="1">
        <v>9</v>
      </c>
      <c r="G83" s="1" t="s">
        <v>78</v>
      </c>
      <c r="H83" s="1" t="s">
        <v>13</v>
      </c>
      <c r="I83" s="1" t="s">
        <v>79</v>
      </c>
      <c r="J83" s="17">
        <v>2136</v>
      </c>
      <c r="K83" s="1" t="s">
        <v>162</v>
      </c>
      <c r="L83" s="9">
        <v>374.63</v>
      </c>
      <c r="M83" s="1">
        <v>6</v>
      </c>
      <c r="N83" s="9">
        <v>2247.7800000000002</v>
      </c>
      <c r="O83" s="9">
        <v>2517.5136000000002</v>
      </c>
    </row>
    <row r="84" spans="1:15" x14ac:dyDescent="0.2">
      <c r="A84" s="1">
        <v>82</v>
      </c>
      <c r="B84" s="1">
        <v>1102</v>
      </c>
      <c r="C84" s="2">
        <v>44253</v>
      </c>
      <c r="D84" s="1">
        <v>2600</v>
      </c>
      <c r="E84" s="1">
        <v>26</v>
      </c>
      <c r="F84" s="1">
        <v>9</v>
      </c>
      <c r="G84" s="1" t="s">
        <v>78</v>
      </c>
      <c r="H84" s="1" t="s">
        <v>13</v>
      </c>
      <c r="I84" s="1" t="s">
        <v>79</v>
      </c>
      <c r="J84" s="17">
        <v>2136</v>
      </c>
      <c r="K84" s="1" t="s">
        <v>164</v>
      </c>
      <c r="L84" s="9">
        <v>374.63</v>
      </c>
      <c r="M84" s="1">
        <v>6</v>
      </c>
      <c r="N84" s="9">
        <v>2247.7800000000002</v>
      </c>
      <c r="O84" s="9">
        <v>2517.5136000000002</v>
      </c>
    </row>
    <row r="85" spans="1:15" x14ac:dyDescent="0.2">
      <c r="A85" s="1">
        <v>83</v>
      </c>
      <c r="B85" s="1">
        <v>1102</v>
      </c>
      <c r="C85" s="2">
        <v>44253</v>
      </c>
      <c r="D85" s="1">
        <v>2600</v>
      </c>
      <c r="E85" s="1">
        <v>26</v>
      </c>
      <c r="F85" s="1">
        <v>9</v>
      </c>
      <c r="G85" s="1" t="s">
        <v>78</v>
      </c>
      <c r="H85" s="1" t="s">
        <v>13</v>
      </c>
      <c r="I85" s="1" t="s">
        <v>79</v>
      </c>
      <c r="J85" s="17">
        <v>2136</v>
      </c>
      <c r="K85" s="1" t="s">
        <v>165</v>
      </c>
      <c r="L85" s="9">
        <v>374.63</v>
      </c>
      <c r="M85" s="1">
        <v>6</v>
      </c>
      <c r="N85" s="9">
        <v>2247.7800000000002</v>
      </c>
      <c r="O85" s="9">
        <v>2517.5136000000002</v>
      </c>
    </row>
    <row r="86" spans="1:15" x14ac:dyDescent="0.2">
      <c r="A86" s="4">
        <v>84</v>
      </c>
      <c r="B86" s="4">
        <v>1105</v>
      </c>
      <c r="C86" s="5">
        <v>44253</v>
      </c>
      <c r="D86" s="4">
        <v>2700</v>
      </c>
      <c r="E86" s="4">
        <v>13</v>
      </c>
      <c r="F86" s="4">
        <v>4</v>
      </c>
      <c r="G86" s="4" t="s">
        <v>80</v>
      </c>
      <c r="H86" s="4" t="s">
        <v>13</v>
      </c>
      <c r="I86" s="4" t="s">
        <v>81</v>
      </c>
      <c r="J86" s="16">
        <v>8211010</v>
      </c>
      <c r="K86" s="4" t="s">
        <v>231</v>
      </c>
      <c r="L86" s="8">
        <v>499.5</v>
      </c>
      <c r="M86" s="4">
        <v>3</v>
      </c>
      <c r="N86" s="8">
        <v>1498.5</v>
      </c>
      <c r="O86" s="8">
        <v>1678.32</v>
      </c>
    </row>
    <row r="87" spans="1:15" x14ac:dyDescent="0.2">
      <c r="A87" s="4">
        <v>85</v>
      </c>
      <c r="B87" s="4">
        <v>1105</v>
      </c>
      <c r="C87" s="5">
        <v>44253</v>
      </c>
      <c r="D87" s="4">
        <v>2700</v>
      </c>
      <c r="E87" s="4">
        <v>13</v>
      </c>
      <c r="F87" s="4">
        <v>4</v>
      </c>
      <c r="G87" s="4" t="s">
        <v>80</v>
      </c>
      <c r="H87" s="4" t="s">
        <v>13</v>
      </c>
      <c r="I87" s="4" t="s">
        <v>81</v>
      </c>
      <c r="J87" s="16">
        <v>8211010</v>
      </c>
      <c r="K87" s="4" t="s">
        <v>213</v>
      </c>
      <c r="L87" s="8">
        <v>499.5</v>
      </c>
      <c r="M87" s="4">
        <v>3</v>
      </c>
      <c r="N87" s="8">
        <v>1498.5</v>
      </c>
      <c r="O87" s="8">
        <v>1678.32</v>
      </c>
    </row>
    <row r="88" spans="1:15" x14ac:dyDescent="0.2">
      <c r="A88" s="4">
        <v>86</v>
      </c>
      <c r="B88" s="4">
        <v>1105</v>
      </c>
      <c r="C88" s="5">
        <v>44253</v>
      </c>
      <c r="D88" s="4">
        <v>2700</v>
      </c>
      <c r="E88" s="4">
        <v>13</v>
      </c>
      <c r="F88" s="4">
        <v>4</v>
      </c>
      <c r="G88" s="4" t="s">
        <v>80</v>
      </c>
      <c r="H88" s="4" t="s">
        <v>13</v>
      </c>
      <c r="I88" s="4" t="s">
        <v>81</v>
      </c>
      <c r="J88" s="16">
        <v>8211010</v>
      </c>
      <c r="K88" s="4" t="s">
        <v>214</v>
      </c>
      <c r="L88" s="8">
        <v>499.5</v>
      </c>
      <c r="M88" s="4">
        <v>3</v>
      </c>
      <c r="N88" s="8">
        <v>1498.5</v>
      </c>
      <c r="O88" s="8">
        <v>1678.32</v>
      </c>
    </row>
    <row r="89" spans="1:15" x14ac:dyDescent="0.2">
      <c r="A89" s="1">
        <v>87</v>
      </c>
      <c r="B89" s="1">
        <v>1107</v>
      </c>
      <c r="C89" s="2">
        <v>44260</v>
      </c>
      <c r="D89" s="1">
        <v>2800</v>
      </c>
      <c r="E89" s="1">
        <v>26</v>
      </c>
      <c r="F89" s="1">
        <v>9</v>
      </c>
      <c r="G89" s="1" t="s">
        <v>78</v>
      </c>
      <c r="H89" s="1" t="s">
        <v>13</v>
      </c>
      <c r="I89" s="1" t="s">
        <v>79</v>
      </c>
      <c r="J89" s="17">
        <v>2136</v>
      </c>
      <c r="K89" s="1" t="s">
        <v>159</v>
      </c>
      <c r="L89" s="9">
        <v>374.63</v>
      </c>
      <c r="M89" s="1">
        <v>3</v>
      </c>
      <c r="N89" s="9">
        <v>1123.8899999999999</v>
      </c>
      <c r="O89" s="9">
        <v>1258.7567999999999</v>
      </c>
    </row>
    <row r="90" spans="1:15" x14ac:dyDescent="0.2">
      <c r="A90" s="1">
        <v>88</v>
      </c>
      <c r="B90" s="1">
        <v>1107</v>
      </c>
      <c r="C90" s="2">
        <v>44260</v>
      </c>
      <c r="D90" s="1">
        <v>2800</v>
      </c>
      <c r="E90" s="1">
        <v>26</v>
      </c>
      <c r="F90" s="1">
        <v>9</v>
      </c>
      <c r="G90" s="1" t="s">
        <v>78</v>
      </c>
      <c r="H90" s="1" t="s">
        <v>13</v>
      </c>
      <c r="I90" s="1" t="s">
        <v>79</v>
      </c>
      <c r="J90" s="17">
        <v>2136</v>
      </c>
      <c r="K90" s="1" t="s">
        <v>160</v>
      </c>
      <c r="L90" s="9">
        <v>374.63</v>
      </c>
      <c r="M90" s="1">
        <v>3</v>
      </c>
      <c r="N90" s="9">
        <v>1123.8899999999999</v>
      </c>
      <c r="O90" s="9">
        <v>1258.7567999999999</v>
      </c>
    </row>
    <row r="91" spans="1:15" x14ac:dyDescent="0.2">
      <c r="A91" s="1">
        <v>89</v>
      </c>
      <c r="B91" s="1">
        <v>1107</v>
      </c>
      <c r="C91" s="2">
        <v>44260</v>
      </c>
      <c r="D91" s="1">
        <v>2800</v>
      </c>
      <c r="E91" s="1">
        <v>26</v>
      </c>
      <c r="F91" s="1">
        <v>9</v>
      </c>
      <c r="G91" s="1" t="s">
        <v>78</v>
      </c>
      <c r="H91" s="1" t="s">
        <v>13</v>
      </c>
      <c r="I91" s="1" t="s">
        <v>79</v>
      </c>
      <c r="J91" s="17">
        <v>2136</v>
      </c>
      <c r="K91" s="1" t="s">
        <v>163</v>
      </c>
      <c r="L91" s="9">
        <v>374.63</v>
      </c>
      <c r="M91" s="1">
        <v>3</v>
      </c>
      <c r="N91" s="9">
        <v>1123.8899999999999</v>
      </c>
      <c r="O91" s="9">
        <v>1258.7567999999999</v>
      </c>
    </row>
    <row r="92" spans="1:15" x14ac:dyDescent="0.2">
      <c r="A92" s="4">
        <v>90</v>
      </c>
      <c r="B92" s="4">
        <v>1111</v>
      </c>
      <c r="C92" s="5">
        <v>44253</v>
      </c>
      <c r="D92" s="4">
        <v>2900</v>
      </c>
      <c r="E92" s="4">
        <v>28</v>
      </c>
      <c r="F92" s="4">
        <v>9</v>
      </c>
      <c r="G92" s="4" t="s">
        <v>33</v>
      </c>
      <c r="H92" s="4" t="s">
        <v>19</v>
      </c>
      <c r="I92" s="4" t="s">
        <v>82</v>
      </c>
      <c r="J92" s="16">
        <v>41398</v>
      </c>
      <c r="K92" s="4" t="s">
        <v>168</v>
      </c>
      <c r="L92" s="8">
        <v>1200</v>
      </c>
      <c r="M92" s="4">
        <v>2</v>
      </c>
      <c r="N92" s="8">
        <v>2400</v>
      </c>
      <c r="O92" s="8">
        <v>2688</v>
      </c>
    </row>
    <row r="93" spans="1:15" x14ac:dyDescent="0.2">
      <c r="A93" s="4">
        <v>91</v>
      </c>
      <c r="B93" s="4">
        <v>1111</v>
      </c>
      <c r="C93" s="5">
        <v>44253</v>
      </c>
      <c r="D93" s="4">
        <v>2900</v>
      </c>
      <c r="E93" s="4">
        <v>28</v>
      </c>
      <c r="F93" s="4">
        <v>9</v>
      </c>
      <c r="G93" s="4" t="s">
        <v>33</v>
      </c>
      <c r="H93" s="4" t="s">
        <v>19</v>
      </c>
      <c r="I93" s="4" t="s">
        <v>82</v>
      </c>
      <c r="J93" s="16">
        <v>41398</v>
      </c>
      <c r="K93" s="4" t="s">
        <v>169</v>
      </c>
      <c r="L93" s="8">
        <v>1200</v>
      </c>
      <c r="M93" s="4">
        <v>2</v>
      </c>
      <c r="N93" s="8">
        <v>2400</v>
      </c>
      <c r="O93" s="8">
        <v>2688</v>
      </c>
    </row>
    <row r="94" spans="1:15" x14ac:dyDescent="0.2">
      <c r="A94" s="4">
        <v>92</v>
      </c>
      <c r="B94" s="4">
        <v>1111</v>
      </c>
      <c r="C94" s="5">
        <v>44253</v>
      </c>
      <c r="D94" s="4">
        <v>2900</v>
      </c>
      <c r="E94" s="4">
        <v>43</v>
      </c>
      <c r="F94" s="4">
        <v>3</v>
      </c>
      <c r="G94" s="4" t="s">
        <v>83</v>
      </c>
      <c r="H94" s="4" t="s">
        <v>13</v>
      </c>
      <c r="I94" s="4" t="s">
        <v>84</v>
      </c>
      <c r="J94" s="16">
        <v>8335</v>
      </c>
      <c r="K94" s="4" t="s">
        <v>194</v>
      </c>
      <c r="L94" s="8">
        <v>1435</v>
      </c>
      <c r="M94" s="4">
        <v>-1</v>
      </c>
      <c r="N94" s="8">
        <v>2400</v>
      </c>
      <c r="O94" s="8">
        <v>2688</v>
      </c>
    </row>
    <row r="95" spans="1:15" x14ac:dyDescent="0.2">
      <c r="A95" s="4">
        <v>93</v>
      </c>
      <c r="B95" s="4">
        <v>1111</v>
      </c>
      <c r="C95" s="5">
        <v>44253</v>
      </c>
      <c r="D95" s="4">
        <v>2900</v>
      </c>
      <c r="E95" s="4">
        <v>43</v>
      </c>
      <c r="F95" s="4">
        <v>3</v>
      </c>
      <c r="G95" s="4" t="s">
        <v>83</v>
      </c>
      <c r="H95" s="4" t="s">
        <v>13</v>
      </c>
      <c r="I95" s="4" t="s">
        <v>84</v>
      </c>
      <c r="J95" s="16">
        <v>8335</v>
      </c>
      <c r="K95" s="4" t="s">
        <v>195</v>
      </c>
      <c r="L95" s="8">
        <v>1435</v>
      </c>
      <c r="M95" s="4">
        <v>1</v>
      </c>
      <c r="N95" s="8">
        <v>2400</v>
      </c>
      <c r="O95" s="8">
        <v>2688</v>
      </c>
    </row>
    <row r="96" spans="1:15" x14ac:dyDescent="0.2">
      <c r="A96" s="1">
        <v>94</v>
      </c>
      <c r="B96" s="1">
        <v>1114</v>
      </c>
      <c r="C96" s="2">
        <v>44263</v>
      </c>
      <c r="D96" s="1">
        <v>3000</v>
      </c>
      <c r="E96" s="1">
        <v>27</v>
      </c>
      <c r="F96" s="1">
        <v>9</v>
      </c>
      <c r="G96" s="1" t="s">
        <v>85</v>
      </c>
      <c r="H96" s="1" t="s">
        <v>19</v>
      </c>
      <c r="I96" s="1" t="s">
        <v>86</v>
      </c>
      <c r="J96" s="17">
        <v>2124</v>
      </c>
      <c r="K96" s="1" t="s">
        <v>166</v>
      </c>
      <c r="L96" s="9">
        <v>358.74</v>
      </c>
      <c r="M96" s="1">
        <v>2</v>
      </c>
      <c r="N96" s="9">
        <v>717.48</v>
      </c>
      <c r="O96" s="9">
        <v>803.57760000000007</v>
      </c>
    </row>
    <row r="97" spans="1:15" x14ac:dyDescent="0.2">
      <c r="A97" s="1">
        <v>95</v>
      </c>
      <c r="B97" s="1">
        <v>1114</v>
      </c>
      <c r="C97" s="2">
        <v>44263</v>
      </c>
      <c r="D97" s="1">
        <v>3000</v>
      </c>
      <c r="E97" s="1">
        <v>27</v>
      </c>
      <c r="F97" s="1">
        <v>9</v>
      </c>
      <c r="G97" s="1" t="s">
        <v>85</v>
      </c>
      <c r="H97" s="1" t="s">
        <v>19</v>
      </c>
      <c r="I97" s="1" t="s">
        <v>86</v>
      </c>
      <c r="J97" s="17">
        <v>2124</v>
      </c>
      <c r="K97" s="1" t="s">
        <v>167</v>
      </c>
      <c r="L97" s="9">
        <v>358.74</v>
      </c>
      <c r="M97" s="1">
        <v>2</v>
      </c>
      <c r="N97" s="9">
        <v>717.48</v>
      </c>
      <c r="O97" s="9">
        <v>803.57760000000007</v>
      </c>
    </row>
    <row r="98" spans="1:15" x14ac:dyDescent="0.2">
      <c r="A98" s="4">
        <v>96</v>
      </c>
      <c r="B98" s="4">
        <v>1117</v>
      </c>
      <c r="C98" s="5">
        <v>44259</v>
      </c>
      <c r="D98" s="4">
        <v>3100</v>
      </c>
      <c r="E98" s="4">
        <v>18</v>
      </c>
      <c r="F98" s="4">
        <v>5</v>
      </c>
      <c r="G98" s="4" t="s">
        <v>47</v>
      </c>
      <c r="H98" s="4" t="s">
        <v>267</v>
      </c>
      <c r="I98" s="4" t="s">
        <v>87</v>
      </c>
      <c r="J98" s="16">
        <v>8359</v>
      </c>
      <c r="K98" s="4" t="s">
        <v>221</v>
      </c>
      <c r="L98" s="8">
        <v>710</v>
      </c>
      <c r="M98" s="4">
        <v>-1</v>
      </c>
      <c r="N98" s="8">
        <v>3000</v>
      </c>
      <c r="O98" s="8">
        <v>3360</v>
      </c>
    </row>
    <row r="99" spans="1:15" x14ac:dyDescent="0.2">
      <c r="A99" s="4">
        <v>97</v>
      </c>
      <c r="B99" s="4">
        <v>1117</v>
      </c>
      <c r="C99" s="5">
        <v>44259</v>
      </c>
      <c r="D99" s="4">
        <v>3100</v>
      </c>
      <c r="E99" s="4">
        <v>18</v>
      </c>
      <c r="F99" s="4">
        <v>5</v>
      </c>
      <c r="G99" s="4" t="s">
        <v>47</v>
      </c>
      <c r="H99" s="4" t="s">
        <v>267</v>
      </c>
      <c r="I99" s="4" t="s">
        <v>87</v>
      </c>
      <c r="J99" s="16">
        <v>8359</v>
      </c>
      <c r="K99" s="4" t="s">
        <v>222</v>
      </c>
      <c r="L99" s="8">
        <v>710</v>
      </c>
      <c r="M99" s="4">
        <v>1</v>
      </c>
      <c r="N99" s="8">
        <v>3000</v>
      </c>
      <c r="O99" s="8">
        <v>3360</v>
      </c>
    </row>
    <row r="100" spans="1:15" x14ac:dyDescent="0.2">
      <c r="A100" s="4">
        <v>98</v>
      </c>
      <c r="B100" s="4">
        <v>1117</v>
      </c>
      <c r="C100" s="5">
        <v>44259</v>
      </c>
      <c r="D100" s="4">
        <v>3100</v>
      </c>
      <c r="E100" s="4">
        <v>48</v>
      </c>
      <c r="F100" s="4">
        <v>6</v>
      </c>
      <c r="G100" s="4" t="s">
        <v>53</v>
      </c>
      <c r="H100" s="4" t="s">
        <v>13</v>
      </c>
      <c r="I100" s="4" t="s">
        <v>88</v>
      </c>
      <c r="J100" s="16">
        <v>8355</v>
      </c>
      <c r="K100" s="4" t="s">
        <v>206</v>
      </c>
      <c r="L100" s="8">
        <v>1500</v>
      </c>
      <c r="M100" s="4">
        <v>2</v>
      </c>
      <c r="N100" s="8">
        <v>3000</v>
      </c>
      <c r="O100" s="8">
        <v>3360</v>
      </c>
    </row>
    <row r="101" spans="1:15" x14ac:dyDescent="0.2">
      <c r="A101" s="4">
        <v>99</v>
      </c>
      <c r="B101" s="4">
        <v>1117</v>
      </c>
      <c r="C101" s="5">
        <v>44259</v>
      </c>
      <c r="D101" s="4">
        <v>3100</v>
      </c>
      <c r="E101" s="4">
        <v>48</v>
      </c>
      <c r="F101" s="4">
        <v>6</v>
      </c>
      <c r="G101" s="4" t="s">
        <v>53</v>
      </c>
      <c r="H101" s="4" t="s">
        <v>13</v>
      </c>
      <c r="I101" s="4" t="s">
        <v>88</v>
      </c>
      <c r="J101" s="16">
        <v>8355</v>
      </c>
      <c r="K101" s="4" t="s">
        <v>207</v>
      </c>
      <c r="L101" s="8">
        <v>1500</v>
      </c>
      <c r="M101" s="4">
        <v>2</v>
      </c>
      <c r="N101" s="8">
        <v>3000</v>
      </c>
      <c r="O101" s="8">
        <v>3360</v>
      </c>
    </row>
    <row r="102" spans="1:15" x14ac:dyDescent="0.2">
      <c r="A102" s="1">
        <v>100</v>
      </c>
      <c r="B102" s="1">
        <v>1119</v>
      </c>
      <c r="C102" s="2">
        <v>44259</v>
      </c>
      <c r="D102" s="1">
        <v>3200</v>
      </c>
      <c r="E102" s="1">
        <v>18</v>
      </c>
      <c r="F102" s="1">
        <v>5</v>
      </c>
      <c r="G102" s="1" t="s">
        <v>47</v>
      </c>
      <c r="H102" s="1" t="s">
        <v>267</v>
      </c>
      <c r="I102" s="1" t="s">
        <v>87</v>
      </c>
      <c r="J102" s="17">
        <v>8359</v>
      </c>
      <c r="K102" s="1" t="s">
        <v>223</v>
      </c>
      <c r="L102" s="9">
        <v>710</v>
      </c>
      <c r="M102" s="1">
        <v>1</v>
      </c>
      <c r="N102" s="9">
        <v>3710</v>
      </c>
      <c r="O102" s="9">
        <v>4155.2</v>
      </c>
    </row>
    <row r="103" spans="1:15" x14ac:dyDescent="0.2">
      <c r="A103" s="1">
        <v>101</v>
      </c>
      <c r="B103" s="1">
        <v>1119</v>
      </c>
      <c r="C103" s="2">
        <v>44259</v>
      </c>
      <c r="D103" s="1">
        <v>3200</v>
      </c>
      <c r="E103" s="1">
        <v>39</v>
      </c>
      <c r="F103" s="1">
        <v>7</v>
      </c>
      <c r="G103" s="1" t="s">
        <v>90</v>
      </c>
      <c r="H103" s="1" t="s">
        <v>13</v>
      </c>
      <c r="I103" s="1" t="s">
        <v>91</v>
      </c>
      <c r="J103" s="17">
        <v>41406</v>
      </c>
      <c r="K103" s="1" t="s">
        <v>189</v>
      </c>
      <c r="L103" s="9">
        <v>1500</v>
      </c>
      <c r="M103" s="1">
        <v>2</v>
      </c>
      <c r="N103" s="9">
        <v>3710</v>
      </c>
      <c r="O103" s="9">
        <v>4155.2</v>
      </c>
    </row>
    <row r="104" spans="1:15" x14ac:dyDescent="0.2">
      <c r="A104" s="1">
        <v>102</v>
      </c>
      <c r="B104" s="1">
        <v>1119</v>
      </c>
      <c r="C104" s="2">
        <v>44259</v>
      </c>
      <c r="D104" s="1">
        <v>3200</v>
      </c>
      <c r="E104" s="1">
        <v>39</v>
      </c>
      <c r="F104" s="1">
        <v>7</v>
      </c>
      <c r="G104" s="1" t="s">
        <v>90</v>
      </c>
      <c r="H104" s="1" t="s">
        <v>13</v>
      </c>
      <c r="I104" s="1" t="s">
        <v>91</v>
      </c>
      <c r="J104" s="17">
        <v>41406</v>
      </c>
      <c r="K104" s="1" t="s">
        <v>190</v>
      </c>
      <c r="L104" s="9">
        <v>1500</v>
      </c>
      <c r="M104" s="1">
        <v>2</v>
      </c>
      <c r="N104" s="9">
        <v>3710</v>
      </c>
      <c r="O104" s="9">
        <v>4155.2</v>
      </c>
    </row>
    <row r="105" spans="1:15" x14ac:dyDescent="0.2">
      <c r="A105" s="4">
        <v>103</v>
      </c>
      <c r="B105" s="4">
        <v>1150</v>
      </c>
      <c r="C105" s="5">
        <v>44313</v>
      </c>
      <c r="D105" s="4">
        <v>3300</v>
      </c>
      <c r="E105" s="4">
        <v>25</v>
      </c>
      <c r="F105" s="4">
        <v>8</v>
      </c>
      <c r="G105" s="4" t="s">
        <v>92</v>
      </c>
      <c r="H105" s="4" t="s">
        <v>13</v>
      </c>
      <c r="I105" s="4" t="s">
        <v>93</v>
      </c>
      <c r="J105" s="16">
        <v>8294</v>
      </c>
      <c r="K105" s="4" t="s">
        <v>230</v>
      </c>
      <c r="L105" s="8">
        <v>1414.11</v>
      </c>
      <c r="M105" s="4">
        <v>1</v>
      </c>
      <c r="N105" s="8">
        <v>1414.11</v>
      </c>
      <c r="O105" s="8">
        <v>1583.8031999999998</v>
      </c>
    </row>
    <row r="106" spans="1:15" x14ac:dyDescent="0.2">
      <c r="A106" s="1">
        <v>104</v>
      </c>
      <c r="B106" s="1">
        <v>1151</v>
      </c>
      <c r="C106" s="2">
        <v>44314</v>
      </c>
      <c r="D106" s="1">
        <v>3400</v>
      </c>
      <c r="E106" s="1">
        <v>40</v>
      </c>
      <c r="F106" s="1">
        <v>3</v>
      </c>
      <c r="G106" s="1" t="s">
        <v>94</v>
      </c>
      <c r="H106" s="1" t="s">
        <v>1</v>
      </c>
      <c r="I106" s="1" t="s">
        <v>95</v>
      </c>
      <c r="J106" s="17">
        <v>1012</v>
      </c>
      <c r="K106" s="1" t="s">
        <v>96</v>
      </c>
      <c r="L106" s="9">
        <v>133.16999999999999</v>
      </c>
      <c r="M106" s="1">
        <v>1</v>
      </c>
      <c r="N106" s="9">
        <v>133.16999999999999</v>
      </c>
      <c r="O106" s="9">
        <v>149.15039999999999</v>
      </c>
    </row>
    <row r="107" spans="1:15" x14ac:dyDescent="0.2">
      <c r="A107" s="4">
        <v>105</v>
      </c>
      <c r="B107" s="4">
        <v>1157</v>
      </c>
      <c r="C107" s="5">
        <v>44333</v>
      </c>
      <c r="D107" s="4">
        <v>3500</v>
      </c>
      <c r="E107" s="4">
        <v>35</v>
      </c>
      <c r="F107" s="4">
        <v>10</v>
      </c>
      <c r="G107" s="4" t="s">
        <v>271</v>
      </c>
      <c r="H107" s="4" t="s">
        <v>19</v>
      </c>
      <c r="I107" s="4" t="s">
        <v>67</v>
      </c>
      <c r="J107" s="16">
        <v>13628</v>
      </c>
      <c r="K107" s="4" t="s">
        <v>181</v>
      </c>
      <c r="L107" s="8">
        <v>1350</v>
      </c>
      <c r="M107" s="4">
        <v>1</v>
      </c>
      <c r="N107" s="8">
        <v>1350</v>
      </c>
      <c r="O107" s="8">
        <v>1512</v>
      </c>
    </row>
    <row r="108" spans="1:15" x14ac:dyDescent="0.2">
      <c r="A108" s="1">
        <v>106</v>
      </c>
      <c r="B108" s="1">
        <v>1160</v>
      </c>
      <c r="C108" s="2">
        <v>44334</v>
      </c>
      <c r="D108" s="1">
        <v>3600</v>
      </c>
      <c r="E108" s="1">
        <v>46</v>
      </c>
      <c r="F108" s="1">
        <v>6</v>
      </c>
      <c r="G108" s="1" t="s">
        <v>98</v>
      </c>
      <c r="H108" s="1" t="s">
        <v>239</v>
      </c>
      <c r="I108" s="1" t="s">
        <v>99</v>
      </c>
      <c r="J108" s="17">
        <v>99999203</v>
      </c>
      <c r="K108" s="1" t="s">
        <v>199</v>
      </c>
      <c r="L108" s="9">
        <v>2100</v>
      </c>
      <c r="M108" s="1">
        <v>2</v>
      </c>
      <c r="N108" s="9">
        <v>84253.32</v>
      </c>
      <c r="O108" s="9">
        <v>94363.718400000012</v>
      </c>
    </row>
    <row r="109" spans="1:15" x14ac:dyDescent="0.2">
      <c r="A109" s="1">
        <v>107</v>
      </c>
      <c r="B109" s="1">
        <v>1160</v>
      </c>
      <c r="C109" s="2">
        <v>44334</v>
      </c>
      <c r="D109" s="1">
        <v>3600</v>
      </c>
      <c r="E109" s="1">
        <v>46</v>
      </c>
      <c r="F109" s="1">
        <v>6</v>
      </c>
      <c r="G109" s="1" t="s">
        <v>98</v>
      </c>
      <c r="H109" s="1" t="s">
        <v>239</v>
      </c>
      <c r="I109" s="1" t="s">
        <v>99</v>
      </c>
      <c r="J109" s="17">
        <v>99999203</v>
      </c>
      <c r="K109" s="1" t="s">
        <v>200</v>
      </c>
      <c r="L109" s="9">
        <v>2100</v>
      </c>
      <c r="M109" s="1">
        <v>2</v>
      </c>
      <c r="N109" s="9">
        <v>84253.32</v>
      </c>
      <c r="O109" s="9">
        <v>94363.718400000012</v>
      </c>
    </row>
    <row r="110" spans="1:15" x14ac:dyDescent="0.2">
      <c r="A110" s="1">
        <v>108</v>
      </c>
      <c r="B110" s="1">
        <v>1160</v>
      </c>
      <c r="C110" s="2">
        <v>44334</v>
      </c>
      <c r="D110" s="1">
        <v>3600</v>
      </c>
      <c r="E110" s="1">
        <v>47</v>
      </c>
      <c r="F110" s="1">
        <v>6</v>
      </c>
      <c r="G110" s="1" t="s">
        <v>100</v>
      </c>
      <c r="H110" s="1" t="s">
        <v>240</v>
      </c>
      <c r="I110" s="1" t="s">
        <v>102</v>
      </c>
      <c r="J110" s="17">
        <v>99999197</v>
      </c>
      <c r="K110" s="1" t="s">
        <v>201</v>
      </c>
      <c r="L110" s="9">
        <v>20013.330000000002</v>
      </c>
      <c r="M110" s="1">
        <v>4</v>
      </c>
      <c r="N110" s="9">
        <v>84253.32</v>
      </c>
      <c r="O110" s="9">
        <v>94363.718400000012</v>
      </c>
    </row>
    <row r="111" spans="1:15" x14ac:dyDescent="0.2">
      <c r="A111" s="1">
        <v>109</v>
      </c>
      <c r="B111" s="1">
        <v>1160</v>
      </c>
      <c r="C111" s="2">
        <v>44334</v>
      </c>
      <c r="D111" s="1">
        <v>3600</v>
      </c>
      <c r="E111" s="1">
        <v>47</v>
      </c>
      <c r="F111" s="1">
        <v>6</v>
      </c>
      <c r="G111" s="1" t="s">
        <v>100</v>
      </c>
      <c r="H111" s="1" t="s">
        <v>240</v>
      </c>
      <c r="I111" s="1" t="s">
        <v>102</v>
      </c>
      <c r="J111" s="17">
        <v>99999197</v>
      </c>
      <c r="K111" s="1" t="s">
        <v>202</v>
      </c>
      <c r="L111" s="9">
        <v>20013.330000000002</v>
      </c>
      <c r="M111" s="1">
        <v>4</v>
      </c>
      <c r="N111" s="9">
        <v>84253.32</v>
      </c>
      <c r="O111" s="9">
        <v>94363.718400000012</v>
      </c>
    </row>
    <row r="112" spans="1:15" x14ac:dyDescent="0.2">
      <c r="A112" s="1">
        <v>110</v>
      </c>
      <c r="B112" s="1">
        <v>1160</v>
      </c>
      <c r="C112" s="2">
        <v>44334</v>
      </c>
      <c r="D112" s="1">
        <v>3600</v>
      </c>
      <c r="E112" s="1">
        <v>47</v>
      </c>
      <c r="F112" s="1">
        <v>6</v>
      </c>
      <c r="G112" s="1" t="s">
        <v>100</v>
      </c>
      <c r="H112" s="1" t="s">
        <v>240</v>
      </c>
      <c r="I112" s="1" t="s">
        <v>102</v>
      </c>
      <c r="J112" s="17">
        <v>99999197</v>
      </c>
      <c r="K112" s="1" t="s">
        <v>203</v>
      </c>
      <c r="L112" s="9">
        <v>20013.330000000002</v>
      </c>
      <c r="M112" s="1">
        <v>4</v>
      </c>
      <c r="N112" s="9">
        <v>84253.32</v>
      </c>
      <c r="O112" s="9">
        <v>94363.718400000012</v>
      </c>
    </row>
    <row r="113" spans="1:15" x14ac:dyDescent="0.2">
      <c r="A113" s="1">
        <v>111</v>
      </c>
      <c r="B113" s="1">
        <v>1160</v>
      </c>
      <c r="C113" s="2">
        <v>44334</v>
      </c>
      <c r="D113" s="1">
        <v>3600</v>
      </c>
      <c r="E113" s="1">
        <v>47</v>
      </c>
      <c r="F113" s="1">
        <v>6</v>
      </c>
      <c r="G113" s="1" t="s">
        <v>100</v>
      </c>
      <c r="H113" s="1" t="s">
        <v>240</v>
      </c>
      <c r="I113" s="1" t="s">
        <v>102</v>
      </c>
      <c r="J113" s="17">
        <v>99999197</v>
      </c>
      <c r="K113" s="1" t="s">
        <v>204</v>
      </c>
      <c r="L113" s="9">
        <v>20013.330000000002</v>
      </c>
      <c r="M113" s="1">
        <v>4</v>
      </c>
      <c r="N113" s="9">
        <v>84253.32</v>
      </c>
      <c r="O113" s="9">
        <v>94363.718400000012</v>
      </c>
    </row>
    <row r="114" spans="1:15" x14ac:dyDescent="0.2">
      <c r="A114" s="4">
        <v>112</v>
      </c>
      <c r="B114" s="4">
        <v>1168</v>
      </c>
      <c r="C114" s="5">
        <v>44334</v>
      </c>
      <c r="D114" s="4">
        <v>3700</v>
      </c>
      <c r="E114" s="4">
        <v>1</v>
      </c>
      <c r="F114" s="4">
        <v>2</v>
      </c>
      <c r="G114" s="4" t="s">
        <v>103</v>
      </c>
      <c r="H114" s="4" t="s">
        <v>19</v>
      </c>
      <c r="I114" s="4" t="s">
        <v>104</v>
      </c>
      <c r="J114" s="16">
        <v>2260</v>
      </c>
      <c r="K114" s="4" t="s">
        <v>105</v>
      </c>
      <c r="L114" s="8">
        <v>264.74</v>
      </c>
      <c r="M114" s="4">
        <v>2</v>
      </c>
      <c r="N114" s="8">
        <v>529.48</v>
      </c>
      <c r="O114" s="8">
        <v>593.01760000000013</v>
      </c>
    </row>
    <row r="115" spans="1:15" x14ac:dyDescent="0.2">
      <c r="A115" s="4">
        <v>113</v>
      </c>
      <c r="B115" s="4">
        <v>1168</v>
      </c>
      <c r="C115" s="5">
        <v>44334</v>
      </c>
      <c r="D115" s="4">
        <v>3700</v>
      </c>
      <c r="E115" s="4">
        <v>1</v>
      </c>
      <c r="F115" s="4">
        <v>2</v>
      </c>
      <c r="G115" s="4" t="s">
        <v>103</v>
      </c>
      <c r="H115" s="4" t="s">
        <v>19</v>
      </c>
      <c r="I115" s="4" t="s">
        <v>104</v>
      </c>
      <c r="J115" s="16">
        <v>2260</v>
      </c>
      <c r="K115" s="4" t="s">
        <v>124</v>
      </c>
      <c r="L115" s="8">
        <v>264.74</v>
      </c>
      <c r="M115" s="4">
        <v>2</v>
      </c>
      <c r="N115" s="8">
        <v>529.48</v>
      </c>
      <c r="O115" s="8">
        <v>593.01760000000013</v>
      </c>
    </row>
    <row r="116" spans="1:15" x14ac:dyDescent="0.2">
      <c r="A116" s="1">
        <v>114</v>
      </c>
      <c r="B116" s="1">
        <v>1169</v>
      </c>
      <c r="C116" s="2">
        <v>44334</v>
      </c>
      <c r="D116" s="1">
        <v>3800</v>
      </c>
      <c r="E116" s="1">
        <v>41</v>
      </c>
      <c r="F116" s="1">
        <v>3</v>
      </c>
      <c r="G116" s="1" t="s">
        <v>106</v>
      </c>
      <c r="H116" s="1" t="s">
        <v>13</v>
      </c>
      <c r="I116" s="1" t="s">
        <v>107</v>
      </c>
      <c r="J116" s="17">
        <v>2136</v>
      </c>
      <c r="K116" s="1" t="s">
        <v>191</v>
      </c>
      <c r="L116" s="9">
        <v>374.63</v>
      </c>
      <c r="M116" s="1">
        <v>1</v>
      </c>
      <c r="N116" s="9">
        <v>374.63</v>
      </c>
      <c r="O116" s="9">
        <v>419.5856</v>
      </c>
    </row>
    <row r="117" spans="1:15" x14ac:dyDescent="0.2">
      <c r="A117" s="4">
        <v>115</v>
      </c>
      <c r="B117" s="4">
        <v>1170</v>
      </c>
      <c r="C117" s="5">
        <v>44334</v>
      </c>
      <c r="D117" s="4">
        <v>3900</v>
      </c>
      <c r="E117" s="4">
        <v>4</v>
      </c>
      <c r="F117" s="4">
        <v>2</v>
      </c>
      <c r="G117" s="4" t="s">
        <v>277</v>
      </c>
      <c r="H117" s="4" t="s">
        <v>13</v>
      </c>
      <c r="I117" s="4" t="s">
        <v>109</v>
      </c>
      <c r="J117" s="16">
        <v>2136</v>
      </c>
      <c r="K117" s="4" t="s">
        <v>209</v>
      </c>
      <c r="L117" s="8">
        <v>374.63</v>
      </c>
      <c r="M117" s="4">
        <v>1</v>
      </c>
      <c r="N117" s="8">
        <v>374.63</v>
      </c>
      <c r="O117" s="8">
        <v>419.5856</v>
      </c>
    </row>
    <row r="118" spans="1:15" x14ac:dyDescent="0.2">
      <c r="A118" s="1">
        <v>116</v>
      </c>
      <c r="B118" s="1">
        <v>1171</v>
      </c>
      <c r="C118" s="2">
        <v>44334</v>
      </c>
      <c r="D118" s="1">
        <v>4000</v>
      </c>
      <c r="E118" s="1">
        <v>3</v>
      </c>
      <c r="F118" s="1">
        <v>2</v>
      </c>
      <c r="G118" s="1" t="s">
        <v>108</v>
      </c>
      <c r="H118" s="1" t="s">
        <v>13</v>
      </c>
      <c r="I118" s="1" t="s">
        <v>110</v>
      </c>
      <c r="J118" s="17">
        <v>2123</v>
      </c>
      <c r="K118" s="1" t="s">
        <v>208</v>
      </c>
      <c r="L118" s="9">
        <v>424.58</v>
      </c>
      <c r="M118" s="1">
        <v>1</v>
      </c>
      <c r="N118" s="9">
        <v>424.58</v>
      </c>
      <c r="O118" s="9">
        <v>475.52959999999996</v>
      </c>
    </row>
    <row r="119" spans="1:15" x14ac:dyDescent="0.2">
      <c r="A119" s="4">
        <v>117</v>
      </c>
      <c r="B119" s="4">
        <v>1173</v>
      </c>
      <c r="C119" s="5">
        <v>44334</v>
      </c>
      <c r="D119" s="4">
        <v>4100</v>
      </c>
      <c r="E119" s="4">
        <v>2</v>
      </c>
      <c r="F119" s="4">
        <v>2</v>
      </c>
      <c r="G119" s="4" t="s">
        <v>242</v>
      </c>
      <c r="H119" s="4" t="s">
        <v>19</v>
      </c>
      <c r="I119" s="4" t="s">
        <v>111</v>
      </c>
      <c r="J119" s="16">
        <v>2293</v>
      </c>
      <c r="K119" s="4" t="s">
        <v>125</v>
      </c>
      <c r="L119" s="8">
        <v>207.79</v>
      </c>
      <c r="M119" s="4">
        <v>4</v>
      </c>
      <c r="N119" s="8">
        <v>831.16</v>
      </c>
      <c r="O119" s="8">
        <v>930.89919999999995</v>
      </c>
    </row>
    <row r="120" spans="1:15" x14ac:dyDescent="0.2">
      <c r="A120" s="4">
        <v>118</v>
      </c>
      <c r="B120" s="4">
        <v>1173</v>
      </c>
      <c r="C120" s="5">
        <v>44334</v>
      </c>
      <c r="D120" s="4">
        <v>4100</v>
      </c>
      <c r="E120" s="4">
        <v>2</v>
      </c>
      <c r="F120" s="4">
        <v>2</v>
      </c>
      <c r="G120" s="4" t="s">
        <v>242</v>
      </c>
      <c r="H120" s="4" t="s">
        <v>19</v>
      </c>
      <c r="I120" s="4" t="s">
        <v>111</v>
      </c>
      <c r="J120" s="16">
        <v>2293</v>
      </c>
      <c r="K120" s="4" t="s">
        <v>126</v>
      </c>
      <c r="L120" s="8">
        <v>207.79</v>
      </c>
      <c r="M120" s="4">
        <v>4</v>
      </c>
      <c r="N120" s="8">
        <v>831.16</v>
      </c>
      <c r="O120" s="8">
        <v>930.89919999999995</v>
      </c>
    </row>
    <row r="121" spans="1:15" x14ac:dyDescent="0.2">
      <c r="A121" s="4">
        <v>119</v>
      </c>
      <c r="B121" s="4">
        <v>1173</v>
      </c>
      <c r="C121" s="5">
        <v>44334</v>
      </c>
      <c r="D121" s="4">
        <v>4100</v>
      </c>
      <c r="E121" s="4">
        <v>2</v>
      </c>
      <c r="F121" s="4">
        <v>2</v>
      </c>
      <c r="G121" s="4" t="s">
        <v>242</v>
      </c>
      <c r="H121" s="4" t="s">
        <v>19</v>
      </c>
      <c r="I121" s="4" t="s">
        <v>111</v>
      </c>
      <c r="J121" s="16">
        <v>2293</v>
      </c>
      <c r="K121" s="4" t="s">
        <v>127</v>
      </c>
      <c r="L121" s="8">
        <v>207.79</v>
      </c>
      <c r="M121" s="4">
        <v>4</v>
      </c>
      <c r="N121" s="8">
        <v>831.16</v>
      </c>
      <c r="O121" s="8">
        <v>930.89919999999995</v>
      </c>
    </row>
    <row r="122" spans="1:15" x14ac:dyDescent="0.2">
      <c r="A122" s="4">
        <v>120</v>
      </c>
      <c r="B122" s="4">
        <v>1173</v>
      </c>
      <c r="C122" s="5">
        <v>44334</v>
      </c>
      <c r="D122" s="4">
        <v>4100</v>
      </c>
      <c r="E122" s="4">
        <v>2</v>
      </c>
      <c r="F122" s="4">
        <v>2</v>
      </c>
      <c r="G122" s="4" t="s">
        <v>242</v>
      </c>
      <c r="H122" s="4" t="s">
        <v>19</v>
      </c>
      <c r="I122" s="4" t="s">
        <v>111</v>
      </c>
      <c r="J122" s="16">
        <v>2293</v>
      </c>
      <c r="K122" s="4" t="s">
        <v>128</v>
      </c>
      <c r="L122" s="8">
        <v>207.79</v>
      </c>
      <c r="M122" s="4">
        <v>4</v>
      </c>
      <c r="N122" s="8">
        <v>831.16</v>
      </c>
      <c r="O122" s="8">
        <v>930.89919999999995</v>
      </c>
    </row>
  </sheetData>
  <autoFilter ref="A2:M122" xr:uid="{25EB766A-7385-41B7-919F-3BC239029209}">
    <sortState xmlns:xlrd2="http://schemas.microsoft.com/office/spreadsheetml/2017/richdata2" ref="A3:M122">
      <sortCondition ref="E2:E122"/>
    </sortState>
  </autoFilter>
  <sortState xmlns:xlrd2="http://schemas.microsoft.com/office/spreadsheetml/2017/richdata2" ref="A3:O122">
    <sortCondition ref="A3:A12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CB95-B774-4E43-9776-BC986B3C0F1C}">
  <dimension ref="A1:O122"/>
  <sheetViews>
    <sheetView zoomScale="93" zoomScaleNormal="125" workbookViewId="0">
      <pane ySplit="2" topLeftCell="A3" activePane="bottomLeft" state="frozen"/>
      <selection pane="bottomLeft" activeCell="J29" sqref="J29"/>
    </sheetView>
  </sheetViews>
  <sheetFormatPr baseColWidth="10" defaultColWidth="9.1640625" defaultRowHeight="15" x14ac:dyDescent="0.2"/>
  <cols>
    <col min="1" max="1" width="10.5" bestFit="1" customWidth="1"/>
    <col min="2" max="3" width="12" bestFit="1" customWidth="1"/>
    <col min="4" max="4" width="7" bestFit="1" customWidth="1"/>
    <col min="5" max="5" width="9.5" bestFit="1" customWidth="1"/>
    <col min="6" max="6" width="13.6640625" bestFit="1" customWidth="1"/>
    <col min="7" max="7" width="31.5" bestFit="1" customWidth="1"/>
    <col min="8" max="8" width="15.5" bestFit="1" customWidth="1"/>
    <col min="9" max="9" width="16.5" style="7" bestFit="1" customWidth="1"/>
    <col min="10" max="10" width="14.1640625" bestFit="1" customWidth="1"/>
    <col min="11" max="11" width="17.1640625" bestFit="1" customWidth="1"/>
    <col min="12" max="12" width="11.83203125" bestFit="1" customWidth="1"/>
    <col min="13" max="13" width="11.6640625" bestFit="1" customWidth="1"/>
    <col min="14" max="14" width="12.33203125" style="7" bestFit="1" customWidth="1"/>
    <col min="15" max="15" width="14.6640625" style="7" bestFit="1" customWidth="1"/>
  </cols>
  <sheetData>
    <row r="1" spans="1:15" x14ac:dyDescent="0.2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  <c r="H1" t="s">
        <v>118</v>
      </c>
      <c r="I1" s="7" t="s">
        <v>120</v>
      </c>
      <c r="J1" t="s">
        <v>286</v>
      </c>
      <c r="K1" t="s">
        <v>288</v>
      </c>
      <c r="L1" t="s">
        <v>234</v>
      </c>
      <c r="M1" t="s">
        <v>287</v>
      </c>
      <c r="N1" s="7" t="s">
        <v>290</v>
      </c>
      <c r="O1" s="7" t="s">
        <v>289</v>
      </c>
    </row>
    <row r="2" spans="1:15" x14ac:dyDescent="0.2">
      <c r="A2" t="s">
        <v>255</v>
      </c>
      <c r="B2" t="s">
        <v>114</v>
      </c>
      <c r="C2" t="s">
        <v>115</v>
      </c>
      <c r="D2" t="s">
        <v>253</v>
      </c>
      <c r="E2" t="s">
        <v>254</v>
      </c>
      <c r="F2" t="s">
        <v>116</v>
      </c>
      <c r="G2" t="s">
        <v>256</v>
      </c>
      <c r="H2" t="s">
        <v>257</v>
      </c>
      <c r="I2" t="s">
        <v>258</v>
      </c>
      <c r="J2" t="s">
        <v>259</v>
      </c>
      <c r="K2" t="s">
        <v>278</v>
      </c>
      <c r="L2" t="s">
        <v>261</v>
      </c>
      <c r="M2" t="s">
        <v>260</v>
      </c>
      <c r="N2" s="7" t="s">
        <v>262</v>
      </c>
      <c r="O2" s="7" t="s">
        <v>263</v>
      </c>
    </row>
    <row r="3" spans="1:15" x14ac:dyDescent="0.2">
      <c r="A3" s="4">
        <v>1</v>
      </c>
      <c r="B3" s="4">
        <v>1003</v>
      </c>
      <c r="C3" s="5">
        <v>44209</v>
      </c>
      <c r="D3" s="4">
        <v>100</v>
      </c>
      <c r="E3" s="4">
        <v>5</v>
      </c>
      <c r="F3" s="4">
        <v>1</v>
      </c>
      <c r="G3" s="4" t="s">
        <v>0</v>
      </c>
      <c r="H3" s="4" t="s">
        <v>1</v>
      </c>
      <c r="I3" s="4" t="s">
        <v>2</v>
      </c>
      <c r="J3" s="16">
        <v>1006</v>
      </c>
      <c r="K3" s="4" t="s">
        <v>135</v>
      </c>
      <c r="L3" s="8">
        <v>100</v>
      </c>
      <c r="M3" s="4">
        <v>1</v>
      </c>
      <c r="N3" s="8">
        <v>100</v>
      </c>
      <c r="O3" s="8">
        <v>112</v>
      </c>
    </row>
    <row r="4" spans="1:15" x14ac:dyDescent="0.2">
      <c r="A4" s="1">
        <v>2</v>
      </c>
      <c r="B4" s="1">
        <v>1021</v>
      </c>
      <c r="C4" s="2">
        <v>44209</v>
      </c>
      <c r="D4" s="1">
        <v>200</v>
      </c>
      <c r="E4" s="1">
        <v>15</v>
      </c>
      <c r="F4" s="1">
        <v>5</v>
      </c>
      <c r="G4" s="1" t="s">
        <v>3</v>
      </c>
      <c r="H4" s="1" t="s">
        <v>264</v>
      </c>
      <c r="I4" s="1" t="s">
        <v>5</v>
      </c>
      <c r="J4" s="17">
        <v>20815001</v>
      </c>
      <c r="K4" s="1" t="s">
        <v>122</v>
      </c>
      <c r="L4" s="9">
        <v>54.35</v>
      </c>
      <c r="M4" s="1">
        <v>2</v>
      </c>
      <c r="N4" s="9">
        <v>108.7</v>
      </c>
      <c r="O4" s="9">
        <v>121.744</v>
      </c>
    </row>
    <row r="5" spans="1:15" x14ac:dyDescent="0.2">
      <c r="A5" s="1">
        <v>3</v>
      </c>
      <c r="B5" s="1">
        <v>1021</v>
      </c>
      <c r="C5" s="2">
        <v>44209</v>
      </c>
      <c r="D5" s="1">
        <v>200</v>
      </c>
      <c r="E5" s="1">
        <v>15</v>
      </c>
      <c r="F5" s="1">
        <v>5</v>
      </c>
      <c r="G5" s="1" t="s">
        <v>3</v>
      </c>
      <c r="H5" s="1" t="s">
        <v>264</v>
      </c>
      <c r="I5" s="1" t="s">
        <v>5</v>
      </c>
      <c r="J5" s="17">
        <v>20815001</v>
      </c>
      <c r="K5" s="1" t="s">
        <v>141</v>
      </c>
      <c r="L5" s="9">
        <v>54.35</v>
      </c>
      <c r="M5" s="1">
        <v>2</v>
      </c>
      <c r="N5" s="9">
        <v>108.7</v>
      </c>
      <c r="O5" s="9">
        <v>121.744</v>
      </c>
    </row>
    <row r="6" spans="1:15" x14ac:dyDescent="0.2">
      <c r="A6" s="4">
        <v>4</v>
      </c>
      <c r="B6" s="4">
        <v>1026</v>
      </c>
      <c r="C6" s="5">
        <v>44209</v>
      </c>
      <c r="D6" s="4">
        <v>300</v>
      </c>
      <c r="E6" s="4">
        <v>32</v>
      </c>
      <c r="F6" s="4">
        <v>10</v>
      </c>
      <c r="G6" s="4" t="s">
        <v>6</v>
      </c>
      <c r="H6" s="4" t="s">
        <v>239</v>
      </c>
      <c r="I6" s="4" t="s">
        <v>65</v>
      </c>
      <c r="J6" s="16">
        <v>66001</v>
      </c>
      <c r="K6" s="4" t="s">
        <v>72</v>
      </c>
      <c r="L6" s="8">
        <v>2100</v>
      </c>
      <c r="M6" s="4">
        <v>2</v>
      </c>
      <c r="N6" s="8">
        <v>4200</v>
      </c>
      <c r="O6" s="8">
        <v>4704</v>
      </c>
    </row>
    <row r="7" spans="1:15" x14ac:dyDescent="0.2">
      <c r="A7" s="4">
        <v>5</v>
      </c>
      <c r="B7" s="4">
        <v>1026</v>
      </c>
      <c r="C7" s="5">
        <v>44209</v>
      </c>
      <c r="D7" s="4">
        <v>300</v>
      </c>
      <c r="E7" s="4">
        <v>32</v>
      </c>
      <c r="F7" s="4">
        <v>10</v>
      </c>
      <c r="G7" s="4" t="s">
        <v>6</v>
      </c>
      <c r="H7" s="4" t="s">
        <v>239</v>
      </c>
      <c r="I7" s="4" t="s">
        <v>65</v>
      </c>
      <c r="J7" s="16">
        <v>66001</v>
      </c>
      <c r="K7" s="4" t="s">
        <v>112</v>
      </c>
      <c r="L7" s="8">
        <v>2100</v>
      </c>
      <c r="M7" s="4">
        <v>2</v>
      </c>
      <c r="N7" s="8">
        <v>4200</v>
      </c>
      <c r="O7" s="8">
        <v>4704</v>
      </c>
    </row>
    <row r="8" spans="1:15" x14ac:dyDescent="0.2">
      <c r="A8" s="1">
        <v>6</v>
      </c>
      <c r="B8" s="1">
        <v>1030</v>
      </c>
      <c r="C8" s="2">
        <v>44209</v>
      </c>
      <c r="D8" s="1">
        <v>400</v>
      </c>
      <c r="E8" s="1">
        <v>6</v>
      </c>
      <c r="F8" s="1">
        <v>1</v>
      </c>
      <c r="G8" s="1" t="s">
        <v>265</v>
      </c>
      <c r="H8" s="1" t="s">
        <v>1</v>
      </c>
      <c r="I8" s="1" t="s">
        <v>11</v>
      </c>
      <c r="J8" s="17">
        <v>1012</v>
      </c>
      <c r="K8" s="1" t="s">
        <v>129</v>
      </c>
      <c r="L8" s="9">
        <v>133.16999999999999</v>
      </c>
      <c r="M8" s="1">
        <v>-1</v>
      </c>
      <c r="N8" s="9">
        <v>0</v>
      </c>
      <c r="O8" s="9">
        <v>0</v>
      </c>
    </row>
    <row r="9" spans="1:15" x14ac:dyDescent="0.2">
      <c r="A9" s="1">
        <v>7</v>
      </c>
      <c r="B9" s="1">
        <v>1030</v>
      </c>
      <c r="C9" s="2">
        <v>44209</v>
      </c>
      <c r="D9" s="1">
        <v>400</v>
      </c>
      <c r="E9" s="1">
        <v>6</v>
      </c>
      <c r="F9" s="1">
        <v>1</v>
      </c>
      <c r="G9" s="1" t="s">
        <v>265</v>
      </c>
      <c r="H9" s="1" t="s">
        <v>1</v>
      </c>
      <c r="I9" s="1" t="s">
        <v>11</v>
      </c>
      <c r="J9" s="17">
        <v>1012</v>
      </c>
      <c r="K9" s="1" t="s">
        <v>130</v>
      </c>
      <c r="L9" s="9">
        <v>133.16999999999999</v>
      </c>
      <c r="M9" s="1">
        <v>1</v>
      </c>
      <c r="N9" s="9">
        <v>0</v>
      </c>
      <c r="O9" s="9">
        <v>0</v>
      </c>
    </row>
    <row r="10" spans="1:15" x14ac:dyDescent="0.2">
      <c r="A10" s="4">
        <v>8</v>
      </c>
      <c r="B10" s="4">
        <v>1031</v>
      </c>
      <c r="C10" s="5">
        <v>44210</v>
      </c>
      <c r="D10" s="4">
        <v>500</v>
      </c>
      <c r="E10" s="4">
        <v>21</v>
      </c>
      <c r="F10" s="4">
        <v>5</v>
      </c>
      <c r="G10" s="4" t="s">
        <v>12</v>
      </c>
      <c r="H10" s="4" t="s">
        <v>13</v>
      </c>
      <c r="I10" s="4" t="s">
        <v>14</v>
      </c>
      <c r="J10" s="16">
        <v>41406</v>
      </c>
      <c r="K10" s="4" t="s">
        <v>227</v>
      </c>
      <c r="L10" s="8">
        <v>1500</v>
      </c>
      <c r="M10" s="4">
        <v>2</v>
      </c>
      <c r="N10" s="8">
        <v>4731.4800000000014</v>
      </c>
      <c r="O10" s="8">
        <v>5299.2576000000017</v>
      </c>
    </row>
    <row r="11" spans="1:15" x14ac:dyDescent="0.2">
      <c r="A11" s="4">
        <v>9</v>
      </c>
      <c r="B11" s="4">
        <v>1031</v>
      </c>
      <c r="C11" s="5">
        <v>44210</v>
      </c>
      <c r="D11" s="4">
        <v>500</v>
      </c>
      <c r="E11" s="4">
        <v>21</v>
      </c>
      <c r="F11" s="4">
        <v>5</v>
      </c>
      <c r="G11" s="4" t="s">
        <v>12</v>
      </c>
      <c r="H11" s="4" t="s">
        <v>13</v>
      </c>
      <c r="I11" s="4" t="s">
        <v>14</v>
      </c>
      <c r="J11" s="16">
        <v>41406</v>
      </c>
      <c r="K11" s="4" t="s">
        <v>228</v>
      </c>
      <c r="L11" s="8">
        <v>1500</v>
      </c>
      <c r="M11" s="4">
        <v>2</v>
      </c>
      <c r="N11" s="8">
        <v>4731.4800000000014</v>
      </c>
      <c r="O11" s="8">
        <v>5299.2576000000017</v>
      </c>
    </row>
    <row r="12" spans="1:15" x14ac:dyDescent="0.2">
      <c r="A12" s="4">
        <v>10</v>
      </c>
      <c r="B12" s="4">
        <v>1031</v>
      </c>
      <c r="C12" s="5">
        <v>44210</v>
      </c>
      <c r="D12" s="4">
        <v>500</v>
      </c>
      <c r="E12" s="4">
        <v>37</v>
      </c>
      <c r="F12" s="4">
        <v>7</v>
      </c>
      <c r="G12" s="4" t="s">
        <v>15</v>
      </c>
      <c r="H12" s="4" t="s">
        <v>1</v>
      </c>
      <c r="I12" s="4" t="s">
        <v>16</v>
      </c>
      <c r="J12" s="16">
        <v>5618009</v>
      </c>
      <c r="K12" s="4" t="s">
        <v>17</v>
      </c>
      <c r="L12" s="8">
        <v>199.8</v>
      </c>
      <c r="M12" s="4">
        <v>2</v>
      </c>
      <c r="N12" s="8">
        <v>4731.4800000000014</v>
      </c>
      <c r="O12" s="8">
        <v>5299.2576000000017</v>
      </c>
    </row>
    <row r="13" spans="1:15" x14ac:dyDescent="0.2">
      <c r="A13" s="4">
        <v>11</v>
      </c>
      <c r="B13" s="4">
        <v>1031</v>
      </c>
      <c r="C13" s="5">
        <v>44210</v>
      </c>
      <c r="D13" s="4">
        <v>500</v>
      </c>
      <c r="E13" s="4">
        <v>37</v>
      </c>
      <c r="F13" s="4">
        <v>7</v>
      </c>
      <c r="G13" s="4" t="s">
        <v>15</v>
      </c>
      <c r="H13" s="4" t="s">
        <v>1</v>
      </c>
      <c r="I13" s="4" t="s">
        <v>16</v>
      </c>
      <c r="J13" s="16">
        <v>5618009</v>
      </c>
      <c r="K13" s="4" t="s">
        <v>184</v>
      </c>
      <c r="L13" s="8">
        <v>199.8</v>
      </c>
      <c r="M13" s="4">
        <v>2</v>
      </c>
      <c r="N13" s="8">
        <v>4731.4800000000014</v>
      </c>
      <c r="O13" s="8">
        <v>5299.2576000000017</v>
      </c>
    </row>
    <row r="14" spans="1:15" x14ac:dyDescent="0.2">
      <c r="A14" s="4">
        <v>12</v>
      </c>
      <c r="B14" s="4">
        <v>1031</v>
      </c>
      <c r="C14" s="5">
        <v>44210</v>
      </c>
      <c r="D14" s="4">
        <v>500</v>
      </c>
      <c r="E14" s="4">
        <v>38</v>
      </c>
      <c r="F14" s="4">
        <v>7</v>
      </c>
      <c r="G14" s="4" t="s">
        <v>18</v>
      </c>
      <c r="H14" s="4" t="s">
        <v>19</v>
      </c>
      <c r="I14" s="4" t="s">
        <v>20</v>
      </c>
      <c r="J14" s="16">
        <v>20983041</v>
      </c>
      <c r="K14" s="4" t="s">
        <v>185</v>
      </c>
      <c r="L14" s="8">
        <v>332.97</v>
      </c>
      <c r="M14" s="4">
        <v>4</v>
      </c>
      <c r="N14" s="8">
        <v>4731.4800000000014</v>
      </c>
      <c r="O14" s="8">
        <v>5299.2576000000017</v>
      </c>
    </row>
    <row r="15" spans="1:15" x14ac:dyDescent="0.2">
      <c r="A15" s="4">
        <v>13</v>
      </c>
      <c r="B15" s="4">
        <v>1031</v>
      </c>
      <c r="C15" s="5">
        <v>44210</v>
      </c>
      <c r="D15" s="4">
        <v>500</v>
      </c>
      <c r="E15" s="4">
        <v>38</v>
      </c>
      <c r="F15" s="4">
        <v>7</v>
      </c>
      <c r="G15" s="4" t="s">
        <v>18</v>
      </c>
      <c r="H15" s="4" t="s">
        <v>19</v>
      </c>
      <c r="I15" s="4" t="s">
        <v>20</v>
      </c>
      <c r="J15" s="16">
        <v>20983041</v>
      </c>
      <c r="K15" s="4" t="s">
        <v>186</v>
      </c>
      <c r="L15" s="8">
        <v>332.97</v>
      </c>
      <c r="M15" s="4">
        <v>4</v>
      </c>
      <c r="N15" s="8">
        <v>4731.4800000000014</v>
      </c>
      <c r="O15" s="8">
        <v>5299.2576000000017</v>
      </c>
    </row>
    <row r="16" spans="1:15" x14ac:dyDescent="0.2">
      <c r="A16" s="4">
        <v>14</v>
      </c>
      <c r="B16" s="4">
        <v>1031</v>
      </c>
      <c r="C16" s="5">
        <v>44210</v>
      </c>
      <c r="D16" s="4">
        <v>500</v>
      </c>
      <c r="E16" s="4">
        <v>38</v>
      </c>
      <c r="F16" s="4">
        <v>7</v>
      </c>
      <c r="G16" s="4" t="s">
        <v>18</v>
      </c>
      <c r="H16" s="4" t="s">
        <v>19</v>
      </c>
      <c r="I16" s="4" t="s">
        <v>20</v>
      </c>
      <c r="J16" s="16">
        <v>20983041</v>
      </c>
      <c r="K16" s="4" t="s">
        <v>187</v>
      </c>
      <c r="L16" s="8">
        <v>332.97</v>
      </c>
      <c r="M16" s="4">
        <v>4</v>
      </c>
      <c r="N16" s="8">
        <v>4731.4800000000014</v>
      </c>
      <c r="O16" s="8">
        <v>5299.2576000000017</v>
      </c>
    </row>
    <row r="17" spans="1:15" x14ac:dyDescent="0.2">
      <c r="A17" s="4">
        <v>15</v>
      </c>
      <c r="B17" s="4">
        <v>1031</v>
      </c>
      <c r="C17" s="5">
        <v>44210</v>
      </c>
      <c r="D17" s="4">
        <v>500</v>
      </c>
      <c r="E17" s="4">
        <v>38</v>
      </c>
      <c r="F17" s="4">
        <v>7</v>
      </c>
      <c r="G17" s="4" t="s">
        <v>18</v>
      </c>
      <c r="H17" s="4" t="s">
        <v>19</v>
      </c>
      <c r="I17" s="4" t="s">
        <v>20</v>
      </c>
      <c r="J17" s="16">
        <v>20983041</v>
      </c>
      <c r="K17" s="4" t="s">
        <v>188</v>
      </c>
      <c r="L17" s="8">
        <v>332.97</v>
      </c>
      <c r="M17" s="4">
        <v>4</v>
      </c>
      <c r="N17" s="8">
        <v>4731.4800000000014</v>
      </c>
      <c r="O17" s="8">
        <v>5299.2576000000017</v>
      </c>
    </row>
    <row r="18" spans="1:15" x14ac:dyDescent="0.2">
      <c r="A18" s="1">
        <v>16</v>
      </c>
      <c r="B18" s="1">
        <v>1033</v>
      </c>
      <c r="C18" s="2">
        <v>44210</v>
      </c>
      <c r="D18" s="1">
        <v>600</v>
      </c>
      <c r="E18" s="1">
        <v>34</v>
      </c>
      <c r="F18" s="1">
        <v>10</v>
      </c>
      <c r="G18" s="1" t="s">
        <v>22</v>
      </c>
      <c r="H18" s="1" t="s">
        <v>19</v>
      </c>
      <c r="I18" s="1" t="s">
        <v>23</v>
      </c>
      <c r="J18" s="17">
        <v>8427</v>
      </c>
      <c r="K18" s="1" t="s">
        <v>175</v>
      </c>
      <c r="L18" s="9">
        <v>1010</v>
      </c>
      <c r="M18" s="1">
        <v>-1</v>
      </c>
      <c r="N18" s="9">
        <v>0</v>
      </c>
      <c r="O18" s="9">
        <v>0</v>
      </c>
    </row>
    <row r="19" spans="1:15" x14ac:dyDescent="0.2">
      <c r="A19" s="1">
        <v>17</v>
      </c>
      <c r="B19" s="1">
        <v>1033</v>
      </c>
      <c r="C19" s="2">
        <v>44210</v>
      </c>
      <c r="D19" s="1">
        <v>600</v>
      </c>
      <c r="E19" s="1">
        <v>34</v>
      </c>
      <c r="F19" s="1">
        <v>10</v>
      </c>
      <c r="G19" s="1" t="s">
        <v>22</v>
      </c>
      <c r="H19" s="1" t="s">
        <v>19</v>
      </c>
      <c r="I19" s="1" t="s">
        <v>23</v>
      </c>
      <c r="J19" s="17">
        <v>8427</v>
      </c>
      <c r="K19" s="1" t="s">
        <v>176</v>
      </c>
      <c r="L19" s="9">
        <v>1010</v>
      </c>
      <c r="M19" s="1">
        <v>1</v>
      </c>
      <c r="N19" s="9">
        <v>0</v>
      </c>
      <c r="O19" s="9">
        <v>0</v>
      </c>
    </row>
    <row r="20" spans="1:15" x14ac:dyDescent="0.2">
      <c r="A20" s="4">
        <v>18</v>
      </c>
      <c r="B20" s="4">
        <v>1034</v>
      </c>
      <c r="C20" s="5">
        <v>44210</v>
      </c>
      <c r="D20" s="4">
        <v>700</v>
      </c>
      <c r="E20" s="4">
        <v>44</v>
      </c>
      <c r="F20" s="4">
        <v>3</v>
      </c>
      <c r="G20" s="4" t="s">
        <v>24</v>
      </c>
      <c r="H20" s="4" t="s">
        <v>266</v>
      </c>
      <c r="I20" s="4" t="s">
        <v>26</v>
      </c>
      <c r="J20" s="16">
        <v>5804084</v>
      </c>
      <c r="K20" s="4" t="s">
        <v>196</v>
      </c>
      <c r="L20" s="8">
        <v>504.69</v>
      </c>
      <c r="M20" s="4">
        <v>2</v>
      </c>
      <c r="N20" s="8">
        <v>1009.38</v>
      </c>
      <c r="O20" s="8">
        <v>1130.5056</v>
      </c>
    </row>
    <row r="21" spans="1:15" x14ac:dyDescent="0.2">
      <c r="A21" s="4">
        <v>19</v>
      </c>
      <c r="B21" s="4">
        <v>1034</v>
      </c>
      <c r="C21" s="5">
        <v>44210</v>
      </c>
      <c r="D21" s="4">
        <v>700</v>
      </c>
      <c r="E21" s="4">
        <v>44</v>
      </c>
      <c r="F21" s="4">
        <v>3</v>
      </c>
      <c r="G21" s="4" t="s">
        <v>24</v>
      </c>
      <c r="H21" s="4" t="s">
        <v>266</v>
      </c>
      <c r="I21" s="4" t="s">
        <v>26</v>
      </c>
      <c r="J21" s="16">
        <v>5804084</v>
      </c>
      <c r="K21" s="4" t="s">
        <v>197</v>
      </c>
      <c r="L21" s="8">
        <v>504.69</v>
      </c>
      <c r="M21" s="4">
        <v>2</v>
      </c>
      <c r="N21" s="8">
        <v>1009.38</v>
      </c>
      <c r="O21" s="8">
        <v>1130.5056</v>
      </c>
    </row>
    <row r="22" spans="1:15" x14ac:dyDescent="0.2">
      <c r="A22" s="1">
        <v>20</v>
      </c>
      <c r="B22" s="1">
        <v>1036</v>
      </c>
      <c r="C22" s="2">
        <v>44214</v>
      </c>
      <c r="D22" s="1">
        <v>800</v>
      </c>
      <c r="E22" s="1">
        <v>34</v>
      </c>
      <c r="F22" s="1">
        <v>10</v>
      </c>
      <c r="G22" s="1" t="s">
        <v>22</v>
      </c>
      <c r="H22" s="1" t="s">
        <v>19</v>
      </c>
      <c r="I22" s="1" t="s">
        <v>23</v>
      </c>
      <c r="J22" s="17">
        <v>8427</v>
      </c>
      <c r="K22" s="1" t="s">
        <v>177</v>
      </c>
      <c r="L22" s="9">
        <v>1010</v>
      </c>
      <c r="M22" s="1">
        <v>2</v>
      </c>
      <c r="N22" s="9">
        <v>2020</v>
      </c>
      <c r="O22" s="9">
        <v>2262.4</v>
      </c>
    </row>
    <row r="23" spans="1:15" x14ac:dyDescent="0.2">
      <c r="A23" s="1">
        <v>21</v>
      </c>
      <c r="B23" s="1">
        <v>1036</v>
      </c>
      <c r="C23" s="2">
        <v>44214</v>
      </c>
      <c r="D23" s="1">
        <v>800</v>
      </c>
      <c r="E23" s="1">
        <v>34</v>
      </c>
      <c r="F23" s="1">
        <v>10</v>
      </c>
      <c r="G23" s="1" t="s">
        <v>22</v>
      </c>
      <c r="H23" s="1" t="s">
        <v>19</v>
      </c>
      <c r="I23" s="1" t="s">
        <v>23</v>
      </c>
      <c r="J23" s="17">
        <v>8427</v>
      </c>
      <c r="K23" s="1" t="s">
        <v>178</v>
      </c>
      <c r="L23" s="9">
        <v>1010</v>
      </c>
      <c r="M23" s="1">
        <v>2</v>
      </c>
      <c r="N23" s="9">
        <v>2020</v>
      </c>
      <c r="O23" s="9">
        <v>2262.4</v>
      </c>
    </row>
    <row r="24" spans="1:15" x14ac:dyDescent="0.2">
      <c r="A24" s="4">
        <v>22</v>
      </c>
      <c r="B24" s="4">
        <v>1040</v>
      </c>
      <c r="C24" s="5">
        <v>44214</v>
      </c>
      <c r="D24" s="4">
        <v>900</v>
      </c>
      <c r="E24" s="4">
        <v>22</v>
      </c>
      <c r="F24" s="4">
        <v>8</v>
      </c>
      <c r="G24" s="4" t="s">
        <v>28</v>
      </c>
      <c r="H24" s="4" t="s">
        <v>264</v>
      </c>
      <c r="I24" s="4" t="s">
        <v>29</v>
      </c>
      <c r="J24" s="16">
        <v>8413009</v>
      </c>
      <c r="K24" s="4" t="s">
        <v>30</v>
      </c>
      <c r="L24" s="8">
        <v>50.75</v>
      </c>
      <c r="M24" s="4">
        <v>2</v>
      </c>
      <c r="N24" s="8">
        <v>1564.5</v>
      </c>
      <c r="O24" s="8">
        <v>1752.24</v>
      </c>
    </row>
    <row r="25" spans="1:15" x14ac:dyDescent="0.2">
      <c r="A25" s="4">
        <v>23</v>
      </c>
      <c r="B25" s="4">
        <v>1040</v>
      </c>
      <c r="C25" s="5">
        <v>44214</v>
      </c>
      <c r="D25" s="4">
        <v>900</v>
      </c>
      <c r="E25" s="4">
        <v>22</v>
      </c>
      <c r="F25" s="4">
        <v>8</v>
      </c>
      <c r="G25" s="4" t="s">
        <v>28</v>
      </c>
      <c r="H25" s="4" t="s">
        <v>264</v>
      </c>
      <c r="I25" s="4" t="s">
        <v>29</v>
      </c>
      <c r="J25" s="16">
        <v>8413009</v>
      </c>
      <c r="K25" s="4" t="s">
        <v>142</v>
      </c>
      <c r="L25" s="8">
        <v>50.75</v>
      </c>
      <c r="M25" s="4">
        <v>2</v>
      </c>
      <c r="N25" s="8">
        <v>1564.5</v>
      </c>
      <c r="O25" s="8">
        <v>1752.24</v>
      </c>
    </row>
    <row r="26" spans="1:15" x14ac:dyDescent="0.2">
      <c r="A26" s="4">
        <v>24</v>
      </c>
      <c r="B26" s="4">
        <v>1040</v>
      </c>
      <c r="C26" s="5">
        <v>44214</v>
      </c>
      <c r="D26" s="4">
        <v>900</v>
      </c>
      <c r="E26" s="4">
        <v>23</v>
      </c>
      <c r="F26" s="4">
        <v>8</v>
      </c>
      <c r="G26" s="4" t="s">
        <v>31</v>
      </c>
      <c r="H26" s="4" t="s">
        <v>1</v>
      </c>
      <c r="I26" s="4" t="s">
        <v>32</v>
      </c>
      <c r="J26" s="16">
        <v>3820009</v>
      </c>
      <c r="K26" s="4" t="s">
        <v>143</v>
      </c>
      <c r="L26" s="8">
        <v>104.5</v>
      </c>
      <c r="M26" s="4">
        <v>14</v>
      </c>
      <c r="N26" s="8">
        <v>1564.5</v>
      </c>
      <c r="O26" s="8">
        <v>1752.24</v>
      </c>
    </row>
    <row r="27" spans="1:15" x14ac:dyDescent="0.2">
      <c r="A27" s="4">
        <v>25</v>
      </c>
      <c r="B27" s="4">
        <v>1040</v>
      </c>
      <c r="C27" s="5">
        <v>44214</v>
      </c>
      <c r="D27" s="4">
        <v>900</v>
      </c>
      <c r="E27" s="4">
        <v>23</v>
      </c>
      <c r="F27" s="4">
        <v>8</v>
      </c>
      <c r="G27" s="4" t="s">
        <v>31</v>
      </c>
      <c r="H27" s="4" t="s">
        <v>1</v>
      </c>
      <c r="I27" s="4" t="s">
        <v>32</v>
      </c>
      <c r="J27" s="16">
        <v>3820009</v>
      </c>
      <c r="K27" s="4" t="s">
        <v>144</v>
      </c>
      <c r="L27" s="8">
        <v>104.5</v>
      </c>
      <c r="M27" s="4">
        <v>14</v>
      </c>
      <c r="N27" s="8">
        <v>1564.5</v>
      </c>
      <c r="O27" s="8">
        <v>1752.24</v>
      </c>
    </row>
    <row r="28" spans="1:15" x14ac:dyDescent="0.2">
      <c r="A28" s="4">
        <v>26</v>
      </c>
      <c r="B28" s="4">
        <v>1040</v>
      </c>
      <c r="C28" s="5">
        <v>44214</v>
      </c>
      <c r="D28" s="4">
        <v>900</v>
      </c>
      <c r="E28" s="4">
        <v>23</v>
      </c>
      <c r="F28" s="4">
        <v>8</v>
      </c>
      <c r="G28" s="4" t="s">
        <v>31</v>
      </c>
      <c r="H28" s="4" t="s">
        <v>1</v>
      </c>
      <c r="I28" s="4" t="s">
        <v>32</v>
      </c>
      <c r="J28" s="16">
        <v>3820009</v>
      </c>
      <c r="K28" s="4" t="s">
        <v>145</v>
      </c>
      <c r="L28" s="8">
        <v>104.5</v>
      </c>
      <c r="M28" s="4">
        <v>14</v>
      </c>
      <c r="N28" s="8">
        <v>1564.5</v>
      </c>
      <c r="O28" s="8">
        <v>1752.24</v>
      </c>
    </row>
    <row r="29" spans="1:15" x14ac:dyDescent="0.2">
      <c r="A29" s="4">
        <v>27</v>
      </c>
      <c r="B29" s="4">
        <v>1040</v>
      </c>
      <c r="C29" s="5">
        <v>44214</v>
      </c>
      <c r="D29" s="4">
        <v>900</v>
      </c>
      <c r="E29" s="4">
        <v>23</v>
      </c>
      <c r="F29" s="4">
        <v>8</v>
      </c>
      <c r="G29" s="4" t="s">
        <v>31</v>
      </c>
      <c r="H29" s="4" t="s">
        <v>1</v>
      </c>
      <c r="I29" s="4" t="s">
        <v>32</v>
      </c>
      <c r="J29" s="16">
        <v>3820009</v>
      </c>
      <c r="K29" s="4" t="s">
        <v>146</v>
      </c>
      <c r="L29" s="8">
        <v>104.5</v>
      </c>
      <c r="M29" s="4">
        <v>14</v>
      </c>
      <c r="N29" s="8">
        <v>1564.5</v>
      </c>
      <c r="O29" s="8">
        <v>1752.24</v>
      </c>
    </row>
    <row r="30" spans="1:15" x14ac:dyDescent="0.2">
      <c r="A30" s="4">
        <v>28</v>
      </c>
      <c r="B30" s="4">
        <v>1040</v>
      </c>
      <c r="C30" s="5">
        <v>44214</v>
      </c>
      <c r="D30" s="4">
        <v>900</v>
      </c>
      <c r="E30" s="4">
        <v>23</v>
      </c>
      <c r="F30" s="4">
        <v>8</v>
      </c>
      <c r="G30" s="4" t="s">
        <v>31</v>
      </c>
      <c r="H30" s="4" t="s">
        <v>1</v>
      </c>
      <c r="I30" s="4" t="s">
        <v>32</v>
      </c>
      <c r="J30" s="16">
        <v>3820009</v>
      </c>
      <c r="K30" s="4" t="s">
        <v>147</v>
      </c>
      <c r="L30" s="8">
        <v>104.5</v>
      </c>
      <c r="M30" s="4">
        <v>14</v>
      </c>
      <c r="N30" s="8">
        <v>1564.5</v>
      </c>
      <c r="O30" s="8">
        <v>1752.24</v>
      </c>
    </row>
    <row r="31" spans="1:15" x14ac:dyDescent="0.2">
      <c r="A31" s="4">
        <v>29</v>
      </c>
      <c r="B31" s="4">
        <v>1040</v>
      </c>
      <c r="C31" s="5">
        <v>44214</v>
      </c>
      <c r="D31" s="4">
        <v>900</v>
      </c>
      <c r="E31" s="4">
        <v>23</v>
      </c>
      <c r="F31" s="4">
        <v>8</v>
      </c>
      <c r="G31" s="4" t="s">
        <v>31</v>
      </c>
      <c r="H31" s="4" t="s">
        <v>1</v>
      </c>
      <c r="I31" s="4" t="s">
        <v>32</v>
      </c>
      <c r="J31" s="16">
        <v>3820009</v>
      </c>
      <c r="K31" s="4" t="s">
        <v>148</v>
      </c>
      <c r="L31" s="8">
        <v>104.5</v>
      </c>
      <c r="M31" s="4">
        <v>14</v>
      </c>
      <c r="N31" s="8">
        <v>1564.5</v>
      </c>
      <c r="O31" s="8">
        <v>1752.24</v>
      </c>
    </row>
    <row r="32" spans="1:15" x14ac:dyDescent="0.2">
      <c r="A32" s="4">
        <v>30</v>
      </c>
      <c r="B32" s="4">
        <v>1040</v>
      </c>
      <c r="C32" s="5">
        <v>44214</v>
      </c>
      <c r="D32" s="4">
        <v>900</v>
      </c>
      <c r="E32" s="4">
        <v>23</v>
      </c>
      <c r="F32" s="4">
        <v>8</v>
      </c>
      <c r="G32" s="4" t="s">
        <v>31</v>
      </c>
      <c r="H32" s="4" t="s">
        <v>1</v>
      </c>
      <c r="I32" s="4" t="s">
        <v>32</v>
      </c>
      <c r="J32" s="16">
        <v>3820009</v>
      </c>
      <c r="K32" s="4" t="s">
        <v>149</v>
      </c>
      <c r="L32" s="8">
        <v>104.5</v>
      </c>
      <c r="M32" s="4">
        <v>14</v>
      </c>
      <c r="N32" s="8">
        <v>1564.5</v>
      </c>
      <c r="O32" s="8">
        <v>1752.24</v>
      </c>
    </row>
    <row r="33" spans="1:15" x14ac:dyDescent="0.2">
      <c r="A33" s="4">
        <v>31</v>
      </c>
      <c r="B33" s="4">
        <v>1040</v>
      </c>
      <c r="C33" s="5">
        <v>44214</v>
      </c>
      <c r="D33" s="4">
        <v>900</v>
      </c>
      <c r="E33" s="4">
        <v>23</v>
      </c>
      <c r="F33" s="4">
        <v>8</v>
      </c>
      <c r="G33" s="4" t="s">
        <v>31</v>
      </c>
      <c r="H33" s="4" t="s">
        <v>1</v>
      </c>
      <c r="I33" s="4" t="s">
        <v>32</v>
      </c>
      <c r="J33" s="16">
        <v>3820009</v>
      </c>
      <c r="K33" s="4" t="s">
        <v>150</v>
      </c>
      <c r="L33" s="8">
        <v>104.5</v>
      </c>
      <c r="M33" s="4">
        <v>14</v>
      </c>
      <c r="N33" s="8">
        <v>1564.5</v>
      </c>
      <c r="O33" s="8">
        <v>1752.24</v>
      </c>
    </row>
    <row r="34" spans="1:15" x14ac:dyDescent="0.2">
      <c r="A34" s="4">
        <v>32</v>
      </c>
      <c r="B34" s="4">
        <v>1040</v>
      </c>
      <c r="C34" s="5">
        <v>44214</v>
      </c>
      <c r="D34" s="4">
        <v>900</v>
      </c>
      <c r="E34" s="4">
        <v>23</v>
      </c>
      <c r="F34" s="4">
        <v>8</v>
      </c>
      <c r="G34" s="4" t="s">
        <v>31</v>
      </c>
      <c r="H34" s="4" t="s">
        <v>1</v>
      </c>
      <c r="I34" s="4" t="s">
        <v>32</v>
      </c>
      <c r="J34" s="16">
        <v>3820009</v>
      </c>
      <c r="K34" s="4" t="s">
        <v>151</v>
      </c>
      <c r="L34" s="8">
        <v>104.5</v>
      </c>
      <c r="M34" s="4">
        <v>14</v>
      </c>
      <c r="N34" s="8">
        <v>1564.5</v>
      </c>
      <c r="O34" s="8">
        <v>1752.24</v>
      </c>
    </row>
    <row r="35" spans="1:15" x14ac:dyDescent="0.2">
      <c r="A35" s="4">
        <v>33</v>
      </c>
      <c r="B35" s="4">
        <v>1040</v>
      </c>
      <c r="C35" s="5">
        <v>44214</v>
      </c>
      <c r="D35" s="4">
        <v>900</v>
      </c>
      <c r="E35" s="4">
        <v>23</v>
      </c>
      <c r="F35" s="4">
        <v>8</v>
      </c>
      <c r="G35" s="4" t="s">
        <v>31</v>
      </c>
      <c r="H35" s="4" t="s">
        <v>1</v>
      </c>
      <c r="I35" s="4" t="s">
        <v>32</v>
      </c>
      <c r="J35" s="16">
        <v>3820009</v>
      </c>
      <c r="K35" s="4" t="s">
        <v>152</v>
      </c>
      <c r="L35" s="8">
        <v>104.5</v>
      </c>
      <c r="M35" s="4">
        <v>14</v>
      </c>
      <c r="N35" s="8">
        <v>1564.5</v>
      </c>
      <c r="O35" s="8">
        <v>1752.24</v>
      </c>
    </row>
    <row r="36" spans="1:15" x14ac:dyDescent="0.2">
      <c r="A36" s="4">
        <v>34</v>
      </c>
      <c r="B36" s="4">
        <v>1040</v>
      </c>
      <c r="C36" s="5">
        <v>44214</v>
      </c>
      <c r="D36" s="4">
        <v>900</v>
      </c>
      <c r="E36" s="4">
        <v>23</v>
      </c>
      <c r="F36" s="4">
        <v>8</v>
      </c>
      <c r="G36" s="4" t="s">
        <v>31</v>
      </c>
      <c r="H36" s="4" t="s">
        <v>1</v>
      </c>
      <c r="I36" s="4" t="s">
        <v>32</v>
      </c>
      <c r="J36" s="16">
        <v>3820009</v>
      </c>
      <c r="K36" s="4" t="s">
        <v>153</v>
      </c>
      <c r="L36" s="8">
        <v>104.5</v>
      </c>
      <c r="M36" s="4">
        <v>14</v>
      </c>
      <c r="N36" s="8">
        <v>1564.5</v>
      </c>
      <c r="O36" s="8">
        <v>1752.24</v>
      </c>
    </row>
    <row r="37" spans="1:15" x14ac:dyDescent="0.2">
      <c r="A37" s="4">
        <v>35</v>
      </c>
      <c r="B37" s="4">
        <v>1040</v>
      </c>
      <c r="C37" s="5">
        <v>44214</v>
      </c>
      <c r="D37" s="4">
        <v>900</v>
      </c>
      <c r="E37" s="4">
        <v>23</v>
      </c>
      <c r="F37" s="4">
        <v>8</v>
      </c>
      <c r="G37" s="4" t="s">
        <v>31</v>
      </c>
      <c r="H37" s="4" t="s">
        <v>1</v>
      </c>
      <c r="I37" s="4" t="s">
        <v>32</v>
      </c>
      <c r="J37" s="16">
        <v>3820009</v>
      </c>
      <c r="K37" s="4" t="s">
        <v>154</v>
      </c>
      <c r="L37" s="8">
        <v>104.5</v>
      </c>
      <c r="M37" s="4">
        <v>14</v>
      </c>
      <c r="N37" s="8">
        <v>1564.5</v>
      </c>
      <c r="O37" s="8">
        <v>1752.24</v>
      </c>
    </row>
    <row r="38" spans="1:15" x14ac:dyDescent="0.2">
      <c r="A38" s="4">
        <v>36</v>
      </c>
      <c r="B38" s="4">
        <v>1040</v>
      </c>
      <c r="C38" s="5">
        <v>44214</v>
      </c>
      <c r="D38" s="4">
        <v>900</v>
      </c>
      <c r="E38" s="4">
        <v>23</v>
      </c>
      <c r="F38" s="4">
        <v>8</v>
      </c>
      <c r="G38" s="4" t="s">
        <v>31</v>
      </c>
      <c r="H38" s="4" t="s">
        <v>1</v>
      </c>
      <c r="I38" s="4" t="s">
        <v>32</v>
      </c>
      <c r="J38" s="16">
        <v>3820009</v>
      </c>
      <c r="K38" s="4" t="s">
        <v>155</v>
      </c>
      <c r="L38" s="8">
        <v>104.5</v>
      </c>
      <c r="M38" s="4">
        <v>14</v>
      </c>
      <c r="N38" s="8">
        <v>1564.5</v>
      </c>
      <c r="O38" s="8">
        <v>1752.24</v>
      </c>
    </row>
    <row r="39" spans="1:15" x14ac:dyDescent="0.2">
      <c r="A39" s="4">
        <v>37</v>
      </c>
      <c r="B39" s="4">
        <v>1040</v>
      </c>
      <c r="C39" s="5">
        <v>44214</v>
      </c>
      <c r="D39" s="4">
        <v>900</v>
      </c>
      <c r="E39" s="4">
        <v>23</v>
      </c>
      <c r="F39" s="4">
        <v>8</v>
      </c>
      <c r="G39" s="4" t="s">
        <v>31</v>
      </c>
      <c r="H39" s="4" t="s">
        <v>1</v>
      </c>
      <c r="I39" s="4" t="s">
        <v>32</v>
      </c>
      <c r="J39" s="16">
        <v>3820009</v>
      </c>
      <c r="K39" s="4" t="s">
        <v>156</v>
      </c>
      <c r="L39" s="8">
        <v>104.5</v>
      </c>
      <c r="M39" s="4">
        <v>14</v>
      </c>
      <c r="N39" s="8">
        <v>1564.5</v>
      </c>
      <c r="O39" s="8">
        <v>1752.24</v>
      </c>
    </row>
    <row r="40" spans="1:15" x14ac:dyDescent="0.2">
      <c r="A40" s="1">
        <v>38</v>
      </c>
      <c r="B40" s="1">
        <v>1042</v>
      </c>
      <c r="C40" s="2">
        <v>44214</v>
      </c>
      <c r="D40" s="1">
        <v>1000</v>
      </c>
      <c r="E40" s="1">
        <v>28</v>
      </c>
      <c r="F40" s="1">
        <v>9</v>
      </c>
      <c r="G40" s="1" t="s">
        <v>33</v>
      </c>
      <c r="H40" s="1" t="s">
        <v>19</v>
      </c>
      <c r="I40" s="1" t="s">
        <v>82</v>
      </c>
      <c r="J40" s="17">
        <v>41398</v>
      </c>
      <c r="K40" s="1" t="s">
        <v>170</v>
      </c>
      <c r="L40" s="9">
        <v>1040</v>
      </c>
      <c r="M40" s="1">
        <v>1</v>
      </c>
      <c r="N40" s="9">
        <v>1040</v>
      </c>
      <c r="O40" s="9">
        <v>1164.8</v>
      </c>
    </row>
    <row r="41" spans="1:15" x14ac:dyDescent="0.2">
      <c r="A41" s="4">
        <v>39</v>
      </c>
      <c r="B41" s="4">
        <v>1043</v>
      </c>
      <c r="C41" s="5">
        <v>44214</v>
      </c>
      <c r="D41" s="4">
        <v>1100</v>
      </c>
      <c r="E41" s="4">
        <v>24</v>
      </c>
      <c r="F41" s="4">
        <v>8</v>
      </c>
      <c r="G41" s="4" t="s">
        <v>35</v>
      </c>
      <c r="H41" s="4" t="s">
        <v>19</v>
      </c>
      <c r="I41" s="4" t="s">
        <v>36</v>
      </c>
      <c r="J41" s="16">
        <v>1100321</v>
      </c>
      <c r="K41" s="4" t="s">
        <v>229</v>
      </c>
      <c r="L41" s="8">
        <v>1272</v>
      </c>
      <c r="M41" s="4">
        <v>1</v>
      </c>
      <c r="N41" s="8">
        <v>1272</v>
      </c>
      <c r="O41" s="8">
        <v>1424.6399999999999</v>
      </c>
    </row>
    <row r="42" spans="1:15" x14ac:dyDescent="0.2">
      <c r="A42" s="1">
        <v>40</v>
      </c>
      <c r="B42" s="1">
        <v>1044</v>
      </c>
      <c r="C42" s="2">
        <v>44214</v>
      </c>
      <c r="D42" s="1">
        <v>1200</v>
      </c>
      <c r="E42" s="1">
        <v>9</v>
      </c>
      <c r="F42" s="1">
        <v>4</v>
      </c>
      <c r="G42" s="1" t="s">
        <v>37</v>
      </c>
      <c r="H42" s="1" t="s">
        <v>264</v>
      </c>
      <c r="I42" s="1" t="s">
        <v>38</v>
      </c>
      <c r="J42" s="17">
        <v>11164009</v>
      </c>
      <c r="K42" s="1" t="s">
        <v>39</v>
      </c>
      <c r="L42" s="9">
        <v>69.53</v>
      </c>
      <c r="M42" s="1">
        <v>4</v>
      </c>
      <c r="N42" s="9">
        <v>317.88</v>
      </c>
      <c r="O42" s="9">
        <v>356.0256</v>
      </c>
    </row>
    <row r="43" spans="1:15" x14ac:dyDescent="0.2">
      <c r="A43" s="1">
        <v>41</v>
      </c>
      <c r="B43" s="1">
        <v>1044</v>
      </c>
      <c r="C43" s="2">
        <v>44214</v>
      </c>
      <c r="D43" s="1">
        <v>1200</v>
      </c>
      <c r="E43" s="1">
        <v>9</v>
      </c>
      <c r="F43" s="1">
        <v>4</v>
      </c>
      <c r="G43" s="1" t="s">
        <v>37</v>
      </c>
      <c r="H43" s="1" t="s">
        <v>264</v>
      </c>
      <c r="I43" s="1" t="s">
        <v>38</v>
      </c>
      <c r="J43" s="17">
        <v>11164009</v>
      </c>
      <c r="K43" s="1" t="s">
        <v>138</v>
      </c>
      <c r="L43" s="9">
        <v>69.53</v>
      </c>
      <c r="M43" s="1">
        <v>4</v>
      </c>
      <c r="N43" s="9">
        <v>317.88</v>
      </c>
      <c r="O43" s="9">
        <v>356.0256</v>
      </c>
    </row>
    <row r="44" spans="1:15" x14ac:dyDescent="0.2">
      <c r="A44" s="1">
        <v>42</v>
      </c>
      <c r="B44" s="1">
        <v>1044</v>
      </c>
      <c r="C44" s="2">
        <v>44214</v>
      </c>
      <c r="D44" s="1">
        <v>1200</v>
      </c>
      <c r="E44" s="1">
        <v>10</v>
      </c>
      <c r="F44" s="1">
        <v>4</v>
      </c>
      <c r="G44" s="1" t="s">
        <v>243</v>
      </c>
      <c r="H44" s="1" t="s">
        <v>264</v>
      </c>
      <c r="I44" s="1" t="s">
        <v>40</v>
      </c>
      <c r="J44" s="17">
        <v>42542001</v>
      </c>
      <c r="K44" s="1" t="s">
        <v>139</v>
      </c>
      <c r="L44" s="9">
        <v>89.41</v>
      </c>
      <c r="M44" s="1">
        <v>4</v>
      </c>
      <c r="N44" s="9">
        <v>317.88</v>
      </c>
      <c r="O44" s="9">
        <v>356.0256</v>
      </c>
    </row>
    <row r="45" spans="1:15" x14ac:dyDescent="0.2">
      <c r="A45" s="1">
        <v>43</v>
      </c>
      <c r="B45" s="1">
        <v>1044</v>
      </c>
      <c r="C45" s="2">
        <v>44214</v>
      </c>
      <c r="D45" s="1">
        <v>1200</v>
      </c>
      <c r="E45" s="1">
        <v>10</v>
      </c>
      <c r="F45" s="1">
        <v>4</v>
      </c>
      <c r="G45" s="1" t="s">
        <v>243</v>
      </c>
      <c r="H45" s="1" t="s">
        <v>264</v>
      </c>
      <c r="I45" s="1" t="s">
        <v>40</v>
      </c>
      <c r="J45" s="17">
        <v>42542001</v>
      </c>
      <c r="K45" s="1" t="s">
        <v>140</v>
      </c>
      <c r="L45" s="9">
        <v>89.41</v>
      </c>
      <c r="M45" s="1">
        <v>4</v>
      </c>
      <c r="N45" s="9">
        <v>317.88</v>
      </c>
      <c r="O45" s="9">
        <v>356.0256</v>
      </c>
    </row>
    <row r="46" spans="1:15" x14ac:dyDescent="0.2">
      <c r="A46" s="4">
        <v>44</v>
      </c>
      <c r="B46" s="4">
        <v>1046</v>
      </c>
      <c r="C46" s="5">
        <v>44214</v>
      </c>
      <c r="D46" s="4">
        <v>1300</v>
      </c>
      <c r="E46" s="4">
        <v>7</v>
      </c>
      <c r="F46" s="4">
        <v>1</v>
      </c>
      <c r="G46" s="4" t="s">
        <v>41</v>
      </c>
      <c r="H46" s="4" t="s">
        <v>13</v>
      </c>
      <c r="I46" s="4" t="s">
        <v>42</v>
      </c>
      <c r="J46" s="16">
        <v>8335</v>
      </c>
      <c r="K46" s="4" t="s">
        <v>131</v>
      </c>
      <c r="L46" s="8">
        <v>1435</v>
      </c>
      <c r="M46" s="4">
        <v>2</v>
      </c>
      <c r="N46" s="8">
        <v>5370</v>
      </c>
      <c r="O46" s="8">
        <v>6014.4</v>
      </c>
    </row>
    <row r="47" spans="1:15" x14ac:dyDescent="0.2">
      <c r="A47" s="4">
        <v>45</v>
      </c>
      <c r="B47" s="4">
        <v>1046</v>
      </c>
      <c r="C47" s="5">
        <v>44214</v>
      </c>
      <c r="D47" s="4">
        <v>1300</v>
      </c>
      <c r="E47" s="4">
        <v>7</v>
      </c>
      <c r="F47" s="4">
        <v>1</v>
      </c>
      <c r="G47" s="4" t="s">
        <v>41</v>
      </c>
      <c r="H47" s="4" t="s">
        <v>13</v>
      </c>
      <c r="I47" s="4" t="s">
        <v>42</v>
      </c>
      <c r="J47" s="16">
        <v>8335</v>
      </c>
      <c r="K47" s="4" t="s">
        <v>132</v>
      </c>
      <c r="L47" s="8">
        <v>1435</v>
      </c>
      <c r="M47" s="4">
        <v>2</v>
      </c>
      <c r="N47" s="8">
        <v>5370</v>
      </c>
      <c r="O47" s="8">
        <v>6014.4</v>
      </c>
    </row>
    <row r="48" spans="1:15" x14ac:dyDescent="0.2">
      <c r="A48" s="4">
        <v>46</v>
      </c>
      <c r="B48" s="4">
        <v>1046</v>
      </c>
      <c r="C48" s="5">
        <v>44214</v>
      </c>
      <c r="D48" s="4">
        <v>1300</v>
      </c>
      <c r="E48" s="4">
        <v>42</v>
      </c>
      <c r="F48" s="4">
        <v>3</v>
      </c>
      <c r="G48" s="4" t="s">
        <v>43</v>
      </c>
      <c r="H48" s="4" t="s">
        <v>19</v>
      </c>
      <c r="I48" s="4" t="s">
        <v>44</v>
      </c>
      <c r="J48" s="16">
        <v>12490</v>
      </c>
      <c r="K48" s="4" t="s">
        <v>192</v>
      </c>
      <c r="L48" s="8">
        <v>1250</v>
      </c>
      <c r="M48" s="4">
        <v>2</v>
      </c>
      <c r="N48" s="8">
        <v>5370</v>
      </c>
      <c r="O48" s="8">
        <v>6014.4</v>
      </c>
    </row>
    <row r="49" spans="1:15" x14ac:dyDescent="0.2">
      <c r="A49" s="4">
        <v>47</v>
      </c>
      <c r="B49" s="4">
        <v>1046</v>
      </c>
      <c r="C49" s="5">
        <v>44214</v>
      </c>
      <c r="D49" s="4">
        <v>1300</v>
      </c>
      <c r="E49" s="4">
        <v>42</v>
      </c>
      <c r="F49" s="4">
        <v>3</v>
      </c>
      <c r="G49" s="4" t="s">
        <v>43</v>
      </c>
      <c r="H49" s="4" t="s">
        <v>19</v>
      </c>
      <c r="I49" s="4" t="s">
        <v>44</v>
      </c>
      <c r="J49" s="16">
        <v>12490</v>
      </c>
      <c r="K49" s="4" t="s">
        <v>193</v>
      </c>
      <c r="L49" s="8">
        <v>1250</v>
      </c>
      <c r="M49" s="4">
        <v>2</v>
      </c>
      <c r="N49" s="8">
        <v>5370</v>
      </c>
      <c r="O49" s="8">
        <v>6014.4</v>
      </c>
    </row>
    <row r="50" spans="1:15" x14ac:dyDescent="0.2">
      <c r="A50" s="1">
        <v>48</v>
      </c>
      <c r="B50" s="1">
        <v>1048</v>
      </c>
      <c r="C50" s="2">
        <v>44214</v>
      </c>
      <c r="D50" s="1">
        <v>1400</v>
      </c>
      <c r="E50" s="1">
        <v>14</v>
      </c>
      <c r="F50" s="1">
        <v>4</v>
      </c>
      <c r="G50" s="1" t="s">
        <v>45</v>
      </c>
      <c r="H50" s="1" t="s">
        <v>19</v>
      </c>
      <c r="I50" s="1" t="s">
        <v>46</v>
      </c>
      <c r="J50" s="17">
        <v>50864001</v>
      </c>
      <c r="K50" s="1" t="s">
        <v>215</v>
      </c>
      <c r="L50" s="9">
        <v>1090.9100000000001</v>
      </c>
      <c r="M50" s="1">
        <v>1</v>
      </c>
      <c r="N50" s="9">
        <v>1090.9100000000001</v>
      </c>
      <c r="O50" s="9">
        <v>1221.8192000000001</v>
      </c>
    </row>
    <row r="51" spans="1:15" x14ac:dyDescent="0.2">
      <c r="A51" s="4">
        <v>49</v>
      </c>
      <c r="B51" s="4">
        <v>1049</v>
      </c>
      <c r="C51" s="5">
        <v>44214</v>
      </c>
      <c r="D51" s="4">
        <v>1500</v>
      </c>
      <c r="E51" s="4">
        <v>18</v>
      </c>
      <c r="F51" s="4">
        <v>5</v>
      </c>
      <c r="G51" s="4" t="s">
        <v>47</v>
      </c>
      <c r="H51" s="4" t="s">
        <v>267</v>
      </c>
      <c r="I51" s="4" t="s">
        <v>87</v>
      </c>
      <c r="J51" s="16">
        <v>8359</v>
      </c>
      <c r="K51" s="4" t="s">
        <v>220</v>
      </c>
      <c r="L51" s="8">
        <v>710</v>
      </c>
      <c r="M51" s="4">
        <v>1</v>
      </c>
      <c r="N51" s="8">
        <v>1880</v>
      </c>
      <c r="O51" s="8">
        <v>2105.6</v>
      </c>
    </row>
    <row r="52" spans="1:15" x14ac:dyDescent="0.2">
      <c r="A52" s="4">
        <v>50</v>
      </c>
      <c r="B52" s="4">
        <v>1049</v>
      </c>
      <c r="C52" s="5">
        <v>44214</v>
      </c>
      <c r="D52" s="4">
        <v>1500</v>
      </c>
      <c r="E52" s="4">
        <v>20</v>
      </c>
      <c r="F52" s="4">
        <v>5</v>
      </c>
      <c r="G52" s="4" t="s">
        <v>50</v>
      </c>
      <c r="H52" s="4" t="s">
        <v>19</v>
      </c>
      <c r="I52" s="4" t="s">
        <v>51</v>
      </c>
      <c r="J52" s="16">
        <v>13563</v>
      </c>
      <c r="K52" s="4" t="s">
        <v>226</v>
      </c>
      <c r="L52" s="8">
        <v>1170</v>
      </c>
      <c r="M52" s="4">
        <v>1</v>
      </c>
      <c r="N52" s="8">
        <v>1880</v>
      </c>
      <c r="O52" s="8">
        <v>2105.6</v>
      </c>
    </row>
    <row r="53" spans="1:15" x14ac:dyDescent="0.2">
      <c r="A53" s="1">
        <v>51</v>
      </c>
      <c r="B53" s="1">
        <v>1051</v>
      </c>
      <c r="C53" s="2">
        <v>44214</v>
      </c>
      <c r="D53" s="1">
        <v>1600</v>
      </c>
      <c r="E53" s="1">
        <v>45</v>
      </c>
      <c r="F53" s="1">
        <v>3</v>
      </c>
      <c r="G53" s="1" t="s">
        <v>24</v>
      </c>
      <c r="H53" s="1" t="s">
        <v>266</v>
      </c>
      <c r="I53" s="1" t="s">
        <v>26</v>
      </c>
      <c r="J53" s="17">
        <v>5804084</v>
      </c>
      <c r="K53" s="1" t="s">
        <v>198</v>
      </c>
      <c r="L53" s="9">
        <v>553.95000000000005</v>
      </c>
      <c r="M53" s="1">
        <v>1</v>
      </c>
      <c r="N53" s="9">
        <v>553.95000000000005</v>
      </c>
      <c r="O53" s="9">
        <v>620.42400000000009</v>
      </c>
    </row>
    <row r="54" spans="1:15" x14ac:dyDescent="0.2">
      <c r="A54" s="4">
        <v>52</v>
      </c>
      <c r="B54" s="4">
        <v>1052</v>
      </c>
      <c r="C54" s="5">
        <v>44214</v>
      </c>
      <c r="D54" s="4">
        <v>1700</v>
      </c>
      <c r="E54" s="4">
        <v>48</v>
      </c>
      <c r="F54" s="4">
        <v>6</v>
      </c>
      <c r="G54" s="4" t="s">
        <v>53</v>
      </c>
      <c r="H54" s="4" t="s">
        <v>13</v>
      </c>
      <c r="I54" s="4" t="s">
        <v>88</v>
      </c>
      <c r="J54" s="16">
        <v>8355</v>
      </c>
      <c r="K54" s="4" t="s">
        <v>205</v>
      </c>
      <c r="L54" s="8">
        <v>1435</v>
      </c>
      <c r="M54" s="4">
        <v>1</v>
      </c>
      <c r="N54" s="8">
        <v>1435</v>
      </c>
      <c r="O54" s="8">
        <v>1607.2</v>
      </c>
    </row>
    <row r="55" spans="1:15" x14ac:dyDescent="0.2">
      <c r="A55" s="1">
        <v>53</v>
      </c>
      <c r="B55" s="1">
        <v>1054</v>
      </c>
      <c r="C55" s="2">
        <v>44214</v>
      </c>
      <c r="D55" s="1">
        <v>1800</v>
      </c>
      <c r="E55" s="1">
        <v>16</v>
      </c>
      <c r="F55" s="1">
        <v>5</v>
      </c>
      <c r="G55" s="1" t="s">
        <v>55</v>
      </c>
      <c r="H55" s="1" t="s">
        <v>19</v>
      </c>
      <c r="I55" s="1" t="s">
        <v>56</v>
      </c>
      <c r="J55" s="17">
        <v>40184001</v>
      </c>
      <c r="K55" s="1" t="s">
        <v>216</v>
      </c>
      <c r="L55" s="9">
        <v>226.07</v>
      </c>
      <c r="M55" s="1">
        <v>3</v>
      </c>
      <c r="N55" s="9">
        <v>1747.3400000000001</v>
      </c>
      <c r="O55" s="9">
        <v>1957.0208000000002</v>
      </c>
    </row>
    <row r="56" spans="1:15" x14ac:dyDescent="0.2">
      <c r="A56" s="1">
        <v>54</v>
      </c>
      <c r="B56" s="1">
        <v>1054</v>
      </c>
      <c r="C56" s="2">
        <v>44214</v>
      </c>
      <c r="D56" s="1">
        <v>1800</v>
      </c>
      <c r="E56" s="1">
        <v>16</v>
      </c>
      <c r="F56" s="1">
        <v>5</v>
      </c>
      <c r="G56" s="1" t="s">
        <v>55</v>
      </c>
      <c r="H56" s="1" t="s">
        <v>19</v>
      </c>
      <c r="I56" s="1" t="s">
        <v>56</v>
      </c>
      <c r="J56" s="17">
        <v>40184001</v>
      </c>
      <c r="K56" s="1" t="s">
        <v>217</v>
      </c>
      <c r="L56" s="9">
        <v>226.07</v>
      </c>
      <c r="M56" s="1">
        <v>3</v>
      </c>
      <c r="N56" s="9">
        <v>1747.3400000000001</v>
      </c>
      <c r="O56" s="9">
        <v>1957.0208000000002</v>
      </c>
    </row>
    <row r="57" spans="1:15" x14ac:dyDescent="0.2">
      <c r="A57" s="1">
        <v>55</v>
      </c>
      <c r="B57" s="1">
        <v>1054</v>
      </c>
      <c r="C57" s="2">
        <v>44214</v>
      </c>
      <c r="D57" s="1">
        <v>1800</v>
      </c>
      <c r="E57" s="1">
        <v>16</v>
      </c>
      <c r="F57" s="1">
        <v>5</v>
      </c>
      <c r="G57" s="1" t="s">
        <v>55</v>
      </c>
      <c r="H57" s="1" t="s">
        <v>19</v>
      </c>
      <c r="I57" s="1" t="s">
        <v>56</v>
      </c>
      <c r="J57" s="17">
        <v>40184001</v>
      </c>
      <c r="K57" s="1" t="s">
        <v>218</v>
      </c>
      <c r="L57" s="9">
        <v>226.07</v>
      </c>
      <c r="M57" s="1">
        <v>3</v>
      </c>
      <c r="N57" s="9">
        <v>1747.3400000000001</v>
      </c>
      <c r="O57" s="9">
        <v>1957.0208000000002</v>
      </c>
    </row>
    <row r="58" spans="1:15" x14ac:dyDescent="0.2">
      <c r="A58" s="1">
        <v>56</v>
      </c>
      <c r="B58" s="1">
        <v>1054</v>
      </c>
      <c r="C58" s="2">
        <v>44214</v>
      </c>
      <c r="D58" s="1">
        <v>1800</v>
      </c>
      <c r="E58" s="1">
        <v>17</v>
      </c>
      <c r="F58" s="1">
        <v>5</v>
      </c>
      <c r="G58" s="1" t="s">
        <v>57</v>
      </c>
      <c r="H58" s="1" t="s">
        <v>1</v>
      </c>
      <c r="I58" s="1" t="s">
        <v>58</v>
      </c>
      <c r="J58" s="17">
        <v>40182001</v>
      </c>
      <c r="K58" s="1" t="s">
        <v>219</v>
      </c>
      <c r="L58" s="9">
        <v>172.63</v>
      </c>
      <c r="M58" s="1">
        <v>1</v>
      </c>
      <c r="N58" s="9">
        <v>1747.3400000000001</v>
      </c>
      <c r="O58" s="9">
        <v>1957.0208000000002</v>
      </c>
    </row>
    <row r="59" spans="1:15" x14ac:dyDescent="0.2">
      <c r="A59" s="1">
        <v>57</v>
      </c>
      <c r="B59" s="1">
        <v>1054</v>
      </c>
      <c r="C59" s="2">
        <v>44214</v>
      </c>
      <c r="D59" s="1">
        <v>1800</v>
      </c>
      <c r="E59" s="1">
        <v>19</v>
      </c>
      <c r="F59" s="1">
        <v>5</v>
      </c>
      <c r="G59" s="1" t="s">
        <v>59</v>
      </c>
      <c r="H59" s="1" t="s">
        <v>13</v>
      </c>
      <c r="I59" s="1" t="s">
        <v>60</v>
      </c>
      <c r="J59" s="17">
        <v>5850009</v>
      </c>
      <c r="K59" s="1" t="s">
        <v>224</v>
      </c>
      <c r="L59" s="9">
        <v>448.25</v>
      </c>
      <c r="M59" s="1">
        <v>2</v>
      </c>
      <c r="N59" s="9">
        <v>1747.3400000000001</v>
      </c>
      <c r="O59" s="9">
        <v>1957.0208000000002</v>
      </c>
    </row>
    <row r="60" spans="1:15" x14ac:dyDescent="0.2">
      <c r="A60" s="1">
        <v>58</v>
      </c>
      <c r="B60" s="1">
        <v>1054</v>
      </c>
      <c r="C60" s="2">
        <v>44214</v>
      </c>
      <c r="D60" s="1">
        <v>1800</v>
      </c>
      <c r="E60" s="1">
        <v>19</v>
      </c>
      <c r="F60" s="1">
        <v>5</v>
      </c>
      <c r="G60" s="1" t="s">
        <v>59</v>
      </c>
      <c r="H60" s="1" t="s">
        <v>13</v>
      </c>
      <c r="I60" s="1" t="s">
        <v>60</v>
      </c>
      <c r="J60" s="17">
        <v>5850009</v>
      </c>
      <c r="K60" s="1" t="s">
        <v>225</v>
      </c>
      <c r="L60" s="9">
        <v>448.25</v>
      </c>
      <c r="M60" s="1">
        <v>2</v>
      </c>
      <c r="N60" s="9">
        <v>1747.3400000000001</v>
      </c>
      <c r="O60" s="9">
        <v>1957.0208000000002</v>
      </c>
    </row>
    <row r="61" spans="1:15" x14ac:dyDescent="0.2">
      <c r="A61" s="4">
        <v>59</v>
      </c>
      <c r="B61" s="4">
        <v>1056</v>
      </c>
      <c r="C61" s="5">
        <v>44214</v>
      </c>
      <c r="D61" s="4">
        <v>1900</v>
      </c>
      <c r="E61" s="4">
        <v>30</v>
      </c>
      <c r="F61" s="4">
        <v>9</v>
      </c>
      <c r="G61" s="4" t="s">
        <v>268</v>
      </c>
      <c r="H61" s="4" t="s">
        <v>13</v>
      </c>
      <c r="I61" s="4" t="s">
        <v>62</v>
      </c>
      <c r="J61" s="16">
        <v>11577</v>
      </c>
      <c r="K61" s="4" t="s">
        <v>172</v>
      </c>
      <c r="L61" s="8">
        <v>1842</v>
      </c>
      <c r="M61" s="4">
        <v>2</v>
      </c>
      <c r="N61" s="8">
        <v>7666</v>
      </c>
      <c r="O61" s="8">
        <v>8585.92</v>
      </c>
    </row>
    <row r="62" spans="1:15" x14ac:dyDescent="0.2">
      <c r="A62" s="4">
        <v>60</v>
      </c>
      <c r="B62" s="4">
        <v>1056</v>
      </c>
      <c r="C62" s="5">
        <v>44214</v>
      </c>
      <c r="D62" s="4">
        <v>1900</v>
      </c>
      <c r="E62" s="4">
        <v>30</v>
      </c>
      <c r="F62" s="4">
        <v>9</v>
      </c>
      <c r="G62" s="4" t="s">
        <v>268</v>
      </c>
      <c r="H62" s="4" t="s">
        <v>13</v>
      </c>
      <c r="I62" s="4" t="s">
        <v>62</v>
      </c>
      <c r="J62" s="16">
        <v>11577</v>
      </c>
      <c r="K62" s="4" t="s">
        <v>173</v>
      </c>
      <c r="L62" s="8">
        <v>1842</v>
      </c>
      <c r="M62" s="4">
        <v>2</v>
      </c>
      <c r="N62" s="8">
        <v>7666</v>
      </c>
      <c r="O62" s="8">
        <v>8585.92</v>
      </c>
    </row>
    <row r="63" spans="1:15" x14ac:dyDescent="0.2">
      <c r="A63" s="4">
        <v>61</v>
      </c>
      <c r="B63" s="4">
        <v>1056</v>
      </c>
      <c r="C63" s="5">
        <v>44214</v>
      </c>
      <c r="D63" s="4">
        <v>1900</v>
      </c>
      <c r="E63" s="4">
        <v>36</v>
      </c>
      <c r="F63" s="4">
        <v>10</v>
      </c>
      <c r="G63" s="4" t="s">
        <v>63</v>
      </c>
      <c r="H63" s="4" t="s">
        <v>13</v>
      </c>
      <c r="I63" s="4" t="s">
        <v>64</v>
      </c>
      <c r="J63" s="16">
        <v>41491</v>
      </c>
      <c r="K63" s="4" t="s">
        <v>182</v>
      </c>
      <c r="L63" s="8">
        <v>1991</v>
      </c>
      <c r="M63" s="4">
        <v>2</v>
      </c>
      <c r="N63" s="8">
        <v>7666</v>
      </c>
      <c r="O63" s="8">
        <v>8585.92</v>
      </c>
    </row>
    <row r="64" spans="1:15" x14ac:dyDescent="0.2">
      <c r="A64" s="4">
        <v>62</v>
      </c>
      <c r="B64" s="4">
        <v>1056</v>
      </c>
      <c r="C64" s="5">
        <v>44214</v>
      </c>
      <c r="D64" s="4">
        <v>1900</v>
      </c>
      <c r="E64" s="4">
        <v>36</v>
      </c>
      <c r="F64" s="4">
        <v>10</v>
      </c>
      <c r="G64" s="4" t="s">
        <v>63</v>
      </c>
      <c r="H64" s="4" t="s">
        <v>13</v>
      </c>
      <c r="I64" s="4" t="s">
        <v>64</v>
      </c>
      <c r="J64" s="16">
        <v>41491</v>
      </c>
      <c r="K64" s="4" t="s">
        <v>183</v>
      </c>
      <c r="L64" s="8">
        <v>1991</v>
      </c>
      <c r="M64" s="4">
        <v>2</v>
      </c>
      <c r="N64" s="8">
        <v>7666</v>
      </c>
      <c r="O64" s="8">
        <v>8585.92</v>
      </c>
    </row>
    <row r="65" spans="1:15" x14ac:dyDescent="0.2">
      <c r="A65" s="1">
        <v>63</v>
      </c>
      <c r="B65" s="1">
        <v>1057</v>
      </c>
      <c r="C65" s="2">
        <v>44214</v>
      </c>
      <c r="D65" s="1">
        <v>2000</v>
      </c>
      <c r="E65" s="1">
        <v>31</v>
      </c>
      <c r="F65" s="1">
        <v>10</v>
      </c>
      <c r="G65" s="1" t="s">
        <v>269</v>
      </c>
      <c r="H65" s="1" t="s">
        <v>239</v>
      </c>
      <c r="I65" s="1" t="s">
        <v>270</v>
      </c>
      <c r="J65" s="17">
        <v>56014</v>
      </c>
      <c r="K65" s="1" t="s">
        <v>66</v>
      </c>
      <c r="L65" s="9">
        <v>2605</v>
      </c>
      <c r="M65" s="1">
        <v>2</v>
      </c>
      <c r="N65" s="9">
        <v>5210</v>
      </c>
      <c r="O65" s="9">
        <v>5835.2</v>
      </c>
    </row>
    <row r="66" spans="1:15" x14ac:dyDescent="0.2">
      <c r="A66" s="1">
        <v>64</v>
      </c>
      <c r="B66" s="1">
        <v>1057</v>
      </c>
      <c r="C66" s="2">
        <v>44214</v>
      </c>
      <c r="D66" s="1">
        <v>2000</v>
      </c>
      <c r="E66" s="1">
        <v>31</v>
      </c>
      <c r="F66" s="1">
        <v>10</v>
      </c>
      <c r="G66" s="1" t="s">
        <v>269</v>
      </c>
      <c r="H66" s="1" t="s">
        <v>239</v>
      </c>
      <c r="I66" s="1" t="s">
        <v>270</v>
      </c>
      <c r="J66" s="17">
        <v>56014</v>
      </c>
      <c r="K66" s="1" t="s">
        <v>9</v>
      </c>
      <c r="L66" s="9">
        <v>2605</v>
      </c>
      <c r="M66" s="1">
        <v>2</v>
      </c>
      <c r="N66" s="9">
        <v>5210</v>
      </c>
      <c r="O66" s="9">
        <v>5835.2</v>
      </c>
    </row>
    <row r="67" spans="1:15" x14ac:dyDescent="0.2">
      <c r="A67" s="4">
        <v>65</v>
      </c>
      <c r="B67" s="4">
        <v>1058</v>
      </c>
      <c r="C67" s="5">
        <v>44214</v>
      </c>
      <c r="D67" s="4">
        <v>2100</v>
      </c>
      <c r="E67" s="4">
        <v>35</v>
      </c>
      <c r="F67" s="4">
        <v>10</v>
      </c>
      <c r="G67" s="4" t="s">
        <v>271</v>
      </c>
      <c r="H67" s="4" t="s">
        <v>19</v>
      </c>
      <c r="I67" s="4" t="s">
        <v>67</v>
      </c>
      <c r="J67" s="16">
        <v>13628</v>
      </c>
      <c r="K67" s="4" t="s">
        <v>179</v>
      </c>
      <c r="L67" s="8">
        <v>1350</v>
      </c>
      <c r="M67" s="4">
        <v>1</v>
      </c>
      <c r="N67" s="8">
        <v>0</v>
      </c>
      <c r="O67" s="8">
        <v>0</v>
      </c>
    </row>
    <row r="68" spans="1:15" x14ac:dyDescent="0.2">
      <c r="A68" s="4">
        <v>66</v>
      </c>
      <c r="B68" s="4">
        <v>1058</v>
      </c>
      <c r="C68" s="5">
        <v>44214</v>
      </c>
      <c r="D68" s="4">
        <v>2100</v>
      </c>
      <c r="E68" s="4">
        <v>35</v>
      </c>
      <c r="F68" s="4">
        <v>10</v>
      </c>
      <c r="G68" s="4" t="s">
        <v>271</v>
      </c>
      <c r="H68" s="4" t="s">
        <v>19</v>
      </c>
      <c r="I68" s="4" t="s">
        <v>67</v>
      </c>
      <c r="J68" s="16">
        <v>13628</v>
      </c>
      <c r="K68" s="4" t="s">
        <v>180</v>
      </c>
      <c r="L68" s="8">
        <v>1350</v>
      </c>
      <c r="M68" s="4">
        <v>-1</v>
      </c>
      <c r="N68" s="8">
        <v>0</v>
      </c>
      <c r="O68" s="8">
        <v>0</v>
      </c>
    </row>
    <row r="69" spans="1:15" x14ac:dyDescent="0.2">
      <c r="A69" s="1">
        <v>67</v>
      </c>
      <c r="B69" s="1">
        <v>1064</v>
      </c>
      <c r="C69" s="2">
        <v>44215</v>
      </c>
      <c r="D69" s="1">
        <v>2200</v>
      </c>
      <c r="E69" s="1">
        <v>29</v>
      </c>
      <c r="F69" s="1">
        <v>9</v>
      </c>
      <c r="G69" s="1" t="s">
        <v>61</v>
      </c>
      <c r="H69" s="1" t="s">
        <v>13</v>
      </c>
      <c r="I69" s="1" t="s">
        <v>69</v>
      </c>
      <c r="J69" s="17">
        <v>8335</v>
      </c>
      <c r="K69" s="1" t="s">
        <v>171</v>
      </c>
      <c r="L69" s="9">
        <v>1435</v>
      </c>
      <c r="M69" s="1">
        <v>-2</v>
      </c>
      <c r="N69" s="9">
        <v>-2870</v>
      </c>
      <c r="O69" s="9">
        <v>-3214.4</v>
      </c>
    </row>
    <row r="70" spans="1:15" x14ac:dyDescent="0.2">
      <c r="A70" s="1">
        <v>68</v>
      </c>
      <c r="B70" s="1">
        <v>1064</v>
      </c>
      <c r="C70" s="2">
        <v>44215</v>
      </c>
      <c r="D70" s="1">
        <v>2200</v>
      </c>
      <c r="E70" s="1">
        <v>29</v>
      </c>
      <c r="F70" s="1">
        <v>9</v>
      </c>
      <c r="G70" s="1" t="s">
        <v>61</v>
      </c>
      <c r="H70" s="1" t="s">
        <v>13</v>
      </c>
      <c r="I70" s="1" t="s">
        <v>69</v>
      </c>
      <c r="J70" s="17">
        <v>8335</v>
      </c>
      <c r="K70" s="1" t="s">
        <v>272</v>
      </c>
      <c r="L70" s="9">
        <v>1435</v>
      </c>
      <c r="M70" s="1">
        <v>-2</v>
      </c>
      <c r="N70" s="9">
        <v>-2870</v>
      </c>
      <c r="O70" s="9">
        <v>-3214.4</v>
      </c>
    </row>
    <row r="71" spans="1:15" x14ac:dyDescent="0.2">
      <c r="A71" s="4">
        <v>69</v>
      </c>
      <c r="B71" s="4">
        <v>1089</v>
      </c>
      <c r="C71" s="5">
        <v>44251</v>
      </c>
      <c r="D71" s="4">
        <v>2300</v>
      </c>
      <c r="E71" s="4">
        <v>33</v>
      </c>
      <c r="F71" s="4">
        <v>10</v>
      </c>
      <c r="G71" s="4" t="s">
        <v>70</v>
      </c>
      <c r="H71" s="4" t="s">
        <v>19</v>
      </c>
      <c r="I71" s="4" t="s">
        <v>71</v>
      </c>
      <c r="J71" s="16">
        <v>2124</v>
      </c>
      <c r="K71" s="4" t="s">
        <v>174</v>
      </c>
      <c r="L71" s="8">
        <v>358.74</v>
      </c>
      <c r="M71" s="4">
        <v>-2</v>
      </c>
      <c r="N71" s="8">
        <v>-717.48</v>
      </c>
      <c r="O71" s="8">
        <v>-803.57760000000007</v>
      </c>
    </row>
    <row r="72" spans="1:15" x14ac:dyDescent="0.2">
      <c r="A72" s="4">
        <v>70</v>
      </c>
      <c r="B72" s="4">
        <v>1089</v>
      </c>
      <c r="C72" s="5">
        <v>44251</v>
      </c>
      <c r="D72" s="4">
        <v>2300</v>
      </c>
      <c r="E72" s="4">
        <v>33</v>
      </c>
      <c r="F72" s="4">
        <v>10</v>
      </c>
      <c r="G72" s="4" t="s">
        <v>70</v>
      </c>
      <c r="H72" s="4" t="s">
        <v>19</v>
      </c>
      <c r="I72" s="4" t="s">
        <v>71</v>
      </c>
      <c r="J72" s="16">
        <v>2124</v>
      </c>
      <c r="K72" s="4" t="s">
        <v>273</v>
      </c>
      <c r="L72" s="8">
        <v>358.74</v>
      </c>
      <c r="M72" s="4">
        <v>-2</v>
      </c>
      <c r="N72" s="8">
        <v>-717.48</v>
      </c>
      <c r="O72" s="8">
        <v>-803.57760000000007</v>
      </c>
    </row>
    <row r="73" spans="1:15" x14ac:dyDescent="0.2">
      <c r="A73" s="1">
        <v>71</v>
      </c>
      <c r="B73" s="1">
        <v>1090</v>
      </c>
      <c r="C73" s="2">
        <v>44251</v>
      </c>
      <c r="D73" s="1">
        <v>2400</v>
      </c>
      <c r="E73" s="1">
        <v>8</v>
      </c>
      <c r="F73" s="1">
        <v>1</v>
      </c>
      <c r="G73" s="1" t="s">
        <v>274</v>
      </c>
      <c r="H73" s="1" t="s">
        <v>13</v>
      </c>
      <c r="I73" s="1" t="s">
        <v>73</v>
      </c>
      <c r="J73" s="17">
        <v>8360</v>
      </c>
      <c r="K73" s="1" t="s">
        <v>133</v>
      </c>
      <c r="L73" s="9">
        <v>2000</v>
      </c>
      <c r="M73" s="1">
        <v>4</v>
      </c>
      <c r="N73" s="9">
        <v>8000</v>
      </c>
      <c r="O73" s="9">
        <v>8960</v>
      </c>
    </row>
    <row r="74" spans="1:15" x14ac:dyDescent="0.2">
      <c r="A74" s="1">
        <v>72</v>
      </c>
      <c r="B74" s="1">
        <v>1090</v>
      </c>
      <c r="C74" s="2">
        <v>44251</v>
      </c>
      <c r="D74" s="1">
        <v>2400</v>
      </c>
      <c r="E74" s="1">
        <v>8</v>
      </c>
      <c r="F74" s="1">
        <v>1</v>
      </c>
      <c r="G74" s="1" t="s">
        <v>274</v>
      </c>
      <c r="H74" s="1" t="s">
        <v>13</v>
      </c>
      <c r="I74" s="1" t="s">
        <v>73</v>
      </c>
      <c r="J74" s="17">
        <v>8360</v>
      </c>
      <c r="K74" s="1" t="s">
        <v>134</v>
      </c>
      <c r="L74" s="9">
        <v>2000</v>
      </c>
      <c r="M74" s="1">
        <v>4</v>
      </c>
      <c r="N74" s="9">
        <v>8000</v>
      </c>
      <c r="O74" s="9">
        <v>8960</v>
      </c>
    </row>
    <row r="75" spans="1:15" x14ac:dyDescent="0.2">
      <c r="A75" s="1">
        <v>73</v>
      </c>
      <c r="B75" s="1">
        <v>1090</v>
      </c>
      <c r="C75" s="2">
        <v>44251</v>
      </c>
      <c r="D75" s="1">
        <v>2400</v>
      </c>
      <c r="E75" s="1">
        <v>8</v>
      </c>
      <c r="F75" s="1">
        <v>1</v>
      </c>
      <c r="G75" s="1" t="s">
        <v>274</v>
      </c>
      <c r="H75" s="1" t="s">
        <v>13</v>
      </c>
      <c r="I75" s="1" t="s">
        <v>73</v>
      </c>
      <c r="J75" s="17">
        <v>8360</v>
      </c>
      <c r="K75" s="1" t="s">
        <v>136</v>
      </c>
      <c r="L75" s="9">
        <v>2000</v>
      </c>
      <c r="M75" s="1">
        <v>4</v>
      </c>
      <c r="N75" s="9">
        <v>8000</v>
      </c>
      <c r="O75" s="9">
        <v>8960</v>
      </c>
    </row>
    <row r="76" spans="1:15" x14ac:dyDescent="0.2">
      <c r="A76" s="1">
        <v>74</v>
      </c>
      <c r="B76" s="1">
        <v>1090</v>
      </c>
      <c r="C76" s="2">
        <v>44251</v>
      </c>
      <c r="D76" s="1">
        <v>2400</v>
      </c>
      <c r="E76" s="1">
        <v>8</v>
      </c>
      <c r="F76" s="1">
        <v>1</v>
      </c>
      <c r="G76" s="1" t="s">
        <v>274</v>
      </c>
      <c r="H76" s="1" t="s">
        <v>13</v>
      </c>
      <c r="I76" s="1" t="s">
        <v>73</v>
      </c>
      <c r="J76" s="17">
        <v>8360</v>
      </c>
      <c r="K76" s="1" t="s">
        <v>137</v>
      </c>
      <c r="L76" s="9">
        <v>2000</v>
      </c>
      <c r="M76" s="1">
        <v>4</v>
      </c>
      <c r="N76" s="9">
        <v>8000</v>
      </c>
      <c r="O76" s="9">
        <v>8960</v>
      </c>
    </row>
    <row r="77" spans="1:15" x14ac:dyDescent="0.2">
      <c r="A77" s="4">
        <v>75</v>
      </c>
      <c r="B77" s="4">
        <v>1091</v>
      </c>
      <c r="C77" s="5">
        <v>44244</v>
      </c>
      <c r="D77" s="4">
        <v>2500</v>
      </c>
      <c r="E77" s="4">
        <v>11</v>
      </c>
      <c r="F77" s="4">
        <v>4</v>
      </c>
      <c r="G77" s="4" t="s">
        <v>74</v>
      </c>
      <c r="H77" s="4" t="s">
        <v>241</v>
      </c>
      <c r="I77" s="4" t="s">
        <v>76</v>
      </c>
      <c r="J77" s="16">
        <v>51281</v>
      </c>
      <c r="K77" s="4" t="s">
        <v>210</v>
      </c>
      <c r="L77" s="8">
        <v>6665.33</v>
      </c>
      <c r="M77" s="4">
        <v>3</v>
      </c>
      <c r="N77" s="8">
        <v>19395.989999999998</v>
      </c>
      <c r="O77" s="8">
        <v>21723.5088</v>
      </c>
    </row>
    <row r="78" spans="1:15" x14ac:dyDescent="0.2">
      <c r="A78" s="4">
        <v>76</v>
      </c>
      <c r="B78" s="4">
        <v>1091</v>
      </c>
      <c r="C78" s="5">
        <v>44244</v>
      </c>
      <c r="D78" s="4">
        <v>2500</v>
      </c>
      <c r="E78" s="4">
        <v>11</v>
      </c>
      <c r="F78" s="4">
        <v>4</v>
      </c>
      <c r="G78" s="4" t="s">
        <v>74</v>
      </c>
      <c r="H78" s="4" t="s">
        <v>241</v>
      </c>
      <c r="I78" s="4" t="s">
        <v>76</v>
      </c>
      <c r="J78" s="16">
        <v>51281</v>
      </c>
      <c r="K78" s="4" t="s">
        <v>211</v>
      </c>
      <c r="L78" s="8">
        <v>6665.33</v>
      </c>
      <c r="M78" s="4">
        <v>3</v>
      </c>
      <c r="N78" s="8">
        <v>19395.989999999998</v>
      </c>
      <c r="O78" s="8">
        <v>21723.5088</v>
      </c>
    </row>
    <row r="79" spans="1:15" x14ac:dyDescent="0.2">
      <c r="A79" s="4">
        <v>77</v>
      </c>
      <c r="B79" s="4">
        <v>1091</v>
      </c>
      <c r="C79" s="5">
        <v>44244</v>
      </c>
      <c r="D79" s="4">
        <v>2500</v>
      </c>
      <c r="E79" s="4">
        <v>12</v>
      </c>
      <c r="F79" s="4">
        <v>4</v>
      </c>
      <c r="G79" s="4" t="s">
        <v>275</v>
      </c>
      <c r="H79" s="4" t="s">
        <v>241</v>
      </c>
      <c r="I79" s="4" t="s">
        <v>276</v>
      </c>
      <c r="J79" s="16">
        <v>51287</v>
      </c>
      <c r="K79" s="4" t="s">
        <v>212</v>
      </c>
      <c r="L79" s="8">
        <v>6065.33</v>
      </c>
      <c r="M79" s="4">
        <v>3</v>
      </c>
      <c r="N79" s="8">
        <v>19395.989999999998</v>
      </c>
      <c r="O79" s="8">
        <v>21723.5088</v>
      </c>
    </row>
    <row r="80" spans="1:15" x14ac:dyDescent="0.2">
      <c r="A80" s="1">
        <v>78</v>
      </c>
      <c r="B80" s="1">
        <v>1102</v>
      </c>
      <c r="C80" s="2">
        <v>44253</v>
      </c>
      <c r="D80" s="1">
        <v>2600</v>
      </c>
      <c r="E80" s="1">
        <v>26</v>
      </c>
      <c r="F80" s="1">
        <v>9</v>
      </c>
      <c r="G80" s="1" t="s">
        <v>78</v>
      </c>
      <c r="H80" s="1" t="s">
        <v>13</v>
      </c>
      <c r="I80" s="1" t="s">
        <v>79</v>
      </c>
      <c r="J80" s="17">
        <v>2136</v>
      </c>
      <c r="K80" s="1" t="s">
        <v>157</v>
      </c>
      <c r="L80" s="9">
        <v>374.63</v>
      </c>
      <c r="M80" s="1">
        <v>6</v>
      </c>
      <c r="N80" s="9">
        <v>2247.7800000000002</v>
      </c>
      <c r="O80" s="9">
        <f>N80*1.12</f>
        <v>2517.5136000000007</v>
      </c>
    </row>
    <row r="81" spans="1:15" x14ac:dyDescent="0.2">
      <c r="A81" s="1">
        <v>79</v>
      </c>
      <c r="B81" s="1">
        <v>1102</v>
      </c>
      <c r="C81" s="2">
        <v>44253</v>
      </c>
      <c r="D81" s="1">
        <v>2600</v>
      </c>
      <c r="E81" s="1">
        <v>26</v>
      </c>
      <c r="F81" s="1">
        <v>9</v>
      </c>
      <c r="G81" s="1" t="s">
        <v>78</v>
      </c>
      <c r="H81" s="1" t="s">
        <v>13</v>
      </c>
      <c r="I81" s="1" t="s">
        <v>79</v>
      </c>
      <c r="J81" s="17">
        <v>2136</v>
      </c>
      <c r="K81" s="1" t="s">
        <v>158</v>
      </c>
      <c r="L81" s="9">
        <v>374.63</v>
      </c>
      <c r="M81" s="1">
        <v>6</v>
      </c>
      <c r="N81" s="9">
        <v>2247.7800000000002</v>
      </c>
      <c r="O81" s="9">
        <v>2517.5136000000002</v>
      </c>
    </row>
    <row r="82" spans="1:15" x14ac:dyDescent="0.2">
      <c r="A82" s="1">
        <v>80</v>
      </c>
      <c r="B82" s="1">
        <v>1102</v>
      </c>
      <c r="C82" s="2">
        <v>44253</v>
      </c>
      <c r="D82" s="1">
        <v>2600</v>
      </c>
      <c r="E82" s="1">
        <v>26</v>
      </c>
      <c r="F82" s="1">
        <v>9</v>
      </c>
      <c r="G82" s="1" t="s">
        <v>78</v>
      </c>
      <c r="H82" s="1" t="s">
        <v>13</v>
      </c>
      <c r="I82" s="1" t="s">
        <v>79</v>
      </c>
      <c r="J82" s="17">
        <v>2136</v>
      </c>
      <c r="K82" s="1" t="s">
        <v>161</v>
      </c>
      <c r="L82" s="9">
        <v>374.63</v>
      </c>
      <c r="M82" s="1">
        <v>6</v>
      </c>
      <c r="N82" s="9">
        <v>2247.7800000000002</v>
      </c>
      <c r="O82" s="9">
        <v>2517.5136000000002</v>
      </c>
    </row>
    <row r="83" spans="1:15" x14ac:dyDescent="0.2">
      <c r="A83" s="1">
        <v>81</v>
      </c>
      <c r="B83" s="1">
        <v>1102</v>
      </c>
      <c r="C83" s="2">
        <v>44253</v>
      </c>
      <c r="D83" s="1">
        <v>2600</v>
      </c>
      <c r="E83" s="1">
        <v>26</v>
      </c>
      <c r="F83" s="1">
        <v>9</v>
      </c>
      <c r="G83" s="1" t="s">
        <v>78</v>
      </c>
      <c r="H83" s="1" t="s">
        <v>13</v>
      </c>
      <c r="I83" s="1" t="s">
        <v>79</v>
      </c>
      <c r="J83" s="17">
        <v>2136</v>
      </c>
      <c r="K83" s="1" t="s">
        <v>162</v>
      </c>
      <c r="L83" s="9">
        <v>374.63</v>
      </c>
      <c r="M83" s="1">
        <v>6</v>
      </c>
      <c r="N83" s="9">
        <v>2247.7800000000002</v>
      </c>
      <c r="O83" s="9">
        <v>2517.5136000000002</v>
      </c>
    </row>
    <row r="84" spans="1:15" x14ac:dyDescent="0.2">
      <c r="A84" s="1">
        <v>82</v>
      </c>
      <c r="B84" s="1">
        <v>1102</v>
      </c>
      <c r="C84" s="2">
        <v>44253</v>
      </c>
      <c r="D84" s="1">
        <v>2600</v>
      </c>
      <c r="E84" s="1">
        <v>26</v>
      </c>
      <c r="F84" s="1">
        <v>9</v>
      </c>
      <c r="G84" s="1" t="s">
        <v>78</v>
      </c>
      <c r="H84" s="1" t="s">
        <v>13</v>
      </c>
      <c r="I84" s="1" t="s">
        <v>79</v>
      </c>
      <c r="J84" s="17">
        <v>2136</v>
      </c>
      <c r="K84" s="1" t="s">
        <v>164</v>
      </c>
      <c r="L84" s="9">
        <v>374.63</v>
      </c>
      <c r="M84" s="1">
        <v>6</v>
      </c>
      <c r="N84" s="9">
        <v>2247.7800000000002</v>
      </c>
      <c r="O84" s="9">
        <v>2517.5136000000002</v>
      </c>
    </row>
    <row r="85" spans="1:15" x14ac:dyDescent="0.2">
      <c r="A85" s="1">
        <v>83</v>
      </c>
      <c r="B85" s="1">
        <v>1102</v>
      </c>
      <c r="C85" s="2">
        <v>44253</v>
      </c>
      <c r="D85" s="1">
        <v>2600</v>
      </c>
      <c r="E85" s="1">
        <v>26</v>
      </c>
      <c r="F85" s="1">
        <v>9</v>
      </c>
      <c r="G85" s="1" t="s">
        <v>78</v>
      </c>
      <c r="H85" s="1" t="s">
        <v>13</v>
      </c>
      <c r="I85" s="1" t="s">
        <v>79</v>
      </c>
      <c r="J85" s="17">
        <v>2136</v>
      </c>
      <c r="K85" s="1" t="s">
        <v>165</v>
      </c>
      <c r="L85" s="9">
        <v>374.63</v>
      </c>
      <c r="M85" s="1">
        <v>6</v>
      </c>
      <c r="N85" s="9">
        <v>2247.7800000000002</v>
      </c>
      <c r="O85" s="9">
        <v>2517.5136000000002</v>
      </c>
    </row>
    <row r="86" spans="1:15" x14ac:dyDescent="0.2">
      <c r="A86" s="4">
        <v>84</v>
      </c>
      <c r="B86" s="4">
        <v>1105</v>
      </c>
      <c r="C86" s="5">
        <v>44253</v>
      </c>
      <c r="D86" s="4">
        <v>2700</v>
      </c>
      <c r="E86" s="4">
        <v>13</v>
      </c>
      <c r="F86" s="4">
        <v>4</v>
      </c>
      <c r="G86" s="4" t="s">
        <v>80</v>
      </c>
      <c r="H86" s="4" t="s">
        <v>13</v>
      </c>
      <c r="I86" s="4" t="s">
        <v>81</v>
      </c>
      <c r="J86" s="16">
        <v>8211010</v>
      </c>
      <c r="K86" s="4" t="s">
        <v>231</v>
      </c>
      <c r="L86" s="8">
        <v>499.5</v>
      </c>
      <c r="M86" s="4">
        <v>3</v>
      </c>
      <c r="N86" s="8">
        <v>1498.5</v>
      </c>
      <c r="O86" s="8">
        <v>1678.32</v>
      </c>
    </row>
    <row r="87" spans="1:15" x14ac:dyDescent="0.2">
      <c r="A87" s="4">
        <v>85</v>
      </c>
      <c r="B87" s="4">
        <v>1105</v>
      </c>
      <c r="C87" s="5">
        <v>44253</v>
      </c>
      <c r="D87" s="4">
        <v>2700</v>
      </c>
      <c r="E87" s="4">
        <v>13</v>
      </c>
      <c r="F87" s="4">
        <v>4</v>
      </c>
      <c r="G87" s="4" t="s">
        <v>80</v>
      </c>
      <c r="H87" s="4" t="s">
        <v>13</v>
      </c>
      <c r="I87" s="4" t="s">
        <v>81</v>
      </c>
      <c r="J87" s="16">
        <v>8211010</v>
      </c>
      <c r="K87" s="4" t="s">
        <v>213</v>
      </c>
      <c r="L87" s="8">
        <v>499.5</v>
      </c>
      <c r="M87" s="4">
        <v>3</v>
      </c>
      <c r="N87" s="8">
        <v>1498.5</v>
      </c>
      <c r="O87" s="8">
        <v>1678.32</v>
      </c>
    </row>
    <row r="88" spans="1:15" x14ac:dyDescent="0.2">
      <c r="A88" s="4">
        <v>86</v>
      </c>
      <c r="B88" s="4">
        <v>1105</v>
      </c>
      <c r="C88" s="5">
        <v>44253</v>
      </c>
      <c r="D88" s="4">
        <v>2700</v>
      </c>
      <c r="E88" s="4">
        <v>13</v>
      </c>
      <c r="F88" s="4">
        <v>4</v>
      </c>
      <c r="G88" s="4" t="s">
        <v>80</v>
      </c>
      <c r="H88" s="4" t="s">
        <v>13</v>
      </c>
      <c r="I88" s="4" t="s">
        <v>81</v>
      </c>
      <c r="J88" s="16">
        <v>8211010</v>
      </c>
      <c r="K88" s="4" t="s">
        <v>214</v>
      </c>
      <c r="L88" s="8">
        <v>499.5</v>
      </c>
      <c r="M88" s="4">
        <v>3</v>
      </c>
      <c r="N88" s="8">
        <v>1498.5</v>
      </c>
      <c r="O88" s="8">
        <v>1678.32</v>
      </c>
    </row>
    <row r="89" spans="1:15" x14ac:dyDescent="0.2">
      <c r="A89" s="1">
        <v>87</v>
      </c>
      <c r="B89" s="1">
        <v>1107</v>
      </c>
      <c r="C89" s="2">
        <v>44260</v>
      </c>
      <c r="D89" s="1">
        <v>2800</v>
      </c>
      <c r="E89" s="1">
        <v>26</v>
      </c>
      <c r="F89" s="1">
        <v>9</v>
      </c>
      <c r="G89" s="1" t="s">
        <v>78</v>
      </c>
      <c r="H89" s="1" t="s">
        <v>13</v>
      </c>
      <c r="I89" s="1" t="s">
        <v>79</v>
      </c>
      <c r="J89" s="17">
        <v>2136</v>
      </c>
      <c r="K89" s="1" t="s">
        <v>159</v>
      </c>
      <c r="L89" s="9">
        <v>374.63</v>
      </c>
      <c r="M89" s="1">
        <v>3</v>
      </c>
      <c r="N89" s="9">
        <v>1123.8899999999999</v>
      </c>
      <c r="O89" s="9">
        <v>1258.7567999999999</v>
      </c>
    </row>
    <row r="90" spans="1:15" x14ac:dyDescent="0.2">
      <c r="A90" s="1">
        <v>88</v>
      </c>
      <c r="B90" s="1">
        <v>1107</v>
      </c>
      <c r="C90" s="2">
        <v>44260</v>
      </c>
      <c r="D90" s="1">
        <v>2800</v>
      </c>
      <c r="E90" s="1">
        <v>26</v>
      </c>
      <c r="F90" s="1">
        <v>9</v>
      </c>
      <c r="G90" s="1" t="s">
        <v>78</v>
      </c>
      <c r="H90" s="1" t="s">
        <v>13</v>
      </c>
      <c r="I90" s="1" t="s">
        <v>79</v>
      </c>
      <c r="J90" s="17">
        <v>2136</v>
      </c>
      <c r="K90" s="1" t="s">
        <v>160</v>
      </c>
      <c r="L90" s="9">
        <v>374.63</v>
      </c>
      <c r="M90" s="1">
        <v>3</v>
      </c>
      <c r="N90" s="9">
        <v>1123.8899999999999</v>
      </c>
      <c r="O90" s="9">
        <v>1258.7567999999999</v>
      </c>
    </row>
    <row r="91" spans="1:15" x14ac:dyDescent="0.2">
      <c r="A91" s="1">
        <v>89</v>
      </c>
      <c r="B91" s="1">
        <v>1107</v>
      </c>
      <c r="C91" s="2">
        <v>44260</v>
      </c>
      <c r="D91" s="1">
        <v>2800</v>
      </c>
      <c r="E91" s="1">
        <v>26</v>
      </c>
      <c r="F91" s="1">
        <v>9</v>
      </c>
      <c r="G91" s="1" t="s">
        <v>78</v>
      </c>
      <c r="H91" s="1" t="s">
        <v>13</v>
      </c>
      <c r="I91" s="1" t="s">
        <v>79</v>
      </c>
      <c r="J91" s="17">
        <v>2136</v>
      </c>
      <c r="K91" s="1" t="s">
        <v>163</v>
      </c>
      <c r="L91" s="9">
        <v>374.63</v>
      </c>
      <c r="M91" s="1">
        <v>3</v>
      </c>
      <c r="N91" s="9">
        <v>1123.8899999999999</v>
      </c>
      <c r="O91" s="9">
        <v>1258.7567999999999</v>
      </c>
    </row>
    <row r="92" spans="1:15" x14ac:dyDescent="0.2">
      <c r="A92" s="4">
        <v>90</v>
      </c>
      <c r="B92" s="4">
        <v>1111</v>
      </c>
      <c r="C92" s="5">
        <v>44253</v>
      </c>
      <c r="D92" s="4">
        <v>2900</v>
      </c>
      <c r="E92" s="4">
        <v>28</v>
      </c>
      <c r="F92" s="4">
        <v>9</v>
      </c>
      <c r="G92" s="4" t="s">
        <v>33</v>
      </c>
      <c r="H92" s="4" t="s">
        <v>19</v>
      </c>
      <c r="I92" s="4" t="s">
        <v>82</v>
      </c>
      <c r="J92" s="16">
        <v>41398</v>
      </c>
      <c r="K92" s="4" t="s">
        <v>168</v>
      </c>
      <c r="L92" s="8">
        <v>1200</v>
      </c>
      <c r="M92" s="4">
        <v>2</v>
      </c>
      <c r="N92" s="8">
        <v>2400</v>
      </c>
      <c r="O92" s="8">
        <v>2688</v>
      </c>
    </row>
    <row r="93" spans="1:15" x14ac:dyDescent="0.2">
      <c r="A93" s="4">
        <v>91</v>
      </c>
      <c r="B93" s="4">
        <v>1111</v>
      </c>
      <c r="C93" s="5">
        <v>44253</v>
      </c>
      <c r="D93" s="4">
        <v>2900</v>
      </c>
      <c r="E93" s="4">
        <v>28</v>
      </c>
      <c r="F93" s="4">
        <v>9</v>
      </c>
      <c r="G93" s="4" t="s">
        <v>33</v>
      </c>
      <c r="H93" s="4" t="s">
        <v>19</v>
      </c>
      <c r="I93" s="4" t="s">
        <v>82</v>
      </c>
      <c r="J93" s="16">
        <v>41398</v>
      </c>
      <c r="K93" s="4" t="s">
        <v>169</v>
      </c>
      <c r="L93" s="8">
        <v>1200</v>
      </c>
      <c r="M93" s="4">
        <v>2</v>
      </c>
      <c r="N93" s="8">
        <v>2400</v>
      </c>
      <c r="O93" s="8">
        <v>2688</v>
      </c>
    </row>
    <row r="94" spans="1:15" x14ac:dyDescent="0.2">
      <c r="A94" s="4">
        <v>92</v>
      </c>
      <c r="B94" s="4">
        <v>1111</v>
      </c>
      <c r="C94" s="5">
        <v>44253</v>
      </c>
      <c r="D94" s="4">
        <v>2900</v>
      </c>
      <c r="E94" s="4">
        <v>43</v>
      </c>
      <c r="F94" s="4">
        <v>3</v>
      </c>
      <c r="G94" s="4" t="s">
        <v>83</v>
      </c>
      <c r="H94" s="4" t="s">
        <v>13</v>
      </c>
      <c r="I94" s="4" t="s">
        <v>84</v>
      </c>
      <c r="J94" s="16">
        <v>8335</v>
      </c>
      <c r="K94" s="4" t="s">
        <v>194</v>
      </c>
      <c r="L94" s="8">
        <v>1435</v>
      </c>
      <c r="M94" s="4">
        <v>-1</v>
      </c>
      <c r="N94" s="8">
        <v>2400</v>
      </c>
      <c r="O94" s="8">
        <v>2688</v>
      </c>
    </row>
    <row r="95" spans="1:15" x14ac:dyDescent="0.2">
      <c r="A95" s="4">
        <v>93</v>
      </c>
      <c r="B95" s="4">
        <v>1111</v>
      </c>
      <c r="C95" s="5">
        <v>44253</v>
      </c>
      <c r="D95" s="4">
        <v>2900</v>
      </c>
      <c r="E95" s="4">
        <v>43</v>
      </c>
      <c r="F95" s="4">
        <v>3</v>
      </c>
      <c r="G95" s="4" t="s">
        <v>83</v>
      </c>
      <c r="H95" s="4" t="s">
        <v>13</v>
      </c>
      <c r="I95" s="4" t="s">
        <v>84</v>
      </c>
      <c r="J95" s="16">
        <v>8335</v>
      </c>
      <c r="K95" s="4" t="s">
        <v>195</v>
      </c>
      <c r="L95" s="8">
        <v>1435</v>
      </c>
      <c r="M95" s="4">
        <v>1</v>
      </c>
      <c r="N95" s="8">
        <v>2400</v>
      </c>
      <c r="O95" s="8">
        <v>2688</v>
      </c>
    </row>
    <row r="96" spans="1:15" x14ac:dyDescent="0.2">
      <c r="A96" s="1">
        <v>94</v>
      </c>
      <c r="B96" s="1">
        <v>1114</v>
      </c>
      <c r="C96" s="2">
        <v>44263</v>
      </c>
      <c r="D96" s="1">
        <v>3000</v>
      </c>
      <c r="E96" s="1">
        <v>27</v>
      </c>
      <c r="F96" s="1">
        <v>9</v>
      </c>
      <c r="G96" s="1" t="s">
        <v>85</v>
      </c>
      <c r="H96" s="1" t="s">
        <v>19</v>
      </c>
      <c r="I96" s="1" t="s">
        <v>86</v>
      </c>
      <c r="J96" s="17">
        <v>2124</v>
      </c>
      <c r="K96" s="1" t="s">
        <v>166</v>
      </c>
      <c r="L96" s="9">
        <v>358.74</v>
      </c>
      <c r="M96" s="1">
        <v>2</v>
      </c>
      <c r="N96" s="9">
        <v>717.48</v>
      </c>
      <c r="O96" s="9">
        <v>803.57760000000007</v>
      </c>
    </row>
    <row r="97" spans="1:15" x14ac:dyDescent="0.2">
      <c r="A97" s="1">
        <v>95</v>
      </c>
      <c r="B97" s="1">
        <v>1114</v>
      </c>
      <c r="C97" s="2">
        <v>44263</v>
      </c>
      <c r="D97" s="1">
        <v>3000</v>
      </c>
      <c r="E97" s="1">
        <v>27</v>
      </c>
      <c r="F97" s="1">
        <v>9</v>
      </c>
      <c r="G97" s="1" t="s">
        <v>85</v>
      </c>
      <c r="H97" s="1" t="s">
        <v>19</v>
      </c>
      <c r="I97" s="1" t="s">
        <v>86</v>
      </c>
      <c r="J97" s="17">
        <v>2124</v>
      </c>
      <c r="K97" s="1" t="s">
        <v>167</v>
      </c>
      <c r="L97" s="9">
        <v>358.74</v>
      </c>
      <c r="M97" s="1">
        <v>2</v>
      </c>
      <c r="N97" s="9">
        <v>717.48</v>
      </c>
      <c r="O97" s="9">
        <v>803.57760000000007</v>
      </c>
    </row>
    <row r="98" spans="1:15" x14ac:dyDescent="0.2">
      <c r="A98" s="4">
        <v>96</v>
      </c>
      <c r="B98" s="4">
        <v>1117</v>
      </c>
      <c r="C98" s="5">
        <v>44259</v>
      </c>
      <c r="D98" s="4">
        <v>3100</v>
      </c>
      <c r="E98" s="4">
        <v>18</v>
      </c>
      <c r="F98" s="4">
        <v>5</v>
      </c>
      <c r="G98" s="4" t="s">
        <v>47</v>
      </c>
      <c r="H98" s="4" t="s">
        <v>267</v>
      </c>
      <c r="I98" s="4" t="s">
        <v>87</v>
      </c>
      <c r="J98" s="16">
        <v>8359</v>
      </c>
      <c r="K98" s="4" t="s">
        <v>221</v>
      </c>
      <c r="L98" s="8">
        <v>710</v>
      </c>
      <c r="M98" s="4">
        <v>-1</v>
      </c>
      <c r="N98" s="8">
        <v>3000</v>
      </c>
      <c r="O98" s="8">
        <v>3360</v>
      </c>
    </row>
    <row r="99" spans="1:15" x14ac:dyDescent="0.2">
      <c r="A99" s="4">
        <v>97</v>
      </c>
      <c r="B99" s="4">
        <v>1117</v>
      </c>
      <c r="C99" s="5">
        <v>44259</v>
      </c>
      <c r="D99" s="4">
        <v>3100</v>
      </c>
      <c r="E99" s="4">
        <v>18</v>
      </c>
      <c r="F99" s="4">
        <v>5</v>
      </c>
      <c r="G99" s="4" t="s">
        <v>47</v>
      </c>
      <c r="H99" s="4" t="s">
        <v>267</v>
      </c>
      <c r="I99" s="4" t="s">
        <v>87</v>
      </c>
      <c r="J99" s="16">
        <v>8359</v>
      </c>
      <c r="K99" s="4" t="s">
        <v>222</v>
      </c>
      <c r="L99" s="8">
        <v>710</v>
      </c>
      <c r="M99" s="4">
        <v>1</v>
      </c>
      <c r="N99" s="8">
        <v>3000</v>
      </c>
      <c r="O99" s="8">
        <v>3360</v>
      </c>
    </row>
    <row r="100" spans="1:15" x14ac:dyDescent="0.2">
      <c r="A100" s="4">
        <v>98</v>
      </c>
      <c r="B100" s="4">
        <v>1117</v>
      </c>
      <c r="C100" s="5">
        <v>44259</v>
      </c>
      <c r="D100" s="4">
        <v>3100</v>
      </c>
      <c r="E100" s="4">
        <v>48</v>
      </c>
      <c r="F100" s="4">
        <v>6</v>
      </c>
      <c r="G100" s="4" t="s">
        <v>53</v>
      </c>
      <c r="H100" s="4" t="s">
        <v>13</v>
      </c>
      <c r="I100" s="4" t="s">
        <v>88</v>
      </c>
      <c r="J100" s="16">
        <v>8355</v>
      </c>
      <c r="K100" s="4" t="s">
        <v>206</v>
      </c>
      <c r="L100" s="8">
        <v>1500</v>
      </c>
      <c r="M100" s="4">
        <v>2</v>
      </c>
      <c r="N100" s="8">
        <v>3000</v>
      </c>
      <c r="O100" s="8">
        <v>3360</v>
      </c>
    </row>
    <row r="101" spans="1:15" x14ac:dyDescent="0.2">
      <c r="A101" s="4">
        <v>99</v>
      </c>
      <c r="B101" s="4">
        <v>1117</v>
      </c>
      <c r="C101" s="5">
        <v>44259</v>
      </c>
      <c r="D101" s="4">
        <v>3100</v>
      </c>
      <c r="E101" s="4">
        <v>48</v>
      </c>
      <c r="F101" s="4">
        <v>6</v>
      </c>
      <c r="G101" s="4" t="s">
        <v>53</v>
      </c>
      <c r="H101" s="4" t="s">
        <v>13</v>
      </c>
      <c r="I101" s="4" t="s">
        <v>88</v>
      </c>
      <c r="J101" s="16">
        <v>8355</v>
      </c>
      <c r="K101" s="4" t="s">
        <v>207</v>
      </c>
      <c r="L101" s="8">
        <v>1500</v>
      </c>
      <c r="M101" s="4">
        <v>2</v>
      </c>
      <c r="N101" s="8">
        <v>3000</v>
      </c>
      <c r="O101" s="8">
        <v>3360</v>
      </c>
    </row>
    <row r="102" spans="1:15" x14ac:dyDescent="0.2">
      <c r="A102" s="1">
        <v>100</v>
      </c>
      <c r="B102" s="1">
        <v>1119</v>
      </c>
      <c r="C102" s="2">
        <v>44259</v>
      </c>
      <c r="D102" s="1">
        <v>3200</v>
      </c>
      <c r="E102" s="1">
        <v>18</v>
      </c>
      <c r="F102" s="1">
        <v>5</v>
      </c>
      <c r="G102" s="1" t="s">
        <v>47</v>
      </c>
      <c r="H102" s="1" t="s">
        <v>267</v>
      </c>
      <c r="I102" s="1" t="s">
        <v>87</v>
      </c>
      <c r="J102" s="17">
        <v>8359</v>
      </c>
      <c r="K102" s="1" t="s">
        <v>223</v>
      </c>
      <c r="L102" s="9">
        <v>710</v>
      </c>
      <c r="M102" s="1">
        <v>1</v>
      </c>
      <c r="N102" s="9">
        <v>3710</v>
      </c>
      <c r="O102" s="9">
        <v>4155.2</v>
      </c>
    </row>
    <row r="103" spans="1:15" x14ac:dyDescent="0.2">
      <c r="A103" s="1">
        <v>101</v>
      </c>
      <c r="B103" s="1">
        <v>1119</v>
      </c>
      <c r="C103" s="2">
        <v>44259</v>
      </c>
      <c r="D103" s="1">
        <v>3200</v>
      </c>
      <c r="E103" s="1">
        <v>39</v>
      </c>
      <c r="F103" s="1">
        <v>7</v>
      </c>
      <c r="G103" s="1" t="s">
        <v>90</v>
      </c>
      <c r="H103" s="1" t="s">
        <v>13</v>
      </c>
      <c r="I103" s="1" t="s">
        <v>91</v>
      </c>
      <c r="J103" s="17">
        <v>41406</v>
      </c>
      <c r="K103" s="1" t="s">
        <v>189</v>
      </c>
      <c r="L103" s="9">
        <v>1500</v>
      </c>
      <c r="M103" s="1">
        <v>2</v>
      </c>
      <c r="N103" s="9">
        <v>3710</v>
      </c>
      <c r="O103" s="9">
        <v>4155.2</v>
      </c>
    </row>
    <row r="104" spans="1:15" x14ac:dyDescent="0.2">
      <c r="A104" s="1">
        <v>102</v>
      </c>
      <c r="B104" s="1">
        <v>1119</v>
      </c>
      <c r="C104" s="2">
        <v>44259</v>
      </c>
      <c r="D104" s="1">
        <v>3200</v>
      </c>
      <c r="E104" s="1">
        <v>39</v>
      </c>
      <c r="F104" s="1">
        <v>7</v>
      </c>
      <c r="G104" s="1" t="s">
        <v>90</v>
      </c>
      <c r="H104" s="1" t="s">
        <v>13</v>
      </c>
      <c r="I104" s="1" t="s">
        <v>91</v>
      </c>
      <c r="J104" s="17">
        <v>41406</v>
      </c>
      <c r="K104" s="1" t="s">
        <v>190</v>
      </c>
      <c r="L104" s="9">
        <v>1500</v>
      </c>
      <c r="M104" s="1">
        <v>2</v>
      </c>
      <c r="N104" s="9">
        <v>3710</v>
      </c>
      <c r="O104" s="9">
        <v>4155.2</v>
      </c>
    </row>
    <row r="105" spans="1:15" x14ac:dyDescent="0.2">
      <c r="A105" s="4">
        <v>103</v>
      </c>
      <c r="B105" s="4">
        <v>1150</v>
      </c>
      <c r="C105" s="5">
        <v>44313</v>
      </c>
      <c r="D105" s="4">
        <v>3300</v>
      </c>
      <c r="E105" s="4">
        <v>25</v>
      </c>
      <c r="F105" s="4">
        <v>8</v>
      </c>
      <c r="G105" s="4" t="s">
        <v>92</v>
      </c>
      <c r="H105" s="4" t="s">
        <v>13</v>
      </c>
      <c r="I105" s="4" t="s">
        <v>93</v>
      </c>
      <c r="J105" s="16">
        <v>8294</v>
      </c>
      <c r="K105" s="4" t="s">
        <v>230</v>
      </c>
      <c r="L105" s="8">
        <v>1414.11</v>
      </c>
      <c r="M105" s="4">
        <v>1</v>
      </c>
      <c r="N105" s="8">
        <v>1414.11</v>
      </c>
      <c r="O105" s="8">
        <v>1583.8031999999998</v>
      </c>
    </row>
    <row r="106" spans="1:15" x14ac:dyDescent="0.2">
      <c r="A106" s="1">
        <v>104</v>
      </c>
      <c r="B106" s="1">
        <v>1151</v>
      </c>
      <c r="C106" s="2">
        <v>44314</v>
      </c>
      <c r="D106" s="1">
        <v>3400</v>
      </c>
      <c r="E106" s="1">
        <v>40</v>
      </c>
      <c r="F106" s="1">
        <v>3</v>
      </c>
      <c r="G106" s="1" t="s">
        <v>94</v>
      </c>
      <c r="H106" s="1" t="s">
        <v>1</v>
      </c>
      <c r="I106" s="1" t="s">
        <v>95</v>
      </c>
      <c r="J106" s="17">
        <v>1012</v>
      </c>
      <c r="K106" s="1" t="s">
        <v>96</v>
      </c>
      <c r="L106" s="9">
        <v>133.16999999999999</v>
      </c>
      <c r="M106" s="1">
        <v>1</v>
      </c>
      <c r="N106" s="9">
        <v>133.16999999999999</v>
      </c>
      <c r="O106" s="9">
        <v>149.15039999999999</v>
      </c>
    </row>
    <row r="107" spans="1:15" x14ac:dyDescent="0.2">
      <c r="A107" s="4">
        <v>105</v>
      </c>
      <c r="B107" s="4">
        <v>1157</v>
      </c>
      <c r="C107" s="5">
        <v>44333</v>
      </c>
      <c r="D107" s="4">
        <v>3500</v>
      </c>
      <c r="E107" s="4">
        <v>35</v>
      </c>
      <c r="F107" s="4">
        <v>10</v>
      </c>
      <c r="G107" s="4" t="s">
        <v>271</v>
      </c>
      <c r="H107" s="4" t="s">
        <v>19</v>
      </c>
      <c r="I107" s="4" t="s">
        <v>67</v>
      </c>
      <c r="J107" s="16">
        <v>13628</v>
      </c>
      <c r="K107" s="4" t="s">
        <v>181</v>
      </c>
      <c r="L107" s="8">
        <v>1350</v>
      </c>
      <c r="M107" s="4">
        <v>1</v>
      </c>
      <c r="N107" s="8">
        <v>1350</v>
      </c>
      <c r="O107" s="8">
        <v>1512</v>
      </c>
    </row>
    <row r="108" spans="1:15" x14ac:dyDescent="0.2">
      <c r="A108" s="1">
        <v>106</v>
      </c>
      <c r="B108" s="1">
        <v>1160</v>
      </c>
      <c r="C108" s="2">
        <v>44334</v>
      </c>
      <c r="D108" s="1">
        <v>3600</v>
      </c>
      <c r="E108" s="1">
        <v>46</v>
      </c>
      <c r="F108" s="1">
        <v>6</v>
      </c>
      <c r="G108" s="1" t="s">
        <v>98</v>
      </c>
      <c r="H108" s="1" t="s">
        <v>239</v>
      </c>
      <c r="I108" s="1" t="s">
        <v>99</v>
      </c>
      <c r="J108" s="17">
        <v>99999203</v>
      </c>
      <c r="K108" s="1" t="s">
        <v>199</v>
      </c>
      <c r="L108" s="9">
        <v>2100</v>
      </c>
      <c r="M108" s="1">
        <v>2</v>
      </c>
      <c r="N108" s="9">
        <v>84253.32</v>
      </c>
      <c r="O108" s="9">
        <v>94363.718400000012</v>
      </c>
    </row>
    <row r="109" spans="1:15" x14ac:dyDescent="0.2">
      <c r="A109" s="1">
        <v>107</v>
      </c>
      <c r="B109" s="1">
        <v>1160</v>
      </c>
      <c r="C109" s="2">
        <v>44334</v>
      </c>
      <c r="D109" s="1">
        <v>3600</v>
      </c>
      <c r="E109" s="1">
        <v>46</v>
      </c>
      <c r="F109" s="1">
        <v>6</v>
      </c>
      <c r="G109" s="1" t="s">
        <v>98</v>
      </c>
      <c r="H109" s="1" t="s">
        <v>239</v>
      </c>
      <c r="I109" s="1" t="s">
        <v>99</v>
      </c>
      <c r="J109" s="17">
        <v>99999203</v>
      </c>
      <c r="K109" s="1" t="s">
        <v>200</v>
      </c>
      <c r="L109" s="9">
        <v>2100</v>
      </c>
      <c r="M109" s="1">
        <v>2</v>
      </c>
      <c r="N109" s="9">
        <v>84253.32</v>
      </c>
      <c r="O109" s="9">
        <v>94363.718400000012</v>
      </c>
    </row>
    <row r="110" spans="1:15" x14ac:dyDescent="0.2">
      <c r="A110" s="1">
        <v>108</v>
      </c>
      <c r="B110" s="1">
        <v>1160</v>
      </c>
      <c r="C110" s="2">
        <v>44334</v>
      </c>
      <c r="D110" s="1">
        <v>3600</v>
      </c>
      <c r="E110" s="1">
        <v>47</v>
      </c>
      <c r="F110" s="1">
        <v>6</v>
      </c>
      <c r="G110" s="1" t="s">
        <v>100</v>
      </c>
      <c r="H110" s="1" t="s">
        <v>240</v>
      </c>
      <c r="I110" s="1" t="s">
        <v>102</v>
      </c>
      <c r="J110" s="17">
        <v>99999197</v>
      </c>
      <c r="K110" s="1" t="s">
        <v>201</v>
      </c>
      <c r="L110" s="9">
        <v>20013.330000000002</v>
      </c>
      <c r="M110" s="1">
        <v>4</v>
      </c>
      <c r="N110" s="9">
        <v>84253.32</v>
      </c>
      <c r="O110" s="9">
        <v>94363.718400000012</v>
      </c>
    </row>
    <row r="111" spans="1:15" x14ac:dyDescent="0.2">
      <c r="A111" s="1">
        <v>109</v>
      </c>
      <c r="B111" s="1">
        <v>1160</v>
      </c>
      <c r="C111" s="2">
        <v>44334</v>
      </c>
      <c r="D111" s="1">
        <v>3600</v>
      </c>
      <c r="E111" s="1">
        <v>47</v>
      </c>
      <c r="F111" s="1">
        <v>6</v>
      </c>
      <c r="G111" s="1" t="s">
        <v>100</v>
      </c>
      <c r="H111" s="1" t="s">
        <v>240</v>
      </c>
      <c r="I111" s="1" t="s">
        <v>102</v>
      </c>
      <c r="J111" s="17">
        <v>99999197</v>
      </c>
      <c r="K111" s="1" t="s">
        <v>202</v>
      </c>
      <c r="L111" s="9">
        <v>20013.330000000002</v>
      </c>
      <c r="M111" s="1">
        <v>4</v>
      </c>
      <c r="N111" s="9">
        <v>84253.32</v>
      </c>
      <c r="O111" s="9">
        <v>94363.718400000012</v>
      </c>
    </row>
    <row r="112" spans="1:15" x14ac:dyDescent="0.2">
      <c r="A112" s="1">
        <v>110</v>
      </c>
      <c r="B112" s="1">
        <v>1160</v>
      </c>
      <c r="C112" s="2">
        <v>44334</v>
      </c>
      <c r="D112" s="1">
        <v>3600</v>
      </c>
      <c r="E112" s="1">
        <v>47</v>
      </c>
      <c r="F112" s="1">
        <v>6</v>
      </c>
      <c r="G112" s="1" t="s">
        <v>100</v>
      </c>
      <c r="H112" s="1" t="s">
        <v>240</v>
      </c>
      <c r="I112" s="1" t="s">
        <v>102</v>
      </c>
      <c r="J112" s="17">
        <v>99999197</v>
      </c>
      <c r="K112" s="1" t="s">
        <v>203</v>
      </c>
      <c r="L112" s="9">
        <v>20013.330000000002</v>
      </c>
      <c r="M112" s="1">
        <v>4</v>
      </c>
      <c r="N112" s="9">
        <v>84253.32</v>
      </c>
      <c r="O112" s="9">
        <v>94363.718400000012</v>
      </c>
    </row>
    <row r="113" spans="1:15" x14ac:dyDescent="0.2">
      <c r="A113" s="1">
        <v>111</v>
      </c>
      <c r="B113" s="1">
        <v>1160</v>
      </c>
      <c r="C113" s="2">
        <v>44334</v>
      </c>
      <c r="D113" s="1">
        <v>3600</v>
      </c>
      <c r="E113" s="1">
        <v>47</v>
      </c>
      <c r="F113" s="1">
        <v>6</v>
      </c>
      <c r="G113" s="1" t="s">
        <v>100</v>
      </c>
      <c r="H113" s="1" t="s">
        <v>240</v>
      </c>
      <c r="I113" s="1" t="s">
        <v>102</v>
      </c>
      <c r="J113" s="17">
        <v>99999197</v>
      </c>
      <c r="K113" s="1" t="s">
        <v>204</v>
      </c>
      <c r="L113" s="9">
        <v>20013.330000000002</v>
      </c>
      <c r="M113" s="1">
        <v>4</v>
      </c>
      <c r="N113" s="9">
        <v>84253.32</v>
      </c>
      <c r="O113" s="9">
        <v>94363.718400000012</v>
      </c>
    </row>
    <row r="114" spans="1:15" x14ac:dyDescent="0.2">
      <c r="A114" s="4">
        <v>112</v>
      </c>
      <c r="B114" s="4">
        <v>1168</v>
      </c>
      <c r="C114" s="5">
        <v>44334</v>
      </c>
      <c r="D114" s="4">
        <v>3700</v>
      </c>
      <c r="E114" s="4">
        <v>1</v>
      </c>
      <c r="F114" s="4">
        <v>2</v>
      </c>
      <c r="G114" s="4" t="s">
        <v>103</v>
      </c>
      <c r="H114" s="4" t="s">
        <v>19</v>
      </c>
      <c r="I114" s="4" t="s">
        <v>104</v>
      </c>
      <c r="J114" s="16">
        <v>2260</v>
      </c>
      <c r="K114" s="4" t="s">
        <v>105</v>
      </c>
      <c r="L114" s="8">
        <v>264.74</v>
      </c>
      <c r="M114" s="4">
        <v>2</v>
      </c>
      <c r="N114" s="8">
        <v>529.48</v>
      </c>
      <c r="O114" s="8">
        <v>593.01760000000013</v>
      </c>
    </row>
    <row r="115" spans="1:15" x14ac:dyDescent="0.2">
      <c r="A115" s="4">
        <v>113</v>
      </c>
      <c r="B115" s="4">
        <v>1168</v>
      </c>
      <c r="C115" s="5">
        <v>44334</v>
      </c>
      <c r="D115" s="4">
        <v>3700</v>
      </c>
      <c r="E115" s="4">
        <v>1</v>
      </c>
      <c r="F115" s="4">
        <v>2</v>
      </c>
      <c r="G115" s="4" t="s">
        <v>103</v>
      </c>
      <c r="H115" s="4" t="s">
        <v>19</v>
      </c>
      <c r="I115" s="4" t="s">
        <v>104</v>
      </c>
      <c r="J115" s="16">
        <v>2260</v>
      </c>
      <c r="K115" s="4" t="s">
        <v>124</v>
      </c>
      <c r="L115" s="8">
        <v>264.74</v>
      </c>
      <c r="M115" s="4">
        <v>2</v>
      </c>
      <c r="N115" s="8">
        <v>529.48</v>
      </c>
      <c r="O115" s="8">
        <v>593.01760000000013</v>
      </c>
    </row>
    <row r="116" spans="1:15" x14ac:dyDescent="0.2">
      <c r="A116" s="1">
        <v>114</v>
      </c>
      <c r="B116" s="1">
        <v>1169</v>
      </c>
      <c r="C116" s="2">
        <v>44334</v>
      </c>
      <c r="D116" s="1">
        <v>3800</v>
      </c>
      <c r="E116" s="1">
        <v>41</v>
      </c>
      <c r="F116" s="1">
        <v>3</v>
      </c>
      <c r="G116" s="1" t="s">
        <v>106</v>
      </c>
      <c r="H116" s="1" t="s">
        <v>13</v>
      </c>
      <c r="I116" s="1" t="s">
        <v>107</v>
      </c>
      <c r="J116" s="17">
        <v>2136</v>
      </c>
      <c r="K116" s="1" t="s">
        <v>191</v>
      </c>
      <c r="L116" s="9">
        <v>374.63</v>
      </c>
      <c r="M116" s="1">
        <v>1</v>
      </c>
      <c r="N116" s="9">
        <v>374.63</v>
      </c>
      <c r="O116" s="9">
        <v>419.5856</v>
      </c>
    </row>
    <row r="117" spans="1:15" x14ac:dyDescent="0.2">
      <c r="A117" s="4">
        <v>115</v>
      </c>
      <c r="B117" s="4">
        <v>1170</v>
      </c>
      <c r="C117" s="5">
        <v>44334</v>
      </c>
      <c r="D117" s="4">
        <v>3900</v>
      </c>
      <c r="E117" s="4">
        <v>4</v>
      </c>
      <c r="F117" s="4">
        <v>2</v>
      </c>
      <c r="G117" s="4" t="s">
        <v>277</v>
      </c>
      <c r="H117" s="4" t="s">
        <v>13</v>
      </c>
      <c r="I117" s="4" t="s">
        <v>109</v>
      </c>
      <c r="J117" s="16">
        <v>2136</v>
      </c>
      <c r="K117" s="4" t="s">
        <v>209</v>
      </c>
      <c r="L117" s="8">
        <v>374.63</v>
      </c>
      <c r="M117" s="4">
        <v>1</v>
      </c>
      <c r="N117" s="8">
        <v>374.63</v>
      </c>
      <c r="O117" s="8">
        <v>419.5856</v>
      </c>
    </row>
    <row r="118" spans="1:15" x14ac:dyDescent="0.2">
      <c r="A118" s="1">
        <v>116</v>
      </c>
      <c r="B118" s="1">
        <v>1171</v>
      </c>
      <c r="C118" s="2">
        <v>44334</v>
      </c>
      <c r="D118" s="1">
        <v>4000</v>
      </c>
      <c r="E118" s="1">
        <v>3</v>
      </c>
      <c r="F118" s="1">
        <v>2</v>
      </c>
      <c r="G118" s="1" t="s">
        <v>108</v>
      </c>
      <c r="H118" s="1" t="s">
        <v>13</v>
      </c>
      <c r="I118" s="1" t="s">
        <v>110</v>
      </c>
      <c r="J118" s="17">
        <v>2123</v>
      </c>
      <c r="K118" s="1" t="s">
        <v>208</v>
      </c>
      <c r="L118" s="9">
        <v>424.58</v>
      </c>
      <c r="M118" s="1">
        <v>1</v>
      </c>
      <c r="N118" s="9">
        <v>424.58</v>
      </c>
      <c r="O118" s="9">
        <v>475.52959999999996</v>
      </c>
    </row>
    <row r="119" spans="1:15" x14ac:dyDescent="0.2">
      <c r="A119" s="4">
        <v>117</v>
      </c>
      <c r="B119" s="4">
        <v>1173</v>
      </c>
      <c r="C119" s="5">
        <v>44334</v>
      </c>
      <c r="D119" s="4">
        <v>4100</v>
      </c>
      <c r="E119" s="4">
        <v>2</v>
      </c>
      <c r="F119" s="4">
        <v>2</v>
      </c>
      <c r="G119" s="4" t="s">
        <v>242</v>
      </c>
      <c r="H119" s="4" t="s">
        <v>19</v>
      </c>
      <c r="I119" s="4" t="s">
        <v>111</v>
      </c>
      <c r="J119" s="16">
        <v>2293</v>
      </c>
      <c r="K119" s="4" t="s">
        <v>125</v>
      </c>
      <c r="L119" s="8">
        <v>207.79</v>
      </c>
      <c r="M119" s="4">
        <v>4</v>
      </c>
      <c r="N119" s="8">
        <v>831.16</v>
      </c>
      <c r="O119" s="8">
        <v>930.89919999999995</v>
      </c>
    </row>
    <row r="120" spans="1:15" x14ac:dyDescent="0.2">
      <c r="A120" s="4">
        <v>118</v>
      </c>
      <c r="B120" s="4">
        <v>1173</v>
      </c>
      <c r="C120" s="5">
        <v>44334</v>
      </c>
      <c r="D120" s="4">
        <v>4100</v>
      </c>
      <c r="E120" s="4">
        <v>2</v>
      </c>
      <c r="F120" s="4">
        <v>2</v>
      </c>
      <c r="G120" s="4" t="s">
        <v>242</v>
      </c>
      <c r="H120" s="4" t="s">
        <v>19</v>
      </c>
      <c r="I120" s="4" t="s">
        <v>111</v>
      </c>
      <c r="J120" s="16">
        <v>2293</v>
      </c>
      <c r="K120" s="4" t="s">
        <v>126</v>
      </c>
      <c r="L120" s="8">
        <v>207.79</v>
      </c>
      <c r="M120" s="4">
        <v>4</v>
      </c>
      <c r="N120" s="8">
        <v>831.16</v>
      </c>
      <c r="O120" s="8">
        <v>930.89919999999995</v>
      </c>
    </row>
    <row r="121" spans="1:15" x14ac:dyDescent="0.2">
      <c r="A121" s="4">
        <v>119</v>
      </c>
      <c r="B121" s="4">
        <v>1173</v>
      </c>
      <c r="C121" s="5">
        <v>44334</v>
      </c>
      <c r="D121" s="4">
        <v>4100</v>
      </c>
      <c r="E121" s="4">
        <v>2</v>
      </c>
      <c r="F121" s="4">
        <v>2</v>
      </c>
      <c r="G121" s="4" t="s">
        <v>242</v>
      </c>
      <c r="H121" s="4" t="s">
        <v>19</v>
      </c>
      <c r="I121" s="4" t="s">
        <v>111</v>
      </c>
      <c r="J121" s="16">
        <v>2293</v>
      </c>
      <c r="K121" s="4" t="s">
        <v>127</v>
      </c>
      <c r="L121" s="8">
        <v>207.79</v>
      </c>
      <c r="M121" s="4">
        <v>4</v>
      </c>
      <c r="N121" s="8">
        <v>831.16</v>
      </c>
      <c r="O121" s="8">
        <v>930.89919999999995</v>
      </c>
    </row>
    <row r="122" spans="1:15" x14ac:dyDescent="0.2">
      <c r="A122" s="4">
        <v>120</v>
      </c>
      <c r="B122" s="4">
        <v>1173</v>
      </c>
      <c r="C122" s="5">
        <v>44334</v>
      </c>
      <c r="D122" s="4">
        <v>4100</v>
      </c>
      <c r="E122" s="4">
        <v>2</v>
      </c>
      <c r="F122" s="4">
        <v>2</v>
      </c>
      <c r="G122" s="4" t="s">
        <v>242</v>
      </c>
      <c r="H122" s="4" t="s">
        <v>19</v>
      </c>
      <c r="I122" s="4" t="s">
        <v>111</v>
      </c>
      <c r="J122" s="16">
        <v>2293</v>
      </c>
      <c r="K122" s="4" t="s">
        <v>128</v>
      </c>
      <c r="L122" s="8">
        <v>207.79</v>
      </c>
      <c r="M122" s="4">
        <v>4</v>
      </c>
      <c r="N122" s="8">
        <v>831.16</v>
      </c>
      <c r="O122" s="8">
        <v>930.89919999999995</v>
      </c>
    </row>
  </sheetData>
  <autoFilter ref="A2:M122" xr:uid="{25EB766A-7385-41B7-919F-3BC239029209}">
    <sortState xmlns:xlrd2="http://schemas.microsoft.com/office/spreadsheetml/2017/richdata2" ref="A3:M122">
      <sortCondition ref="E2:E1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CF62-108E-7D49-B581-6EAEB1077338}">
  <dimension ref="B2:Z261"/>
  <sheetViews>
    <sheetView topLeftCell="A123" zoomScale="117" zoomScaleNormal="125" workbookViewId="0">
      <selection activeCell="N141" sqref="N141"/>
    </sheetView>
  </sheetViews>
  <sheetFormatPr baseColWidth="10" defaultColWidth="9.1640625" defaultRowHeight="15" x14ac:dyDescent="0.2"/>
  <cols>
    <col min="1" max="1" width="11.5" bestFit="1" customWidth="1"/>
    <col min="2" max="2" width="10.1640625" bestFit="1" customWidth="1"/>
    <col min="3" max="3" width="11.83203125" bestFit="1" customWidth="1"/>
    <col min="4" max="4" width="13.5" bestFit="1" customWidth="1"/>
    <col min="5" max="5" width="17" bestFit="1" customWidth="1"/>
    <col min="6" max="6" width="17.5" bestFit="1" customWidth="1"/>
    <col min="7" max="7" width="17" bestFit="1" customWidth="1"/>
    <col min="8" max="8" width="33" bestFit="1" customWidth="1"/>
    <col min="9" max="9" width="17.5" bestFit="1" customWidth="1"/>
    <col min="10" max="10" width="16.1640625" bestFit="1" customWidth="1"/>
    <col min="11" max="11" width="16.33203125" bestFit="1" customWidth="1"/>
    <col min="12" max="12" width="15.6640625" bestFit="1" customWidth="1"/>
    <col min="13" max="13" width="19.1640625" style="7" bestFit="1" customWidth="1"/>
    <col min="14" max="14" width="13.33203125" bestFit="1" customWidth="1"/>
    <col min="15" max="15" width="12" bestFit="1" customWidth="1"/>
    <col min="16" max="16" width="11.1640625" bestFit="1" customWidth="1"/>
    <col min="17" max="17" width="15.6640625" bestFit="1" customWidth="1"/>
    <col min="18" max="18" width="10.5" style="7" bestFit="1" customWidth="1"/>
    <col min="19" max="19" width="8.6640625" style="7" bestFit="1" customWidth="1"/>
    <col min="20" max="20" width="2.83203125" customWidth="1"/>
    <col min="21" max="21" width="7.83203125" bestFit="1" customWidth="1"/>
    <col min="22" max="22" width="16.6640625" bestFit="1" customWidth="1"/>
    <col min="23" max="23" width="4.83203125" customWidth="1"/>
    <col min="24" max="24" width="12.33203125" bestFit="1" customWidth="1"/>
    <col min="25" max="25" width="6.5" bestFit="1" customWidth="1"/>
    <col min="26" max="26" width="7.1640625" bestFit="1" customWidth="1"/>
    <col min="27" max="27" width="15" bestFit="1" customWidth="1"/>
    <col min="28" max="28" width="7" bestFit="1" customWidth="1"/>
    <col min="29" max="29" width="14.6640625" bestFit="1" customWidth="1"/>
  </cols>
  <sheetData>
    <row r="2" spans="2:19" s="38" customFormat="1" x14ac:dyDescent="0.2">
      <c r="B2" s="38" t="s">
        <v>255</v>
      </c>
      <c r="C2" s="38" t="s">
        <v>114</v>
      </c>
      <c r="D2" s="38" t="s">
        <v>115</v>
      </c>
      <c r="E2" s="38" t="s">
        <v>253</v>
      </c>
      <c r="F2" s="38" t="s">
        <v>254</v>
      </c>
      <c r="G2" s="38" t="s">
        <v>292</v>
      </c>
      <c r="H2" s="38" t="s">
        <v>256</v>
      </c>
      <c r="I2" s="38" t="s">
        <v>298</v>
      </c>
      <c r="J2" s="38" t="s">
        <v>257</v>
      </c>
      <c r="K2" s="38" t="s">
        <v>258</v>
      </c>
      <c r="L2" s="38" t="s">
        <v>259</v>
      </c>
      <c r="M2" s="38" t="s">
        <v>278</v>
      </c>
      <c r="N2" s="38" t="s">
        <v>261</v>
      </c>
      <c r="O2" s="38" t="s">
        <v>260</v>
      </c>
      <c r="P2" s="39" t="s">
        <v>262</v>
      </c>
      <c r="Q2" s="39" t="s">
        <v>263</v>
      </c>
      <c r="R2"/>
    </row>
    <row r="3" spans="2:19" x14ac:dyDescent="0.2">
      <c r="B3" s="4">
        <v>1</v>
      </c>
      <c r="C3" s="4">
        <v>1003</v>
      </c>
      <c r="D3" s="5">
        <v>44209</v>
      </c>
      <c r="E3" s="4">
        <v>100</v>
      </c>
      <c r="F3" s="4">
        <v>5</v>
      </c>
      <c r="G3" s="23" t="str">
        <f>MID(H3, 1, FIND(" ", H3, FIND(" ", H3)+1)-1)</f>
        <v>Boxstore Inc.</v>
      </c>
      <c r="H3" s="23" t="s">
        <v>0</v>
      </c>
      <c r="I3" s="23" t="str">
        <f t="shared" ref="I3:I34" si="0">TRIM(SUBSTITUTE(H3,G3,""))</f>
        <v>Barista Express</v>
      </c>
      <c r="J3" s="23" t="s">
        <v>1</v>
      </c>
      <c r="K3" s="23" t="s">
        <v>2</v>
      </c>
      <c r="L3" s="23">
        <v>1006</v>
      </c>
      <c r="M3" s="23" t="s">
        <v>135</v>
      </c>
      <c r="N3" s="8">
        <v>100</v>
      </c>
      <c r="O3" s="4">
        <v>1</v>
      </c>
      <c r="P3" s="8">
        <v>100</v>
      </c>
      <c r="Q3" s="8">
        <v>112</v>
      </c>
      <c r="R3"/>
      <c r="S3"/>
    </row>
    <row r="4" spans="2:19" x14ac:dyDescent="0.2">
      <c r="B4" s="1">
        <v>2</v>
      </c>
      <c r="C4" s="1">
        <v>1021</v>
      </c>
      <c r="D4" s="2">
        <v>44209</v>
      </c>
      <c r="E4" s="1">
        <v>200</v>
      </c>
      <c r="F4" s="1">
        <v>15</v>
      </c>
      <c r="G4" s="23" t="str">
        <f>MID(H4, 1, FIND(" ", H4)-1)</f>
        <v>Hitachi</v>
      </c>
      <c r="H4" s="23" t="s">
        <v>3</v>
      </c>
      <c r="I4" s="23" t="str">
        <f t="shared" si="0"/>
        <v>20 ounce Blender</v>
      </c>
      <c r="J4" s="23" t="s">
        <v>264</v>
      </c>
      <c r="K4" s="23" t="s">
        <v>5</v>
      </c>
      <c r="L4" s="23">
        <v>20815001</v>
      </c>
      <c r="M4" s="23" t="s">
        <v>122</v>
      </c>
      <c r="N4" s="9">
        <v>54.35</v>
      </c>
      <c r="O4" s="1">
        <v>2</v>
      </c>
      <c r="P4" s="9">
        <v>108.7</v>
      </c>
      <c r="Q4" s="9">
        <v>121.744</v>
      </c>
      <c r="R4"/>
      <c r="S4"/>
    </row>
    <row r="5" spans="2:19" x14ac:dyDescent="0.2">
      <c r="B5" s="1">
        <v>3</v>
      </c>
      <c r="C5" s="1">
        <v>1021</v>
      </c>
      <c r="D5" s="2">
        <v>44209</v>
      </c>
      <c r="E5" s="1">
        <v>200</v>
      </c>
      <c r="F5" s="1">
        <v>15</v>
      </c>
      <c r="G5" s="23" t="str">
        <f>MID(H5, 1, FIND(" ", H5)-1)</f>
        <v>Hitachi</v>
      </c>
      <c r="H5" s="23" t="s">
        <v>3</v>
      </c>
      <c r="I5" s="23" t="str">
        <f t="shared" si="0"/>
        <v>20 ounce Blender</v>
      </c>
      <c r="J5" s="23" t="s">
        <v>264</v>
      </c>
      <c r="K5" s="23" t="s">
        <v>5</v>
      </c>
      <c r="L5" s="23">
        <v>20815001</v>
      </c>
      <c r="M5" s="23" t="s">
        <v>141</v>
      </c>
      <c r="N5" s="9">
        <v>54.35</v>
      </c>
      <c r="O5" s="1">
        <v>2</v>
      </c>
      <c r="P5" s="9">
        <v>108.7</v>
      </c>
      <c r="Q5" s="9">
        <v>121.744</v>
      </c>
      <c r="R5"/>
      <c r="S5"/>
    </row>
    <row r="6" spans="2:19" x14ac:dyDescent="0.2">
      <c r="B6" s="4">
        <v>4</v>
      </c>
      <c r="C6" s="4">
        <v>1026</v>
      </c>
      <c r="D6" s="5">
        <v>44209</v>
      </c>
      <c r="E6" s="4">
        <v>300</v>
      </c>
      <c r="F6" s="4">
        <v>32</v>
      </c>
      <c r="G6" s="23" t="str">
        <f>MID(H6, 1, FIND(" ", H6)-1)</f>
        <v>Microsoft</v>
      </c>
      <c r="H6" s="23" t="s">
        <v>6</v>
      </c>
      <c r="I6" s="23" t="str">
        <f t="shared" si="0"/>
        <v>50" HDTV</v>
      </c>
      <c r="J6" s="23" t="s">
        <v>239</v>
      </c>
      <c r="K6" s="23" t="s">
        <v>65</v>
      </c>
      <c r="L6" s="23">
        <v>66001</v>
      </c>
      <c r="M6" s="23" t="s">
        <v>72</v>
      </c>
      <c r="N6" s="8">
        <v>2100</v>
      </c>
      <c r="O6" s="4">
        <v>2</v>
      </c>
      <c r="P6" s="8">
        <v>4200</v>
      </c>
      <c r="Q6" s="8">
        <v>4704</v>
      </c>
      <c r="R6"/>
      <c r="S6"/>
    </row>
    <row r="7" spans="2:19" x14ac:dyDescent="0.2">
      <c r="B7" s="4">
        <v>5</v>
      </c>
      <c r="C7" s="4">
        <v>1026</v>
      </c>
      <c r="D7" s="5">
        <v>44209</v>
      </c>
      <c r="E7" s="4">
        <v>300</v>
      </c>
      <c r="F7" s="4">
        <v>32</v>
      </c>
      <c r="G7" s="23" t="str">
        <f>MID(H7, 1, FIND(" ", H7)-1)</f>
        <v>Microsoft</v>
      </c>
      <c r="H7" s="23" t="s">
        <v>6</v>
      </c>
      <c r="I7" s="23" t="str">
        <f t="shared" si="0"/>
        <v>50" HDTV</v>
      </c>
      <c r="J7" s="23" t="s">
        <v>239</v>
      </c>
      <c r="K7" s="23" t="s">
        <v>65</v>
      </c>
      <c r="L7" s="23">
        <v>66001</v>
      </c>
      <c r="M7" s="23" t="s">
        <v>112</v>
      </c>
      <c r="N7" s="8">
        <v>2100</v>
      </c>
      <c r="O7" s="4">
        <v>2</v>
      </c>
      <c r="P7" s="8">
        <v>4200</v>
      </c>
      <c r="Q7" s="8">
        <v>4704</v>
      </c>
      <c r="R7"/>
      <c r="S7"/>
    </row>
    <row r="8" spans="2:19" x14ac:dyDescent="0.2">
      <c r="B8" s="1">
        <v>6</v>
      </c>
      <c r="C8" s="1">
        <v>1030</v>
      </c>
      <c r="D8" s="2">
        <v>44209</v>
      </c>
      <c r="E8" s="1">
        <v>400</v>
      </c>
      <c r="F8" s="1">
        <v>6</v>
      </c>
      <c r="G8" s="23" t="str">
        <f>MID(H8, 1, FIND(" ", H8, FIND(" ", H8)+1)-1)</f>
        <v>Boxstore Inc.</v>
      </c>
      <c r="H8" s="23" t="s">
        <v>265</v>
      </c>
      <c r="I8" s="23" t="str">
        <f t="shared" si="0"/>
        <v>Barista Express II</v>
      </c>
      <c r="J8" s="23" t="s">
        <v>1</v>
      </c>
      <c r="K8" s="23" t="s">
        <v>11</v>
      </c>
      <c r="L8" s="23">
        <v>1012</v>
      </c>
      <c r="M8" s="23" t="s">
        <v>129</v>
      </c>
      <c r="N8" s="9">
        <v>133.16999999999999</v>
      </c>
      <c r="O8" s="1">
        <v>-1</v>
      </c>
      <c r="P8" s="9">
        <v>0</v>
      </c>
      <c r="Q8" s="9">
        <v>0</v>
      </c>
      <c r="R8"/>
      <c r="S8"/>
    </row>
    <row r="9" spans="2:19" x14ac:dyDescent="0.2">
      <c r="B9" s="1">
        <v>7</v>
      </c>
      <c r="C9" s="1">
        <v>1030</v>
      </c>
      <c r="D9" s="2">
        <v>44209</v>
      </c>
      <c r="E9" s="1">
        <v>400</v>
      </c>
      <c r="F9" s="1">
        <v>6</v>
      </c>
      <c r="G9" s="23" t="str">
        <f>MID(H9, 1, FIND(" ", H9, FIND(" ", H9)+1)-1)</f>
        <v>Boxstore Inc.</v>
      </c>
      <c r="H9" s="23" t="s">
        <v>265</v>
      </c>
      <c r="I9" s="23" t="str">
        <f t="shared" si="0"/>
        <v>Barista Express II</v>
      </c>
      <c r="J9" s="23" t="s">
        <v>1</v>
      </c>
      <c r="K9" s="23" t="s">
        <v>11</v>
      </c>
      <c r="L9" s="23">
        <v>1012</v>
      </c>
      <c r="M9" s="23" t="s">
        <v>130</v>
      </c>
      <c r="N9" s="9">
        <v>133.16999999999999</v>
      </c>
      <c r="O9" s="1">
        <v>1</v>
      </c>
      <c r="P9" s="9">
        <v>0</v>
      </c>
      <c r="Q9" s="9">
        <v>0</v>
      </c>
      <c r="R9"/>
      <c r="S9"/>
    </row>
    <row r="10" spans="2:19" x14ac:dyDescent="0.2">
      <c r="B10" s="4">
        <v>8</v>
      </c>
      <c r="C10" s="4">
        <v>1031</v>
      </c>
      <c r="D10" s="5">
        <v>44210</v>
      </c>
      <c r="E10" s="4">
        <v>500</v>
      </c>
      <c r="F10" s="4">
        <v>21</v>
      </c>
      <c r="G10" s="23" t="str">
        <f t="shared" ref="G10:G19" si="1">MID(H10, 1, FIND(" ", H10)-1)</f>
        <v>Hitachi</v>
      </c>
      <c r="H10" s="23" t="s">
        <v>12</v>
      </c>
      <c r="I10" s="23" t="str">
        <f t="shared" si="0"/>
        <v>Super Tablet</v>
      </c>
      <c r="J10" s="23" t="s">
        <v>13</v>
      </c>
      <c r="K10" s="23" t="s">
        <v>14</v>
      </c>
      <c r="L10" s="23">
        <v>41406</v>
      </c>
      <c r="M10" s="23" t="s">
        <v>227</v>
      </c>
      <c r="N10" s="8">
        <v>1500</v>
      </c>
      <c r="O10" s="4">
        <v>2</v>
      </c>
      <c r="P10" s="8">
        <v>4731.4800000000014</v>
      </c>
      <c r="Q10" s="8">
        <v>5299.2576000000017</v>
      </c>
      <c r="R10"/>
      <c r="S10"/>
    </row>
    <row r="11" spans="2:19" x14ac:dyDescent="0.2">
      <c r="B11" s="4">
        <v>9</v>
      </c>
      <c r="C11" s="4">
        <v>1031</v>
      </c>
      <c r="D11" s="5">
        <v>44210</v>
      </c>
      <c r="E11" s="4">
        <v>500</v>
      </c>
      <c r="F11" s="4">
        <v>21</v>
      </c>
      <c r="G11" s="23" t="str">
        <f t="shared" si="1"/>
        <v>Hitachi</v>
      </c>
      <c r="H11" s="23" t="s">
        <v>12</v>
      </c>
      <c r="I11" s="23" t="str">
        <f t="shared" si="0"/>
        <v>Super Tablet</v>
      </c>
      <c r="J11" s="23" t="s">
        <v>13</v>
      </c>
      <c r="K11" s="23" t="s">
        <v>14</v>
      </c>
      <c r="L11" s="23">
        <v>41406</v>
      </c>
      <c r="M11" s="23" t="s">
        <v>228</v>
      </c>
      <c r="N11" s="8">
        <v>1500</v>
      </c>
      <c r="O11" s="4">
        <v>2</v>
      </c>
      <c r="P11" s="8">
        <v>4731.4800000000014</v>
      </c>
      <c r="Q11" s="8">
        <v>5299.2576000000017</v>
      </c>
      <c r="R11"/>
      <c r="S11"/>
    </row>
    <row r="12" spans="2:19" x14ac:dyDescent="0.2">
      <c r="B12" s="4">
        <v>10</v>
      </c>
      <c r="C12" s="4">
        <v>1031</v>
      </c>
      <c r="D12" s="5">
        <v>44210</v>
      </c>
      <c r="E12" s="4">
        <v>500</v>
      </c>
      <c r="F12" s="4">
        <v>37</v>
      </c>
      <c r="G12" s="23" t="str">
        <f t="shared" si="1"/>
        <v>Panasonic</v>
      </c>
      <c r="H12" s="23" t="s">
        <v>15</v>
      </c>
      <c r="I12" s="23" t="str">
        <f t="shared" si="0"/>
        <v>Barista Express</v>
      </c>
      <c r="J12" s="23" t="s">
        <v>1</v>
      </c>
      <c r="K12" s="23" t="s">
        <v>16</v>
      </c>
      <c r="L12" s="23">
        <v>5618009</v>
      </c>
      <c r="M12" s="23" t="s">
        <v>17</v>
      </c>
      <c r="N12" s="8">
        <v>199.8</v>
      </c>
      <c r="O12" s="4">
        <v>2</v>
      </c>
      <c r="P12" s="8">
        <v>4731.4800000000014</v>
      </c>
      <c r="Q12" s="8">
        <v>5299.2576000000017</v>
      </c>
      <c r="R12"/>
      <c r="S12"/>
    </row>
    <row r="13" spans="2:19" x14ac:dyDescent="0.2">
      <c r="B13" s="4">
        <v>11</v>
      </c>
      <c r="C13" s="4">
        <v>1031</v>
      </c>
      <c r="D13" s="5">
        <v>44210</v>
      </c>
      <c r="E13" s="4">
        <v>500</v>
      </c>
      <c r="F13" s="4">
        <v>37</v>
      </c>
      <c r="G13" s="23" t="str">
        <f t="shared" si="1"/>
        <v>Panasonic</v>
      </c>
      <c r="H13" s="23" t="s">
        <v>15</v>
      </c>
      <c r="I13" s="23" t="str">
        <f t="shared" si="0"/>
        <v>Barista Express</v>
      </c>
      <c r="J13" s="23" t="s">
        <v>1</v>
      </c>
      <c r="K13" s="23" t="s">
        <v>16</v>
      </c>
      <c r="L13" s="23">
        <v>5618009</v>
      </c>
      <c r="M13" s="23" t="s">
        <v>184</v>
      </c>
      <c r="N13" s="8">
        <v>199.8</v>
      </c>
      <c r="O13" s="4">
        <v>2</v>
      </c>
      <c r="P13" s="8">
        <v>4731.4800000000014</v>
      </c>
      <c r="Q13" s="8">
        <v>5299.2576000000017</v>
      </c>
      <c r="R13"/>
      <c r="S13"/>
    </row>
    <row r="14" spans="2:19" x14ac:dyDescent="0.2">
      <c r="B14" s="4">
        <v>12</v>
      </c>
      <c r="C14" s="4">
        <v>1031</v>
      </c>
      <c r="D14" s="5">
        <v>44210</v>
      </c>
      <c r="E14" s="4">
        <v>500</v>
      </c>
      <c r="F14" s="4">
        <v>38</v>
      </c>
      <c r="G14" s="23" t="str">
        <f t="shared" si="1"/>
        <v>Panasonic</v>
      </c>
      <c r="H14" s="23" t="s">
        <v>18</v>
      </c>
      <c r="I14" s="23" t="str">
        <f t="shared" si="0"/>
        <v>Not-as Smartphone</v>
      </c>
      <c r="J14" s="23" t="s">
        <v>19</v>
      </c>
      <c r="K14" s="23" t="s">
        <v>20</v>
      </c>
      <c r="L14" s="23">
        <v>20983041</v>
      </c>
      <c r="M14" s="23" t="s">
        <v>185</v>
      </c>
      <c r="N14" s="8">
        <v>332.97</v>
      </c>
      <c r="O14" s="4">
        <v>4</v>
      </c>
      <c r="P14" s="8">
        <v>4731.4800000000014</v>
      </c>
      <c r="Q14" s="8">
        <v>5299.2576000000017</v>
      </c>
      <c r="R14"/>
      <c r="S14"/>
    </row>
    <row r="15" spans="2:19" x14ac:dyDescent="0.2">
      <c r="B15" s="4">
        <v>13</v>
      </c>
      <c r="C15" s="4">
        <v>1031</v>
      </c>
      <c r="D15" s="5">
        <v>44210</v>
      </c>
      <c r="E15" s="4">
        <v>500</v>
      </c>
      <c r="F15" s="4">
        <v>38</v>
      </c>
      <c r="G15" s="23" t="str">
        <f t="shared" si="1"/>
        <v>Panasonic</v>
      </c>
      <c r="H15" s="23" t="s">
        <v>18</v>
      </c>
      <c r="I15" s="23" t="str">
        <f t="shared" si="0"/>
        <v>Not-as Smartphone</v>
      </c>
      <c r="J15" s="23" t="s">
        <v>19</v>
      </c>
      <c r="K15" s="23" t="s">
        <v>20</v>
      </c>
      <c r="L15" s="23">
        <v>20983041</v>
      </c>
      <c r="M15" s="23" t="s">
        <v>186</v>
      </c>
      <c r="N15" s="8">
        <v>332.97</v>
      </c>
      <c r="O15" s="4">
        <v>4</v>
      </c>
      <c r="P15" s="8">
        <v>4731.4800000000014</v>
      </c>
      <c r="Q15" s="8">
        <v>5299.2576000000017</v>
      </c>
      <c r="R15"/>
      <c r="S15"/>
    </row>
    <row r="16" spans="2:19" x14ac:dyDescent="0.2">
      <c r="B16" s="4">
        <v>14</v>
      </c>
      <c r="C16" s="4">
        <v>1031</v>
      </c>
      <c r="D16" s="5">
        <v>44210</v>
      </c>
      <c r="E16" s="4">
        <v>500</v>
      </c>
      <c r="F16" s="4">
        <v>38</v>
      </c>
      <c r="G16" s="23" t="str">
        <f t="shared" si="1"/>
        <v>Panasonic</v>
      </c>
      <c r="H16" s="23" t="s">
        <v>18</v>
      </c>
      <c r="I16" s="23" t="str">
        <f t="shared" si="0"/>
        <v>Not-as Smartphone</v>
      </c>
      <c r="J16" s="23" t="s">
        <v>19</v>
      </c>
      <c r="K16" s="23" t="s">
        <v>20</v>
      </c>
      <c r="L16" s="23">
        <v>20983041</v>
      </c>
      <c r="M16" s="23" t="s">
        <v>187</v>
      </c>
      <c r="N16" s="8">
        <v>332.97</v>
      </c>
      <c r="O16" s="4">
        <v>4</v>
      </c>
      <c r="P16" s="8">
        <v>4731.4800000000014</v>
      </c>
      <c r="Q16" s="8">
        <v>5299.2576000000017</v>
      </c>
      <c r="R16"/>
      <c r="S16"/>
    </row>
    <row r="17" spans="2:19" x14ac:dyDescent="0.2">
      <c r="B17" s="4">
        <v>15</v>
      </c>
      <c r="C17" s="4">
        <v>1031</v>
      </c>
      <c r="D17" s="5">
        <v>44210</v>
      </c>
      <c r="E17" s="4">
        <v>500</v>
      </c>
      <c r="F17" s="4">
        <v>38</v>
      </c>
      <c r="G17" s="23" t="str">
        <f t="shared" si="1"/>
        <v>Panasonic</v>
      </c>
      <c r="H17" s="23" t="s">
        <v>18</v>
      </c>
      <c r="I17" s="23" t="str">
        <f t="shared" si="0"/>
        <v>Not-as Smartphone</v>
      </c>
      <c r="J17" s="23" t="s">
        <v>19</v>
      </c>
      <c r="K17" s="23" t="s">
        <v>20</v>
      </c>
      <c r="L17" s="23">
        <v>20983041</v>
      </c>
      <c r="M17" s="23" t="s">
        <v>188</v>
      </c>
      <c r="N17" s="8">
        <v>332.97</v>
      </c>
      <c r="O17" s="4">
        <v>4</v>
      </c>
      <c r="P17" s="8">
        <v>4731.4800000000014</v>
      </c>
      <c r="Q17" s="8">
        <v>5299.2576000000017</v>
      </c>
      <c r="R17"/>
      <c r="S17"/>
    </row>
    <row r="18" spans="2:19" x14ac:dyDescent="0.2">
      <c r="B18" s="1">
        <v>16</v>
      </c>
      <c r="C18" s="1">
        <v>1033</v>
      </c>
      <c r="D18" s="2">
        <v>44210</v>
      </c>
      <c r="E18" s="1">
        <v>600</v>
      </c>
      <c r="F18" s="1">
        <v>34</v>
      </c>
      <c r="G18" s="23" t="str">
        <f t="shared" si="1"/>
        <v>Microsoft</v>
      </c>
      <c r="H18" s="23" t="s">
        <v>22</v>
      </c>
      <c r="I18" s="23" t="str">
        <f t="shared" si="0"/>
        <v>Really Smartphone</v>
      </c>
      <c r="J18" s="23" t="s">
        <v>19</v>
      </c>
      <c r="K18" s="23" t="s">
        <v>23</v>
      </c>
      <c r="L18" s="23">
        <v>8427</v>
      </c>
      <c r="M18" s="23" t="s">
        <v>175</v>
      </c>
      <c r="N18" s="9">
        <v>1010</v>
      </c>
      <c r="O18" s="1">
        <v>-1</v>
      </c>
      <c r="P18" s="9">
        <v>0</v>
      </c>
      <c r="Q18" s="9">
        <v>0</v>
      </c>
      <c r="R18"/>
      <c r="S18"/>
    </row>
    <row r="19" spans="2:19" x14ac:dyDescent="0.2">
      <c r="B19" s="1">
        <v>17</v>
      </c>
      <c r="C19" s="1">
        <v>1033</v>
      </c>
      <c r="D19" s="2">
        <v>44210</v>
      </c>
      <c r="E19" s="1">
        <v>600</v>
      </c>
      <c r="F19" s="1">
        <v>34</v>
      </c>
      <c r="G19" s="23" t="str">
        <f t="shared" si="1"/>
        <v>Microsoft</v>
      </c>
      <c r="H19" s="23" t="s">
        <v>22</v>
      </c>
      <c r="I19" s="23" t="str">
        <f t="shared" si="0"/>
        <v>Really Smartphone</v>
      </c>
      <c r="J19" s="23" t="s">
        <v>19</v>
      </c>
      <c r="K19" s="23" t="s">
        <v>23</v>
      </c>
      <c r="L19" s="23">
        <v>8427</v>
      </c>
      <c r="M19" s="23" t="s">
        <v>176</v>
      </c>
      <c r="N19" s="9">
        <v>1010</v>
      </c>
      <c r="O19" s="1">
        <v>1</v>
      </c>
      <c r="P19" s="9">
        <v>0</v>
      </c>
      <c r="Q19" s="9">
        <v>0</v>
      </c>
      <c r="R19"/>
      <c r="S19"/>
    </row>
    <row r="20" spans="2:19" x14ac:dyDescent="0.2">
      <c r="B20" s="4">
        <v>18</v>
      </c>
      <c r="C20" s="4">
        <v>1034</v>
      </c>
      <c r="D20" s="5">
        <v>44210</v>
      </c>
      <c r="E20" s="4">
        <v>700</v>
      </c>
      <c r="F20" s="4">
        <v>44</v>
      </c>
      <c r="G20" s="23" t="str">
        <f>MID(H20, 1, FIND(" ", H20, FIND(" ", H20)+1)-1)</f>
        <v>Samsung Electronics</v>
      </c>
      <c r="H20" s="23" t="s">
        <v>24</v>
      </c>
      <c r="I20" s="23" t="str">
        <f t="shared" si="0"/>
        <v>Washer</v>
      </c>
      <c r="J20" s="23" t="s">
        <v>266</v>
      </c>
      <c r="K20" s="23" t="s">
        <v>26</v>
      </c>
      <c r="L20" s="23">
        <v>5804084</v>
      </c>
      <c r="M20" s="23" t="s">
        <v>196</v>
      </c>
      <c r="N20" s="8">
        <v>504.69</v>
      </c>
      <c r="O20" s="4">
        <v>2</v>
      </c>
      <c r="P20" s="8">
        <v>1009.38</v>
      </c>
      <c r="Q20" s="8">
        <v>1130.5056</v>
      </c>
      <c r="R20"/>
      <c r="S20"/>
    </row>
    <row r="21" spans="2:19" x14ac:dyDescent="0.2">
      <c r="B21" s="4">
        <v>19</v>
      </c>
      <c r="C21" s="4">
        <v>1034</v>
      </c>
      <c r="D21" s="5">
        <v>44210</v>
      </c>
      <c r="E21" s="4">
        <v>700</v>
      </c>
      <c r="F21" s="4">
        <v>44</v>
      </c>
      <c r="G21" s="23" t="str">
        <f>MID(H21, 1, FIND(" ", H21, FIND(" ", H21)+1)-1)</f>
        <v>Samsung Electronics</v>
      </c>
      <c r="H21" s="23" t="s">
        <v>24</v>
      </c>
      <c r="I21" s="23" t="str">
        <f t="shared" si="0"/>
        <v>Washer</v>
      </c>
      <c r="J21" s="23" t="s">
        <v>266</v>
      </c>
      <c r="K21" s="23" t="s">
        <v>26</v>
      </c>
      <c r="L21" s="23">
        <v>5804084</v>
      </c>
      <c r="M21" s="23" t="s">
        <v>197</v>
      </c>
      <c r="N21" s="8">
        <v>504.69</v>
      </c>
      <c r="O21" s="4">
        <v>2</v>
      </c>
      <c r="P21" s="8">
        <v>1009.38</v>
      </c>
      <c r="Q21" s="8">
        <v>1130.5056</v>
      </c>
      <c r="R21"/>
      <c r="S21"/>
    </row>
    <row r="22" spans="2:19" x14ac:dyDescent="0.2">
      <c r="B22" s="1">
        <v>20</v>
      </c>
      <c r="C22" s="1">
        <v>1036</v>
      </c>
      <c r="D22" s="2">
        <v>44214</v>
      </c>
      <c r="E22" s="1">
        <v>800</v>
      </c>
      <c r="F22" s="1">
        <v>34</v>
      </c>
      <c r="G22" s="23" t="str">
        <f t="shared" ref="G22:G39" si="2">MID(H22, 1, FIND(" ", H22)-1)</f>
        <v>Microsoft</v>
      </c>
      <c r="H22" s="23" t="s">
        <v>22</v>
      </c>
      <c r="I22" s="23" t="str">
        <f t="shared" si="0"/>
        <v>Really Smartphone</v>
      </c>
      <c r="J22" s="23" t="s">
        <v>19</v>
      </c>
      <c r="K22" s="23" t="s">
        <v>23</v>
      </c>
      <c r="L22" s="23">
        <v>8427</v>
      </c>
      <c r="M22" s="23" t="s">
        <v>177</v>
      </c>
      <c r="N22" s="9">
        <v>1010</v>
      </c>
      <c r="O22" s="1">
        <v>2</v>
      </c>
      <c r="P22" s="9">
        <v>2020</v>
      </c>
      <c r="Q22" s="9">
        <v>2262.4</v>
      </c>
      <c r="R22"/>
      <c r="S22"/>
    </row>
    <row r="23" spans="2:19" x14ac:dyDescent="0.2">
      <c r="B23" s="1">
        <v>21</v>
      </c>
      <c r="C23" s="1">
        <v>1036</v>
      </c>
      <c r="D23" s="2">
        <v>44214</v>
      </c>
      <c r="E23" s="1">
        <v>800</v>
      </c>
      <c r="F23" s="1">
        <v>34</v>
      </c>
      <c r="G23" s="23" t="str">
        <f t="shared" si="2"/>
        <v>Microsoft</v>
      </c>
      <c r="H23" s="23" t="s">
        <v>22</v>
      </c>
      <c r="I23" s="23" t="str">
        <f t="shared" si="0"/>
        <v>Really Smartphone</v>
      </c>
      <c r="J23" s="23" t="s">
        <v>19</v>
      </c>
      <c r="K23" s="23" t="s">
        <v>23</v>
      </c>
      <c r="L23" s="23">
        <v>8427</v>
      </c>
      <c r="M23" s="23" t="s">
        <v>178</v>
      </c>
      <c r="N23" s="9">
        <v>1010</v>
      </c>
      <c r="O23" s="1">
        <v>2</v>
      </c>
      <c r="P23" s="9">
        <v>2020</v>
      </c>
      <c r="Q23" s="9">
        <v>2262.4</v>
      </c>
      <c r="R23"/>
      <c r="S23"/>
    </row>
    <row r="24" spans="2:19" x14ac:dyDescent="0.2">
      <c r="B24" s="4">
        <v>22</v>
      </c>
      <c r="C24" s="4">
        <v>1040</v>
      </c>
      <c r="D24" s="5">
        <v>44214</v>
      </c>
      <c r="E24" s="4">
        <v>900</v>
      </c>
      <c r="F24" s="4">
        <v>22</v>
      </c>
      <c r="G24" s="23" t="str">
        <f t="shared" si="2"/>
        <v>Intel</v>
      </c>
      <c r="H24" s="23" t="s">
        <v>28</v>
      </c>
      <c r="I24" s="23" t="str">
        <f t="shared" si="0"/>
        <v>20 ounce Blender</v>
      </c>
      <c r="J24" s="23" t="s">
        <v>264</v>
      </c>
      <c r="K24" s="23" t="s">
        <v>29</v>
      </c>
      <c r="L24" s="23">
        <v>8413009</v>
      </c>
      <c r="M24" s="23" t="s">
        <v>30</v>
      </c>
      <c r="N24" s="8">
        <v>50.75</v>
      </c>
      <c r="O24" s="4">
        <v>2</v>
      </c>
      <c r="P24" s="8">
        <v>1564.5</v>
      </c>
      <c r="Q24" s="8">
        <v>1752.24</v>
      </c>
      <c r="R24"/>
      <c r="S24"/>
    </row>
    <row r="25" spans="2:19" x14ac:dyDescent="0.2">
      <c r="B25" s="4">
        <v>23</v>
      </c>
      <c r="C25" s="4">
        <v>1040</v>
      </c>
      <c r="D25" s="5">
        <v>44214</v>
      </c>
      <c r="E25" s="4">
        <v>900</v>
      </c>
      <c r="F25" s="4">
        <v>22</v>
      </c>
      <c r="G25" s="23" t="str">
        <f t="shared" si="2"/>
        <v>Intel</v>
      </c>
      <c r="H25" s="23" t="s">
        <v>28</v>
      </c>
      <c r="I25" s="23" t="str">
        <f t="shared" si="0"/>
        <v>20 ounce Blender</v>
      </c>
      <c r="J25" s="23" t="s">
        <v>264</v>
      </c>
      <c r="K25" s="23" t="s">
        <v>29</v>
      </c>
      <c r="L25" s="23">
        <v>8413009</v>
      </c>
      <c r="M25" s="23" t="s">
        <v>142</v>
      </c>
      <c r="N25" s="8">
        <v>50.75</v>
      </c>
      <c r="O25" s="4">
        <v>2</v>
      </c>
      <c r="P25" s="8">
        <v>1564.5</v>
      </c>
      <c r="Q25" s="8">
        <v>1752.24</v>
      </c>
      <c r="R25"/>
      <c r="S25"/>
    </row>
    <row r="26" spans="2:19" x14ac:dyDescent="0.2">
      <c r="B26" s="4">
        <v>24</v>
      </c>
      <c r="C26" s="4">
        <v>1040</v>
      </c>
      <c r="D26" s="5">
        <v>44214</v>
      </c>
      <c r="E26" s="4">
        <v>900</v>
      </c>
      <c r="F26" s="4">
        <v>23</v>
      </c>
      <c r="G26" s="23" t="str">
        <f t="shared" si="2"/>
        <v>Intel</v>
      </c>
      <c r="H26" s="23" t="s">
        <v>31</v>
      </c>
      <c r="I26" s="23" t="str">
        <f t="shared" si="0"/>
        <v>Barista Express</v>
      </c>
      <c r="J26" s="23" t="s">
        <v>1</v>
      </c>
      <c r="K26" s="23" t="s">
        <v>32</v>
      </c>
      <c r="L26" s="23">
        <v>3820009</v>
      </c>
      <c r="M26" s="23" t="s">
        <v>143</v>
      </c>
      <c r="N26" s="8">
        <v>104.5</v>
      </c>
      <c r="O26" s="4">
        <v>14</v>
      </c>
      <c r="P26" s="8">
        <v>1564.5</v>
      </c>
      <c r="Q26" s="8">
        <v>1752.24</v>
      </c>
      <c r="R26"/>
      <c r="S26"/>
    </row>
    <row r="27" spans="2:19" x14ac:dyDescent="0.2">
      <c r="B27" s="4">
        <v>25</v>
      </c>
      <c r="C27" s="4">
        <v>1040</v>
      </c>
      <c r="D27" s="5">
        <v>44214</v>
      </c>
      <c r="E27" s="4">
        <v>900</v>
      </c>
      <c r="F27" s="4">
        <v>23</v>
      </c>
      <c r="G27" s="23" t="str">
        <f t="shared" si="2"/>
        <v>Intel</v>
      </c>
      <c r="H27" s="23" t="s">
        <v>31</v>
      </c>
      <c r="I27" s="23" t="str">
        <f t="shared" si="0"/>
        <v>Barista Express</v>
      </c>
      <c r="J27" s="23" t="s">
        <v>1</v>
      </c>
      <c r="K27" s="23" t="s">
        <v>32</v>
      </c>
      <c r="L27" s="23">
        <v>3820009</v>
      </c>
      <c r="M27" s="23" t="s">
        <v>144</v>
      </c>
      <c r="N27" s="8">
        <v>104.5</v>
      </c>
      <c r="O27" s="4">
        <v>14</v>
      </c>
      <c r="P27" s="8">
        <v>1564.5</v>
      </c>
      <c r="Q27" s="8">
        <v>1752.24</v>
      </c>
      <c r="R27"/>
      <c r="S27"/>
    </row>
    <row r="28" spans="2:19" x14ac:dyDescent="0.2">
      <c r="B28" s="4">
        <v>26</v>
      </c>
      <c r="C28" s="4">
        <v>1040</v>
      </c>
      <c r="D28" s="5">
        <v>44214</v>
      </c>
      <c r="E28" s="4">
        <v>900</v>
      </c>
      <c r="F28" s="4">
        <v>23</v>
      </c>
      <c r="G28" s="23" t="str">
        <f t="shared" si="2"/>
        <v>Intel</v>
      </c>
      <c r="H28" s="23" t="s">
        <v>31</v>
      </c>
      <c r="I28" s="23" t="str">
        <f t="shared" si="0"/>
        <v>Barista Express</v>
      </c>
      <c r="J28" s="23" t="s">
        <v>1</v>
      </c>
      <c r="K28" s="23" t="s">
        <v>32</v>
      </c>
      <c r="L28" s="23">
        <v>3820009</v>
      </c>
      <c r="M28" s="23" t="s">
        <v>145</v>
      </c>
      <c r="N28" s="8">
        <v>104.5</v>
      </c>
      <c r="O28" s="4">
        <v>14</v>
      </c>
      <c r="P28" s="8">
        <v>1564.5</v>
      </c>
      <c r="Q28" s="8">
        <v>1752.24</v>
      </c>
      <c r="R28"/>
      <c r="S28"/>
    </row>
    <row r="29" spans="2:19" x14ac:dyDescent="0.2">
      <c r="B29" s="4">
        <v>27</v>
      </c>
      <c r="C29" s="4">
        <v>1040</v>
      </c>
      <c r="D29" s="5">
        <v>44214</v>
      </c>
      <c r="E29" s="4">
        <v>900</v>
      </c>
      <c r="F29" s="4">
        <v>23</v>
      </c>
      <c r="G29" s="23" t="str">
        <f t="shared" si="2"/>
        <v>Intel</v>
      </c>
      <c r="H29" s="23" t="s">
        <v>31</v>
      </c>
      <c r="I29" s="23" t="str">
        <f t="shared" si="0"/>
        <v>Barista Express</v>
      </c>
      <c r="J29" s="23" t="s">
        <v>1</v>
      </c>
      <c r="K29" s="23" t="s">
        <v>32</v>
      </c>
      <c r="L29" s="23">
        <v>3820009</v>
      </c>
      <c r="M29" s="23" t="s">
        <v>146</v>
      </c>
      <c r="N29" s="8">
        <v>104.5</v>
      </c>
      <c r="O29" s="4">
        <v>14</v>
      </c>
      <c r="P29" s="8">
        <v>1564.5</v>
      </c>
      <c r="Q29" s="8">
        <v>1752.24</v>
      </c>
      <c r="R29"/>
      <c r="S29"/>
    </row>
    <row r="30" spans="2:19" x14ac:dyDescent="0.2">
      <c r="B30" s="4">
        <v>28</v>
      </c>
      <c r="C30" s="4">
        <v>1040</v>
      </c>
      <c r="D30" s="5">
        <v>44214</v>
      </c>
      <c r="E30" s="4">
        <v>900</v>
      </c>
      <c r="F30" s="4">
        <v>23</v>
      </c>
      <c r="G30" s="23" t="str">
        <f t="shared" si="2"/>
        <v>Intel</v>
      </c>
      <c r="H30" s="23" t="s">
        <v>31</v>
      </c>
      <c r="I30" s="23" t="str">
        <f t="shared" si="0"/>
        <v>Barista Express</v>
      </c>
      <c r="J30" s="23" t="s">
        <v>1</v>
      </c>
      <c r="K30" s="23" t="s">
        <v>32</v>
      </c>
      <c r="L30" s="23">
        <v>3820009</v>
      </c>
      <c r="M30" s="23" t="s">
        <v>147</v>
      </c>
      <c r="N30" s="8">
        <v>104.5</v>
      </c>
      <c r="O30" s="4">
        <v>14</v>
      </c>
      <c r="P30" s="8">
        <v>1564.5</v>
      </c>
      <c r="Q30" s="8">
        <v>1752.24</v>
      </c>
      <c r="R30"/>
      <c r="S30"/>
    </row>
    <row r="31" spans="2:19" x14ac:dyDescent="0.2">
      <c r="B31" s="4">
        <v>29</v>
      </c>
      <c r="C31" s="4">
        <v>1040</v>
      </c>
      <c r="D31" s="5">
        <v>44214</v>
      </c>
      <c r="E31" s="4">
        <v>900</v>
      </c>
      <c r="F31" s="4">
        <v>23</v>
      </c>
      <c r="G31" s="23" t="str">
        <f t="shared" si="2"/>
        <v>Intel</v>
      </c>
      <c r="H31" s="23" t="s">
        <v>31</v>
      </c>
      <c r="I31" s="23" t="str">
        <f t="shared" si="0"/>
        <v>Barista Express</v>
      </c>
      <c r="J31" s="23" t="s">
        <v>1</v>
      </c>
      <c r="K31" s="23" t="s">
        <v>32</v>
      </c>
      <c r="L31" s="23">
        <v>3820009</v>
      </c>
      <c r="M31" s="23" t="s">
        <v>148</v>
      </c>
      <c r="N31" s="8">
        <v>104.5</v>
      </c>
      <c r="O31" s="4">
        <v>14</v>
      </c>
      <c r="P31" s="8">
        <v>1564.5</v>
      </c>
      <c r="Q31" s="8">
        <v>1752.24</v>
      </c>
      <c r="R31"/>
      <c r="S31"/>
    </row>
    <row r="32" spans="2:19" x14ac:dyDescent="0.2">
      <c r="B32" s="4">
        <v>30</v>
      </c>
      <c r="C32" s="4">
        <v>1040</v>
      </c>
      <c r="D32" s="5">
        <v>44214</v>
      </c>
      <c r="E32" s="4">
        <v>900</v>
      </c>
      <c r="F32" s="4">
        <v>23</v>
      </c>
      <c r="G32" s="23" t="str">
        <f t="shared" si="2"/>
        <v>Intel</v>
      </c>
      <c r="H32" s="23" t="s">
        <v>31</v>
      </c>
      <c r="I32" s="23" t="str">
        <f t="shared" si="0"/>
        <v>Barista Express</v>
      </c>
      <c r="J32" s="23" t="s">
        <v>1</v>
      </c>
      <c r="K32" s="23" t="s">
        <v>32</v>
      </c>
      <c r="L32" s="23">
        <v>3820009</v>
      </c>
      <c r="M32" s="23" t="s">
        <v>149</v>
      </c>
      <c r="N32" s="8">
        <v>104.5</v>
      </c>
      <c r="O32" s="4">
        <v>14</v>
      </c>
      <c r="P32" s="8">
        <v>1564.5</v>
      </c>
      <c r="Q32" s="8">
        <v>1752.24</v>
      </c>
      <c r="R32"/>
      <c r="S32"/>
    </row>
    <row r="33" spans="2:22" x14ac:dyDescent="0.2">
      <c r="B33" s="4">
        <v>31</v>
      </c>
      <c r="C33" s="4">
        <v>1040</v>
      </c>
      <c r="D33" s="5">
        <v>44214</v>
      </c>
      <c r="E33" s="4">
        <v>900</v>
      </c>
      <c r="F33" s="4">
        <v>23</v>
      </c>
      <c r="G33" s="23" t="str">
        <f t="shared" si="2"/>
        <v>Intel</v>
      </c>
      <c r="H33" s="23" t="s">
        <v>31</v>
      </c>
      <c r="I33" s="23" t="str">
        <f t="shared" si="0"/>
        <v>Barista Express</v>
      </c>
      <c r="J33" s="23" t="s">
        <v>1</v>
      </c>
      <c r="K33" s="23" t="s">
        <v>32</v>
      </c>
      <c r="L33" s="23">
        <v>3820009</v>
      </c>
      <c r="M33" s="23" t="s">
        <v>150</v>
      </c>
      <c r="N33" s="8">
        <v>104.5</v>
      </c>
      <c r="O33" s="4">
        <v>14</v>
      </c>
      <c r="P33" s="8">
        <v>1564.5</v>
      </c>
      <c r="Q33" s="8">
        <v>1752.24</v>
      </c>
      <c r="R33"/>
      <c r="S33"/>
    </row>
    <row r="34" spans="2:22" x14ac:dyDescent="0.2">
      <c r="B34" s="4">
        <v>32</v>
      </c>
      <c r="C34" s="4">
        <v>1040</v>
      </c>
      <c r="D34" s="5">
        <v>44214</v>
      </c>
      <c r="E34" s="4">
        <v>900</v>
      </c>
      <c r="F34" s="4">
        <v>23</v>
      </c>
      <c r="G34" s="23" t="str">
        <f t="shared" si="2"/>
        <v>Intel</v>
      </c>
      <c r="H34" s="23" t="s">
        <v>31</v>
      </c>
      <c r="I34" s="23" t="str">
        <f t="shared" si="0"/>
        <v>Barista Express</v>
      </c>
      <c r="J34" s="23" t="s">
        <v>1</v>
      </c>
      <c r="K34" s="23" t="s">
        <v>32</v>
      </c>
      <c r="L34" s="23">
        <v>3820009</v>
      </c>
      <c r="M34" s="23" t="s">
        <v>151</v>
      </c>
      <c r="N34" s="8">
        <v>104.5</v>
      </c>
      <c r="O34" s="4">
        <v>14</v>
      </c>
      <c r="P34" s="8">
        <v>1564.5</v>
      </c>
      <c r="Q34" s="8">
        <v>1752.24</v>
      </c>
      <c r="R34"/>
      <c r="S34"/>
    </row>
    <row r="35" spans="2:22" x14ac:dyDescent="0.2">
      <c r="B35" s="4">
        <v>33</v>
      </c>
      <c r="C35" s="4">
        <v>1040</v>
      </c>
      <c r="D35" s="5">
        <v>44214</v>
      </c>
      <c r="E35" s="4">
        <v>900</v>
      </c>
      <c r="F35" s="4">
        <v>23</v>
      </c>
      <c r="G35" s="23" t="str">
        <f t="shared" si="2"/>
        <v>Intel</v>
      </c>
      <c r="H35" s="23" t="s">
        <v>31</v>
      </c>
      <c r="I35" s="23" t="str">
        <f t="shared" ref="I35:I66" si="3">TRIM(SUBSTITUTE(H35,G35,""))</f>
        <v>Barista Express</v>
      </c>
      <c r="J35" s="23" t="s">
        <v>1</v>
      </c>
      <c r="K35" s="23" t="s">
        <v>32</v>
      </c>
      <c r="L35" s="23">
        <v>3820009</v>
      </c>
      <c r="M35" s="23" t="s">
        <v>152</v>
      </c>
      <c r="N35" s="8">
        <v>104.5</v>
      </c>
      <c r="O35" s="4">
        <v>14</v>
      </c>
      <c r="P35" s="8">
        <v>1564.5</v>
      </c>
      <c r="Q35" s="8">
        <v>1752.24</v>
      </c>
      <c r="R35"/>
      <c r="S35"/>
    </row>
    <row r="36" spans="2:22" x14ac:dyDescent="0.2">
      <c r="B36" s="4">
        <v>34</v>
      </c>
      <c r="C36" s="4">
        <v>1040</v>
      </c>
      <c r="D36" s="5">
        <v>44214</v>
      </c>
      <c r="E36" s="4">
        <v>900</v>
      </c>
      <c r="F36" s="4">
        <v>23</v>
      </c>
      <c r="G36" s="23" t="str">
        <f t="shared" si="2"/>
        <v>Intel</v>
      </c>
      <c r="H36" s="23" t="s">
        <v>31</v>
      </c>
      <c r="I36" s="23" t="str">
        <f t="shared" si="3"/>
        <v>Barista Express</v>
      </c>
      <c r="J36" s="23" t="s">
        <v>1</v>
      </c>
      <c r="K36" s="23" t="s">
        <v>32</v>
      </c>
      <c r="L36" s="23">
        <v>3820009</v>
      </c>
      <c r="M36" s="23" t="s">
        <v>153</v>
      </c>
      <c r="N36" s="8">
        <v>104.5</v>
      </c>
      <c r="O36" s="4">
        <v>14</v>
      </c>
      <c r="P36" s="8">
        <v>1564.5</v>
      </c>
      <c r="Q36" s="8">
        <v>1752.24</v>
      </c>
      <c r="R36"/>
      <c r="S36"/>
    </row>
    <row r="37" spans="2:22" x14ac:dyDescent="0.2">
      <c r="B37" s="4">
        <v>35</v>
      </c>
      <c r="C37" s="4">
        <v>1040</v>
      </c>
      <c r="D37" s="5">
        <v>44214</v>
      </c>
      <c r="E37" s="4">
        <v>900</v>
      </c>
      <c r="F37" s="4">
        <v>23</v>
      </c>
      <c r="G37" s="23" t="str">
        <f t="shared" si="2"/>
        <v>Intel</v>
      </c>
      <c r="H37" s="23" t="s">
        <v>31</v>
      </c>
      <c r="I37" s="23" t="str">
        <f t="shared" si="3"/>
        <v>Barista Express</v>
      </c>
      <c r="J37" s="23" t="s">
        <v>1</v>
      </c>
      <c r="K37" s="23" t="s">
        <v>32</v>
      </c>
      <c r="L37" s="23">
        <v>3820009</v>
      </c>
      <c r="M37" s="23" t="s">
        <v>154</v>
      </c>
      <c r="N37" s="8">
        <v>104.5</v>
      </c>
      <c r="O37" s="4">
        <v>14</v>
      </c>
      <c r="P37" s="8">
        <v>1564.5</v>
      </c>
      <c r="Q37" s="8">
        <v>1752.24</v>
      </c>
      <c r="R37"/>
      <c r="S37"/>
    </row>
    <row r="38" spans="2:22" x14ac:dyDescent="0.2">
      <c r="B38" s="4">
        <v>36</v>
      </c>
      <c r="C38" s="4">
        <v>1040</v>
      </c>
      <c r="D38" s="5">
        <v>44214</v>
      </c>
      <c r="E38" s="4">
        <v>900</v>
      </c>
      <c r="F38" s="4">
        <v>23</v>
      </c>
      <c r="G38" s="23" t="str">
        <f t="shared" si="2"/>
        <v>Intel</v>
      </c>
      <c r="H38" s="23" t="s">
        <v>31</v>
      </c>
      <c r="I38" s="23" t="str">
        <f t="shared" si="3"/>
        <v>Barista Express</v>
      </c>
      <c r="J38" s="23" t="s">
        <v>1</v>
      </c>
      <c r="K38" s="23" t="s">
        <v>32</v>
      </c>
      <c r="L38" s="23">
        <v>3820009</v>
      </c>
      <c r="M38" s="23" t="s">
        <v>155</v>
      </c>
      <c r="N38" s="8">
        <v>104.5</v>
      </c>
      <c r="O38" s="4">
        <v>14</v>
      </c>
      <c r="P38" s="8">
        <v>1564.5</v>
      </c>
      <c r="Q38" s="8">
        <v>1752.24</v>
      </c>
      <c r="R38"/>
      <c r="S38"/>
    </row>
    <row r="39" spans="2:22" x14ac:dyDescent="0.2">
      <c r="B39" s="4">
        <v>37</v>
      </c>
      <c r="C39" s="4">
        <v>1040</v>
      </c>
      <c r="D39" s="5">
        <v>44214</v>
      </c>
      <c r="E39" s="4">
        <v>900</v>
      </c>
      <c r="F39" s="4">
        <v>23</v>
      </c>
      <c r="G39" s="23" t="str">
        <f t="shared" si="2"/>
        <v>Intel</v>
      </c>
      <c r="H39" s="23" t="s">
        <v>31</v>
      </c>
      <c r="I39" s="23" t="str">
        <f t="shared" si="3"/>
        <v>Barista Express</v>
      </c>
      <c r="J39" s="23" t="s">
        <v>1</v>
      </c>
      <c r="K39" s="23" t="s">
        <v>32</v>
      </c>
      <c r="L39" s="23">
        <v>3820009</v>
      </c>
      <c r="M39" s="23" t="s">
        <v>156</v>
      </c>
      <c r="N39" s="8">
        <v>104.5</v>
      </c>
      <c r="O39" s="4">
        <v>14</v>
      </c>
      <c r="P39" s="8">
        <v>1564.5</v>
      </c>
      <c r="Q39" s="8">
        <v>1752.24</v>
      </c>
      <c r="R39"/>
      <c r="S39"/>
    </row>
    <row r="40" spans="2:22" x14ac:dyDescent="0.2">
      <c r="B40" s="1">
        <v>38</v>
      </c>
      <c r="C40" s="1">
        <v>1042</v>
      </c>
      <c r="D40" s="2">
        <v>44214</v>
      </c>
      <c r="E40" s="1">
        <v>1000</v>
      </c>
      <c r="F40" s="1">
        <v>28</v>
      </c>
      <c r="G40" s="23" t="str">
        <f>MID(H40, 1, FIND(" ", H40, FIND(" ", H40)+1)-1)</f>
        <v>LG Electronics</v>
      </c>
      <c r="H40" s="23" t="s">
        <v>33</v>
      </c>
      <c r="I40" s="23" t="str">
        <f t="shared" si="3"/>
        <v>Really Smartphone</v>
      </c>
      <c r="J40" s="23" t="s">
        <v>19</v>
      </c>
      <c r="K40" s="23" t="s">
        <v>82</v>
      </c>
      <c r="L40" s="23">
        <v>41398</v>
      </c>
      <c r="M40" s="23" t="s">
        <v>170</v>
      </c>
      <c r="N40" s="9">
        <v>1040</v>
      </c>
      <c r="O40" s="1">
        <v>1</v>
      </c>
      <c r="P40" s="9">
        <v>1040</v>
      </c>
      <c r="Q40" s="9">
        <v>1164.8</v>
      </c>
      <c r="R40"/>
      <c r="S40"/>
    </row>
    <row r="41" spans="2:22" x14ac:dyDescent="0.2">
      <c r="B41" s="4">
        <v>39</v>
      </c>
      <c r="C41" s="4">
        <v>1043</v>
      </c>
      <c r="D41" s="5">
        <v>44214</v>
      </c>
      <c r="E41" s="4">
        <v>1100</v>
      </c>
      <c r="F41" s="4">
        <v>24</v>
      </c>
      <c r="G41" s="23" t="str">
        <f>MID(H41, 1, FIND(" ", H41)-1)</f>
        <v>Intel</v>
      </c>
      <c r="H41" s="23" t="s">
        <v>35</v>
      </c>
      <c r="I41" s="23" t="str">
        <f t="shared" si="3"/>
        <v>Really Smartphone</v>
      </c>
      <c r="J41" s="23" t="s">
        <v>19</v>
      </c>
      <c r="K41" s="23" t="s">
        <v>36</v>
      </c>
      <c r="L41" s="23">
        <v>1100321</v>
      </c>
      <c r="M41" s="23" t="s">
        <v>229</v>
      </c>
      <c r="N41" s="8">
        <v>1272</v>
      </c>
      <c r="O41" s="4">
        <v>1</v>
      </c>
      <c r="P41" s="8">
        <v>1272</v>
      </c>
      <c r="Q41" s="8">
        <v>1424.6399999999999</v>
      </c>
      <c r="R41"/>
      <c r="S41"/>
    </row>
    <row r="42" spans="2:22" x14ac:dyDescent="0.2">
      <c r="B42" s="1">
        <v>40</v>
      </c>
      <c r="C42" s="1">
        <v>1044</v>
      </c>
      <c r="D42" s="2">
        <v>44214</v>
      </c>
      <c r="E42" s="1">
        <v>1200</v>
      </c>
      <c r="F42" s="1">
        <v>9</v>
      </c>
      <c r="G42" s="23" t="str">
        <f t="shared" ref="G42:G50" si="4">MID(H42, 1, FIND(" ", H42, FIND(" ", H42)+1)-1)</f>
        <v>Dell Technologies</v>
      </c>
      <c r="H42" s="23" t="s">
        <v>37</v>
      </c>
      <c r="I42" s="23" t="str">
        <f t="shared" si="3"/>
        <v>20 ounce Blender</v>
      </c>
      <c r="J42" s="23" t="s">
        <v>264</v>
      </c>
      <c r="K42" s="23" t="s">
        <v>38</v>
      </c>
      <c r="L42" s="23">
        <v>11164009</v>
      </c>
      <c r="M42" s="23" t="s">
        <v>39</v>
      </c>
      <c r="N42" s="9">
        <v>69.53</v>
      </c>
      <c r="O42" s="1">
        <v>4</v>
      </c>
      <c r="P42" s="9">
        <v>317.88</v>
      </c>
      <c r="Q42" s="9">
        <v>356.0256</v>
      </c>
      <c r="R42"/>
      <c r="S42"/>
    </row>
    <row r="43" spans="2:22" x14ac:dyDescent="0.2">
      <c r="B43" s="1">
        <v>41</v>
      </c>
      <c r="C43" s="1">
        <v>1044</v>
      </c>
      <c r="D43" s="2">
        <v>44214</v>
      </c>
      <c r="E43" s="1">
        <v>1200</v>
      </c>
      <c r="F43" s="1">
        <v>9</v>
      </c>
      <c r="G43" s="23" t="str">
        <f t="shared" si="4"/>
        <v>Dell Technologies</v>
      </c>
      <c r="H43" s="23" t="s">
        <v>37</v>
      </c>
      <c r="I43" s="23" t="str">
        <f t="shared" si="3"/>
        <v>20 ounce Blender</v>
      </c>
      <c r="J43" s="23" t="s">
        <v>264</v>
      </c>
      <c r="K43" s="23" t="s">
        <v>38</v>
      </c>
      <c r="L43" s="23">
        <v>11164009</v>
      </c>
      <c r="M43" s="23" t="s">
        <v>138</v>
      </c>
      <c r="N43" s="9">
        <v>69.53</v>
      </c>
      <c r="O43" s="1">
        <v>4</v>
      </c>
      <c r="P43" s="9">
        <v>317.88</v>
      </c>
      <c r="Q43" s="9">
        <v>356.0256</v>
      </c>
      <c r="R43"/>
      <c r="S43"/>
    </row>
    <row r="44" spans="2:22" x14ac:dyDescent="0.2">
      <c r="B44" s="1">
        <v>42</v>
      </c>
      <c r="C44" s="1">
        <v>1044</v>
      </c>
      <c r="D44" s="2">
        <v>44214</v>
      </c>
      <c r="E44" s="1">
        <v>1200</v>
      </c>
      <c r="F44" s="1">
        <v>10</v>
      </c>
      <c r="G44" s="23" t="str">
        <f t="shared" si="4"/>
        <v>Dell Technologies</v>
      </c>
      <c r="H44" s="23" t="s">
        <v>243</v>
      </c>
      <c r="I44" s="23" t="str">
        <f t="shared" si="3"/>
        <v>40 ounce Blender</v>
      </c>
      <c r="J44" s="23" t="s">
        <v>264</v>
      </c>
      <c r="K44" s="23" t="s">
        <v>40</v>
      </c>
      <c r="L44" s="23">
        <v>42542001</v>
      </c>
      <c r="M44" s="23" t="s">
        <v>139</v>
      </c>
      <c r="N44" s="9">
        <v>89.41</v>
      </c>
      <c r="O44" s="1">
        <v>4</v>
      </c>
      <c r="P44" s="9">
        <v>317.88</v>
      </c>
      <c r="Q44" s="9">
        <v>356.0256</v>
      </c>
      <c r="R44"/>
      <c r="S44"/>
    </row>
    <row r="45" spans="2:22" x14ac:dyDescent="0.2">
      <c r="B45" s="1">
        <v>43</v>
      </c>
      <c r="C45" s="1">
        <v>1044</v>
      </c>
      <c r="D45" s="2">
        <v>44214</v>
      </c>
      <c r="E45" s="1">
        <v>1200</v>
      </c>
      <c r="F45" s="1">
        <v>10</v>
      </c>
      <c r="G45" s="23" t="str">
        <f t="shared" si="4"/>
        <v>Dell Technologies</v>
      </c>
      <c r="H45" s="23" t="s">
        <v>243</v>
      </c>
      <c r="I45" s="23" t="str">
        <f t="shared" si="3"/>
        <v>40 ounce Blender</v>
      </c>
      <c r="J45" s="23" t="s">
        <v>264</v>
      </c>
      <c r="K45" s="23" t="s">
        <v>40</v>
      </c>
      <c r="L45" s="23">
        <v>42542001</v>
      </c>
      <c r="M45" s="23" t="s">
        <v>140</v>
      </c>
      <c r="N45" s="9">
        <v>89.41</v>
      </c>
      <c r="O45" s="1">
        <v>4</v>
      </c>
      <c r="P45" s="9">
        <v>317.88</v>
      </c>
      <c r="Q45" s="9">
        <v>356.0256</v>
      </c>
      <c r="R45"/>
      <c r="S45"/>
    </row>
    <row r="46" spans="2:22" x14ac:dyDescent="0.2">
      <c r="B46" s="4">
        <v>44</v>
      </c>
      <c r="C46" s="4">
        <v>1046</v>
      </c>
      <c r="D46" s="5">
        <v>44214</v>
      </c>
      <c r="E46" s="4">
        <v>1300</v>
      </c>
      <c r="F46" s="4">
        <v>7</v>
      </c>
      <c r="G46" s="23" t="str">
        <f t="shared" si="4"/>
        <v>Boxstore Inc.</v>
      </c>
      <c r="H46" s="23" t="s">
        <v>41</v>
      </c>
      <c r="I46" s="23" t="str">
        <f t="shared" si="3"/>
        <v>Super Tablet</v>
      </c>
      <c r="J46" s="23" t="s">
        <v>13</v>
      </c>
      <c r="K46" s="23" t="s">
        <v>42</v>
      </c>
      <c r="L46" s="23">
        <v>8335</v>
      </c>
      <c r="M46" s="23" t="s">
        <v>131</v>
      </c>
      <c r="N46" s="8">
        <v>1435</v>
      </c>
      <c r="O46" s="4">
        <v>2</v>
      </c>
      <c r="P46" s="8">
        <v>5370</v>
      </c>
      <c r="Q46" s="8">
        <v>6014.4</v>
      </c>
      <c r="R46"/>
      <c r="S46" s="18"/>
      <c r="T46" s="18"/>
      <c r="U46" s="18"/>
      <c r="V46" s="18"/>
    </row>
    <row r="47" spans="2:22" x14ac:dyDescent="0.2">
      <c r="B47" s="4">
        <v>45</v>
      </c>
      <c r="C47" s="4">
        <v>1046</v>
      </c>
      <c r="D47" s="5">
        <v>44214</v>
      </c>
      <c r="E47" s="4">
        <v>1300</v>
      </c>
      <c r="F47" s="4">
        <v>7</v>
      </c>
      <c r="G47" s="23" t="str">
        <f t="shared" si="4"/>
        <v>Boxstore Inc.</v>
      </c>
      <c r="H47" s="23" t="s">
        <v>41</v>
      </c>
      <c r="I47" s="23" t="str">
        <f t="shared" si="3"/>
        <v>Super Tablet</v>
      </c>
      <c r="J47" s="23" t="s">
        <v>13</v>
      </c>
      <c r="K47" s="23" t="s">
        <v>42</v>
      </c>
      <c r="L47" s="23">
        <v>8335</v>
      </c>
      <c r="M47" s="23" t="s">
        <v>132</v>
      </c>
      <c r="N47" s="8">
        <v>1435</v>
      </c>
      <c r="O47" s="4">
        <v>2</v>
      </c>
      <c r="P47" s="8">
        <v>5370</v>
      </c>
      <c r="Q47" s="8">
        <v>6014.4</v>
      </c>
      <c r="R47"/>
      <c r="S47"/>
    </row>
    <row r="48" spans="2:22" x14ac:dyDescent="0.2">
      <c r="B48" s="4">
        <v>46</v>
      </c>
      <c r="C48" s="4">
        <v>1046</v>
      </c>
      <c r="D48" s="5">
        <v>44214</v>
      </c>
      <c r="E48" s="4">
        <v>1300</v>
      </c>
      <c r="F48" s="4">
        <v>42</v>
      </c>
      <c r="G48" s="23" t="str">
        <f t="shared" si="4"/>
        <v>Samsung Electronics</v>
      </c>
      <c r="H48" s="23" t="s">
        <v>43</v>
      </c>
      <c r="I48" s="23" t="str">
        <f t="shared" si="3"/>
        <v>Really Smartphone</v>
      </c>
      <c r="J48" s="23" t="s">
        <v>19</v>
      </c>
      <c r="K48" s="23" t="s">
        <v>44</v>
      </c>
      <c r="L48" s="23">
        <v>12490</v>
      </c>
      <c r="M48" s="23" t="s">
        <v>192</v>
      </c>
      <c r="N48" s="8">
        <v>1250</v>
      </c>
      <c r="O48" s="4">
        <v>2</v>
      </c>
      <c r="P48" s="8">
        <v>5370</v>
      </c>
      <c r="Q48" s="8">
        <v>6014.4</v>
      </c>
      <c r="R48"/>
      <c r="S48"/>
    </row>
    <row r="49" spans="2:19" x14ac:dyDescent="0.2">
      <c r="B49" s="4">
        <v>47</v>
      </c>
      <c r="C49" s="4">
        <v>1046</v>
      </c>
      <c r="D49" s="5">
        <v>44214</v>
      </c>
      <c r="E49" s="4">
        <v>1300</v>
      </c>
      <c r="F49" s="4">
        <v>42</v>
      </c>
      <c r="G49" s="23" t="str">
        <f t="shared" si="4"/>
        <v>Samsung Electronics</v>
      </c>
      <c r="H49" s="23" t="s">
        <v>43</v>
      </c>
      <c r="I49" s="23" t="str">
        <f t="shared" si="3"/>
        <v>Really Smartphone</v>
      </c>
      <c r="J49" s="23" t="s">
        <v>19</v>
      </c>
      <c r="K49" s="23" t="s">
        <v>44</v>
      </c>
      <c r="L49" s="23">
        <v>12490</v>
      </c>
      <c r="M49" s="23" t="s">
        <v>193</v>
      </c>
      <c r="N49" s="8">
        <v>1250</v>
      </c>
      <c r="O49" s="4">
        <v>2</v>
      </c>
      <c r="P49" s="8">
        <v>5370</v>
      </c>
      <c r="Q49" s="8">
        <v>6014.4</v>
      </c>
      <c r="R49"/>
      <c r="S49"/>
    </row>
    <row r="50" spans="2:19" x14ac:dyDescent="0.2">
      <c r="B50" s="1">
        <v>48</v>
      </c>
      <c r="C50" s="1">
        <v>1048</v>
      </c>
      <c r="D50" s="2">
        <v>44214</v>
      </c>
      <c r="E50" s="1">
        <v>1400</v>
      </c>
      <c r="F50" s="1">
        <v>14</v>
      </c>
      <c r="G50" s="23" t="str">
        <f t="shared" si="4"/>
        <v>Dell Technologies</v>
      </c>
      <c r="H50" s="23" t="s">
        <v>45</v>
      </c>
      <c r="I50" s="23" t="str">
        <f t="shared" si="3"/>
        <v>Really Smartphone</v>
      </c>
      <c r="J50" s="23" t="s">
        <v>19</v>
      </c>
      <c r="K50" s="23" t="s">
        <v>46</v>
      </c>
      <c r="L50" s="23">
        <v>50864001</v>
      </c>
      <c r="M50" s="23" t="s">
        <v>215</v>
      </c>
      <c r="N50" s="9">
        <v>1090.9100000000001</v>
      </c>
      <c r="O50" s="1">
        <v>1</v>
      </c>
      <c r="P50" s="9">
        <v>1090.9100000000001</v>
      </c>
      <c r="Q50" s="9">
        <v>1221.8192000000001</v>
      </c>
      <c r="R50"/>
      <c r="S50"/>
    </row>
    <row r="51" spans="2:19" x14ac:dyDescent="0.2">
      <c r="B51" s="4">
        <v>49</v>
      </c>
      <c r="C51" s="4">
        <v>1049</v>
      </c>
      <c r="D51" s="5">
        <v>44214</v>
      </c>
      <c r="E51" s="4">
        <v>1500</v>
      </c>
      <c r="F51" s="4">
        <v>18</v>
      </c>
      <c r="G51" s="23" t="str">
        <f>MID(H51, 1, FIND(" ", H51)-1)</f>
        <v>Hitachi</v>
      </c>
      <c r="H51" s="23" t="s">
        <v>47</v>
      </c>
      <c r="I51" s="23" t="str">
        <f t="shared" si="3"/>
        <v>Dryer</v>
      </c>
      <c r="J51" s="23" t="s">
        <v>267</v>
      </c>
      <c r="K51" s="23" t="s">
        <v>87</v>
      </c>
      <c r="L51" s="23">
        <v>8359</v>
      </c>
      <c r="M51" s="23" t="s">
        <v>220</v>
      </c>
      <c r="N51" s="8">
        <v>710</v>
      </c>
      <c r="O51" s="4">
        <v>1</v>
      </c>
      <c r="P51" s="8">
        <v>1880</v>
      </c>
      <c r="Q51" s="8">
        <v>2105.6</v>
      </c>
      <c r="R51"/>
      <c r="S51"/>
    </row>
    <row r="52" spans="2:19" x14ac:dyDescent="0.2">
      <c r="B52" s="4">
        <v>50</v>
      </c>
      <c r="C52" s="4">
        <v>1049</v>
      </c>
      <c r="D52" s="5">
        <v>44214</v>
      </c>
      <c r="E52" s="4">
        <v>1500</v>
      </c>
      <c r="F52" s="4">
        <v>20</v>
      </c>
      <c r="G52" s="23" t="str">
        <f>MID(H52, 1, FIND(" ", H52)-1)</f>
        <v>Hitachi</v>
      </c>
      <c r="H52" s="23" t="s">
        <v>50</v>
      </c>
      <c r="I52" s="23" t="str">
        <f t="shared" si="3"/>
        <v>Really Smartphone</v>
      </c>
      <c r="J52" s="23" t="s">
        <v>19</v>
      </c>
      <c r="K52" s="23" t="s">
        <v>51</v>
      </c>
      <c r="L52" s="23">
        <v>13563</v>
      </c>
      <c r="M52" s="23" t="s">
        <v>226</v>
      </c>
      <c r="N52" s="8">
        <v>1170</v>
      </c>
      <c r="O52" s="4">
        <v>1</v>
      </c>
      <c r="P52" s="8">
        <v>1880</v>
      </c>
      <c r="Q52" s="8">
        <v>2105.6</v>
      </c>
      <c r="R52"/>
      <c r="S52"/>
    </row>
    <row r="53" spans="2:19" x14ac:dyDescent="0.2">
      <c r="B53" s="1">
        <v>51</v>
      </c>
      <c r="C53" s="1">
        <v>1051</v>
      </c>
      <c r="D53" s="2">
        <v>44214</v>
      </c>
      <c r="E53" s="1">
        <v>1600</v>
      </c>
      <c r="F53" s="1">
        <v>45</v>
      </c>
      <c r="G53" s="23" t="str">
        <f>MID(H53, 1, FIND(" ", H53, FIND(" ", H53)+1)-1)</f>
        <v>Samsung Electronics</v>
      </c>
      <c r="H53" s="23" t="s">
        <v>24</v>
      </c>
      <c r="I53" s="23" t="str">
        <f t="shared" si="3"/>
        <v>Washer</v>
      </c>
      <c r="J53" s="23" t="s">
        <v>266</v>
      </c>
      <c r="K53" s="23" t="s">
        <v>26</v>
      </c>
      <c r="L53" s="23">
        <v>5804084</v>
      </c>
      <c r="M53" s="23" t="s">
        <v>198</v>
      </c>
      <c r="N53" s="9">
        <v>553.95000000000005</v>
      </c>
      <c r="O53" s="1">
        <v>1</v>
      </c>
      <c r="P53" s="9">
        <v>553.95000000000005</v>
      </c>
      <c r="Q53" s="9">
        <v>620.42400000000009</v>
      </c>
      <c r="R53"/>
      <c r="S53"/>
    </row>
    <row r="54" spans="2:19" x14ac:dyDescent="0.2">
      <c r="B54" s="4">
        <v>52</v>
      </c>
      <c r="C54" s="4">
        <v>1052</v>
      </c>
      <c r="D54" s="5">
        <v>44214</v>
      </c>
      <c r="E54" s="4">
        <v>1700</v>
      </c>
      <c r="F54" s="4">
        <v>48</v>
      </c>
      <c r="G54" s="23" t="str">
        <f t="shared" ref="G54:G60" si="5">MID(H54, 1, FIND(" ", H54)-1)</f>
        <v>Sony</v>
      </c>
      <c r="H54" s="23" t="s">
        <v>53</v>
      </c>
      <c r="I54" s="23" t="str">
        <f t="shared" si="3"/>
        <v>Super Tablet</v>
      </c>
      <c r="J54" s="23" t="s">
        <v>13</v>
      </c>
      <c r="K54" s="23" t="s">
        <v>88</v>
      </c>
      <c r="L54" s="23">
        <v>8355</v>
      </c>
      <c r="M54" s="23" t="s">
        <v>205</v>
      </c>
      <c r="N54" s="8">
        <v>1435</v>
      </c>
      <c r="O54" s="4">
        <v>1</v>
      </c>
      <c r="P54" s="8">
        <v>1435</v>
      </c>
      <c r="Q54" s="8">
        <v>1607.2</v>
      </c>
      <c r="R54"/>
      <c r="S54"/>
    </row>
    <row r="55" spans="2:19" x14ac:dyDescent="0.2">
      <c r="B55" s="1">
        <v>53</v>
      </c>
      <c r="C55" s="1">
        <v>1054</v>
      </c>
      <c r="D55" s="2">
        <v>44214</v>
      </c>
      <c r="E55" s="1">
        <v>1800</v>
      </c>
      <c r="F55" s="1">
        <v>16</v>
      </c>
      <c r="G55" s="23" t="str">
        <f t="shared" si="5"/>
        <v>Hitachi</v>
      </c>
      <c r="H55" s="23" t="s">
        <v>55</v>
      </c>
      <c r="I55" s="23" t="str">
        <f t="shared" si="3"/>
        <v>Actually a Flipper</v>
      </c>
      <c r="J55" s="23" t="s">
        <v>19</v>
      </c>
      <c r="K55" s="23" t="s">
        <v>56</v>
      </c>
      <c r="L55" s="23">
        <v>40184001</v>
      </c>
      <c r="M55" s="23" t="s">
        <v>216</v>
      </c>
      <c r="N55" s="9">
        <v>226.07</v>
      </c>
      <c r="O55" s="1">
        <v>3</v>
      </c>
      <c r="P55" s="9">
        <v>1747.3400000000001</v>
      </c>
      <c r="Q55" s="9">
        <v>1957.0208000000002</v>
      </c>
      <c r="R55"/>
      <c r="S55"/>
    </row>
    <row r="56" spans="2:19" x14ac:dyDescent="0.2">
      <c r="B56" s="1">
        <v>54</v>
      </c>
      <c r="C56" s="1">
        <v>1054</v>
      </c>
      <c r="D56" s="2">
        <v>44214</v>
      </c>
      <c r="E56" s="1">
        <v>1800</v>
      </c>
      <c r="F56" s="1">
        <v>16</v>
      </c>
      <c r="G56" s="23" t="str">
        <f t="shared" si="5"/>
        <v>Hitachi</v>
      </c>
      <c r="H56" s="23" t="s">
        <v>55</v>
      </c>
      <c r="I56" s="23" t="str">
        <f t="shared" si="3"/>
        <v>Actually a Flipper</v>
      </c>
      <c r="J56" s="23" t="s">
        <v>19</v>
      </c>
      <c r="K56" s="23" t="s">
        <v>56</v>
      </c>
      <c r="L56" s="23">
        <v>40184001</v>
      </c>
      <c r="M56" s="23" t="s">
        <v>217</v>
      </c>
      <c r="N56" s="9">
        <v>226.07</v>
      </c>
      <c r="O56" s="1">
        <v>3</v>
      </c>
      <c r="P56" s="9">
        <v>1747.3400000000001</v>
      </c>
      <c r="Q56" s="9">
        <v>1957.0208000000002</v>
      </c>
      <c r="R56"/>
      <c r="S56"/>
    </row>
    <row r="57" spans="2:19" x14ac:dyDescent="0.2">
      <c r="B57" s="1">
        <v>55</v>
      </c>
      <c r="C57" s="1">
        <v>1054</v>
      </c>
      <c r="D57" s="2">
        <v>44214</v>
      </c>
      <c r="E57" s="1">
        <v>1800</v>
      </c>
      <c r="F57" s="1">
        <v>16</v>
      </c>
      <c r="G57" s="23" t="str">
        <f t="shared" si="5"/>
        <v>Hitachi</v>
      </c>
      <c r="H57" s="23" t="s">
        <v>55</v>
      </c>
      <c r="I57" s="23" t="str">
        <f t="shared" si="3"/>
        <v>Actually a Flipper</v>
      </c>
      <c r="J57" s="23" t="s">
        <v>19</v>
      </c>
      <c r="K57" s="23" t="s">
        <v>56</v>
      </c>
      <c r="L57" s="23">
        <v>40184001</v>
      </c>
      <c r="M57" s="23" t="s">
        <v>218</v>
      </c>
      <c r="N57" s="9">
        <v>226.07</v>
      </c>
      <c r="O57" s="1">
        <v>3</v>
      </c>
      <c r="P57" s="9">
        <v>1747.3400000000001</v>
      </c>
      <c r="Q57" s="9">
        <v>1957.0208000000002</v>
      </c>
      <c r="R57"/>
      <c r="S57"/>
    </row>
    <row r="58" spans="2:19" x14ac:dyDescent="0.2">
      <c r="B58" s="1">
        <v>56</v>
      </c>
      <c r="C58" s="1">
        <v>1054</v>
      </c>
      <c r="D58" s="2">
        <v>44214</v>
      </c>
      <c r="E58" s="1">
        <v>1800</v>
      </c>
      <c r="F58" s="1">
        <v>17</v>
      </c>
      <c r="G58" s="23" t="str">
        <f t="shared" si="5"/>
        <v>Hitachi</v>
      </c>
      <c r="H58" s="23" t="s">
        <v>57</v>
      </c>
      <c r="I58" s="23" t="str">
        <f t="shared" si="3"/>
        <v>Barista Express</v>
      </c>
      <c r="J58" s="23" t="s">
        <v>1</v>
      </c>
      <c r="K58" s="23" t="s">
        <v>58</v>
      </c>
      <c r="L58" s="23">
        <v>40182001</v>
      </c>
      <c r="M58" s="23" t="s">
        <v>219</v>
      </c>
      <c r="N58" s="9">
        <v>172.63</v>
      </c>
      <c r="O58" s="1">
        <v>1</v>
      </c>
      <c r="P58" s="9">
        <v>1747.3400000000001</v>
      </c>
      <c r="Q58" s="9">
        <v>1957.0208000000002</v>
      </c>
      <c r="R58"/>
      <c r="S58"/>
    </row>
    <row r="59" spans="2:19" x14ac:dyDescent="0.2">
      <c r="B59" s="1">
        <v>57</v>
      </c>
      <c r="C59" s="1">
        <v>1054</v>
      </c>
      <c r="D59" s="2">
        <v>44214</v>
      </c>
      <c r="E59" s="1">
        <v>1800</v>
      </c>
      <c r="F59" s="1">
        <v>19</v>
      </c>
      <c r="G59" s="23" t="str">
        <f t="shared" si="5"/>
        <v>Hitachi</v>
      </c>
      <c r="H59" s="23" t="s">
        <v>59</v>
      </c>
      <c r="I59" s="23" t="str">
        <f t="shared" si="3"/>
        <v>Mini Tablet</v>
      </c>
      <c r="J59" s="23" t="s">
        <v>13</v>
      </c>
      <c r="K59" s="23" t="s">
        <v>60</v>
      </c>
      <c r="L59" s="23">
        <v>5850009</v>
      </c>
      <c r="M59" s="23" t="s">
        <v>224</v>
      </c>
      <c r="N59" s="9">
        <v>448.25</v>
      </c>
      <c r="O59" s="1">
        <v>2</v>
      </c>
      <c r="P59" s="9">
        <v>1747.3400000000001</v>
      </c>
      <c r="Q59" s="9">
        <v>1957.0208000000002</v>
      </c>
      <c r="R59"/>
      <c r="S59"/>
    </row>
    <row r="60" spans="2:19" x14ac:dyDescent="0.2">
      <c r="B60" s="1">
        <v>58</v>
      </c>
      <c r="C60" s="1">
        <v>1054</v>
      </c>
      <c r="D60" s="2">
        <v>44214</v>
      </c>
      <c r="E60" s="1">
        <v>1800</v>
      </c>
      <c r="F60" s="1">
        <v>19</v>
      </c>
      <c r="G60" s="23" t="str">
        <f t="shared" si="5"/>
        <v>Hitachi</v>
      </c>
      <c r="H60" s="23" t="s">
        <v>59</v>
      </c>
      <c r="I60" s="23" t="str">
        <f t="shared" si="3"/>
        <v>Mini Tablet</v>
      </c>
      <c r="J60" s="23" t="s">
        <v>13</v>
      </c>
      <c r="K60" s="23" t="s">
        <v>60</v>
      </c>
      <c r="L60" s="23">
        <v>5850009</v>
      </c>
      <c r="M60" s="23" t="s">
        <v>225</v>
      </c>
      <c r="N60" s="9">
        <v>448.25</v>
      </c>
      <c r="O60" s="1">
        <v>2</v>
      </c>
      <c r="P60" s="9">
        <v>1747.3400000000001</v>
      </c>
      <c r="Q60" s="9">
        <v>1957.0208000000002</v>
      </c>
      <c r="R60"/>
      <c r="S60"/>
    </row>
    <row r="61" spans="2:19" x14ac:dyDescent="0.2">
      <c r="B61" s="4">
        <v>59</v>
      </c>
      <c r="C61" s="4">
        <v>1056</v>
      </c>
      <c r="D61" s="5">
        <v>44214</v>
      </c>
      <c r="E61" s="4">
        <v>1900</v>
      </c>
      <c r="F61" s="4">
        <v>30</v>
      </c>
      <c r="G61" s="23" t="str">
        <f>MID(H61, 1, FIND(" ", H61, FIND(" ", H61)+1)-1)</f>
        <v>LG Electronics</v>
      </c>
      <c r="H61" s="23" t="s">
        <v>268</v>
      </c>
      <c r="I61" s="23" t="str">
        <f t="shared" si="3"/>
        <v>Super Tablet X</v>
      </c>
      <c r="J61" s="23" t="s">
        <v>13</v>
      </c>
      <c r="K61" s="23" t="s">
        <v>62</v>
      </c>
      <c r="L61" s="23">
        <v>11577</v>
      </c>
      <c r="M61" s="23" t="s">
        <v>172</v>
      </c>
      <c r="N61" s="8">
        <v>1842</v>
      </c>
      <c r="O61" s="4">
        <v>2</v>
      </c>
      <c r="P61" s="8">
        <v>7666</v>
      </c>
      <c r="Q61" s="8">
        <v>8585.92</v>
      </c>
      <c r="R61"/>
      <c r="S61"/>
    </row>
    <row r="62" spans="2:19" x14ac:dyDescent="0.2">
      <c r="B62" s="4">
        <v>60</v>
      </c>
      <c r="C62" s="4">
        <v>1056</v>
      </c>
      <c r="D62" s="5">
        <v>44214</v>
      </c>
      <c r="E62" s="4">
        <v>1900</v>
      </c>
      <c r="F62" s="4">
        <v>30</v>
      </c>
      <c r="G62" s="23" t="str">
        <f>MID(H62, 1, FIND(" ", H62, FIND(" ", H62)+1)-1)</f>
        <v>LG Electronics</v>
      </c>
      <c r="H62" s="23" t="s">
        <v>268</v>
      </c>
      <c r="I62" s="23" t="str">
        <f t="shared" si="3"/>
        <v>Super Tablet X</v>
      </c>
      <c r="J62" s="23" t="s">
        <v>13</v>
      </c>
      <c r="K62" s="23" t="s">
        <v>62</v>
      </c>
      <c r="L62" s="23">
        <v>11577</v>
      </c>
      <c r="M62" s="23" t="s">
        <v>173</v>
      </c>
      <c r="N62" s="8">
        <v>1842</v>
      </c>
      <c r="O62" s="4">
        <v>2</v>
      </c>
      <c r="P62" s="8">
        <v>7666</v>
      </c>
      <c r="Q62" s="8">
        <v>8585.92</v>
      </c>
      <c r="R62"/>
      <c r="S62"/>
    </row>
    <row r="63" spans="2:19" x14ac:dyDescent="0.2">
      <c r="B63" s="4">
        <v>61</v>
      </c>
      <c r="C63" s="4">
        <v>1056</v>
      </c>
      <c r="D63" s="5">
        <v>44214</v>
      </c>
      <c r="E63" s="4">
        <v>1900</v>
      </c>
      <c r="F63" s="4">
        <v>36</v>
      </c>
      <c r="G63" s="23" t="str">
        <f t="shared" ref="G63:G68" si="6">MID(H63, 1, FIND(" ", H63)-1)</f>
        <v>Microsoft</v>
      </c>
      <c r="H63" s="23" t="s">
        <v>63</v>
      </c>
      <c r="I63" s="23" t="str">
        <f t="shared" si="3"/>
        <v>Super Tablet</v>
      </c>
      <c r="J63" s="23" t="s">
        <v>13</v>
      </c>
      <c r="K63" s="23" t="s">
        <v>64</v>
      </c>
      <c r="L63" s="23">
        <v>41491</v>
      </c>
      <c r="M63" s="23" t="s">
        <v>182</v>
      </c>
      <c r="N63" s="8">
        <v>1991</v>
      </c>
      <c r="O63" s="4">
        <v>2</v>
      </c>
      <c r="P63" s="8">
        <v>7666</v>
      </c>
      <c r="Q63" s="8">
        <v>8585.92</v>
      </c>
      <c r="R63"/>
      <c r="S63"/>
    </row>
    <row r="64" spans="2:19" x14ac:dyDescent="0.2">
      <c r="B64" s="4">
        <v>62</v>
      </c>
      <c r="C64" s="4">
        <v>1056</v>
      </c>
      <c r="D64" s="5">
        <v>44214</v>
      </c>
      <c r="E64" s="4">
        <v>1900</v>
      </c>
      <c r="F64" s="4">
        <v>36</v>
      </c>
      <c r="G64" s="23" t="str">
        <f t="shared" si="6"/>
        <v>Microsoft</v>
      </c>
      <c r="H64" s="23" t="s">
        <v>63</v>
      </c>
      <c r="I64" s="23" t="str">
        <f t="shared" si="3"/>
        <v>Super Tablet</v>
      </c>
      <c r="J64" s="23" t="s">
        <v>13</v>
      </c>
      <c r="K64" s="23" t="s">
        <v>64</v>
      </c>
      <c r="L64" s="23">
        <v>41491</v>
      </c>
      <c r="M64" s="23" t="s">
        <v>183</v>
      </c>
      <c r="N64" s="8">
        <v>1991</v>
      </c>
      <c r="O64" s="4">
        <v>2</v>
      </c>
      <c r="P64" s="8">
        <v>7666</v>
      </c>
      <c r="Q64" s="8">
        <v>8585.92</v>
      </c>
      <c r="R64"/>
      <c r="S64"/>
    </row>
    <row r="65" spans="2:19" x14ac:dyDescent="0.2">
      <c r="B65" s="1">
        <v>63</v>
      </c>
      <c r="C65" s="1">
        <v>1057</v>
      </c>
      <c r="D65" s="2">
        <v>44214</v>
      </c>
      <c r="E65" s="1">
        <v>2000</v>
      </c>
      <c r="F65" s="1">
        <v>31</v>
      </c>
      <c r="G65" s="23" t="str">
        <f t="shared" si="6"/>
        <v>Microsoft</v>
      </c>
      <c r="H65" s="23" t="s">
        <v>269</v>
      </c>
      <c r="I65" s="23" t="str">
        <f t="shared" si="3"/>
        <v>55" HDTV</v>
      </c>
      <c r="J65" s="23" t="s">
        <v>239</v>
      </c>
      <c r="K65" s="23" t="s">
        <v>270</v>
      </c>
      <c r="L65" s="23">
        <v>56014</v>
      </c>
      <c r="M65" s="23" t="s">
        <v>66</v>
      </c>
      <c r="N65" s="9">
        <v>2605</v>
      </c>
      <c r="O65" s="1">
        <v>2</v>
      </c>
      <c r="P65" s="9">
        <v>5210</v>
      </c>
      <c r="Q65" s="9">
        <v>5835.2</v>
      </c>
      <c r="R65"/>
      <c r="S65"/>
    </row>
    <row r="66" spans="2:19" x14ac:dyDescent="0.2">
      <c r="B66" s="1">
        <v>64</v>
      </c>
      <c r="C66" s="1">
        <v>1057</v>
      </c>
      <c r="D66" s="2">
        <v>44214</v>
      </c>
      <c r="E66" s="1">
        <v>2000</v>
      </c>
      <c r="F66" s="1">
        <v>31</v>
      </c>
      <c r="G66" s="23" t="str">
        <f t="shared" si="6"/>
        <v>Microsoft</v>
      </c>
      <c r="H66" s="23" t="s">
        <v>269</v>
      </c>
      <c r="I66" s="23" t="str">
        <f t="shared" si="3"/>
        <v>55" HDTV</v>
      </c>
      <c r="J66" s="23" t="s">
        <v>239</v>
      </c>
      <c r="K66" s="23" t="s">
        <v>270</v>
      </c>
      <c r="L66" s="23">
        <v>56014</v>
      </c>
      <c r="M66" s="23" t="s">
        <v>9</v>
      </c>
      <c r="N66" s="9">
        <v>2605</v>
      </c>
      <c r="O66" s="1">
        <v>2</v>
      </c>
      <c r="P66" s="9">
        <v>5210</v>
      </c>
      <c r="Q66" s="9">
        <v>5835.2</v>
      </c>
      <c r="R66"/>
      <c r="S66"/>
    </row>
    <row r="67" spans="2:19" x14ac:dyDescent="0.2">
      <c r="B67" s="4">
        <v>65</v>
      </c>
      <c r="C67" s="4">
        <v>1058</v>
      </c>
      <c r="D67" s="5">
        <v>44214</v>
      </c>
      <c r="E67" s="4">
        <v>2100</v>
      </c>
      <c r="F67" s="4">
        <v>35</v>
      </c>
      <c r="G67" s="23" t="str">
        <f t="shared" si="6"/>
        <v>Microsoft</v>
      </c>
      <c r="H67" s="23" t="s">
        <v>271</v>
      </c>
      <c r="I67" s="23" t="str">
        <f t="shared" ref="I67:I98" si="7">TRIM(SUBSTITUTE(H67,G67,""))</f>
        <v>Really Smartphone X</v>
      </c>
      <c r="J67" s="23" t="s">
        <v>19</v>
      </c>
      <c r="K67" s="23" t="s">
        <v>67</v>
      </c>
      <c r="L67" s="23">
        <v>13628</v>
      </c>
      <c r="M67" s="23" t="s">
        <v>179</v>
      </c>
      <c r="N67" s="8">
        <v>1350</v>
      </c>
      <c r="O67" s="4">
        <v>1</v>
      </c>
      <c r="P67" s="8">
        <v>0</v>
      </c>
      <c r="Q67" s="8">
        <v>0</v>
      </c>
    </row>
    <row r="68" spans="2:19" x14ac:dyDescent="0.2">
      <c r="B68" s="4">
        <v>66</v>
      </c>
      <c r="C68" s="4">
        <v>1058</v>
      </c>
      <c r="D68" s="5">
        <v>44214</v>
      </c>
      <c r="E68" s="4">
        <v>2100</v>
      </c>
      <c r="F68" s="4">
        <v>35</v>
      </c>
      <c r="G68" s="23" t="str">
        <f t="shared" si="6"/>
        <v>Microsoft</v>
      </c>
      <c r="H68" s="23" t="s">
        <v>271</v>
      </c>
      <c r="I68" s="23" t="str">
        <f t="shared" si="7"/>
        <v>Really Smartphone X</v>
      </c>
      <c r="J68" s="23" t="s">
        <v>19</v>
      </c>
      <c r="K68" s="23" t="s">
        <v>67</v>
      </c>
      <c r="L68" s="23">
        <v>13628</v>
      </c>
      <c r="M68" s="23" t="s">
        <v>180</v>
      </c>
      <c r="N68" s="8">
        <v>1350</v>
      </c>
      <c r="O68" s="4">
        <v>-1</v>
      </c>
      <c r="P68" s="8">
        <v>0</v>
      </c>
      <c r="Q68" s="8">
        <v>0</v>
      </c>
    </row>
    <row r="69" spans="2:19" x14ac:dyDescent="0.2">
      <c r="B69" s="1">
        <v>67</v>
      </c>
      <c r="C69" s="1">
        <v>1064</v>
      </c>
      <c r="D69" s="2">
        <v>44215</v>
      </c>
      <c r="E69" s="1">
        <v>2200</v>
      </c>
      <c r="F69" s="1">
        <v>29</v>
      </c>
      <c r="G69" s="23" t="str">
        <f>MID(H69, 1, FIND(" ", H69, FIND(" ", H69)+1)-1)</f>
        <v>LG Electronics</v>
      </c>
      <c r="H69" s="23" t="s">
        <v>61</v>
      </c>
      <c r="I69" s="23" t="str">
        <f t="shared" si="7"/>
        <v>Super Tablet</v>
      </c>
      <c r="J69" s="23" t="s">
        <v>13</v>
      </c>
      <c r="K69" s="23" t="s">
        <v>69</v>
      </c>
      <c r="L69" s="23">
        <v>8335</v>
      </c>
      <c r="M69" s="23" t="s">
        <v>171</v>
      </c>
      <c r="N69" s="9">
        <v>1435</v>
      </c>
      <c r="O69" s="1">
        <v>-2</v>
      </c>
      <c r="P69" s="9">
        <v>-2870</v>
      </c>
      <c r="Q69" s="9">
        <v>-3214.4</v>
      </c>
    </row>
    <row r="70" spans="2:19" x14ac:dyDescent="0.2">
      <c r="B70" s="1">
        <v>68</v>
      </c>
      <c r="C70" s="1">
        <v>1064</v>
      </c>
      <c r="D70" s="2">
        <v>44215</v>
      </c>
      <c r="E70" s="1">
        <v>2200</v>
      </c>
      <c r="F70" s="1">
        <v>29</v>
      </c>
      <c r="G70" s="23" t="str">
        <f>MID(H70, 1, FIND(" ", H70, FIND(" ", H70)+1)-1)</f>
        <v>LG Electronics</v>
      </c>
      <c r="H70" s="23" t="s">
        <v>61</v>
      </c>
      <c r="I70" s="23" t="str">
        <f t="shared" si="7"/>
        <v>Super Tablet</v>
      </c>
      <c r="J70" s="23" t="s">
        <v>13</v>
      </c>
      <c r="K70" s="23" t="s">
        <v>69</v>
      </c>
      <c r="L70" s="23">
        <v>8335</v>
      </c>
      <c r="M70" s="23" t="s">
        <v>272</v>
      </c>
      <c r="N70" s="9">
        <v>1435</v>
      </c>
      <c r="O70" s="1">
        <v>-2</v>
      </c>
      <c r="P70" s="9">
        <v>-2870</v>
      </c>
      <c r="Q70" s="9">
        <v>-3214.4</v>
      </c>
    </row>
    <row r="71" spans="2:19" x14ac:dyDescent="0.2">
      <c r="B71" s="4">
        <v>69</v>
      </c>
      <c r="C71" s="4">
        <v>1089</v>
      </c>
      <c r="D71" s="5">
        <v>44251</v>
      </c>
      <c r="E71" s="4">
        <v>2300</v>
      </c>
      <c r="F71" s="4">
        <v>33</v>
      </c>
      <c r="G71" s="23" t="str">
        <f>MID(H71, 1, FIND(" ", H71)-1)</f>
        <v>Microsoft</v>
      </c>
      <c r="H71" s="23" t="s">
        <v>70</v>
      </c>
      <c r="I71" s="23" t="str">
        <f t="shared" si="7"/>
        <v>Not-as Smartphone</v>
      </c>
      <c r="J71" s="23" t="s">
        <v>19</v>
      </c>
      <c r="K71" s="23" t="s">
        <v>71</v>
      </c>
      <c r="L71" s="23">
        <v>2124</v>
      </c>
      <c r="M71" s="23" t="s">
        <v>174</v>
      </c>
      <c r="N71" s="8">
        <v>358.74</v>
      </c>
      <c r="O71" s="4">
        <v>-2</v>
      </c>
      <c r="P71" s="8">
        <v>-717.48</v>
      </c>
      <c r="Q71" s="8">
        <v>-803.57760000000007</v>
      </c>
    </row>
    <row r="72" spans="2:19" x14ac:dyDescent="0.2">
      <c r="B72" s="4">
        <v>70</v>
      </c>
      <c r="C72" s="4">
        <v>1089</v>
      </c>
      <c r="D72" s="5">
        <v>44251</v>
      </c>
      <c r="E72" s="4">
        <v>2300</v>
      </c>
      <c r="F72" s="4">
        <v>33</v>
      </c>
      <c r="G72" s="23" t="str">
        <f>MID(H72, 1, FIND(" ", H72)-1)</f>
        <v>Microsoft</v>
      </c>
      <c r="H72" s="23" t="s">
        <v>70</v>
      </c>
      <c r="I72" s="23" t="str">
        <f t="shared" si="7"/>
        <v>Not-as Smartphone</v>
      </c>
      <c r="J72" s="23" t="s">
        <v>19</v>
      </c>
      <c r="K72" s="23" t="s">
        <v>71</v>
      </c>
      <c r="L72" s="23">
        <v>2124</v>
      </c>
      <c r="M72" s="23" t="s">
        <v>273</v>
      </c>
      <c r="N72" s="8">
        <v>358.74</v>
      </c>
      <c r="O72" s="4">
        <v>-2</v>
      </c>
      <c r="P72" s="8">
        <v>-717.48</v>
      </c>
      <c r="Q72" s="8">
        <v>-803.57760000000007</v>
      </c>
    </row>
    <row r="73" spans="2:19" x14ac:dyDescent="0.2">
      <c r="B73" s="1">
        <v>71</v>
      </c>
      <c r="C73" s="1">
        <v>1090</v>
      </c>
      <c r="D73" s="2">
        <v>44251</v>
      </c>
      <c r="E73" s="1">
        <v>2400</v>
      </c>
      <c r="F73" s="1">
        <v>8</v>
      </c>
      <c r="G73" s="23" t="str">
        <f t="shared" ref="G73:G97" si="8">MID(H73, 1, FIND(" ", H73, FIND(" ", H73)+1)-1)</f>
        <v>Boxstore Inc.</v>
      </c>
      <c r="H73" s="23" t="s">
        <v>274</v>
      </c>
      <c r="I73" s="23" t="str">
        <f t="shared" si="7"/>
        <v>Super Tablet 1TB</v>
      </c>
      <c r="J73" s="23" t="s">
        <v>13</v>
      </c>
      <c r="K73" s="23" t="s">
        <v>73</v>
      </c>
      <c r="L73" s="23">
        <v>8360</v>
      </c>
      <c r="M73" s="23" t="s">
        <v>133</v>
      </c>
      <c r="N73" s="9">
        <v>2000</v>
      </c>
      <c r="O73" s="1">
        <v>4</v>
      </c>
      <c r="P73" s="9">
        <v>8000</v>
      </c>
      <c r="Q73" s="9">
        <v>8960</v>
      </c>
    </row>
    <row r="74" spans="2:19" x14ac:dyDescent="0.2">
      <c r="B74" s="1">
        <v>72</v>
      </c>
      <c r="C74" s="1">
        <v>1090</v>
      </c>
      <c r="D74" s="2">
        <v>44251</v>
      </c>
      <c r="E74" s="1">
        <v>2400</v>
      </c>
      <c r="F74" s="1">
        <v>8</v>
      </c>
      <c r="G74" s="23" t="str">
        <f t="shared" si="8"/>
        <v>Boxstore Inc.</v>
      </c>
      <c r="H74" s="23" t="s">
        <v>274</v>
      </c>
      <c r="I74" s="23" t="str">
        <f t="shared" si="7"/>
        <v>Super Tablet 1TB</v>
      </c>
      <c r="J74" s="23" t="s">
        <v>13</v>
      </c>
      <c r="K74" s="23" t="s">
        <v>73</v>
      </c>
      <c r="L74" s="23">
        <v>8360</v>
      </c>
      <c r="M74" s="23" t="s">
        <v>134</v>
      </c>
      <c r="N74" s="9">
        <v>2000</v>
      </c>
      <c r="O74" s="1">
        <v>4</v>
      </c>
      <c r="P74" s="9">
        <v>8000</v>
      </c>
      <c r="Q74" s="9">
        <v>8960</v>
      </c>
    </row>
    <row r="75" spans="2:19" x14ac:dyDescent="0.2">
      <c r="B75" s="1">
        <v>73</v>
      </c>
      <c r="C75" s="1">
        <v>1090</v>
      </c>
      <c r="D75" s="2">
        <v>44251</v>
      </c>
      <c r="E75" s="1">
        <v>2400</v>
      </c>
      <c r="F75" s="1">
        <v>8</v>
      </c>
      <c r="G75" s="23" t="str">
        <f t="shared" si="8"/>
        <v>Boxstore Inc.</v>
      </c>
      <c r="H75" s="23" t="s">
        <v>274</v>
      </c>
      <c r="I75" s="23" t="str">
        <f t="shared" si="7"/>
        <v>Super Tablet 1TB</v>
      </c>
      <c r="J75" s="23" t="s">
        <v>13</v>
      </c>
      <c r="K75" s="23" t="s">
        <v>73</v>
      </c>
      <c r="L75" s="23">
        <v>8360</v>
      </c>
      <c r="M75" s="23" t="s">
        <v>136</v>
      </c>
      <c r="N75" s="9">
        <v>2000</v>
      </c>
      <c r="O75" s="1">
        <v>4</v>
      </c>
      <c r="P75" s="9">
        <v>8000</v>
      </c>
      <c r="Q75" s="9">
        <v>8960</v>
      </c>
    </row>
    <row r="76" spans="2:19" x14ac:dyDescent="0.2">
      <c r="B76" s="1">
        <v>74</v>
      </c>
      <c r="C76" s="1">
        <v>1090</v>
      </c>
      <c r="D76" s="2">
        <v>44251</v>
      </c>
      <c r="E76" s="1">
        <v>2400</v>
      </c>
      <c r="F76" s="1">
        <v>8</v>
      </c>
      <c r="G76" s="23" t="str">
        <f t="shared" si="8"/>
        <v>Boxstore Inc.</v>
      </c>
      <c r="H76" s="23" t="s">
        <v>274</v>
      </c>
      <c r="I76" s="23" t="str">
        <f t="shared" si="7"/>
        <v>Super Tablet 1TB</v>
      </c>
      <c r="J76" s="23" t="s">
        <v>13</v>
      </c>
      <c r="K76" s="23" t="s">
        <v>73</v>
      </c>
      <c r="L76" s="23">
        <v>8360</v>
      </c>
      <c r="M76" s="23" t="s">
        <v>137</v>
      </c>
      <c r="N76" s="9">
        <v>2000</v>
      </c>
      <c r="O76" s="1">
        <v>4</v>
      </c>
      <c r="P76" s="9">
        <v>8000</v>
      </c>
      <c r="Q76" s="9">
        <v>8960</v>
      </c>
    </row>
    <row r="77" spans="2:19" x14ac:dyDescent="0.2">
      <c r="B77" s="4">
        <v>75</v>
      </c>
      <c r="C77" s="4">
        <v>1091</v>
      </c>
      <c r="D77" s="5">
        <v>44244</v>
      </c>
      <c r="E77" s="4">
        <v>2500</v>
      </c>
      <c r="F77" s="4">
        <v>11</v>
      </c>
      <c r="G77" s="23" t="str">
        <f t="shared" si="8"/>
        <v>Dell Technologies</v>
      </c>
      <c r="H77" s="23" t="s">
        <v>74</v>
      </c>
      <c r="I77" s="23" t="str">
        <f t="shared" si="7"/>
        <v>65" HDTV</v>
      </c>
      <c r="J77" s="23" t="s">
        <v>241</v>
      </c>
      <c r="K77" s="23" t="s">
        <v>76</v>
      </c>
      <c r="L77" s="23">
        <v>51281</v>
      </c>
      <c r="M77" s="23" t="s">
        <v>210</v>
      </c>
      <c r="N77" s="8">
        <v>6665.33</v>
      </c>
      <c r="O77" s="4">
        <v>3</v>
      </c>
      <c r="P77" s="8">
        <v>19395.989999999998</v>
      </c>
      <c r="Q77" s="8">
        <v>21723.5088</v>
      </c>
    </row>
    <row r="78" spans="2:19" x14ac:dyDescent="0.2">
      <c r="B78" s="4">
        <v>76</v>
      </c>
      <c r="C78" s="4">
        <v>1091</v>
      </c>
      <c r="D78" s="5">
        <v>44244</v>
      </c>
      <c r="E78" s="4">
        <v>2500</v>
      </c>
      <c r="F78" s="4">
        <v>11</v>
      </c>
      <c r="G78" s="23" t="str">
        <f t="shared" si="8"/>
        <v>Dell Technologies</v>
      </c>
      <c r="H78" s="23" t="s">
        <v>74</v>
      </c>
      <c r="I78" s="23" t="str">
        <f t="shared" si="7"/>
        <v>65" HDTV</v>
      </c>
      <c r="J78" s="23" t="s">
        <v>241</v>
      </c>
      <c r="K78" s="23" t="s">
        <v>76</v>
      </c>
      <c r="L78" s="23">
        <v>51281</v>
      </c>
      <c r="M78" s="23" t="s">
        <v>211</v>
      </c>
      <c r="N78" s="8">
        <v>6665.33</v>
      </c>
      <c r="O78" s="4">
        <v>3</v>
      </c>
      <c r="P78" s="8">
        <v>19395.989999999998</v>
      </c>
      <c r="Q78" s="8">
        <v>21723.5088</v>
      </c>
    </row>
    <row r="79" spans="2:19" x14ac:dyDescent="0.2">
      <c r="B79" s="4">
        <v>77</v>
      </c>
      <c r="C79" s="4">
        <v>1091</v>
      </c>
      <c r="D79" s="5">
        <v>44244</v>
      </c>
      <c r="E79" s="4">
        <v>2500</v>
      </c>
      <c r="F79" s="4">
        <v>12</v>
      </c>
      <c r="G79" s="23" t="str">
        <f t="shared" si="8"/>
        <v>Dell Technologies</v>
      </c>
      <c r="H79" s="23" t="s">
        <v>275</v>
      </c>
      <c r="I79" s="23" t="str">
        <f t="shared" si="7"/>
        <v>60" HDTV</v>
      </c>
      <c r="J79" s="23" t="s">
        <v>241</v>
      </c>
      <c r="K79" s="23" t="s">
        <v>276</v>
      </c>
      <c r="L79" s="23">
        <v>51287</v>
      </c>
      <c r="M79" s="23" t="s">
        <v>212</v>
      </c>
      <c r="N79" s="8">
        <v>6065.33</v>
      </c>
      <c r="O79" s="4">
        <v>3</v>
      </c>
      <c r="P79" s="8">
        <v>19395.989999999998</v>
      </c>
      <c r="Q79" s="8">
        <v>21723.5088</v>
      </c>
    </row>
    <row r="80" spans="2:19" x14ac:dyDescent="0.2">
      <c r="B80" s="1">
        <v>78</v>
      </c>
      <c r="C80" s="1">
        <v>1102</v>
      </c>
      <c r="D80" s="2">
        <v>44253</v>
      </c>
      <c r="E80" s="1">
        <v>2600</v>
      </c>
      <c r="F80" s="1">
        <v>26</v>
      </c>
      <c r="G80" s="23" t="str">
        <f t="shared" si="8"/>
        <v>LG Electronics</v>
      </c>
      <c r="H80" s="23" t="s">
        <v>78</v>
      </c>
      <c r="I80" s="23" t="str">
        <f t="shared" si="7"/>
        <v>Mini Tablet</v>
      </c>
      <c r="J80" s="23" t="s">
        <v>13</v>
      </c>
      <c r="K80" s="23" t="s">
        <v>79</v>
      </c>
      <c r="L80" s="23">
        <v>2136</v>
      </c>
      <c r="M80" s="23" t="s">
        <v>157</v>
      </c>
      <c r="N80" s="9">
        <v>374.63</v>
      </c>
      <c r="O80" s="1">
        <v>6</v>
      </c>
      <c r="P80" s="9">
        <v>2247.7800000000002</v>
      </c>
      <c r="Q80" s="9">
        <f>P80*1.12</f>
        <v>2517.5136000000007</v>
      </c>
    </row>
    <row r="81" spans="2:17" x14ac:dyDescent="0.2">
      <c r="B81" s="1">
        <v>79</v>
      </c>
      <c r="C81" s="1">
        <v>1102</v>
      </c>
      <c r="D81" s="2">
        <v>44253</v>
      </c>
      <c r="E81" s="1">
        <v>2600</v>
      </c>
      <c r="F81" s="1">
        <v>26</v>
      </c>
      <c r="G81" s="23" t="str">
        <f t="shared" si="8"/>
        <v>LG Electronics</v>
      </c>
      <c r="H81" s="23" t="s">
        <v>78</v>
      </c>
      <c r="I81" s="23" t="str">
        <f t="shared" si="7"/>
        <v>Mini Tablet</v>
      </c>
      <c r="J81" s="23" t="s">
        <v>13</v>
      </c>
      <c r="K81" s="23" t="s">
        <v>79</v>
      </c>
      <c r="L81" s="23">
        <v>2136</v>
      </c>
      <c r="M81" s="23" t="s">
        <v>158</v>
      </c>
      <c r="N81" s="9">
        <v>374.63</v>
      </c>
      <c r="O81" s="1">
        <v>6</v>
      </c>
      <c r="P81" s="9">
        <v>2247.7800000000002</v>
      </c>
      <c r="Q81" s="9">
        <v>2517.5136000000002</v>
      </c>
    </row>
    <row r="82" spans="2:17" x14ac:dyDescent="0.2">
      <c r="B82" s="1">
        <v>80</v>
      </c>
      <c r="C82" s="1">
        <v>1102</v>
      </c>
      <c r="D82" s="2">
        <v>44253</v>
      </c>
      <c r="E82" s="1">
        <v>2600</v>
      </c>
      <c r="F82" s="1">
        <v>26</v>
      </c>
      <c r="G82" s="23" t="str">
        <f t="shared" si="8"/>
        <v>LG Electronics</v>
      </c>
      <c r="H82" s="23" t="s">
        <v>78</v>
      </c>
      <c r="I82" s="23" t="str">
        <f t="shared" si="7"/>
        <v>Mini Tablet</v>
      </c>
      <c r="J82" s="23" t="s">
        <v>13</v>
      </c>
      <c r="K82" s="23" t="s">
        <v>79</v>
      </c>
      <c r="L82" s="23">
        <v>2136</v>
      </c>
      <c r="M82" s="23" t="s">
        <v>161</v>
      </c>
      <c r="N82" s="9">
        <v>374.63</v>
      </c>
      <c r="O82" s="1">
        <v>6</v>
      </c>
      <c r="P82" s="9">
        <v>2247.7800000000002</v>
      </c>
      <c r="Q82" s="9">
        <v>2517.5136000000002</v>
      </c>
    </row>
    <row r="83" spans="2:17" x14ac:dyDescent="0.2">
      <c r="B83" s="1">
        <v>81</v>
      </c>
      <c r="C83" s="1">
        <v>1102</v>
      </c>
      <c r="D83" s="2">
        <v>44253</v>
      </c>
      <c r="E83" s="1">
        <v>2600</v>
      </c>
      <c r="F83" s="1">
        <v>26</v>
      </c>
      <c r="G83" s="23" t="str">
        <f t="shared" si="8"/>
        <v>LG Electronics</v>
      </c>
      <c r="H83" s="23" t="s">
        <v>78</v>
      </c>
      <c r="I83" s="23" t="str">
        <f t="shared" si="7"/>
        <v>Mini Tablet</v>
      </c>
      <c r="J83" s="23" t="s">
        <v>13</v>
      </c>
      <c r="K83" s="23" t="s">
        <v>79</v>
      </c>
      <c r="L83" s="23">
        <v>2136</v>
      </c>
      <c r="M83" s="23" t="s">
        <v>162</v>
      </c>
      <c r="N83" s="9">
        <v>374.63</v>
      </c>
      <c r="O83" s="1">
        <v>6</v>
      </c>
      <c r="P83" s="9">
        <v>2247.7800000000002</v>
      </c>
      <c r="Q83" s="9">
        <v>2517.5136000000002</v>
      </c>
    </row>
    <row r="84" spans="2:17" x14ac:dyDescent="0.2">
      <c r="B84" s="1">
        <v>82</v>
      </c>
      <c r="C84" s="1">
        <v>1102</v>
      </c>
      <c r="D84" s="2">
        <v>44253</v>
      </c>
      <c r="E84" s="1">
        <v>2600</v>
      </c>
      <c r="F84" s="1">
        <v>26</v>
      </c>
      <c r="G84" s="23" t="str">
        <f t="shared" si="8"/>
        <v>LG Electronics</v>
      </c>
      <c r="H84" s="23" t="s">
        <v>78</v>
      </c>
      <c r="I84" s="23" t="str">
        <f t="shared" si="7"/>
        <v>Mini Tablet</v>
      </c>
      <c r="J84" s="23" t="s">
        <v>13</v>
      </c>
      <c r="K84" s="23" t="s">
        <v>79</v>
      </c>
      <c r="L84" s="23">
        <v>2136</v>
      </c>
      <c r="M84" s="23" t="s">
        <v>164</v>
      </c>
      <c r="N84" s="9">
        <v>374.63</v>
      </c>
      <c r="O84" s="1">
        <v>6</v>
      </c>
      <c r="P84" s="9">
        <v>2247.7800000000002</v>
      </c>
      <c r="Q84" s="9">
        <v>2517.5136000000002</v>
      </c>
    </row>
    <row r="85" spans="2:17" x14ac:dyDescent="0.2">
      <c r="B85" s="1">
        <v>83</v>
      </c>
      <c r="C85" s="1">
        <v>1102</v>
      </c>
      <c r="D85" s="2">
        <v>44253</v>
      </c>
      <c r="E85" s="1">
        <v>2600</v>
      </c>
      <c r="F85" s="1">
        <v>26</v>
      </c>
      <c r="G85" s="23" t="str">
        <f t="shared" si="8"/>
        <v>LG Electronics</v>
      </c>
      <c r="H85" s="23" t="s">
        <v>78</v>
      </c>
      <c r="I85" s="23" t="str">
        <f t="shared" si="7"/>
        <v>Mini Tablet</v>
      </c>
      <c r="J85" s="23" t="s">
        <v>13</v>
      </c>
      <c r="K85" s="23" t="s">
        <v>79</v>
      </c>
      <c r="L85" s="23">
        <v>2136</v>
      </c>
      <c r="M85" s="23" t="s">
        <v>165</v>
      </c>
      <c r="N85" s="9">
        <v>374.63</v>
      </c>
      <c r="O85" s="1">
        <v>6</v>
      </c>
      <c r="P85" s="9">
        <v>2247.7800000000002</v>
      </c>
      <c r="Q85" s="9">
        <v>2517.5136000000002</v>
      </c>
    </row>
    <row r="86" spans="2:17" x14ac:dyDescent="0.2">
      <c r="B86" s="4">
        <v>84</v>
      </c>
      <c r="C86" s="4">
        <v>1105</v>
      </c>
      <c r="D86" s="5">
        <v>44253</v>
      </c>
      <c r="E86" s="4">
        <v>2700</v>
      </c>
      <c r="F86" s="4">
        <v>13</v>
      </c>
      <c r="G86" s="23" t="str">
        <f t="shared" si="8"/>
        <v>Dell Technologies</v>
      </c>
      <c r="H86" s="23" t="s">
        <v>80</v>
      </c>
      <c r="I86" s="23" t="str">
        <f t="shared" si="7"/>
        <v>Mini Tablet</v>
      </c>
      <c r="J86" s="23" t="s">
        <v>13</v>
      </c>
      <c r="K86" s="23" t="s">
        <v>81</v>
      </c>
      <c r="L86" s="23">
        <v>8211010</v>
      </c>
      <c r="M86" s="23" t="s">
        <v>231</v>
      </c>
      <c r="N86" s="8">
        <v>499.5</v>
      </c>
      <c r="O86" s="4">
        <v>3</v>
      </c>
      <c r="P86" s="8">
        <v>1498.5</v>
      </c>
      <c r="Q86" s="8">
        <v>1678.32</v>
      </c>
    </row>
    <row r="87" spans="2:17" x14ac:dyDescent="0.2">
      <c r="B87" s="4">
        <v>85</v>
      </c>
      <c r="C87" s="4">
        <v>1105</v>
      </c>
      <c r="D87" s="5">
        <v>44253</v>
      </c>
      <c r="E87" s="4">
        <v>2700</v>
      </c>
      <c r="F87" s="4">
        <v>13</v>
      </c>
      <c r="G87" s="23" t="str">
        <f t="shared" si="8"/>
        <v>Dell Technologies</v>
      </c>
      <c r="H87" s="23" t="s">
        <v>80</v>
      </c>
      <c r="I87" s="23" t="str">
        <f t="shared" si="7"/>
        <v>Mini Tablet</v>
      </c>
      <c r="J87" s="23" t="s">
        <v>13</v>
      </c>
      <c r="K87" s="23" t="s">
        <v>81</v>
      </c>
      <c r="L87" s="23">
        <v>8211010</v>
      </c>
      <c r="M87" s="23" t="s">
        <v>213</v>
      </c>
      <c r="N87" s="8">
        <v>499.5</v>
      </c>
      <c r="O87" s="4">
        <v>3</v>
      </c>
      <c r="P87" s="8">
        <v>1498.5</v>
      </c>
      <c r="Q87" s="8">
        <v>1678.32</v>
      </c>
    </row>
    <row r="88" spans="2:17" x14ac:dyDescent="0.2">
      <c r="B88" s="4">
        <v>86</v>
      </c>
      <c r="C88" s="4">
        <v>1105</v>
      </c>
      <c r="D88" s="5">
        <v>44253</v>
      </c>
      <c r="E88" s="4">
        <v>2700</v>
      </c>
      <c r="F88" s="4">
        <v>13</v>
      </c>
      <c r="G88" s="23" t="str">
        <f t="shared" si="8"/>
        <v>Dell Technologies</v>
      </c>
      <c r="H88" s="23" t="s">
        <v>80</v>
      </c>
      <c r="I88" s="23" t="str">
        <f t="shared" si="7"/>
        <v>Mini Tablet</v>
      </c>
      <c r="J88" s="23" t="s">
        <v>13</v>
      </c>
      <c r="K88" s="23" t="s">
        <v>81</v>
      </c>
      <c r="L88" s="23">
        <v>8211010</v>
      </c>
      <c r="M88" s="23" t="s">
        <v>214</v>
      </c>
      <c r="N88" s="8">
        <v>499.5</v>
      </c>
      <c r="O88" s="4">
        <v>3</v>
      </c>
      <c r="P88" s="8">
        <v>1498.5</v>
      </c>
      <c r="Q88" s="8">
        <v>1678.32</v>
      </c>
    </row>
    <row r="89" spans="2:17" x14ac:dyDescent="0.2">
      <c r="B89" s="1">
        <v>87</v>
      </c>
      <c r="C89" s="1">
        <v>1107</v>
      </c>
      <c r="D89" s="2">
        <v>44260</v>
      </c>
      <c r="E89" s="1">
        <v>2800</v>
      </c>
      <c r="F89" s="1">
        <v>26</v>
      </c>
      <c r="G89" s="23" t="str">
        <f t="shared" si="8"/>
        <v>LG Electronics</v>
      </c>
      <c r="H89" s="23" t="s">
        <v>78</v>
      </c>
      <c r="I89" s="23" t="str">
        <f t="shared" si="7"/>
        <v>Mini Tablet</v>
      </c>
      <c r="J89" s="23" t="s">
        <v>13</v>
      </c>
      <c r="K89" s="23" t="s">
        <v>79</v>
      </c>
      <c r="L89" s="23">
        <v>2136</v>
      </c>
      <c r="M89" s="23" t="s">
        <v>159</v>
      </c>
      <c r="N89" s="9">
        <v>374.63</v>
      </c>
      <c r="O89" s="1">
        <v>3</v>
      </c>
      <c r="P89" s="9">
        <v>1123.8899999999999</v>
      </c>
      <c r="Q89" s="9">
        <v>1258.7567999999999</v>
      </c>
    </row>
    <row r="90" spans="2:17" x14ac:dyDescent="0.2">
      <c r="B90" s="1">
        <v>88</v>
      </c>
      <c r="C90" s="1">
        <v>1107</v>
      </c>
      <c r="D90" s="2">
        <v>44260</v>
      </c>
      <c r="E90" s="1">
        <v>2800</v>
      </c>
      <c r="F90" s="1">
        <v>26</v>
      </c>
      <c r="G90" s="23" t="str">
        <f t="shared" si="8"/>
        <v>LG Electronics</v>
      </c>
      <c r="H90" s="23" t="s">
        <v>78</v>
      </c>
      <c r="I90" s="23" t="str">
        <f t="shared" si="7"/>
        <v>Mini Tablet</v>
      </c>
      <c r="J90" s="23" t="s">
        <v>13</v>
      </c>
      <c r="K90" s="23" t="s">
        <v>79</v>
      </c>
      <c r="L90" s="23">
        <v>2136</v>
      </c>
      <c r="M90" s="23" t="s">
        <v>160</v>
      </c>
      <c r="N90" s="9">
        <v>374.63</v>
      </c>
      <c r="O90" s="1">
        <v>3</v>
      </c>
      <c r="P90" s="9">
        <v>1123.8899999999999</v>
      </c>
      <c r="Q90" s="9">
        <v>1258.7567999999999</v>
      </c>
    </row>
    <row r="91" spans="2:17" x14ac:dyDescent="0.2">
      <c r="B91" s="1">
        <v>89</v>
      </c>
      <c r="C91" s="1">
        <v>1107</v>
      </c>
      <c r="D91" s="2">
        <v>44260</v>
      </c>
      <c r="E91" s="1">
        <v>2800</v>
      </c>
      <c r="F91" s="1">
        <v>26</v>
      </c>
      <c r="G91" s="23" t="str">
        <f t="shared" si="8"/>
        <v>LG Electronics</v>
      </c>
      <c r="H91" s="23" t="s">
        <v>78</v>
      </c>
      <c r="I91" s="23" t="str">
        <f t="shared" si="7"/>
        <v>Mini Tablet</v>
      </c>
      <c r="J91" s="23" t="s">
        <v>13</v>
      </c>
      <c r="K91" s="23" t="s">
        <v>79</v>
      </c>
      <c r="L91" s="23">
        <v>2136</v>
      </c>
      <c r="M91" s="23" t="s">
        <v>163</v>
      </c>
      <c r="N91" s="9">
        <v>374.63</v>
      </c>
      <c r="O91" s="1">
        <v>3</v>
      </c>
      <c r="P91" s="9">
        <v>1123.8899999999999</v>
      </c>
      <c r="Q91" s="9">
        <v>1258.7567999999999</v>
      </c>
    </row>
    <row r="92" spans="2:17" x14ac:dyDescent="0.2">
      <c r="B92" s="4">
        <v>90</v>
      </c>
      <c r="C92" s="4">
        <v>1111</v>
      </c>
      <c r="D92" s="5">
        <v>44253</v>
      </c>
      <c r="E92" s="4">
        <v>2900</v>
      </c>
      <c r="F92" s="4">
        <v>28</v>
      </c>
      <c r="G92" s="23" t="str">
        <f t="shared" si="8"/>
        <v>LG Electronics</v>
      </c>
      <c r="H92" s="23" t="s">
        <v>33</v>
      </c>
      <c r="I92" s="23" t="str">
        <f t="shared" si="7"/>
        <v>Really Smartphone</v>
      </c>
      <c r="J92" s="23" t="s">
        <v>19</v>
      </c>
      <c r="K92" s="23" t="s">
        <v>82</v>
      </c>
      <c r="L92" s="23">
        <v>41398</v>
      </c>
      <c r="M92" s="23" t="s">
        <v>168</v>
      </c>
      <c r="N92" s="8">
        <v>1200</v>
      </c>
      <c r="O92" s="4">
        <v>2</v>
      </c>
      <c r="P92" s="8">
        <v>2400</v>
      </c>
      <c r="Q92" s="8">
        <v>2688</v>
      </c>
    </row>
    <row r="93" spans="2:17" x14ac:dyDescent="0.2">
      <c r="B93" s="4">
        <v>91</v>
      </c>
      <c r="C93" s="4">
        <v>1111</v>
      </c>
      <c r="D93" s="5">
        <v>44253</v>
      </c>
      <c r="E93" s="4">
        <v>2900</v>
      </c>
      <c r="F93" s="4">
        <v>28</v>
      </c>
      <c r="G93" s="23" t="str">
        <f t="shared" si="8"/>
        <v>LG Electronics</v>
      </c>
      <c r="H93" s="23" t="s">
        <v>33</v>
      </c>
      <c r="I93" s="23" t="str">
        <f t="shared" si="7"/>
        <v>Really Smartphone</v>
      </c>
      <c r="J93" s="23" t="s">
        <v>19</v>
      </c>
      <c r="K93" s="23" t="s">
        <v>82</v>
      </c>
      <c r="L93" s="23">
        <v>41398</v>
      </c>
      <c r="M93" s="23" t="s">
        <v>169</v>
      </c>
      <c r="N93" s="8">
        <v>1200</v>
      </c>
      <c r="O93" s="4">
        <v>2</v>
      </c>
      <c r="P93" s="8">
        <v>2400</v>
      </c>
      <c r="Q93" s="8">
        <v>2688</v>
      </c>
    </row>
    <row r="94" spans="2:17" x14ac:dyDescent="0.2">
      <c r="B94" s="4">
        <v>92</v>
      </c>
      <c r="C94" s="4">
        <v>1111</v>
      </c>
      <c r="D94" s="5">
        <v>44253</v>
      </c>
      <c r="E94" s="4">
        <v>2900</v>
      </c>
      <c r="F94" s="4">
        <v>43</v>
      </c>
      <c r="G94" s="23" t="str">
        <f t="shared" si="8"/>
        <v>Samsung Electronics</v>
      </c>
      <c r="H94" s="23" t="s">
        <v>83</v>
      </c>
      <c r="I94" s="23" t="str">
        <f t="shared" si="7"/>
        <v>Super Tablet</v>
      </c>
      <c r="J94" s="23" t="s">
        <v>13</v>
      </c>
      <c r="K94" s="23" t="s">
        <v>84</v>
      </c>
      <c r="L94" s="23">
        <v>8335</v>
      </c>
      <c r="M94" s="23" t="s">
        <v>194</v>
      </c>
      <c r="N94" s="8">
        <v>1435</v>
      </c>
      <c r="O94" s="4">
        <v>-1</v>
      </c>
      <c r="P94" s="8">
        <v>2400</v>
      </c>
      <c r="Q94" s="8">
        <v>2688</v>
      </c>
    </row>
    <row r="95" spans="2:17" x14ac:dyDescent="0.2">
      <c r="B95" s="4">
        <v>93</v>
      </c>
      <c r="C95" s="4">
        <v>1111</v>
      </c>
      <c r="D95" s="5">
        <v>44253</v>
      </c>
      <c r="E95" s="4">
        <v>2900</v>
      </c>
      <c r="F95" s="4">
        <v>43</v>
      </c>
      <c r="G95" s="23" t="str">
        <f t="shared" si="8"/>
        <v>Samsung Electronics</v>
      </c>
      <c r="H95" s="23" t="s">
        <v>83</v>
      </c>
      <c r="I95" s="23" t="str">
        <f t="shared" si="7"/>
        <v>Super Tablet</v>
      </c>
      <c r="J95" s="23" t="s">
        <v>13</v>
      </c>
      <c r="K95" s="23" t="s">
        <v>84</v>
      </c>
      <c r="L95" s="23">
        <v>8335</v>
      </c>
      <c r="M95" s="23" t="s">
        <v>195</v>
      </c>
      <c r="N95" s="8">
        <v>1435</v>
      </c>
      <c r="O95" s="4">
        <v>1</v>
      </c>
      <c r="P95" s="8">
        <v>2400</v>
      </c>
      <c r="Q95" s="8">
        <v>2688</v>
      </c>
    </row>
    <row r="96" spans="2:17" x14ac:dyDescent="0.2">
      <c r="B96" s="1">
        <v>94</v>
      </c>
      <c r="C96" s="1">
        <v>1114</v>
      </c>
      <c r="D96" s="2">
        <v>44263</v>
      </c>
      <c r="E96" s="1">
        <v>3000</v>
      </c>
      <c r="F96" s="1">
        <v>27</v>
      </c>
      <c r="G96" s="23" t="str">
        <f t="shared" si="8"/>
        <v>LG Electronics</v>
      </c>
      <c r="H96" s="23" t="s">
        <v>85</v>
      </c>
      <c r="I96" s="23" t="str">
        <f t="shared" si="7"/>
        <v>Not-as Smartphone</v>
      </c>
      <c r="J96" s="23" t="s">
        <v>19</v>
      </c>
      <c r="K96" s="23" t="s">
        <v>86</v>
      </c>
      <c r="L96" s="23">
        <v>2124</v>
      </c>
      <c r="M96" s="23" t="s">
        <v>166</v>
      </c>
      <c r="N96" s="9">
        <v>358.74</v>
      </c>
      <c r="O96" s="1">
        <v>2</v>
      </c>
      <c r="P96" s="9">
        <v>717.48</v>
      </c>
      <c r="Q96" s="9">
        <v>803.57760000000007</v>
      </c>
    </row>
    <row r="97" spans="2:17" x14ac:dyDescent="0.2">
      <c r="B97" s="1">
        <v>95</v>
      </c>
      <c r="C97" s="1">
        <v>1114</v>
      </c>
      <c r="D97" s="2">
        <v>44263</v>
      </c>
      <c r="E97" s="1">
        <v>3000</v>
      </c>
      <c r="F97" s="1">
        <v>27</v>
      </c>
      <c r="G97" s="23" t="str">
        <f t="shared" si="8"/>
        <v>LG Electronics</v>
      </c>
      <c r="H97" s="23" t="s">
        <v>85</v>
      </c>
      <c r="I97" s="23" t="str">
        <f t="shared" si="7"/>
        <v>Not-as Smartphone</v>
      </c>
      <c r="J97" s="23" t="s">
        <v>19</v>
      </c>
      <c r="K97" s="23" t="s">
        <v>86</v>
      </c>
      <c r="L97" s="23">
        <v>2124</v>
      </c>
      <c r="M97" s="23" t="s">
        <v>167</v>
      </c>
      <c r="N97" s="9">
        <v>358.74</v>
      </c>
      <c r="O97" s="1">
        <v>2</v>
      </c>
      <c r="P97" s="9">
        <v>717.48</v>
      </c>
      <c r="Q97" s="9">
        <v>803.57760000000007</v>
      </c>
    </row>
    <row r="98" spans="2:17" x14ac:dyDescent="0.2">
      <c r="B98" s="4">
        <v>96</v>
      </c>
      <c r="C98" s="4">
        <v>1117</v>
      </c>
      <c r="D98" s="5">
        <v>44259</v>
      </c>
      <c r="E98" s="4">
        <v>3100</v>
      </c>
      <c r="F98" s="4">
        <v>18</v>
      </c>
      <c r="G98" s="23" t="str">
        <f t="shared" ref="G98:G105" si="9">MID(H98, 1, FIND(" ", H98)-1)</f>
        <v>Hitachi</v>
      </c>
      <c r="H98" s="23" t="s">
        <v>47</v>
      </c>
      <c r="I98" s="23" t="str">
        <f t="shared" si="7"/>
        <v>Dryer</v>
      </c>
      <c r="J98" s="23" t="s">
        <v>267</v>
      </c>
      <c r="K98" s="23" t="s">
        <v>87</v>
      </c>
      <c r="L98" s="23">
        <v>8359</v>
      </c>
      <c r="M98" s="23" t="s">
        <v>221</v>
      </c>
      <c r="N98" s="8">
        <v>710</v>
      </c>
      <c r="O98" s="4">
        <v>-1</v>
      </c>
      <c r="P98" s="8">
        <v>3000</v>
      </c>
      <c r="Q98" s="8">
        <v>3360</v>
      </c>
    </row>
    <row r="99" spans="2:17" x14ac:dyDescent="0.2">
      <c r="B99" s="4">
        <v>97</v>
      </c>
      <c r="C99" s="4">
        <v>1117</v>
      </c>
      <c r="D99" s="5">
        <v>44259</v>
      </c>
      <c r="E99" s="4">
        <v>3100</v>
      </c>
      <c r="F99" s="4">
        <v>18</v>
      </c>
      <c r="G99" s="23" t="str">
        <f t="shared" si="9"/>
        <v>Hitachi</v>
      </c>
      <c r="H99" s="23" t="s">
        <v>47</v>
      </c>
      <c r="I99" s="23" t="str">
        <f t="shared" ref="I99:I122" si="10">TRIM(SUBSTITUTE(H99,G99,""))</f>
        <v>Dryer</v>
      </c>
      <c r="J99" s="23" t="s">
        <v>267</v>
      </c>
      <c r="K99" s="23" t="s">
        <v>87</v>
      </c>
      <c r="L99" s="23">
        <v>8359</v>
      </c>
      <c r="M99" s="23" t="s">
        <v>222</v>
      </c>
      <c r="N99" s="8">
        <v>710</v>
      </c>
      <c r="O99" s="4">
        <v>1</v>
      </c>
      <c r="P99" s="8">
        <v>3000</v>
      </c>
      <c r="Q99" s="8">
        <v>3360</v>
      </c>
    </row>
    <row r="100" spans="2:17" x14ac:dyDescent="0.2">
      <c r="B100" s="4">
        <v>98</v>
      </c>
      <c r="C100" s="4">
        <v>1117</v>
      </c>
      <c r="D100" s="5">
        <v>44259</v>
      </c>
      <c r="E100" s="4">
        <v>3100</v>
      </c>
      <c r="F100" s="4">
        <v>48</v>
      </c>
      <c r="G100" s="23" t="str">
        <f t="shared" si="9"/>
        <v>Sony</v>
      </c>
      <c r="H100" s="23" t="s">
        <v>53</v>
      </c>
      <c r="I100" s="23" t="str">
        <f t="shared" si="10"/>
        <v>Super Tablet</v>
      </c>
      <c r="J100" s="23" t="s">
        <v>13</v>
      </c>
      <c r="K100" s="23" t="s">
        <v>88</v>
      </c>
      <c r="L100" s="23">
        <v>8355</v>
      </c>
      <c r="M100" s="23" t="s">
        <v>206</v>
      </c>
      <c r="N100" s="8">
        <v>1500</v>
      </c>
      <c r="O100" s="4">
        <v>2</v>
      </c>
      <c r="P100" s="8">
        <v>3000</v>
      </c>
      <c r="Q100" s="8">
        <v>3360</v>
      </c>
    </row>
    <row r="101" spans="2:17" x14ac:dyDescent="0.2">
      <c r="B101" s="4">
        <v>99</v>
      </c>
      <c r="C101" s="4">
        <v>1117</v>
      </c>
      <c r="D101" s="5">
        <v>44259</v>
      </c>
      <c r="E101" s="4">
        <v>3100</v>
      </c>
      <c r="F101" s="4">
        <v>48</v>
      </c>
      <c r="G101" s="23" t="str">
        <f t="shared" si="9"/>
        <v>Sony</v>
      </c>
      <c r="H101" s="23" t="s">
        <v>53</v>
      </c>
      <c r="I101" s="23" t="str">
        <f t="shared" si="10"/>
        <v>Super Tablet</v>
      </c>
      <c r="J101" s="23" t="s">
        <v>13</v>
      </c>
      <c r="K101" s="23" t="s">
        <v>88</v>
      </c>
      <c r="L101" s="23">
        <v>8355</v>
      </c>
      <c r="M101" s="23" t="s">
        <v>207</v>
      </c>
      <c r="N101" s="8">
        <v>1500</v>
      </c>
      <c r="O101" s="4">
        <v>2</v>
      </c>
      <c r="P101" s="8">
        <v>3000</v>
      </c>
      <c r="Q101" s="8">
        <v>3360</v>
      </c>
    </row>
    <row r="102" spans="2:17" x14ac:dyDescent="0.2">
      <c r="B102" s="1">
        <v>100</v>
      </c>
      <c r="C102" s="1">
        <v>1119</v>
      </c>
      <c r="D102" s="2">
        <v>44259</v>
      </c>
      <c r="E102" s="1">
        <v>3200</v>
      </c>
      <c r="F102" s="1">
        <v>18</v>
      </c>
      <c r="G102" s="23" t="str">
        <f t="shared" si="9"/>
        <v>Hitachi</v>
      </c>
      <c r="H102" s="23" t="s">
        <v>47</v>
      </c>
      <c r="I102" s="23" t="str">
        <f t="shared" si="10"/>
        <v>Dryer</v>
      </c>
      <c r="J102" s="23" t="s">
        <v>267</v>
      </c>
      <c r="K102" s="23" t="s">
        <v>87</v>
      </c>
      <c r="L102" s="23">
        <v>8359</v>
      </c>
      <c r="M102" s="23" t="s">
        <v>223</v>
      </c>
      <c r="N102" s="9">
        <v>710</v>
      </c>
      <c r="O102" s="1">
        <v>1</v>
      </c>
      <c r="P102" s="9">
        <v>3710</v>
      </c>
      <c r="Q102" s="9">
        <v>4155.2</v>
      </c>
    </row>
    <row r="103" spans="2:17" x14ac:dyDescent="0.2">
      <c r="B103" s="1">
        <v>101</v>
      </c>
      <c r="C103" s="1">
        <v>1119</v>
      </c>
      <c r="D103" s="2">
        <v>44259</v>
      </c>
      <c r="E103" s="1">
        <v>3200</v>
      </c>
      <c r="F103" s="1">
        <v>39</v>
      </c>
      <c r="G103" s="23" t="str">
        <f t="shared" si="9"/>
        <v>Panasonic</v>
      </c>
      <c r="H103" s="23" t="s">
        <v>90</v>
      </c>
      <c r="I103" s="23" t="str">
        <f t="shared" si="10"/>
        <v>Super Tablet</v>
      </c>
      <c r="J103" s="23" t="s">
        <v>13</v>
      </c>
      <c r="K103" s="23" t="s">
        <v>91</v>
      </c>
      <c r="L103" s="23">
        <v>41406</v>
      </c>
      <c r="M103" s="23" t="s">
        <v>189</v>
      </c>
      <c r="N103" s="9">
        <v>1500</v>
      </c>
      <c r="O103" s="1">
        <v>2</v>
      </c>
      <c r="P103" s="9">
        <v>3710</v>
      </c>
      <c r="Q103" s="9">
        <v>4155.2</v>
      </c>
    </row>
    <row r="104" spans="2:17" x14ac:dyDescent="0.2">
      <c r="B104" s="1">
        <v>102</v>
      </c>
      <c r="C104" s="1">
        <v>1119</v>
      </c>
      <c r="D104" s="2">
        <v>44259</v>
      </c>
      <c r="E104" s="1">
        <v>3200</v>
      </c>
      <c r="F104" s="1">
        <v>39</v>
      </c>
      <c r="G104" s="23" t="str">
        <f t="shared" si="9"/>
        <v>Panasonic</v>
      </c>
      <c r="H104" s="23" t="s">
        <v>90</v>
      </c>
      <c r="I104" s="23" t="str">
        <f t="shared" si="10"/>
        <v>Super Tablet</v>
      </c>
      <c r="J104" s="23" t="s">
        <v>13</v>
      </c>
      <c r="K104" s="23" t="s">
        <v>91</v>
      </c>
      <c r="L104" s="23">
        <v>41406</v>
      </c>
      <c r="M104" s="23" t="s">
        <v>190</v>
      </c>
      <c r="N104" s="9">
        <v>1500</v>
      </c>
      <c r="O104" s="1">
        <v>2</v>
      </c>
      <c r="P104" s="9">
        <v>3710</v>
      </c>
      <c r="Q104" s="9">
        <v>4155.2</v>
      </c>
    </row>
    <row r="105" spans="2:17" x14ac:dyDescent="0.2">
      <c r="B105" s="4">
        <v>103</v>
      </c>
      <c r="C105" s="4">
        <v>1150</v>
      </c>
      <c r="D105" s="5">
        <v>44313</v>
      </c>
      <c r="E105" s="4">
        <v>3300</v>
      </c>
      <c r="F105" s="4">
        <v>25</v>
      </c>
      <c r="G105" s="23" t="str">
        <f t="shared" si="9"/>
        <v>Intel</v>
      </c>
      <c r="H105" s="23" t="s">
        <v>92</v>
      </c>
      <c r="I105" s="23" t="str">
        <f t="shared" si="10"/>
        <v>Super Tablet</v>
      </c>
      <c r="J105" s="23" t="s">
        <v>13</v>
      </c>
      <c r="K105" s="23" t="s">
        <v>93</v>
      </c>
      <c r="L105" s="23">
        <v>8294</v>
      </c>
      <c r="M105" s="23" t="s">
        <v>230</v>
      </c>
      <c r="N105" s="8">
        <v>1414.11</v>
      </c>
      <c r="O105" s="4">
        <v>1</v>
      </c>
      <c r="P105" s="8">
        <v>1414.11</v>
      </c>
      <c r="Q105" s="8">
        <v>1583.8031999999998</v>
      </c>
    </row>
    <row r="106" spans="2:17" x14ac:dyDescent="0.2">
      <c r="B106" s="1">
        <v>104</v>
      </c>
      <c r="C106" s="1">
        <v>1151</v>
      </c>
      <c r="D106" s="2">
        <v>44314</v>
      </c>
      <c r="E106" s="1">
        <v>3400</v>
      </c>
      <c r="F106" s="1">
        <v>40</v>
      </c>
      <c r="G106" s="23" t="str">
        <f>MID(H106, 1, FIND(" ", H106, FIND(" ", H106)+1)-1)</f>
        <v>Samsung Electronics</v>
      </c>
      <c r="H106" s="23" t="s">
        <v>94</v>
      </c>
      <c r="I106" s="23" t="str">
        <f t="shared" si="10"/>
        <v>Barista Express</v>
      </c>
      <c r="J106" s="23" t="s">
        <v>1</v>
      </c>
      <c r="K106" s="23" t="s">
        <v>95</v>
      </c>
      <c r="L106" s="23">
        <v>1012</v>
      </c>
      <c r="M106" s="23" t="s">
        <v>96</v>
      </c>
      <c r="N106" s="9">
        <v>133.16999999999999</v>
      </c>
      <c r="O106" s="1">
        <v>1</v>
      </c>
      <c r="P106" s="9">
        <v>133.16999999999999</v>
      </c>
      <c r="Q106" s="9">
        <v>149.15039999999999</v>
      </c>
    </row>
    <row r="107" spans="2:17" x14ac:dyDescent="0.2">
      <c r="B107" s="4">
        <v>105</v>
      </c>
      <c r="C107" s="4">
        <v>1157</v>
      </c>
      <c r="D107" s="5">
        <v>44333</v>
      </c>
      <c r="E107" s="4">
        <v>3500</v>
      </c>
      <c r="F107" s="4">
        <v>35</v>
      </c>
      <c r="G107" s="23" t="str">
        <f t="shared" ref="G107:G113" si="11">MID(H107, 1, FIND(" ", H107)-1)</f>
        <v>Microsoft</v>
      </c>
      <c r="H107" s="23" t="s">
        <v>271</v>
      </c>
      <c r="I107" s="23" t="str">
        <f t="shared" si="10"/>
        <v>Really Smartphone X</v>
      </c>
      <c r="J107" s="23" t="s">
        <v>19</v>
      </c>
      <c r="K107" s="23" t="s">
        <v>67</v>
      </c>
      <c r="L107" s="23">
        <v>13628</v>
      </c>
      <c r="M107" s="23" t="s">
        <v>181</v>
      </c>
      <c r="N107" s="8">
        <v>1350</v>
      </c>
      <c r="O107" s="4">
        <v>1</v>
      </c>
      <c r="P107" s="8">
        <v>1350</v>
      </c>
      <c r="Q107" s="8">
        <v>1512</v>
      </c>
    </row>
    <row r="108" spans="2:17" x14ac:dyDescent="0.2">
      <c r="B108" s="1">
        <v>106</v>
      </c>
      <c r="C108" s="1">
        <v>1160</v>
      </c>
      <c r="D108" s="2">
        <v>44334</v>
      </c>
      <c r="E108" s="1">
        <v>3600</v>
      </c>
      <c r="F108" s="1">
        <v>46</v>
      </c>
      <c r="G108" s="23" t="str">
        <f t="shared" si="11"/>
        <v>Sony</v>
      </c>
      <c r="H108" s="23" t="s">
        <v>98</v>
      </c>
      <c r="I108" s="23" t="str">
        <f t="shared" si="10"/>
        <v>50" HDTV</v>
      </c>
      <c r="J108" s="23" t="s">
        <v>239</v>
      </c>
      <c r="K108" s="23" t="s">
        <v>99</v>
      </c>
      <c r="L108" s="23">
        <v>99999203</v>
      </c>
      <c r="M108" s="23" t="s">
        <v>199</v>
      </c>
      <c r="N108" s="9">
        <v>2100</v>
      </c>
      <c r="O108" s="1">
        <v>2</v>
      </c>
      <c r="P108" s="9">
        <v>84253.32</v>
      </c>
      <c r="Q108" s="9">
        <v>94363.718400000012</v>
      </c>
    </row>
    <row r="109" spans="2:17" x14ac:dyDescent="0.2">
      <c r="B109" s="1">
        <v>107</v>
      </c>
      <c r="C109" s="1">
        <v>1160</v>
      </c>
      <c r="D109" s="2">
        <v>44334</v>
      </c>
      <c r="E109" s="1">
        <v>3600</v>
      </c>
      <c r="F109" s="1">
        <v>46</v>
      </c>
      <c r="G109" s="23" t="str">
        <f t="shared" si="11"/>
        <v>Sony</v>
      </c>
      <c r="H109" s="23" t="s">
        <v>98</v>
      </c>
      <c r="I109" s="23" t="str">
        <f t="shared" si="10"/>
        <v>50" HDTV</v>
      </c>
      <c r="J109" s="23" t="s">
        <v>239</v>
      </c>
      <c r="K109" s="23" t="s">
        <v>99</v>
      </c>
      <c r="L109" s="23">
        <v>99999203</v>
      </c>
      <c r="M109" s="23" t="s">
        <v>200</v>
      </c>
      <c r="N109" s="9">
        <v>2100</v>
      </c>
      <c r="O109" s="1">
        <v>2</v>
      </c>
      <c r="P109" s="9">
        <v>84253.32</v>
      </c>
      <c r="Q109" s="9">
        <v>94363.718400000012</v>
      </c>
    </row>
    <row r="110" spans="2:17" x14ac:dyDescent="0.2">
      <c r="B110" s="1">
        <v>108</v>
      </c>
      <c r="C110" s="1">
        <v>1160</v>
      </c>
      <c r="D110" s="2">
        <v>44334</v>
      </c>
      <c r="E110" s="1">
        <v>3600</v>
      </c>
      <c r="F110" s="1">
        <v>47</v>
      </c>
      <c r="G110" s="23" t="str">
        <f t="shared" si="11"/>
        <v>Sony</v>
      </c>
      <c r="H110" s="23" t="s">
        <v>100</v>
      </c>
      <c r="I110" s="23" t="str">
        <f t="shared" si="10"/>
        <v>75" HDTV</v>
      </c>
      <c r="J110" s="23" t="s">
        <v>240</v>
      </c>
      <c r="K110" s="23" t="s">
        <v>102</v>
      </c>
      <c r="L110" s="23">
        <v>99999197</v>
      </c>
      <c r="M110" s="23" t="s">
        <v>201</v>
      </c>
      <c r="N110" s="9">
        <v>20013.330000000002</v>
      </c>
      <c r="O110" s="1">
        <v>4</v>
      </c>
      <c r="P110" s="9">
        <v>84253.32</v>
      </c>
      <c r="Q110" s="9">
        <v>94363.718400000012</v>
      </c>
    </row>
    <row r="111" spans="2:17" x14ac:dyDescent="0.2">
      <c r="B111" s="1">
        <v>109</v>
      </c>
      <c r="C111" s="1">
        <v>1160</v>
      </c>
      <c r="D111" s="2">
        <v>44334</v>
      </c>
      <c r="E111" s="1">
        <v>3600</v>
      </c>
      <c r="F111" s="1">
        <v>47</v>
      </c>
      <c r="G111" s="23" t="str">
        <f t="shared" si="11"/>
        <v>Sony</v>
      </c>
      <c r="H111" s="23" t="s">
        <v>100</v>
      </c>
      <c r="I111" s="23" t="str">
        <f t="shared" si="10"/>
        <v>75" HDTV</v>
      </c>
      <c r="J111" s="23" t="s">
        <v>240</v>
      </c>
      <c r="K111" s="23" t="s">
        <v>102</v>
      </c>
      <c r="L111" s="23">
        <v>99999197</v>
      </c>
      <c r="M111" s="23" t="s">
        <v>202</v>
      </c>
      <c r="N111" s="9">
        <v>20013.330000000002</v>
      </c>
      <c r="O111" s="1">
        <v>4</v>
      </c>
      <c r="P111" s="9">
        <v>84253.32</v>
      </c>
      <c r="Q111" s="9">
        <v>94363.718400000012</v>
      </c>
    </row>
    <row r="112" spans="2:17" x14ac:dyDescent="0.2">
      <c r="B112" s="1">
        <v>110</v>
      </c>
      <c r="C112" s="1">
        <v>1160</v>
      </c>
      <c r="D112" s="2">
        <v>44334</v>
      </c>
      <c r="E112" s="1">
        <v>3600</v>
      </c>
      <c r="F112" s="1">
        <v>47</v>
      </c>
      <c r="G112" s="23" t="str">
        <f t="shared" si="11"/>
        <v>Sony</v>
      </c>
      <c r="H112" s="23" t="s">
        <v>100</v>
      </c>
      <c r="I112" s="23" t="str">
        <f t="shared" si="10"/>
        <v>75" HDTV</v>
      </c>
      <c r="J112" s="23" t="s">
        <v>240</v>
      </c>
      <c r="K112" s="23" t="s">
        <v>102</v>
      </c>
      <c r="L112" s="23">
        <v>99999197</v>
      </c>
      <c r="M112" s="23" t="s">
        <v>203</v>
      </c>
      <c r="N112" s="9">
        <v>20013.330000000002</v>
      </c>
      <c r="O112" s="1">
        <v>4</v>
      </c>
      <c r="P112" s="9">
        <v>84253.32</v>
      </c>
      <c r="Q112" s="9">
        <v>94363.718400000012</v>
      </c>
    </row>
    <row r="113" spans="2:26" x14ac:dyDescent="0.2">
      <c r="B113" s="1">
        <v>111</v>
      </c>
      <c r="C113" s="1">
        <v>1160</v>
      </c>
      <c r="D113" s="2">
        <v>44334</v>
      </c>
      <c r="E113" s="1">
        <v>3600</v>
      </c>
      <c r="F113" s="1">
        <v>47</v>
      </c>
      <c r="G113" s="23" t="str">
        <f t="shared" si="11"/>
        <v>Sony</v>
      </c>
      <c r="H113" s="23" t="s">
        <v>100</v>
      </c>
      <c r="I113" s="23" t="str">
        <f t="shared" si="10"/>
        <v>75" HDTV</v>
      </c>
      <c r="J113" s="23" t="s">
        <v>240</v>
      </c>
      <c r="K113" s="23" t="s">
        <v>102</v>
      </c>
      <c r="L113" s="23">
        <v>99999197</v>
      </c>
      <c r="M113" s="23" t="s">
        <v>204</v>
      </c>
      <c r="N113" s="9">
        <v>20013.330000000002</v>
      </c>
      <c r="O113" s="1">
        <v>4</v>
      </c>
      <c r="P113" s="9">
        <v>84253.32</v>
      </c>
      <c r="Q113" s="9">
        <v>94363.718400000012</v>
      </c>
    </row>
    <row r="114" spans="2:26" x14ac:dyDescent="0.2">
      <c r="B114" s="4">
        <v>112</v>
      </c>
      <c r="C114" s="4">
        <v>1168</v>
      </c>
      <c r="D114" s="5">
        <v>44334</v>
      </c>
      <c r="E114" s="4">
        <v>3700</v>
      </c>
      <c r="F114" s="4">
        <v>1</v>
      </c>
      <c r="G114" s="23" t="str">
        <f t="shared" ref="G114:G122" si="12">MID(H114, 1, FIND(" ", H114, FIND(" ", H114)+1)-1)</f>
        <v>Apple Inc.</v>
      </c>
      <c r="H114" s="23" t="s">
        <v>103</v>
      </c>
      <c r="I114" s="23" t="str">
        <f t="shared" si="10"/>
        <v>Actually a Flipper</v>
      </c>
      <c r="J114" s="23" t="s">
        <v>19</v>
      </c>
      <c r="K114" s="23" t="s">
        <v>104</v>
      </c>
      <c r="L114" s="23">
        <v>2260</v>
      </c>
      <c r="M114" s="23" t="s">
        <v>105</v>
      </c>
      <c r="N114" s="8">
        <v>264.74</v>
      </c>
      <c r="O114" s="4">
        <v>2</v>
      </c>
      <c r="P114" s="8">
        <v>529.48</v>
      </c>
      <c r="Q114" s="8">
        <v>593.01760000000013</v>
      </c>
    </row>
    <row r="115" spans="2:26" x14ac:dyDescent="0.2">
      <c r="B115" s="4">
        <v>113</v>
      </c>
      <c r="C115" s="4">
        <v>1168</v>
      </c>
      <c r="D115" s="5">
        <v>44334</v>
      </c>
      <c r="E115" s="4">
        <v>3700</v>
      </c>
      <c r="F115" s="4">
        <v>1</v>
      </c>
      <c r="G115" s="23" t="str">
        <f t="shared" si="12"/>
        <v>Apple Inc.</v>
      </c>
      <c r="H115" s="23" t="s">
        <v>103</v>
      </c>
      <c r="I115" s="23" t="str">
        <f t="shared" si="10"/>
        <v>Actually a Flipper</v>
      </c>
      <c r="J115" s="23" t="s">
        <v>19</v>
      </c>
      <c r="K115" s="23" t="s">
        <v>104</v>
      </c>
      <c r="L115" s="23">
        <v>2260</v>
      </c>
      <c r="M115" s="23" t="s">
        <v>124</v>
      </c>
      <c r="N115" s="8">
        <v>264.74</v>
      </c>
      <c r="O115" s="4">
        <v>2</v>
      </c>
      <c r="P115" s="8">
        <v>529.48</v>
      </c>
      <c r="Q115" s="8">
        <v>593.01760000000013</v>
      </c>
    </row>
    <row r="116" spans="2:26" x14ac:dyDescent="0.2">
      <c r="B116" s="1">
        <v>114</v>
      </c>
      <c r="C116" s="1">
        <v>1169</v>
      </c>
      <c r="D116" s="2">
        <v>44334</v>
      </c>
      <c r="E116" s="1">
        <v>3800</v>
      </c>
      <c r="F116" s="1">
        <v>41</v>
      </c>
      <c r="G116" s="23" t="str">
        <f t="shared" si="12"/>
        <v>Samsung Electronics</v>
      </c>
      <c r="H116" s="23" t="s">
        <v>106</v>
      </c>
      <c r="I116" s="23" t="str">
        <f t="shared" si="10"/>
        <v>Mini Tablet</v>
      </c>
      <c r="J116" s="23" t="s">
        <v>13</v>
      </c>
      <c r="K116" s="23" t="s">
        <v>107</v>
      </c>
      <c r="L116" s="23">
        <v>2136</v>
      </c>
      <c r="M116" s="23" t="s">
        <v>191</v>
      </c>
      <c r="N116" s="9">
        <v>374.63</v>
      </c>
      <c r="O116" s="1">
        <v>1</v>
      </c>
      <c r="P116" s="9">
        <v>374.63</v>
      </c>
      <c r="Q116" s="9">
        <v>419.5856</v>
      </c>
    </row>
    <row r="117" spans="2:26" x14ac:dyDescent="0.2">
      <c r="B117" s="4">
        <v>115</v>
      </c>
      <c r="C117" s="4">
        <v>1170</v>
      </c>
      <c r="D117" s="5">
        <v>44334</v>
      </c>
      <c r="E117" s="4">
        <v>3900</v>
      </c>
      <c r="F117" s="4">
        <v>4</v>
      </c>
      <c r="G117" s="23" t="str">
        <f t="shared" si="12"/>
        <v>Apple Inc.</v>
      </c>
      <c r="H117" s="23" t="s">
        <v>277</v>
      </c>
      <c r="I117" s="23" t="str">
        <f t="shared" si="10"/>
        <v>Tiny Tablet</v>
      </c>
      <c r="J117" s="23" t="s">
        <v>13</v>
      </c>
      <c r="K117" s="23" t="s">
        <v>109</v>
      </c>
      <c r="L117" s="23">
        <v>2136</v>
      </c>
      <c r="M117" s="23" t="s">
        <v>209</v>
      </c>
      <c r="N117" s="8">
        <v>374.63</v>
      </c>
      <c r="O117" s="4">
        <v>1</v>
      </c>
      <c r="P117" s="8">
        <v>374.63</v>
      </c>
      <c r="Q117" s="8">
        <v>419.5856</v>
      </c>
    </row>
    <row r="118" spans="2:26" x14ac:dyDescent="0.2">
      <c r="B118" s="1">
        <v>116</v>
      </c>
      <c r="C118" s="1">
        <v>1171</v>
      </c>
      <c r="D118" s="2">
        <v>44334</v>
      </c>
      <c r="E118" s="1">
        <v>4000</v>
      </c>
      <c r="F118" s="1">
        <v>3</v>
      </c>
      <c r="G118" s="23" t="str">
        <f t="shared" si="12"/>
        <v>Apple Inc.</v>
      </c>
      <c r="H118" s="23" t="s">
        <v>108</v>
      </c>
      <c r="I118" s="23" t="str">
        <f t="shared" si="10"/>
        <v>Mini Tablet</v>
      </c>
      <c r="J118" s="23" t="s">
        <v>13</v>
      </c>
      <c r="K118" s="23" t="s">
        <v>110</v>
      </c>
      <c r="L118" s="23">
        <v>2123</v>
      </c>
      <c r="M118" s="23" t="s">
        <v>208</v>
      </c>
      <c r="N118" s="9">
        <v>424.58</v>
      </c>
      <c r="O118" s="1">
        <v>1</v>
      </c>
      <c r="P118" s="9">
        <v>424.58</v>
      </c>
      <c r="Q118" s="9">
        <v>475.52959999999996</v>
      </c>
    </row>
    <row r="119" spans="2:26" x14ac:dyDescent="0.2">
      <c r="B119" s="4">
        <v>117</v>
      </c>
      <c r="C119" s="4">
        <v>1173</v>
      </c>
      <c r="D119" s="5">
        <v>44334</v>
      </c>
      <c r="E119" s="4">
        <v>4100</v>
      </c>
      <c r="F119" s="4">
        <v>2</v>
      </c>
      <c r="G119" s="23" t="str">
        <f t="shared" si="12"/>
        <v>Apple Inc.</v>
      </c>
      <c r="H119" s="23" t="s">
        <v>242</v>
      </c>
      <c r="I119" s="23" t="str">
        <f t="shared" si="10"/>
        <v>Actually a Flipper 2</v>
      </c>
      <c r="J119" s="23" t="s">
        <v>19</v>
      </c>
      <c r="K119" s="23" t="s">
        <v>111</v>
      </c>
      <c r="L119" s="23">
        <v>2293</v>
      </c>
      <c r="M119" s="23" t="s">
        <v>125</v>
      </c>
      <c r="N119" s="8">
        <v>207.79</v>
      </c>
      <c r="O119" s="4">
        <v>4</v>
      </c>
      <c r="P119" s="8">
        <v>831.16</v>
      </c>
      <c r="Q119" s="8">
        <v>930.89919999999995</v>
      </c>
    </row>
    <row r="120" spans="2:26" x14ac:dyDescent="0.2">
      <c r="B120" s="4">
        <v>118</v>
      </c>
      <c r="C120" s="4">
        <v>1173</v>
      </c>
      <c r="D120" s="5">
        <v>44334</v>
      </c>
      <c r="E120" s="4">
        <v>4100</v>
      </c>
      <c r="F120" s="4">
        <v>2</v>
      </c>
      <c r="G120" s="23" t="str">
        <f t="shared" si="12"/>
        <v>Apple Inc.</v>
      </c>
      <c r="H120" s="23" t="s">
        <v>242</v>
      </c>
      <c r="I120" s="23" t="str">
        <f t="shared" si="10"/>
        <v>Actually a Flipper 2</v>
      </c>
      <c r="J120" s="23" t="s">
        <v>19</v>
      </c>
      <c r="K120" s="23" t="s">
        <v>111</v>
      </c>
      <c r="L120" s="23">
        <v>2293</v>
      </c>
      <c r="M120" s="23" t="s">
        <v>126</v>
      </c>
      <c r="N120" s="8">
        <v>207.79</v>
      </c>
      <c r="O120" s="4">
        <v>4</v>
      </c>
      <c r="P120" s="8">
        <v>831.16</v>
      </c>
      <c r="Q120" s="8">
        <v>930.89919999999995</v>
      </c>
    </row>
    <row r="121" spans="2:26" x14ac:dyDescent="0.2">
      <c r="B121" s="4">
        <v>119</v>
      </c>
      <c r="C121" s="4">
        <v>1173</v>
      </c>
      <c r="D121" s="5">
        <v>44334</v>
      </c>
      <c r="E121" s="4">
        <v>4100</v>
      </c>
      <c r="F121" s="4">
        <v>2</v>
      </c>
      <c r="G121" s="23" t="str">
        <f t="shared" si="12"/>
        <v>Apple Inc.</v>
      </c>
      <c r="H121" s="23" t="s">
        <v>242</v>
      </c>
      <c r="I121" s="23" t="str">
        <f t="shared" si="10"/>
        <v>Actually a Flipper 2</v>
      </c>
      <c r="J121" s="23" t="s">
        <v>19</v>
      </c>
      <c r="K121" s="23" t="s">
        <v>111</v>
      </c>
      <c r="L121" s="23">
        <v>2293</v>
      </c>
      <c r="M121" s="23" t="s">
        <v>127</v>
      </c>
      <c r="N121" s="8">
        <v>207.79</v>
      </c>
      <c r="O121" s="4">
        <v>4</v>
      </c>
      <c r="P121" s="8">
        <v>831.16</v>
      </c>
      <c r="Q121" s="8">
        <v>930.89919999999995</v>
      </c>
    </row>
    <row r="122" spans="2:26" x14ac:dyDescent="0.2">
      <c r="B122" s="4">
        <v>120</v>
      </c>
      <c r="C122" s="4">
        <v>1173</v>
      </c>
      <c r="D122" s="5">
        <v>44334</v>
      </c>
      <c r="E122" s="4">
        <v>4100</v>
      </c>
      <c r="F122" s="4">
        <v>2</v>
      </c>
      <c r="G122" s="23" t="str">
        <f t="shared" si="12"/>
        <v>Apple Inc.</v>
      </c>
      <c r="H122" s="23" t="s">
        <v>242</v>
      </c>
      <c r="I122" s="23" t="str">
        <f t="shared" si="10"/>
        <v>Actually a Flipper 2</v>
      </c>
      <c r="J122" s="23" t="s">
        <v>19</v>
      </c>
      <c r="K122" s="23" t="s">
        <v>111</v>
      </c>
      <c r="L122" s="23">
        <v>2293</v>
      </c>
      <c r="M122" s="23" t="s">
        <v>128</v>
      </c>
      <c r="N122" s="8">
        <v>207.79</v>
      </c>
      <c r="O122" s="4">
        <v>4</v>
      </c>
      <c r="P122" s="8">
        <v>831.16</v>
      </c>
      <c r="Q122" s="8">
        <v>930.89919999999995</v>
      </c>
    </row>
    <row r="123" spans="2:26" x14ac:dyDescent="0.2">
      <c r="V123" s="18"/>
      <c r="W123" s="18"/>
      <c r="X123" s="18"/>
      <c r="Y123" s="18"/>
      <c r="Z123" s="18"/>
    </row>
    <row r="124" spans="2:26" x14ac:dyDescent="0.2">
      <c r="O124" s="49" t="s">
        <v>365</v>
      </c>
      <c r="P124" s="49"/>
      <c r="Q124" s="49"/>
      <c r="V124" s="18"/>
      <c r="W124" s="18"/>
      <c r="X124" s="18"/>
      <c r="Y124" s="18"/>
      <c r="Z124" s="18"/>
    </row>
    <row r="125" spans="2:26" ht="15" customHeight="1" x14ac:dyDescent="0.2">
      <c r="D125" s="49" t="s">
        <v>326</v>
      </c>
      <c r="E125" s="49"/>
      <c r="F125" s="49"/>
      <c r="G125" s="49"/>
      <c r="H125" s="49"/>
      <c r="I125" s="49"/>
      <c r="J125" s="49"/>
      <c r="O125" s="49"/>
      <c r="P125" s="49"/>
      <c r="Q125" s="49"/>
      <c r="V125" s="18"/>
      <c r="W125" s="18"/>
      <c r="X125" s="18"/>
      <c r="Y125" s="18"/>
      <c r="Z125" s="18"/>
    </row>
    <row r="126" spans="2:26" ht="15" customHeight="1" x14ac:dyDescent="0.2">
      <c r="D126" s="49"/>
      <c r="E126" s="49"/>
      <c r="F126" s="49"/>
      <c r="G126" s="49"/>
      <c r="H126" s="49"/>
      <c r="I126" s="49"/>
      <c r="J126" s="49"/>
      <c r="O126" s="18"/>
      <c r="P126" s="18"/>
      <c r="Q126" s="18"/>
    </row>
    <row r="127" spans="2:26" s="18" customFormat="1" x14ac:dyDescent="0.2">
      <c r="F127"/>
      <c r="G127"/>
      <c r="H127"/>
      <c r="I127"/>
      <c r="J127"/>
      <c r="K127"/>
      <c r="O127" s="40" t="s">
        <v>364</v>
      </c>
      <c r="P127" s="40" t="s">
        <v>254</v>
      </c>
      <c r="Q127" s="40" t="s">
        <v>278</v>
      </c>
      <c r="U127"/>
      <c r="V127"/>
      <c r="W127"/>
      <c r="X127"/>
      <c r="Y127"/>
    </row>
    <row r="128" spans="2:26" s="42" customFormat="1" x14ac:dyDescent="0.2">
      <c r="C128"/>
      <c r="D128" s="21" t="s">
        <v>254</v>
      </c>
      <c r="E128" s="21" t="s">
        <v>355</v>
      </c>
      <c r="F128" s="21" t="s">
        <v>298</v>
      </c>
      <c r="G128" s="21" t="s">
        <v>257</v>
      </c>
      <c r="H128" s="21" t="s">
        <v>258</v>
      </c>
      <c r="I128" s="21" t="s">
        <v>259</v>
      </c>
      <c r="J128" s="21" t="s">
        <v>261</v>
      </c>
      <c r="K128"/>
      <c r="O128" s="27">
        <v>1</v>
      </c>
      <c r="P128" s="27">
        <v>5</v>
      </c>
      <c r="Q128" s="27" t="s">
        <v>135</v>
      </c>
    </row>
    <row r="129" spans="3:22" x14ac:dyDescent="0.2">
      <c r="D129" s="21">
        <v>1</v>
      </c>
      <c r="E129" s="21" t="s">
        <v>301</v>
      </c>
      <c r="F129" s="21" t="s">
        <v>314</v>
      </c>
      <c r="G129" s="21" t="s">
        <v>19</v>
      </c>
      <c r="H129" s="21" t="s">
        <v>104</v>
      </c>
      <c r="I129" s="22">
        <v>2260</v>
      </c>
      <c r="J129" s="21">
        <f>_xlfn.XLOOKUP(D129, $F$3:$F$122, $N$3:$N$122)</f>
        <v>264.74</v>
      </c>
      <c r="O129" s="27">
        <v>2</v>
      </c>
      <c r="P129" s="27">
        <v>15</v>
      </c>
      <c r="Q129" s="27" t="s">
        <v>122</v>
      </c>
    </row>
    <row r="130" spans="3:22" x14ac:dyDescent="0.2">
      <c r="D130" s="21">
        <v>2</v>
      </c>
      <c r="E130" s="21" t="s">
        <v>301</v>
      </c>
      <c r="F130" s="21" t="s">
        <v>324</v>
      </c>
      <c r="G130" s="21" t="s">
        <v>19</v>
      </c>
      <c r="H130" s="21" t="s">
        <v>111</v>
      </c>
      <c r="I130" s="22">
        <v>2293</v>
      </c>
      <c r="J130" s="21">
        <f t="shared" ref="J130:J176" si="13">_xlfn.XLOOKUP(D130, $F$3:$F$122, $N$3:$N$122)</f>
        <v>207.79</v>
      </c>
      <c r="O130" s="27">
        <v>3</v>
      </c>
      <c r="P130" s="27">
        <v>15</v>
      </c>
      <c r="Q130" s="27" t="s">
        <v>141</v>
      </c>
    </row>
    <row r="131" spans="3:22" x14ac:dyDescent="0.2">
      <c r="D131" s="21">
        <v>3</v>
      </c>
      <c r="E131" s="21" t="s">
        <v>301</v>
      </c>
      <c r="F131" s="21" t="s">
        <v>315</v>
      </c>
      <c r="G131" s="21" t="s">
        <v>13</v>
      </c>
      <c r="H131" s="21" t="s">
        <v>110</v>
      </c>
      <c r="I131" s="22">
        <v>2123</v>
      </c>
      <c r="J131" s="21">
        <f t="shared" si="13"/>
        <v>424.58</v>
      </c>
      <c r="O131" s="27">
        <v>4</v>
      </c>
      <c r="P131" s="27">
        <v>32</v>
      </c>
      <c r="Q131" s="27" t="s">
        <v>72</v>
      </c>
    </row>
    <row r="132" spans="3:22" x14ac:dyDescent="0.2">
      <c r="D132" s="21">
        <v>4</v>
      </c>
      <c r="E132" s="21" t="s">
        <v>301</v>
      </c>
      <c r="F132" s="21" t="s">
        <v>323</v>
      </c>
      <c r="G132" s="21" t="s">
        <v>13</v>
      </c>
      <c r="H132" s="21" t="s">
        <v>109</v>
      </c>
      <c r="I132" s="22">
        <v>2136</v>
      </c>
      <c r="J132" s="21">
        <f t="shared" si="13"/>
        <v>374.63</v>
      </c>
      <c r="O132" s="27">
        <v>5</v>
      </c>
      <c r="P132" s="27">
        <v>32</v>
      </c>
      <c r="Q132" s="27" t="s">
        <v>112</v>
      </c>
    </row>
    <row r="133" spans="3:22" x14ac:dyDescent="0.2">
      <c r="D133" s="21">
        <v>5</v>
      </c>
      <c r="E133" s="21" t="s">
        <v>302</v>
      </c>
      <c r="F133" s="21" t="s">
        <v>306</v>
      </c>
      <c r="G133" s="21" t="s">
        <v>1</v>
      </c>
      <c r="H133" s="21" t="s">
        <v>2</v>
      </c>
      <c r="I133" s="22">
        <v>1006</v>
      </c>
      <c r="J133" s="21">
        <f t="shared" si="13"/>
        <v>100</v>
      </c>
      <c r="O133" s="27">
        <v>6</v>
      </c>
      <c r="P133" s="27">
        <v>6</v>
      </c>
      <c r="Q133" s="27" t="s">
        <v>129</v>
      </c>
    </row>
    <row r="134" spans="3:22" x14ac:dyDescent="0.2">
      <c r="D134" s="21">
        <v>6</v>
      </c>
      <c r="E134" s="21" t="s">
        <v>302</v>
      </c>
      <c r="F134" s="21" t="s">
        <v>309</v>
      </c>
      <c r="G134" s="21" t="s">
        <v>1</v>
      </c>
      <c r="H134" s="21" t="s">
        <v>11</v>
      </c>
      <c r="I134" s="22">
        <v>1012</v>
      </c>
      <c r="J134" s="21">
        <f t="shared" si="13"/>
        <v>133.16999999999999</v>
      </c>
      <c r="O134" s="27">
        <v>7</v>
      </c>
      <c r="P134" s="27">
        <v>6</v>
      </c>
      <c r="Q134" s="27" t="s">
        <v>130</v>
      </c>
    </row>
    <row r="135" spans="3:22" x14ac:dyDescent="0.2">
      <c r="D135" s="21">
        <v>7</v>
      </c>
      <c r="E135" s="21" t="s">
        <v>302</v>
      </c>
      <c r="F135" s="21" t="s">
        <v>310</v>
      </c>
      <c r="G135" s="21" t="s">
        <v>13</v>
      </c>
      <c r="H135" s="21" t="s">
        <v>42</v>
      </c>
      <c r="I135" s="22">
        <v>8335</v>
      </c>
      <c r="J135" s="21">
        <f t="shared" si="13"/>
        <v>1435</v>
      </c>
      <c r="O135" s="27">
        <v>8</v>
      </c>
      <c r="P135" s="27">
        <v>21</v>
      </c>
      <c r="Q135" s="27" t="s">
        <v>227</v>
      </c>
    </row>
    <row r="136" spans="3:22" x14ac:dyDescent="0.2">
      <c r="D136" s="21">
        <v>8</v>
      </c>
      <c r="E136" s="21" t="s">
        <v>302</v>
      </c>
      <c r="F136" s="21" t="s">
        <v>319</v>
      </c>
      <c r="G136" s="21" t="s">
        <v>13</v>
      </c>
      <c r="H136" s="21" t="s">
        <v>73</v>
      </c>
      <c r="I136" s="22">
        <v>8360</v>
      </c>
      <c r="J136" s="21">
        <f t="shared" si="13"/>
        <v>2000</v>
      </c>
      <c r="O136" s="27">
        <v>9</v>
      </c>
      <c r="P136" s="27">
        <v>21</v>
      </c>
      <c r="Q136" s="27" t="s">
        <v>228</v>
      </c>
    </row>
    <row r="137" spans="3:22" x14ac:dyDescent="0.2">
      <c r="D137" s="21">
        <v>9</v>
      </c>
      <c r="E137" s="21" t="s">
        <v>303</v>
      </c>
      <c r="F137" s="21" t="s">
        <v>307</v>
      </c>
      <c r="G137" s="21" t="s">
        <v>264</v>
      </c>
      <c r="H137" s="21" t="s">
        <v>38</v>
      </c>
      <c r="I137" s="22">
        <v>11164009</v>
      </c>
      <c r="J137" s="21">
        <f t="shared" si="13"/>
        <v>69.53</v>
      </c>
      <c r="O137" s="27">
        <v>10</v>
      </c>
      <c r="P137" s="27">
        <v>37</v>
      </c>
      <c r="Q137" s="27" t="s">
        <v>17</v>
      </c>
    </row>
    <row r="138" spans="3:22" x14ac:dyDescent="0.2">
      <c r="D138" s="21">
        <v>10</v>
      </c>
      <c r="E138" s="21" t="s">
        <v>303</v>
      </c>
      <c r="F138" s="21" t="s">
        <v>313</v>
      </c>
      <c r="G138" s="21" t="s">
        <v>264</v>
      </c>
      <c r="H138" s="21" t="s">
        <v>40</v>
      </c>
      <c r="I138" s="22">
        <v>42542001</v>
      </c>
      <c r="J138" s="21">
        <f t="shared" si="13"/>
        <v>89.41</v>
      </c>
      <c r="O138" s="27">
        <v>11</v>
      </c>
      <c r="P138" s="27">
        <v>37</v>
      </c>
      <c r="Q138" s="27" t="s">
        <v>184</v>
      </c>
    </row>
    <row r="139" spans="3:22" x14ac:dyDescent="0.2">
      <c r="D139" s="21">
        <v>11</v>
      </c>
      <c r="E139" s="21" t="s">
        <v>303</v>
      </c>
      <c r="F139" s="21" t="s">
        <v>320</v>
      </c>
      <c r="G139" s="21" t="s">
        <v>241</v>
      </c>
      <c r="H139" s="21" t="s">
        <v>76</v>
      </c>
      <c r="I139" s="22">
        <v>51281</v>
      </c>
      <c r="J139" s="21">
        <f t="shared" si="13"/>
        <v>6665.33</v>
      </c>
      <c r="O139" s="27">
        <v>12</v>
      </c>
      <c r="P139" s="27">
        <v>38</v>
      </c>
      <c r="Q139" s="27" t="s">
        <v>185</v>
      </c>
      <c r="U139" s="18"/>
    </row>
    <row r="140" spans="3:22" x14ac:dyDescent="0.2">
      <c r="D140" s="21">
        <v>12</v>
      </c>
      <c r="E140" s="21" t="s">
        <v>303</v>
      </c>
      <c r="F140" s="21" t="s">
        <v>321</v>
      </c>
      <c r="G140" s="21" t="s">
        <v>241</v>
      </c>
      <c r="H140" s="21" t="s">
        <v>276</v>
      </c>
      <c r="I140" s="22">
        <v>51287</v>
      </c>
      <c r="J140" s="21">
        <f t="shared" si="13"/>
        <v>6065.33</v>
      </c>
      <c r="O140" s="27">
        <v>13</v>
      </c>
      <c r="P140" s="27">
        <v>38</v>
      </c>
      <c r="Q140" s="27" t="s">
        <v>186</v>
      </c>
    </row>
    <row r="141" spans="3:22" s="18" customFormat="1" x14ac:dyDescent="0.2">
      <c r="C141"/>
      <c r="D141" s="21">
        <v>13</v>
      </c>
      <c r="E141" s="21" t="s">
        <v>303</v>
      </c>
      <c r="F141" s="21" t="s">
        <v>315</v>
      </c>
      <c r="G141" s="21" t="s">
        <v>13</v>
      </c>
      <c r="H141" s="21" t="s">
        <v>81</v>
      </c>
      <c r="I141" s="22">
        <v>8211010</v>
      </c>
      <c r="J141" s="21">
        <f t="shared" si="13"/>
        <v>499.5</v>
      </c>
      <c r="K141"/>
      <c r="O141" s="27">
        <v>14</v>
      </c>
      <c r="P141" s="27">
        <v>38</v>
      </c>
      <c r="Q141" s="27" t="s">
        <v>187</v>
      </c>
      <c r="U141"/>
      <c r="V141"/>
    </row>
    <row r="142" spans="3:22" x14ac:dyDescent="0.2">
      <c r="D142" s="21">
        <v>14</v>
      </c>
      <c r="E142" s="21" t="s">
        <v>303</v>
      </c>
      <c r="F142" s="21" t="s">
        <v>312</v>
      </c>
      <c r="G142" s="21" t="s">
        <v>19</v>
      </c>
      <c r="H142" s="21" t="s">
        <v>46</v>
      </c>
      <c r="I142" s="22">
        <v>50864001</v>
      </c>
      <c r="J142" s="21">
        <f t="shared" si="13"/>
        <v>1090.9100000000001</v>
      </c>
      <c r="O142" s="27">
        <v>15</v>
      </c>
      <c r="P142" s="27">
        <v>38</v>
      </c>
      <c r="Q142" s="27" t="s">
        <v>188</v>
      </c>
    </row>
    <row r="143" spans="3:22" x14ac:dyDescent="0.2">
      <c r="D143" s="21">
        <v>15</v>
      </c>
      <c r="E143" s="21" t="s">
        <v>293</v>
      </c>
      <c r="F143" s="21" t="s">
        <v>307</v>
      </c>
      <c r="G143" s="21" t="s">
        <v>264</v>
      </c>
      <c r="H143" s="21" t="s">
        <v>5</v>
      </c>
      <c r="I143" s="22">
        <v>20815001</v>
      </c>
      <c r="J143" s="21">
        <f t="shared" si="13"/>
        <v>54.35</v>
      </c>
      <c r="O143" s="27">
        <v>16</v>
      </c>
      <c r="P143" s="27">
        <v>34</v>
      </c>
      <c r="Q143" s="27" t="s">
        <v>175</v>
      </c>
    </row>
    <row r="144" spans="3:22" x14ac:dyDescent="0.2">
      <c r="D144" s="21">
        <v>16</v>
      </c>
      <c r="E144" s="21" t="s">
        <v>293</v>
      </c>
      <c r="F144" s="21" t="s">
        <v>314</v>
      </c>
      <c r="G144" s="21" t="s">
        <v>19</v>
      </c>
      <c r="H144" s="21" t="s">
        <v>56</v>
      </c>
      <c r="I144" s="22">
        <v>40184001</v>
      </c>
      <c r="J144" s="21">
        <f t="shared" si="13"/>
        <v>226.07</v>
      </c>
      <c r="O144" s="27">
        <v>17</v>
      </c>
      <c r="P144" s="27">
        <v>34</v>
      </c>
      <c r="Q144" s="27" t="s">
        <v>176</v>
      </c>
    </row>
    <row r="145" spans="3:22" x14ac:dyDescent="0.2">
      <c r="D145" s="21">
        <v>17</v>
      </c>
      <c r="E145" s="21" t="s">
        <v>293</v>
      </c>
      <c r="F145" s="21" t="s">
        <v>306</v>
      </c>
      <c r="G145" s="21" t="s">
        <v>1</v>
      </c>
      <c r="H145" s="21" t="s">
        <v>58</v>
      </c>
      <c r="I145" s="22">
        <v>40182001</v>
      </c>
      <c r="J145" s="21">
        <f t="shared" si="13"/>
        <v>172.63</v>
      </c>
      <c r="O145" s="27">
        <v>18</v>
      </c>
      <c r="P145" s="27">
        <v>44</v>
      </c>
      <c r="Q145" s="27" t="s">
        <v>196</v>
      </c>
    </row>
    <row r="146" spans="3:22" x14ac:dyDescent="0.2">
      <c r="D146" s="21">
        <v>18</v>
      </c>
      <c r="E146" s="21" t="s">
        <v>293</v>
      </c>
      <c r="F146" s="21" t="s">
        <v>48</v>
      </c>
      <c r="G146" s="21" t="s">
        <v>267</v>
      </c>
      <c r="H146" s="21" t="s">
        <v>87</v>
      </c>
      <c r="I146" s="22">
        <v>8359</v>
      </c>
      <c r="J146" s="21">
        <f t="shared" si="13"/>
        <v>710</v>
      </c>
      <c r="O146" s="27">
        <v>19</v>
      </c>
      <c r="P146" s="27">
        <v>44</v>
      </c>
      <c r="Q146" s="27" t="s">
        <v>197</v>
      </c>
    </row>
    <row r="147" spans="3:22" x14ac:dyDescent="0.2">
      <c r="D147" s="21">
        <v>19</v>
      </c>
      <c r="E147" s="21" t="s">
        <v>293</v>
      </c>
      <c r="F147" s="21" t="s">
        <v>315</v>
      </c>
      <c r="G147" s="21" t="s">
        <v>13</v>
      </c>
      <c r="H147" s="21" t="s">
        <v>60</v>
      </c>
      <c r="I147" s="22">
        <v>5850009</v>
      </c>
      <c r="J147" s="21">
        <f t="shared" si="13"/>
        <v>448.25</v>
      </c>
      <c r="O147" s="27">
        <v>20</v>
      </c>
      <c r="P147" s="27">
        <v>34</v>
      </c>
      <c r="Q147" s="27" t="s">
        <v>177</v>
      </c>
    </row>
    <row r="148" spans="3:22" x14ac:dyDescent="0.2">
      <c r="D148" s="21">
        <v>20</v>
      </c>
      <c r="E148" s="21" t="s">
        <v>293</v>
      </c>
      <c r="F148" s="21" t="s">
        <v>312</v>
      </c>
      <c r="G148" s="21" t="s">
        <v>19</v>
      </c>
      <c r="H148" s="21" t="s">
        <v>51</v>
      </c>
      <c r="I148" s="22">
        <v>13563</v>
      </c>
      <c r="J148" s="21">
        <f t="shared" si="13"/>
        <v>1170</v>
      </c>
      <c r="O148" s="27">
        <v>21</v>
      </c>
      <c r="P148" s="27">
        <v>34</v>
      </c>
      <c r="Q148" s="27" t="s">
        <v>178</v>
      </c>
    </row>
    <row r="149" spans="3:22" x14ac:dyDescent="0.2">
      <c r="D149" s="21">
        <v>21</v>
      </c>
      <c r="E149" s="21" t="s">
        <v>293</v>
      </c>
      <c r="F149" s="21" t="s">
        <v>310</v>
      </c>
      <c r="G149" s="21" t="s">
        <v>13</v>
      </c>
      <c r="H149" s="21" t="s">
        <v>14</v>
      </c>
      <c r="I149" s="22">
        <v>41406</v>
      </c>
      <c r="J149" s="21">
        <f t="shared" si="13"/>
        <v>1500</v>
      </c>
      <c r="O149" s="27">
        <v>22</v>
      </c>
      <c r="P149" s="27">
        <v>22</v>
      </c>
      <c r="Q149" s="27" t="s">
        <v>30</v>
      </c>
    </row>
    <row r="150" spans="3:22" x14ac:dyDescent="0.2">
      <c r="D150" s="21">
        <v>22</v>
      </c>
      <c r="E150" s="21" t="s">
        <v>296</v>
      </c>
      <c r="F150" s="21" t="s">
        <v>307</v>
      </c>
      <c r="G150" s="21" t="s">
        <v>264</v>
      </c>
      <c r="H150" s="21" t="s">
        <v>29</v>
      </c>
      <c r="I150" s="22">
        <v>8413009</v>
      </c>
      <c r="J150" s="21">
        <f t="shared" si="13"/>
        <v>50.75</v>
      </c>
      <c r="O150" s="27">
        <v>23</v>
      </c>
      <c r="P150" s="27">
        <v>22</v>
      </c>
      <c r="Q150" s="27" t="s">
        <v>142</v>
      </c>
    </row>
    <row r="151" spans="3:22" x14ac:dyDescent="0.2">
      <c r="D151" s="21">
        <v>23</v>
      </c>
      <c r="E151" s="21" t="s">
        <v>296</v>
      </c>
      <c r="F151" s="21" t="s">
        <v>306</v>
      </c>
      <c r="G151" s="21" t="s">
        <v>1</v>
      </c>
      <c r="H151" s="21" t="s">
        <v>32</v>
      </c>
      <c r="I151" s="22">
        <v>3820009</v>
      </c>
      <c r="J151" s="21">
        <f t="shared" si="13"/>
        <v>104.5</v>
      </c>
      <c r="O151" s="27">
        <v>24</v>
      </c>
      <c r="P151" s="27">
        <v>23</v>
      </c>
      <c r="Q151" s="27" t="s">
        <v>143</v>
      </c>
      <c r="U151" s="18"/>
      <c r="V151" s="18"/>
    </row>
    <row r="152" spans="3:22" x14ac:dyDescent="0.2">
      <c r="D152" s="21">
        <v>24</v>
      </c>
      <c r="E152" s="21" t="s">
        <v>296</v>
      </c>
      <c r="F152" s="21" t="s">
        <v>312</v>
      </c>
      <c r="G152" s="21" t="s">
        <v>19</v>
      </c>
      <c r="H152" s="21" t="s">
        <v>36</v>
      </c>
      <c r="I152" s="22">
        <v>1100321</v>
      </c>
      <c r="J152" s="21">
        <f t="shared" si="13"/>
        <v>1272</v>
      </c>
      <c r="O152" s="27">
        <v>25</v>
      </c>
      <c r="P152" s="27">
        <v>23</v>
      </c>
      <c r="Q152" s="27" t="s">
        <v>144</v>
      </c>
    </row>
    <row r="153" spans="3:22" s="18" customFormat="1" x14ac:dyDescent="0.2">
      <c r="C153"/>
      <c r="D153" s="21">
        <v>25</v>
      </c>
      <c r="E153" s="21" t="s">
        <v>296</v>
      </c>
      <c r="F153" s="21" t="s">
        <v>310</v>
      </c>
      <c r="G153" s="21" t="s">
        <v>13</v>
      </c>
      <c r="H153" s="21" t="s">
        <v>93</v>
      </c>
      <c r="I153" s="22">
        <v>8294</v>
      </c>
      <c r="J153" s="21">
        <f t="shared" si="13"/>
        <v>1414.11</v>
      </c>
      <c r="K153"/>
      <c r="O153" s="27">
        <v>26</v>
      </c>
      <c r="P153" s="27">
        <v>23</v>
      </c>
      <c r="Q153" s="27" t="s">
        <v>145</v>
      </c>
      <c r="U153"/>
      <c r="V153"/>
    </row>
    <row r="154" spans="3:22" x14ac:dyDescent="0.2">
      <c r="D154" s="21">
        <v>26</v>
      </c>
      <c r="E154" s="21" t="s">
        <v>304</v>
      </c>
      <c r="F154" s="21" t="s">
        <v>315</v>
      </c>
      <c r="G154" s="21" t="s">
        <v>13</v>
      </c>
      <c r="H154" s="21" t="s">
        <v>79</v>
      </c>
      <c r="I154" s="22">
        <v>2136</v>
      </c>
      <c r="J154" s="21">
        <f t="shared" si="13"/>
        <v>374.63</v>
      </c>
      <c r="O154" s="27">
        <v>27</v>
      </c>
      <c r="P154" s="27">
        <v>23</v>
      </c>
      <c r="Q154" s="27" t="s">
        <v>146</v>
      </c>
    </row>
    <row r="155" spans="3:22" x14ac:dyDescent="0.2">
      <c r="D155" s="21">
        <v>27</v>
      </c>
      <c r="E155" s="21" t="s">
        <v>304</v>
      </c>
      <c r="F155" s="21" t="s">
        <v>311</v>
      </c>
      <c r="G155" s="21" t="s">
        <v>19</v>
      </c>
      <c r="H155" s="21" t="s">
        <v>86</v>
      </c>
      <c r="I155" s="22">
        <v>2124</v>
      </c>
      <c r="J155" s="21">
        <f t="shared" si="13"/>
        <v>358.74</v>
      </c>
      <c r="O155" s="27">
        <v>28</v>
      </c>
      <c r="P155" s="27">
        <v>23</v>
      </c>
      <c r="Q155" s="27" t="s">
        <v>147</v>
      </c>
    </row>
    <row r="156" spans="3:22" x14ac:dyDescent="0.2">
      <c r="D156" s="21">
        <v>28</v>
      </c>
      <c r="E156" s="21" t="s">
        <v>304</v>
      </c>
      <c r="F156" s="21" t="s">
        <v>312</v>
      </c>
      <c r="G156" s="21" t="s">
        <v>19</v>
      </c>
      <c r="H156" s="21" t="s">
        <v>82</v>
      </c>
      <c r="I156" s="22">
        <v>41398</v>
      </c>
      <c r="J156" s="21">
        <f t="shared" si="13"/>
        <v>1040</v>
      </c>
      <c r="O156" s="27">
        <v>29</v>
      </c>
      <c r="P156" s="27">
        <v>23</v>
      </c>
      <c r="Q156" s="27" t="s">
        <v>148</v>
      </c>
    </row>
    <row r="157" spans="3:22" x14ac:dyDescent="0.2">
      <c r="D157" s="21">
        <v>29</v>
      </c>
      <c r="E157" s="21" t="s">
        <v>304</v>
      </c>
      <c r="F157" s="21" t="s">
        <v>310</v>
      </c>
      <c r="G157" s="21" t="s">
        <v>13</v>
      </c>
      <c r="H157" s="21" t="s">
        <v>69</v>
      </c>
      <c r="I157" s="22">
        <v>8335</v>
      </c>
      <c r="J157" s="21">
        <f t="shared" si="13"/>
        <v>1435</v>
      </c>
      <c r="O157" s="27">
        <v>30</v>
      </c>
      <c r="P157" s="27">
        <v>23</v>
      </c>
      <c r="Q157" s="27" t="s">
        <v>149</v>
      </c>
    </row>
    <row r="158" spans="3:22" x14ac:dyDescent="0.2">
      <c r="D158" s="21">
        <v>30</v>
      </c>
      <c r="E158" s="21" t="s">
        <v>304</v>
      </c>
      <c r="F158" s="21" t="s">
        <v>316</v>
      </c>
      <c r="G158" s="21" t="s">
        <v>13</v>
      </c>
      <c r="H158" s="21" t="s">
        <v>62</v>
      </c>
      <c r="I158" s="22">
        <v>11577</v>
      </c>
      <c r="J158" s="21">
        <f t="shared" si="13"/>
        <v>1842</v>
      </c>
      <c r="O158" s="27">
        <v>31</v>
      </c>
      <c r="P158" s="27">
        <v>23</v>
      </c>
      <c r="Q158" s="27" t="s">
        <v>150</v>
      </c>
    </row>
    <row r="159" spans="3:22" x14ac:dyDescent="0.2">
      <c r="D159" s="21">
        <v>31</v>
      </c>
      <c r="E159" s="21" t="s">
        <v>294</v>
      </c>
      <c r="F159" s="21" t="s">
        <v>317</v>
      </c>
      <c r="G159" s="21" t="s">
        <v>239</v>
      </c>
      <c r="H159" s="21" t="s">
        <v>270</v>
      </c>
      <c r="I159" s="22">
        <v>56014</v>
      </c>
      <c r="J159" s="21">
        <f t="shared" si="13"/>
        <v>2605</v>
      </c>
      <c r="O159" s="27">
        <v>32</v>
      </c>
      <c r="P159" s="27">
        <v>23</v>
      </c>
      <c r="Q159" s="27" t="s">
        <v>151</v>
      </c>
    </row>
    <row r="160" spans="3:22" x14ac:dyDescent="0.2">
      <c r="D160" s="21">
        <v>32</v>
      </c>
      <c r="E160" s="21" t="s">
        <v>294</v>
      </c>
      <c r="F160" s="21" t="s">
        <v>308</v>
      </c>
      <c r="G160" s="21" t="s">
        <v>239</v>
      </c>
      <c r="H160" s="21" t="s">
        <v>65</v>
      </c>
      <c r="I160" s="22">
        <v>66001</v>
      </c>
      <c r="J160" s="21">
        <f t="shared" si="13"/>
        <v>2100</v>
      </c>
      <c r="O160" s="27">
        <v>33</v>
      </c>
      <c r="P160" s="27">
        <v>23</v>
      </c>
      <c r="Q160" s="27" t="s">
        <v>152</v>
      </c>
    </row>
    <row r="161" spans="4:17" x14ac:dyDescent="0.2">
      <c r="D161" s="21">
        <v>33</v>
      </c>
      <c r="E161" s="21" t="s">
        <v>294</v>
      </c>
      <c r="F161" s="21" t="s">
        <v>311</v>
      </c>
      <c r="G161" s="21" t="s">
        <v>19</v>
      </c>
      <c r="H161" s="21" t="s">
        <v>71</v>
      </c>
      <c r="I161" s="22">
        <v>2124</v>
      </c>
      <c r="J161" s="21">
        <f t="shared" si="13"/>
        <v>358.74</v>
      </c>
      <c r="O161" s="27">
        <v>34</v>
      </c>
      <c r="P161" s="27">
        <v>23</v>
      </c>
      <c r="Q161" s="27" t="s">
        <v>153</v>
      </c>
    </row>
    <row r="162" spans="4:17" x14ac:dyDescent="0.2">
      <c r="D162" s="21">
        <v>34</v>
      </c>
      <c r="E162" s="21" t="s">
        <v>294</v>
      </c>
      <c r="F162" s="21" t="s">
        <v>312</v>
      </c>
      <c r="G162" s="21" t="s">
        <v>19</v>
      </c>
      <c r="H162" s="21" t="s">
        <v>23</v>
      </c>
      <c r="I162" s="22">
        <v>8427</v>
      </c>
      <c r="J162" s="21">
        <f t="shared" si="13"/>
        <v>1010</v>
      </c>
      <c r="O162" s="27">
        <v>35</v>
      </c>
      <c r="P162" s="27">
        <v>23</v>
      </c>
      <c r="Q162" s="27" t="s">
        <v>154</v>
      </c>
    </row>
    <row r="163" spans="4:17" x14ac:dyDescent="0.2">
      <c r="D163" s="21">
        <v>35</v>
      </c>
      <c r="E163" s="21" t="s">
        <v>294</v>
      </c>
      <c r="F163" s="21" t="s">
        <v>318</v>
      </c>
      <c r="G163" s="21" t="s">
        <v>19</v>
      </c>
      <c r="H163" s="21" t="s">
        <v>67</v>
      </c>
      <c r="I163" s="22">
        <v>13628</v>
      </c>
      <c r="J163" s="21">
        <f t="shared" si="13"/>
        <v>1350</v>
      </c>
      <c r="O163" s="27">
        <v>36</v>
      </c>
      <c r="P163" s="27">
        <v>23</v>
      </c>
      <c r="Q163" s="27" t="s">
        <v>155</v>
      </c>
    </row>
    <row r="164" spans="4:17" x14ac:dyDescent="0.2">
      <c r="D164" s="21">
        <v>36</v>
      </c>
      <c r="E164" s="21" t="s">
        <v>294</v>
      </c>
      <c r="F164" s="21" t="s">
        <v>310</v>
      </c>
      <c r="G164" s="21" t="s">
        <v>13</v>
      </c>
      <c r="H164" s="21" t="s">
        <v>64</v>
      </c>
      <c r="I164" s="22">
        <v>41491</v>
      </c>
      <c r="J164" s="21">
        <f t="shared" si="13"/>
        <v>1991</v>
      </c>
      <c r="O164" s="27">
        <v>37</v>
      </c>
      <c r="P164" s="27">
        <v>23</v>
      </c>
      <c r="Q164" s="27" t="s">
        <v>156</v>
      </c>
    </row>
    <row r="165" spans="4:17" x14ac:dyDescent="0.2">
      <c r="D165" s="21">
        <v>37</v>
      </c>
      <c r="E165" s="21" t="s">
        <v>295</v>
      </c>
      <c r="F165" s="21" t="s">
        <v>306</v>
      </c>
      <c r="G165" s="21" t="s">
        <v>1</v>
      </c>
      <c r="H165" s="21" t="s">
        <v>16</v>
      </c>
      <c r="I165" s="22">
        <v>5618009</v>
      </c>
      <c r="J165" s="21">
        <f t="shared" si="13"/>
        <v>199.8</v>
      </c>
      <c r="O165" s="27">
        <v>38</v>
      </c>
      <c r="P165" s="27">
        <v>28</v>
      </c>
      <c r="Q165" s="27" t="s">
        <v>170</v>
      </c>
    </row>
    <row r="166" spans="4:17" x14ac:dyDescent="0.2">
      <c r="D166" s="21">
        <v>38</v>
      </c>
      <c r="E166" s="21" t="s">
        <v>295</v>
      </c>
      <c r="F166" s="21" t="s">
        <v>311</v>
      </c>
      <c r="G166" s="21" t="s">
        <v>19</v>
      </c>
      <c r="H166" s="21" t="s">
        <v>20</v>
      </c>
      <c r="I166" s="22">
        <v>20983041</v>
      </c>
      <c r="J166" s="21">
        <f t="shared" si="13"/>
        <v>332.97</v>
      </c>
      <c r="O166" s="27">
        <v>39</v>
      </c>
      <c r="P166" s="27">
        <v>24</v>
      </c>
      <c r="Q166" s="27" t="s">
        <v>229</v>
      </c>
    </row>
    <row r="167" spans="4:17" x14ac:dyDescent="0.2">
      <c r="D167" s="21">
        <v>39</v>
      </c>
      <c r="E167" s="21" t="s">
        <v>295</v>
      </c>
      <c r="F167" s="21" t="s">
        <v>310</v>
      </c>
      <c r="G167" s="21" t="s">
        <v>13</v>
      </c>
      <c r="H167" s="21" t="s">
        <v>91</v>
      </c>
      <c r="I167" s="22">
        <v>41406</v>
      </c>
      <c r="J167" s="21">
        <f t="shared" si="13"/>
        <v>1500</v>
      </c>
      <c r="O167" s="27">
        <v>40</v>
      </c>
      <c r="P167" s="27">
        <v>9</v>
      </c>
      <c r="Q167" s="27" t="s">
        <v>39</v>
      </c>
    </row>
    <row r="168" spans="4:17" x14ac:dyDescent="0.2">
      <c r="D168" s="21">
        <v>40</v>
      </c>
      <c r="E168" s="21" t="s">
        <v>305</v>
      </c>
      <c r="F168" s="21" t="s">
        <v>306</v>
      </c>
      <c r="G168" s="21" t="s">
        <v>1</v>
      </c>
      <c r="H168" s="21" t="s">
        <v>95</v>
      </c>
      <c r="I168" s="22">
        <v>1012</v>
      </c>
      <c r="J168" s="21">
        <f t="shared" si="13"/>
        <v>133.16999999999999</v>
      </c>
      <c r="O168" s="27">
        <v>41</v>
      </c>
      <c r="P168" s="27">
        <v>9</v>
      </c>
      <c r="Q168" s="27" t="s">
        <v>138</v>
      </c>
    </row>
    <row r="169" spans="4:17" x14ac:dyDescent="0.2">
      <c r="D169" s="21">
        <v>41</v>
      </c>
      <c r="E169" s="21" t="s">
        <v>305</v>
      </c>
      <c r="F169" s="21" t="s">
        <v>315</v>
      </c>
      <c r="G169" s="21" t="s">
        <v>13</v>
      </c>
      <c r="H169" s="21" t="s">
        <v>107</v>
      </c>
      <c r="I169" s="22">
        <v>2136</v>
      </c>
      <c r="J169" s="21">
        <f t="shared" si="13"/>
        <v>374.63</v>
      </c>
      <c r="O169" s="27">
        <v>42</v>
      </c>
      <c r="P169" s="27">
        <v>10</v>
      </c>
      <c r="Q169" s="27" t="s">
        <v>139</v>
      </c>
    </row>
    <row r="170" spans="4:17" x14ac:dyDescent="0.2">
      <c r="D170" s="21">
        <v>42</v>
      </c>
      <c r="E170" s="21" t="s">
        <v>305</v>
      </c>
      <c r="F170" s="21" t="s">
        <v>312</v>
      </c>
      <c r="G170" s="21" t="s">
        <v>19</v>
      </c>
      <c r="H170" s="21" t="s">
        <v>44</v>
      </c>
      <c r="I170" s="22">
        <v>12490</v>
      </c>
      <c r="J170" s="21">
        <f t="shared" si="13"/>
        <v>1250</v>
      </c>
      <c r="O170" s="27">
        <v>43</v>
      </c>
      <c r="P170" s="27">
        <v>10</v>
      </c>
      <c r="Q170" s="27" t="s">
        <v>140</v>
      </c>
    </row>
    <row r="171" spans="4:17" x14ac:dyDescent="0.2">
      <c r="D171" s="21">
        <v>43</v>
      </c>
      <c r="E171" s="21" t="s">
        <v>305</v>
      </c>
      <c r="F171" s="21" t="s">
        <v>310</v>
      </c>
      <c r="G171" s="21" t="s">
        <v>13</v>
      </c>
      <c r="H171" s="21" t="s">
        <v>84</v>
      </c>
      <c r="I171" s="22">
        <v>8335</v>
      </c>
      <c r="J171" s="21">
        <f t="shared" si="13"/>
        <v>1435</v>
      </c>
      <c r="O171" s="27">
        <v>44</v>
      </c>
      <c r="P171" s="27">
        <v>7</v>
      </c>
      <c r="Q171" s="27" t="s">
        <v>131</v>
      </c>
    </row>
    <row r="172" spans="4:17" x14ac:dyDescent="0.2">
      <c r="D172" s="21">
        <v>44</v>
      </c>
      <c r="E172" s="21" t="s">
        <v>305</v>
      </c>
      <c r="F172" s="21" t="s">
        <v>25</v>
      </c>
      <c r="G172" s="21" t="s">
        <v>266</v>
      </c>
      <c r="H172" s="21" t="s">
        <v>26</v>
      </c>
      <c r="I172" s="22">
        <v>5804084</v>
      </c>
      <c r="J172" s="21">
        <f t="shared" si="13"/>
        <v>504.69</v>
      </c>
      <c r="O172" s="27">
        <v>45</v>
      </c>
      <c r="P172" s="27">
        <v>7</v>
      </c>
      <c r="Q172" s="27" t="s">
        <v>132</v>
      </c>
    </row>
    <row r="173" spans="4:17" x14ac:dyDescent="0.2">
      <c r="D173" s="21">
        <v>45</v>
      </c>
      <c r="E173" s="21" t="s">
        <v>305</v>
      </c>
      <c r="F173" s="21" t="s">
        <v>25</v>
      </c>
      <c r="G173" s="21" t="s">
        <v>266</v>
      </c>
      <c r="H173" s="21" t="s">
        <v>26</v>
      </c>
      <c r="I173" s="22">
        <v>5804084</v>
      </c>
      <c r="J173" s="21">
        <f t="shared" si="13"/>
        <v>553.95000000000005</v>
      </c>
      <c r="O173" s="27">
        <v>46</v>
      </c>
      <c r="P173" s="27">
        <v>42</v>
      </c>
      <c r="Q173" s="27" t="s">
        <v>192</v>
      </c>
    </row>
    <row r="174" spans="4:17" x14ac:dyDescent="0.2">
      <c r="D174" s="21">
        <v>46</v>
      </c>
      <c r="E174" s="21" t="s">
        <v>297</v>
      </c>
      <c r="F174" s="21" t="s">
        <v>308</v>
      </c>
      <c r="G174" s="21" t="s">
        <v>239</v>
      </c>
      <c r="H174" s="21" t="s">
        <v>99</v>
      </c>
      <c r="I174" s="22">
        <v>99999203</v>
      </c>
      <c r="J174" s="21">
        <f t="shared" si="13"/>
        <v>2100</v>
      </c>
      <c r="O174" s="27">
        <v>47</v>
      </c>
      <c r="P174" s="27">
        <v>42</v>
      </c>
      <c r="Q174" s="27" t="s">
        <v>193</v>
      </c>
    </row>
    <row r="175" spans="4:17" x14ac:dyDescent="0.2">
      <c r="D175" s="21">
        <v>47</v>
      </c>
      <c r="E175" s="21" t="s">
        <v>297</v>
      </c>
      <c r="F175" s="21" t="s">
        <v>322</v>
      </c>
      <c r="G175" s="21" t="s">
        <v>240</v>
      </c>
      <c r="H175" s="21" t="s">
        <v>102</v>
      </c>
      <c r="I175" s="22">
        <v>99999197</v>
      </c>
      <c r="J175" s="21">
        <f t="shared" si="13"/>
        <v>20013.330000000002</v>
      </c>
      <c r="O175" s="27">
        <v>48</v>
      </c>
      <c r="P175" s="27">
        <v>14</v>
      </c>
      <c r="Q175" s="27" t="s">
        <v>215</v>
      </c>
    </row>
    <row r="176" spans="4:17" x14ac:dyDescent="0.2">
      <c r="D176" s="21">
        <v>48</v>
      </c>
      <c r="E176" s="21" t="s">
        <v>297</v>
      </c>
      <c r="F176" s="21" t="s">
        <v>310</v>
      </c>
      <c r="G176" s="21" t="s">
        <v>13</v>
      </c>
      <c r="H176" s="21" t="s">
        <v>88</v>
      </c>
      <c r="I176" s="22">
        <v>8355</v>
      </c>
      <c r="J176" s="21">
        <f t="shared" si="13"/>
        <v>1435</v>
      </c>
      <c r="O176" s="27">
        <v>49</v>
      </c>
      <c r="P176" s="27">
        <v>18</v>
      </c>
      <c r="Q176" s="27" t="s">
        <v>220</v>
      </c>
    </row>
    <row r="177" spans="15:19" x14ac:dyDescent="0.2">
      <c r="O177" s="27">
        <v>50</v>
      </c>
      <c r="P177" s="27">
        <v>20</v>
      </c>
      <c r="Q177" s="27" t="s">
        <v>226</v>
      </c>
    </row>
    <row r="178" spans="15:19" x14ac:dyDescent="0.2">
      <c r="O178" s="27">
        <v>51</v>
      </c>
      <c r="P178" s="27">
        <v>45</v>
      </c>
      <c r="Q178" s="27" t="s">
        <v>198</v>
      </c>
    </row>
    <row r="179" spans="15:19" x14ac:dyDescent="0.2">
      <c r="O179" s="27">
        <v>52</v>
      </c>
      <c r="P179" s="27">
        <v>48</v>
      </c>
      <c r="Q179" s="27" t="s">
        <v>205</v>
      </c>
    </row>
    <row r="180" spans="15:19" x14ac:dyDescent="0.2">
      <c r="O180" s="27">
        <v>53</v>
      </c>
      <c r="P180" s="27">
        <v>16</v>
      </c>
      <c r="Q180" s="27" t="s">
        <v>216</v>
      </c>
    </row>
    <row r="181" spans="15:19" x14ac:dyDescent="0.2">
      <c r="O181" s="27">
        <v>54</v>
      </c>
      <c r="P181" s="27">
        <v>16</v>
      </c>
      <c r="Q181" s="27" t="s">
        <v>217</v>
      </c>
    </row>
    <row r="182" spans="15:19" x14ac:dyDescent="0.2">
      <c r="O182" s="27">
        <v>55</v>
      </c>
      <c r="P182" s="27">
        <v>16</v>
      </c>
      <c r="Q182" s="27" t="s">
        <v>218</v>
      </c>
    </row>
    <row r="183" spans="15:19" x14ac:dyDescent="0.2">
      <c r="O183" s="27">
        <v>56</v>
      </c>
      <c r="P183" s="27">
        <v>17</v>
      </c>
      <c r="Q183" s="27" t="s">
        <v>219</v>
      </c>
    </row>
    <row r="184" spans="15:19" x14ac:dyDescent="0.2">
      <c r="O184" s="27">
        <v>57</v>
      </c>
      <c r="P184" s="27">
        <v>19</v>
      </c>
      <c r="Q184" s="27" t="s">
        <v>224</v>
      </c>
    </row>
    <row r="185" spans="15:19" x14ac:dyDescent="0.2">
      <c r="O185" s="27">
        <v>58</v>
      </c>
      <c r="P185" s="27">
        <v>19</v>
      </c>
      <c r="Q185" s="27" t="s">
        <v>225</v>
      </c>
    </row>
    <row r="186" spans="15:19" x14ac:dyDescent="0.2">
      <c r="O186" s="27">
        <v>59</v>
      </c>
      <c r="P186" s="27">
        <v>30</v>
      </c>
      <c r="Q186" s="27" t="s">
        <v>172</v>
      </c>
    </row>
    <row r="187" spans="15:19" x14ac:dyDescent="0.2">
      <c r="O187" s="27">
        <v>60</v>
      </c>
      <c r="P187" s="27">
        <v>30</v>
      </c>
      <c r="Q187" s="27" t="s">
        <v>173</v>
      </c>
    </row>
    <row r="188" spans="15:19" x14ac:dyDescent="0.2">
      <c r="O188" s="27">
        <v>61</v>
      </c>
      <c r="P188" s="27">
        <v>36</v>
      </c>
      <c r="Q188" s="27" t="s">
        <v>182</v>
      </c>
      <c r="R188"/>
      <c r="S188"/>
    </row>
    <row r="189" spans="15:19" x14ac:dyDescent="0.2">
      <c r="O189" s="27">
        <v>62</v>
      </c>
      <c r="P189" s="27">
        <v>36</v>
      </c>
      <c r="Q189" s="27" t="s">
        <v>183</v>
      </c>
      <c r="R189"/>
      <c r="S189"/>
    </row>
    <row r="190" spans="15:19" x14ac:dyDescent="0.2">
      <c r="O190" s="27">
        <v>63</v>
      </c>
      <c r="P190" s="27">
        <v>31</v>
      </c>
      <c r="Q190" s="27" t="s">
        <v>66</v>
      </c>
      <c r="R190"/>
      <c r="S190"/>
    </row>
    <row r="191" spans="15:19" x14ac:dyDescent="0.2">
      <c r="O191" s="27">
        <v>64</v>
      </c>
      <c r="P191" s="27">
        <v>31</v>
      </c>
      <c r="Q191" s="27" t="s">
        <v>9</v>
      </c>
      <c r="R191"/>
      <c r="S191"/>
    </row>
    <row r="192" spans="15:19" x14ac:dyDescent="0.2">
      <c r="O192" s="27">
        <v>65</v>
      </c>
      <c r="P192" s="27">
        <v>35</v>
      </c>
      <c r="Q192" s="27" t="s">
        <v>179</v>
      </c>
      <c r="R192"/>
      <c r="S192"/>
    </row>
    <row r="193" spans="15:19" x14ac:dyDescent="0.2">
      <c r="O193" s="27">
        <v>66</v>
      </c>
      <c r="P193" s="27">
        <v>35</v>
      </c>
      <c r="Q193" s="27" t="s">
        <v>180</v>
      </c>
      <c r="R193"/>
      <c r="S193"/>
    </row>
    <row r="194" spans="15:19" x14ac:dyDescent="0.2">
      <c r="O194" s="27">
        <v>67</v>
      </c>
      <c r="P194" s="27">
        <v>29</v>
      </c>
      <c r="Q194" s="27" t="s">
        <v>171</v>
      </c>
      <c r="R194"/>
      <c r="S194"/>
    </row>
    <row r="195" spans="15:19" x14ac:dyDescent="0.2">
      <c r="O195" s="27">
        <v>68</v>
      </c>
      <c r="P195" s="27">
        <v>29</v>
      </c>
      <c r="Q195" s="27" t="s">
        <v>272</v>
      </c>
      <c r="R195"/>
      <c r="S195"/>
    </row>
    <row r="196" spans="15:19" x14ac:dyDescent="0.2">
      <c r="O196" s="27">
        <v>69</v>
      </c>
      <c r="P196" s="27">
        <v>33</v>
      </c>
      <c r="Q196" s="27" t="s">
        <v>174</v>
      </c>
      <c r="R196"/>
      <c r="S196"/>
    </row>
    <row r="197" spans="15:19" x14ac:dyDescent="0.2">
      <c r="O197" s="27">
        <v>70</v>
      </c>
      <c r="P197" s="27">
        <v>33</v>
      </c>
      <c r="Q197" s="27" t="s">
        <v>273</v>
      </c>
      <c r="R197"/>
      <c r="S197"/>
    </row>
    <row r="198" spans="15:19" x14ac:dyDescent="0.2">
      <c r="O198" s="27">
        <v>71</v>
      </c>
      <c r="P198" s="27">
        <v>8</v>
      </c>
      <c r="Q198" s="27" t="s">
        <v>133</v>
      </c>
      <c r="R198"/>
      <c r="S198"/>
    </row>
    <row r="199" spans="15:19" x14ac:dyDescent="0.2">
      <c r="O199" s="27">
        <v>72</v>
      </c>
      <c r="P199" s="27">
        <v>8</v>
      </c>
      <c r="Q199" s="27" t="s">
        <v>134</v>
      </c>
      <c r="R199"/>
      <c r="S199"/>
    </row>
    <row r="200" spans="15:19" x14ac:dyDescent="0.2">
      <c r="O200" s="27">
        <v>73</v>
      </c>
      <c r="P200" s="27">
        <v>8</v>
      </c>
      <c r="Q200" s="27" t="s">
        <v>136</v>
      </c>
      <c r="R200"/>
      <c r="S200"/>
    </row>
    <row r="201" spans="15:19" x14ac:dyDescent="0.2">
      <c r="O201" s="27">
        <v>74</v>
      </c>
      <c r="P201" s="27">
        <v>8</v>
      </c>
      <c r="Q201" s="27" t="s">
        <v>137</v>
      </c>
      <c r="R201"/>
      <c r="S201"/>
    </row>
    <row r="202" spans="15:19" x14ac:dyDescent="0.2">
      <c r="O202" s="27">
        <v>75</v>
      </c>
      <c r="P202" s="27">
        <v>11</v>
      </c>
      <c r="Q202" s="27" t="s">
        <v>210</v>
      </c>
      <c r="R202"/>
      <c r="S202"/>
    </row>
    <row r="203" spans="15:19" x14ac:dyDescent="0.2">
      <c r="O203" s="27">
        <v>76</v>
      </c>
      <c r="P203" s="27">
        <v>11</v>
      </c>
      <c r="Q203" s="27" t="s">
        <v>211</v>
      </c>
      <c r="R203"/>
      <c r="S203"/>
    </row>
    <row r="204" spans="15:19" x14ac:dyDescent="0.2">
      <c r="O204" s="27">
        <v>77</v>
      </c>
      <c r="P204" s="27">
        <v>12</v>
      </c>
      <c r="Q204" s="27" t="s">
        <v>212</v>
      </c>
      <c r="R204"/>
      <c r="S204"/>
    </row>
    <row r="205" spans="15:19" x14ac:dyDescent="0.2">
      <c r="O205" s="27">
        <v>78</v>
      </c>
      <c r="P205" s="27">
        <v>26</v>
      </c>
      <c r="Q205" s="27" t="s">
        <v>157</v>
      </c>
      <c r="R205"/>
      <c r="S205"/>
    </row>
    <row r="206" spans="15:19" x14ac:dyDescent="0.2">
      <c r="O206" s="27">
        <v>79</v>
      </c>
      <c r="P206" s="27">
        <v>26</v>
      </c>
      <c r="Q206" s="27" t="s">
        <v>158</v>
      </c>
      <c r="R206"/>
      <c r="S206"/>
    </row>
    <row r="207" spans="15:19" x14ac:dyDescent="0.2">
      <c r="O207" s="27">
        <v>80</v>
      </c>
      <c r="P207" s="27">
        <v>26</v>
      </c>
      <c r="Q207" s="27" t="s">
        <v>161</v>
      </c>
      <c r="R207"/>
      <c r="S207"/>
    </row>
    <row r="208" spans="15:19" x14ac:dyDescent="0.2">
      <c r="O208" s="27">
        <v>81</v>
      </c>
      <c r="P208" s="27">
        <v>26</v>
      </c>
      <c r="Q208" s="27" t="s">
        <v>162</v>
      </c>
      <c r="R208"/>
      <c r="S208"/>
    </row>
    <row r="209" spans="15:19" x14ac:dyDescent="0.2">
      <c r="O209" s="27">
        <v>82</v>
      </c>
      <c r="P209" s="27">
        <v>26</v>
      </c>
      <c r="Q209" s="27" t="s">
        <v>164</v>
      </c>
      <c r="R209"/>
      <c r="S209"/>
    </row>
    <row r="210" spans="15:19" x14ac:dyDescent="0.2">
      <c r="O210" s="27">
        <v>83</v>
      </c>
      <c r="P210" s="27">
        <v>26</v>
      </c>
      <c r="Q210" s="27" t="s">
        <v>165</v>
      </c>
      <c r="R210"/>
      <c r="S210"/>
    </row>
    <row r="211" spans="15:19" x14ac:dyDescent="0.2">
      <c r="O211" s="27">
        <v>84</v>
      </c>
      <c r="P211" s="27">
        <v>13</v>
      </c>
      <c r="Q211" s="27" t="s">
        <v>231</v>
      </c>
      <c r="R211"/>
      <c r="S211"/>
    </row>
    <row r="212" spans="15:19" x14ac:dyDescent="0.2">
      <c r="O212" s="27">
        <v>85</v>
      </c>
      <c r="P212" s="27">
        <v>13</v>
      </c>
      <c r="Q212" s="27" t="s">
        <v>213</v>
      </c>
      <c r="R212"/>
      <c r="S212"/>
    </row>
    <row r="213" spans="15:19" x14ac:dyDescent="0.2">
      <c r="O213" s="27">
        <v>86</v>
      </c>
      <c r="P213" s="27">
        <v>13</v>
      </c>
      <c r="Q213" s="27" t="s">
        <v>214</v>
      </c>
      <c r="R213"/>
      <c r="S213"/>
    </row>
    <row r="214" spans="15:19" x14ac:dyDescent="0.2">
      <c r="O214" s="27">
        <v>87</v>
      </c>
      <c r="P214" s="27">
        <v>26</v>
      </c>
      <c r="Q214" s="27" t="s">
        <v>159</v>
      </c>
      <c r="R214"/>
      <c r="S214"/>
    </row>
    <row r="215" spans="15:19" x14ac:dyDescent="0.2">
      <c r="O215" s="27">
        <v>88</v>
      </c>
      <c r="P215" s="27">
        <v>26</v>
      </c>
      <c r="Q215" s="27" t="s">
        <v>160</v>
      </c>
      <c r="R215"/>
      <c r="S215"/>
    </row>
    <row r="216" spans="15:19" x14ac:dyDescent="0.2">
      <c r="O216" s="27">
        <v>89</v>
      </c>
      <c r="P216" s="27">
        <v>26</v>
      </c>
      <c r="Q216" s="27" t="s">
        <v>163</v>
      </c>
      <c r="R216"/>
      <c r="S216"/>
    </row>
    <row r="217" spans="15:19" x14ac:dyDescent="0.2">
      <c r="O217" s="27">
        <v>90</v>
      </c>
      <c r="P217" s="27">
        <v>28</v>
      </c>
      <c r="Q217" s="27" t="s">
        <v>168</v>
      </c>
      <c r="R217"/>
      <c r="S217"/>
    </row>
    <row r="218" spans="15:19" x14ac:dyDescent="0.2">
      <c r="O218" s="27">
        <v>91</v>
      </c>
      <c r="P218" s="27">
        <v>28</v>
      </c>
      <c r="Q218" s="27" t="s">
        <v>169</v>
      </c>
      <c r="R218"/>
      <c r="S218"/>
    </row>
    <row r="219" spans="15:19" x14ac:dyDescent="0.2">
      <c r="O219" s="27">
        <v>92</v>
      </c>
      <c r="P219" s="27">
        <v>43</v>
      </c>
      <c r="Q219" s="27" t="s">
        <v>194</v>
      </c>
      <c r="R219"/>
      <c r="S219"/>
    </row>
    <row r="220" spans="15:19" x14ac:dyDescent="0.2">
      <c r="O220" s="27">
        <v>93</v>
      </c>
      <c r="P220" s="27">
        <v>43</v>
      </c>
      <c r="Q220" s="27" t="s">
        <v>195</v>
      </c>
      <c r="R220"/>
      <c r="S220"/>
    </row>
    <row r="221" spans="15:19" x14ac:dyDescent="0.2">
      <c r="O221" s="27">
        <v>94</v>
      </c>
      <c r="P221" s="27">
        <v>27</v>
      </c>
      <c r="Q221" s="27" t="s">
        <v>166</v>
      </c>
      <c r="R221"/>
      <c r="S221"/>
    </row>
    <row r="222" spans="15:19" x14ac:dyDescent="0.2">
      <c r="O222" s="27">
        <v>95</v>
      </c>
      <c r="P222" s="27">
        <v>27</v>
      </c>
      <c r="Q222" s="27" t="s">
        <v>167</v>
      </c>
      <c r="R222"/>
      <c r="S222"/>
    </row>
    <row r="223" spans="15:19" x14ac:dyDescent="0.2">
      <c r="O223" s="27">
        <v>96</v>
      </c>
      <c r="P223" s="27">
        <v>18</v>
      </c>
      <c r="Q223" s="27" t="s">
        <v>221</v>
      </c>
      <c r="R223"/>
      <c r="S223"/>
    </row>
    <row r="224" spans="15:19" x14ac:dyDescent="0.2">
      <c r="O224" s="27">
        <v>97</v>
      </c>
      <c r="P224" s="27">
        <v>18</v>
      </c>
      <c r="Q224" s="27" t="s">
        <v>222</v>
      </c>
      <c r="R224"/>
      <c r="S224"/>
    </row>
    <row r="225" spans="15:19" x14ac:dyDescent="0.2">
      <c r="O225" s="27">
        <v>98</v>
      </c>
      <c r="P225" s="27">
        <v>48</v>
      </c>
      <c r="Q225" s="27" t="s">
        <v>206</v>
      </c>
      <c r="R225"/>
      <c r="S225"/>
    </row>
    <row r="226" spans="15:19" x14ac:dyDescent="0.2">
      <c r="O226" s="27">
        <v>99</v>
      </c>
      <c r="P226" s="27">
        <v>48</v>
      </c>
      <c r="Q226" s="27" t="s">
        <v>207</v>
      </c>
      <c r="R226"/>
      <c r="S226"/>
    </row>
    <row r="227" spans="15:19" x14ac:dyDescent="0.2">
      <c r="O227" s="27">
        <v>100</v>
      </c>
      <c r="P227" s="27">
        <v>18</v>
      </c>
      <c r="Q227" s="27" t="s">
        <v>223</v>
      </c>
      <c r="R227"/>
      <c r="S227"/>
    </row>
    <row r="228" spans="15:19" x14ac:dyDescent="0.2">
      <c r="O228" s="27">
        <v>101</v>
      </c>
      <c r="P228" s="27">
        <v>39</v>
      </c>
      <c r="Q228" s="27" t="s">
        <v>189</v>
      </c>
      <c r="R228"/>
      <c r="S228"/>
    </row>
    <row r="229" spans="15:19" x14ac:dyDescent="0.2">
      <c r="O229" s="27">
        <v>102</v>
      </c>
      <c r="P229" s="27">
        <v>39</v>
      </c>
      <c r="Q229" s="27" t="s">
        <v>190</v>
      </c>
      <c r="R229"/>
      <c r="S229"/>
    </row>
    <row r="230" spans="15:19" x14ac:dyDescent="0.2">
      <c r="O230" s="27">
        <v>103</v>
      </c>
      <c r="P230" s="27">
        <v>25</v>
      </c>
      <c r="Q230" s="27" t="s">
        <v>230</v>
      </c>
      <c r="R230"/>
      <c r="S230"/>
    </row>
    <row r="231" spans="15:19" x14ac:dyDescent="0.2">
      <c r="O231" s="27">
        <v>104</v>
      </c>
      <c r="P231" s="27">
        <v>40</v>
      </c>
      <c r="Q231" s="27" t="s">
        <v>96</v>
      </c>
      <c r="R231"/>
      <c r="S231"/>
    </row>
    <row r="232" spans="15:19" x14ac:dyDescent="0.2">
      <c r="O232" s="27">
        <v>105</v>
      </c>
      <c r="P232" s="27">
        <v>35</v>
      </c>
      <c r="Q232" s="27" t="s">
        <v>181</v>
      </c>
      <c r="R232"/>
      <c r="S232"/>
    </row>
    <row r="233" spans="15:19" x14ac:dyDescent="0.2">
      <c r="O233" s="27">
        <v>106</v>
      </c>
      <c r="P233" s="27">
        <v>46</v>
      </c>
      <c r="Q233" s="27" t="s">
        <v>199</v>
      </c>
      <c r="R233"/>
      <c r="S233"/>
    </row>
    <row r="234" spans="15:19" x14ac:dyDescent="0.2">
      <c r="O234" s="27">
        <v>107</v>
      </c>
      <c r="P234" s="27">
        <v>46</v>
      </c>
      <c r="Q234" s="27" t="s">
        <v>200</v>
      </c>
      <c r="R234"/>
      <c r="S234"/>
    </row>
    <row r="235" spans="15:19" x14ac:dyDescent="0.2">
      <c r="O235" s="27">
        <v>108</v>
      </c>
      <c r="P235" s="27">
        <v>47</v>
      </c>
      <c r="Q235" s="27" t="s">
        <v>201</v>
      </c>
      <c r="R235"/>
      <c r="S235"/>
    </row>
    <row r="236" spans="15:19" x14ac:dyDescent="0.2">
      <c r="O236" s="27">
        <v>109</v>
      </c>
      <c r="P236" s="27">
        <v>47</v>
      </c>
      <c r="Q236" s="27" t="s">
        <v>202</v>
      </c>
      <c r="R236"/>
      <c r="S236"/>
    </row>
    <row r="237" spans="15:19" x14ac:dyDescent="0.2">
      <c r="O237" s="27">
        <v>110</v>
      </c>
      <c r="P237" s="27">
        <v>47</v>
      </c>
      <c r="Q237" s="27" t="s">
        <v>203</v>
      </c>
      <c r="R237"/>
      <c r="S237"/>
    </row>
    <row r="238" spans="15:19" x14ac:dyDescent="0.2">
      <c r="O238" s="27">
        <v>111</v>
      </c>
      <c r="P238" s="27">
        <v>47</v>
      </c>
      <c r="Q238" s="27" t="s">
        <v>204</v>
      </c>
      <c r="R238"/>
      <c r="S238"/>
    </row>
    <row r="239" spans="15:19" x14ac:dyDescent="0.2">
      <c r="O239" s="27">
        <v>112</v>
      </c>
      <c r="P239" s="27">
        <v>1</v>
      </c>
      <c r="Q239" s="27" t="s">
        <v>105</v>
      </c>
      <c r="R239"/>
      <c r="S239"/>
    </row>
    <row r="240" spans="15:19" x14ac:dyDescent="0.2">
      <c r="O240" s="27">
        <v>113</v>
      </c>
      <c r="P240" s="27">
        <v>1</v>
      </c>
      <c r="Q240" s="27" t="s">
        <v>124</v>
      </c>
      <c r="R240"/>
      <c r="S240"/>
    </row>
    <row r="241" spans="13:19" x14ac:dyDescent="0.2">
      <c r="O241" s="27">
        <v>114</v>
      </c>
      <c r="P241" s="27">
        <v>41</v>
      </c>
      <c r="Q241" s="27" t="s">
        <v>191</v>
      </c>
      <c r="R241"/>
      <c r="S241"/>
    </row>
    <row r="242" spans="13:19" x14ac:dyDescent="0.2">
      <c r="O242" s="27">
        <v>115</v>
      </c>
      <c r="P242" s="27">
        <v>4</v>
      </c>
      <c r="Q242" s="27" t="s">
        <v>209</v>
      </c>
      <c r="R242"/>
      <c r="S242"/>
    </row>
    <row r="243" spans="13:19" x14ac:dyDescent="0.2">
      <c r="O243" s="27">
        <v>116</v>
      </c>
      <c r="P243" s="27">
        <v>3</v>
      </c>
      <c r="Q243" s="27" t="s">
        <v>208</v>
      </c>
      <c r="R243"/>
      <c r="S243"/>
    </row>
    <row r="244" spans="13:19" x14ac:dyDescent="0.2">
      <c r="O244" s="27">
        <v>117</v>
      </c>
      <c r="P244" s="27">
        <v>2</v>
      </c>
      <c r="Q244" s="27" t="s">
        <v>125</v>
      </c>
      <c r="R244"/>
      <c r="S244"/>
    </row>
    <row r="245" spans="13:19" x14ac:dyDescent="0.2">
      <c r="O245" s="27">
        <v>118</v>
      </c>
      <c r="P245" s="27">
        <v>2</v>
      </c>
      <c r="Q245" s="27" t="s">
        <v>126</v>
      </c>
      <c r="R245"/>
      <c r="S245"/>
    </row>
    <row r="246" spans="13:19" x14ac:dyDescent="0.2">
      <c r="O246" s="27">
        <v>119</v>
      </c>
      <c r="P246" s="27">
        <v>2</v>
      </c>
      <c r="Q246" s="27" t="s">
        <v>127</v>
      </c>
      <c r="R246"/>
      <c r="S246"/>
    </row>
    <row r="247" spans="13:19" x14ac:dyDescent="0.2">
      <c r="O247" s="27">
        <v>120</v>
      </c>
      <c r="P247" s="27">
        <v>2</v>
      </c>
      <c r="Q247" s="27" t="s">
        <v>128</v>
      </c>
      <c r="R247"/>
      <c r="S247"/>
    </row>
    <row r="248" spans="13:19" x14ac:dyDescent="0.2">
      <c r="P248" s="7"/>
      <c r="Q248" s="7"/>
      <c r="R248"/>
      <c r="S248"/>
    </row>
    <row r="249" spans="13:19" x14ac:dyDescent="0.2">
      <c r="M249"/>
    </row>
    <row r="250" spans="13:19" x14ac:dyDescent="0.2">
      <c r="M250"/>
    </row>
    <row r="251" spans="13:19" x14ac:dyDescent="0.2">
      <c r="M251"/>
    </row>
    <row r="252" spans="13:19" x14ac:dyDescent="0.2">
      <c r="M252"/>
    </row>
    <row r="253" spans="13:19" x14ac:dyDescent="0.2">
      <c r="M253"/>
    </row>
    <row r="254" spans="13:19" x14ac:dyDescent="0.2">
      <c r="M254"/>
    </row>
    <row r="255" spans="13:19" x14ac:dyDescent="0.2">
      <c r="M255"/>
    </row>
    <row r="256" spans="13:19" x14ac:dyDescent="0.2">
      <c r="M256"/>
    </row>
    <row r="257" spans="13:13" x14ac:dyDescent="0.2">
      <c r="M257"/>
    </row>
    <row r="258" spans="13:13" x14ac:dyDescent="0.2">
      <c r="M258"/>
    </row>
    <row r="259" spans="13:13" x14ac:dyDescent="0.2">
      <c r="M259"/>
    </row>
    <row r="260" spans="13:13" x14ac:dyDescent="0.2">
      <c r="M260"/>
    </row>
    <row r="261" spans="13:13" x14ac:dyDescent="0.2">
      <c r="M261"/>
    </row>
  </sheetData>
  <autoFilter ref="B2:R122" xr:uid="{25EB766A-7385-41B7-919F-3BC239029209}"/>
  <sortState xmlns:xlrd2="http://schemas.microsoft.com/office/spreadsheetml/2017/richdata2" ref="D129:I176">
    <sortCondition ref="D129:D176"/>
  </sortState>
  <mergeCells count="2">
    <mergeCell ref="O124:Q125"/>
    <mergeCell ref="D125:J1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6653-794F-5848-BFC1-A243D9C5DB8D}">
  <dimension ref="B2:AA307"/>
  <sheetViews>
    <sheetView topLeftCell="A136" zoomScale="101" zoomScaleNormal="85" workbookViewId="0">
      <selection activeCell="K143" sqref="K143"/>
    </sheetView>
  </sheetViews>
  <sheetFormatPr baseColWidth="10" defaultColWidth="9.1640625" defaultRowHeight="15" x14ac:dyDescent="0.2"/>
  <cols>
    <col min="1" max="1" width="11.5" bestFit="1" customWidth="1"/>
    <col min="2" max="2" width="10.33203125" bestFit="1" customWidth="1"/>
    <col min="3" max="3" width="12.1640625" bestFit="1" customWidth="1"/>
    <col min="4" max="4" width="13.5" bestFit="1" customWidth="1"/>
    <col min="5" max="5" width="16.6640625" bestFit="1" customWidth="1"/>
    <col min="6" max="6" width="17.1640625" bestFit="1" customWidth="1"/>
    <col min="7" max="7" width="16.6640625" bestFit="1" customWidth="1"/>
    <col min="8" max="8" width="32" bestFit="1" customWidth="1"/>
    <col min="9" max="9" width="17.1640625" bestFit="1" customWidth="1"/>
    <col min="10" max="10" width="16.33203125" bestFit="1" customWidth="1"/>
    <col min="11" max="11" width="16.83203125" bestFit="1" customWidth="1"/>
    <col min="12" max="12" width="15.83203125" bestFit="1" customWidth="1"/>
    <col min="13" max="13" width="19" style="7" bestFit="1" customWidth="1"/>
    <col min="14" max="14" width="13.5" bestFit="1" customWidth="1"/>
    <col min="15" max="15" width="11.83203125" bestFit="1" customWidth="1"/>
    <col min="16" max="16" width="11.33203125" bestFit="1" customWidth="1"/>
    <col min="17" max="17" width="15" bestFit="1" customWidth="1"/>
    <col min="18" max="18" width="10.5" style="7" bestFit="1" customWidth="1"/>
    <col min="19" max="19" width="8.6640625" style="7" bestFit="1" customWidth="1"/>
    <col min="20" max="20" width="2.83203125" customWidth="1"/>
    <col min="21" max="21" width="7.83203125" bestFit="1" customWidth="1"/>
    <col min="22" max="22" width="16.6640625" bestFit="1" customWidth="1"/>
    <col min="23" max="23" width="4.83203125" customWidth="1"/>
    <col min="24" max="24" width="12.33203125" bestFit="1" customWidth="1"/>
    <col min="25" max="25" width="6.5" bestFit="1" customWidth="1"/>
    <col min="26" max="26" width="7.1640625" bestFit="1" customWidth="1"/>
    <col min="27" max="27" width="15" bestFit="1" customWidth="1"/>
    <col min="28" max="28" width="7" bestFit="1" customWidth="1"/>
    <col min="29" max="29" width="14.6640625" bestFit="1" customWidth="1"/>
  </cols>
  <sheetData>
    <row r="2" spans="2:27" s="38" customFormat="1" x14ac:dyDescent="0.2">
      <c r="B2" s="38" t="s">
        <v>255</v>
      </c>
      <c r="C2" s="38" t="s">
        <v>114</v>
      </c>
      <c r="D2" s="38" t="s">
        <v>115</v>
      </c>
      <c r="E2" s="38" t="s">
        <v>253</v>
      </c>
      <c r="F2" s="38" t="s">
        <v>254</v>
      </c>
      <c r="G2" s="38" t="s">
        <v>292</v>
      </c>
      <c r="H2" s="38" t="s">
        <v>256</v>
      </c>
      <c r="I2" s="38" t="s">
        <v>298</v>
      </c>
      <c r="J2" s="38" t="s">
        <v>257</v>
      </c>
      <c r="K2" s="38" t="s">
        <v>258</v>
      </c>
      <c r="L2" s="38" t="s">
        <v>259</v>
      </c>
      <c r="M2" s="38" t="s">
        <v>278</v>
      </c>
      <c r="N2" s="38" t="s">
        <v>261</v>
      </c>
      <c r="O2" s="38" t="s">
        <v>260</v>
      </c>
      <c r="P2" s="39" t="s">
        <v>262</v>
      </c>
      <c r="Q2" s="39" t="s">
        <v>263</v>
      </c>
      <c r="R2"/>
      <c r="Y2"/>
      <c r="Z2"/>
      <c r="AA2"/>
    </row>
    <row r="3" spans="2:27" x14ac:dyDescent="0.2">
      <c r="B3" s="4">
        <v>1</v>
      </c>
      <c r="C3" s="4">
        <v>1003</v>
      </c>
      <c r="D3" s="5">
        <v>44209</v>
      </c>
      <c r="E3" s="4">
        <v>100</v>
      </c>
      <c r="F3" s="4">
        <v>5</v>
      </c>
      <c r="G3" s="23" t="str">
        <f>MID(H3, 1, FIND(" ", H3, FIND(" ", H3)+1)-1)</f>
        <v>Boxstore Inc.</v>
      </c>
      <c r="H3" s="23" t="s">
        <v>0</v>
      </c>
      <c r="I3" s="23" t="str">
        <f t="shared" ref="I3:I66" si="0">TRIM(SUBSTITUTE(H3,G3,""))</f>
        <v>Barista Express</v>
      </c>
      <c r="J3" s="23" t="s">
        <v>1</v>
      </c>
      <c r="K3" s="23" t="s">
        <v>2</v>
      </c>
      <c r="L3" s="23">
        <v>1006</v>
      </c>
      <c r="M3" s="23" t="s">
        <v>135</v>
      </c>
      <c r="N3" s="8">
        <v>100</v>
      </c>
      <c r="O3" s="4">
        <v>1</v>
      </c>
      <c r="P3" s="8">
        <v>100</v>
      </c>
      <c r="Q3" s="8">
        <v>112</v>
      </c>
      <c r="R3"/>
      <c r="S3"/>
    </row>
    <row r="4" spans="2:27" x14ac:dyDescent="0.2">
      <c r="B4" s="1">
        <v>2</v>
      </c>
      <c r="C4" s="1">
        <v>1021</v>
      </c>
      <c r="D4" s="2">
        <v>44209</v>
      </c>
      <c r="E4" s="1">
        <v>200</v>
      </c>
      <c r="F4" s="1">
        <v>15</v>
      </c>
      <c r="G4" s="23" t="str">
        <f>MID(H4, 1, FIND(" ", H4)-1)</f>
        <v>Hitachi</v>
      </c>
      <c r="H4" s="23" t="s">
        <v>3</v>
      </c>
      <c r="I4" s="23" t="str">
        <f t="shared" si="0"/>
        <v>20 ounce Blender</v>
      </c>
      <c r="J4" s="23" t="s">
        <v>264</v>
      </c>
      <c r="K4" s="23" t="s">
        <v>5</v>
      </c>
      <c r="L4" s="23">
        <v>20815001</v>
      </c>
      <c r="M4" s="23" t="s">
        <v>122</v>
      </c>
      <c r="N4" s="9">
        <v>54.35</v>
      </c>
      <c r="O4" s="1">
        <v>2</v>
      </c>
      <c r="P4" s="9">
        <v>108.7</v>
      </c>
      <c r="Q4" s="9">
        <v>121.744</v>
      </c>
      <c r="R4"/>
      <c r="S4"/>
    </row>
    <row r="5" spans="2:27" x14ac:dyDescent="0.2">
      <c r="B5" s="1">
        <v>3</v>
      </c>
      <c r="C5" s="1">
        <v>1021</v>
      </c>
      <c r="D5" s="2">
        <v>44209</v>
      </c>
      <c r="E5" s="1">
        <v>200</v>
      </c>
      <c r="F5" s="1">
        <v>15</v>
      </c>
      <c r="G5" s="23" t="str">
        <f>MID(H5, 1, FIND(" ", H5)-1)</f>
        <v>Hitachi</v>
      </c>
      <c r="H5" s="23" t="s">
        <v>3</v>
      </c>
      <c r="I5" s="23" t="str">
        <f t="shared" si="0"/>
        <v>20 ounce Blender</v>
      </c>
      <c r="J5" s="23" t="s">
        <v>264</v>
      </c>
      <c r="K5" s="23" t="s">
        <v>5</v>
      </c>
      <c r="L5" s="23">
        <v>20815001</v>
      </c>
      <c r="M5" s="23" t="s">
        <v>141</v>
      </c>
      <c r="N5" s="9">
        <v>54.35</v>
      </c>
      <c r="O5" s="1">
        <v>2</v>
      </c>
      <c r="P5" s="9">
        <v>108.7</v>
      </c>
      <c r="Q5" s="9">
        <v>121.744</v>
      </c>
      <c r="R5"/>
      <c r="S5"/>
    </row>
    <row r="6" spans="2:27" x14ac:dyDescent="0.2">
      <c r="B6" s="4">
        <v>4</v>
      </c>
      <c r="C6" s="4">
        <v>1026</v>
      </c>
      <c r="D6" s="5">
        <v>44209</v>
      </c>
      <c r="E6" s="4">
        <v>300</v>
      </c>
      <c r="F6" s="4">
        <v>32</v>
      </c>
      <c r="G6" s="23" t="str">
        <f>MID(H6, 1, FIND(" ", H6)-1)</f>
        <v>Microsoft</v>
      </c>
      <c r="H6" s="23" t="s">
        <v>6</v>
      </c>
      <c r="I6" s="23" t="str">
        <f t="shared" si="0"/>
        <v>50" HDTV</v>
      </c>
      <c r="J6" s="23" t="s">
        <v>239</v>
      </c>
      <c r="K6" s="23" t="s">
        <v>65</v>
      </c>
      <c r="L6" s="23">
        <v>66001</v>
      </c>
      <c r="M6" s="23" t="s">
        <v>72</v>
      </c>
      <c r="N6" s="8">
        <v>2100</v>
      </c>
      <c r="O6" s="4">
        <v>2</v>
      </c>
      <c r="P6" s="8">
        <v>4200</v>
      </c>
      <c r="Q6" s="8">
        <v>4704</v>
      </c>
      <c r="R6"/>
      <c r="S6"/>
    </row>
    <row r="7" spans="2:27" x14ac:dyDescent="0.2">
      <c r="B7" s="4">
        <v>5</v>
      </c>
      <c r="C7" s="4">
        <v>1026</v>
      </c>
      <c r="D7" s="5">
        <v>44209</v>
      </c>
      <c r="E7" s="4">
        <v>300</v>
      </c>
      <c r="F7" s="4">
        <v>32</v>
      </c>
      <c r="G7" s="23" t="str">
        <f>MID(H7, 1, FIND(" ", H7)-1)</f>
        <v>Microsoft</v>
      </c>
      <c r="H7" s="23" t="s">
        <v>6</v>
      </c>
      <c r="I7" s="23" t="str">
        <f t="shared" si="0"/>
        <v>50" HDTV</v>
      </c>
      <c r="J7" s="23" t="s">
        <v>239</v>
      </c>
      <c r="K7" s="23" t="s">
        <v>65</v>
      </c>
      <c r="L7" s="23">
        <v>66001</v>
      </c>
      <c r="M7" s="23" t="s">
        <v>112</v>
      </c>
      <c r="N7" s="8">
        <v>2100</v>
      </c>
      <c r="O7" s="4">
        <v>2</v>
      </c>
      <c r="P7" s="8">
        <v>4200</v>
      </c>
      <c r="Q7" s="8">
        <v>4704</v>
      </c>
      <c r="R7"/>
      <c r="S7"/>
    </row>
    <row r="8" spans="2:27" x14ac:dyDescent="0.2">
      <c r="B8" s="1">
        <v>6</v>
      </c>
      <c r="C8" s="1">
        <v>1030</v>
      </c>
      <c r="D8" s="2">
        <v>44209</v>
      </c>
      <c r="E8" s="1">
        <v>400</v>
      </c>
      <c r="F8" s="1">
        <v>6</v>
      </c>
      <c r="G8" s="23" t="str">
        <f>MID(H8, 1, FIND(" ", H8, FIND(" ", H8)+1)-1)</f>
        <v>Boxstore Inc.</v>
      </c>
      <c r="H8" s="23" t="s">
        <v>265</v>
      </c>
      <c r="I8" s="23" t="str">
        <f t="shared" si="0"/>
        <v>Barista Express II</v>
      </c>
      <c r="J8" s="23" t="s">
        <v>1</v>
      </c>
      <c r="K8" s="23" t="s">
        <v>11</v>
      </c>
      <c r="L8" s="23">
        <v>1012</v>
      </c>
      <c r="M8" s="23" t="s">
        <v>129</v>
      </c>
      <c r="N8" s="9">
        <v>133.16999999999999</v>
      </c>
      <c r="O8" s="1">
        <v>-1</v>
      </c>
      <c r="P8" s="9">
        <v>0</v>
      </c>
      <c r="Q8" s="9">
        <v>0</v>
      </c>
      <c r="R8"/>
      <c r="S8"/>
    </row>
    <row r="9" spans="2:27" x14ac:dyDescent="0.2">
      <c r="B9" s="1">
        <v>7</v>
      </c>
      <c r="C9" s="1">
        <v>1030</v>
      </c>
      <c r="D9" s="2">
        <v>44209</v>
      </c>
      <c r="E9" s="1">
        <v>400</v>
      </c>
      <c r="F9" s="1">
        <v>6</v>
      </c>
      <c r="G9" s="23" t="str">
        <f>MID(H9, 1, FIND(" ", H9, FIND(" ", H9)+1)-1)</f>
        <v>Boxstore Inc.</v>
      </c>
      <c r="H9" s="23" t="s">
        <v>265</v>
      </c>
      <c r="I9" s="23" t="str">
        <f t="shared" si="0"/>
        <v>Barista Express II</v>
      </c>
      <c r="J9" s="23" t="s">
        <v>1</v>
      </c>
      <c r="K9" s="23" t="s">
        <v>11</v>
      </c>
      <c r="L9" s="23">
        <v>1012</v>
      </c>
      <c r="M9" s="23" t="s">
        <v>130</v>
      </c>
      <c r="N9" s="9">
        <v>133.16999999999999</v>
      </c>
      <c r="O9" s="1">
        <v>1</v>
      </c>
      <c r="P9" s="9">
        <v>0</v>
      </c>
      <c r="Q9" s="9">
        <v>0</v>
      </c>
      <c r="R9"/>
      <c r="S9"/>
    </row>
    <row r="10" spans="2:27" x14ac:dyDescent="0.2">
      <c r="B10" s="4">
        <v>8</v>
      </c>
      <c r="C10" s="4">
        <v>1031</v>
      </c>
      <c r="D10" s="5">
        <v>44210</v>
      </c>
      <c r="E10" s="4">
        <v>500</v>
      </c>
      <c r="F10" s="4">
        <v>21</v>
      </c>
      <c r="G10" s="23" t="str">
        <f t="shared" ref="G10:G19" si="1">MID(H10, 1, FIND(" ", H10)-1)</f>
        <v>Hitachi</v>
      </c>
      <c r="H10" s="23" t="s">
        <v>12</v>
      </c>
      <c r="I10" s="23" t="str">
        <f t="shared" si="0"/>
        <v>Super Tablet</v>
      </c>
      <c r="J10" s="23" t="s">
        <v>13</v>
      </c>
      <c r="K10" s="23" t="s">
        <v>14</v>
      </c>
      <c r="L10" s="23">
        <v>41406</v>
      </c>
      <c r="M10" s="23" t="s">
        <v>227</v>
      </c>
      <c r="N10" s="8">
        <v>1500</v>
      </c>
      <c r="O10" s="4">
        <v>2</v>
      </c>
      <c r="P10" s="8">
        <v>4731.4800000000014</v>
      </c>
      <c r="Q10" s="8">
        <v>5299.2576000000017</v>
      </c>
      <c r="R10"/>
      <c r="S10"/>
    </row>
    <row r="11" spans="2:27" x14ac:dyDescent="0.2">
      <c r="B11" s="4">
        <v>9</v>
      </c>
      <c r="C11" s="4">
        <v>1031</v>
      </c>
      <c r="D11" s="5">
        <v>44210</v>
      </c>
      <c r="E11" s="4">
        <v>500</v>
      </c>
      <c r="F11" s="4">
        <v>21</v>
      </c>
      <c r="G11" s="23" t="str">
        <f t="shared" si="1"/>
        <v>Hitachi</v>
      </c>
      <c r="H11" s="23" t="s">
        <v>12</v>
      </c>
      <c r="I11" s="23" t="str">
        <f t="shared" si="0"/>
        <v>Super Tablet</v>
      </c>
      <c r="J11" s="23" t="s">
        <v>13</v>
      </c>
      <c r="K11" s="23" t="s">
        <v>14</v>
      </c>
      <c r="L11" s="23">
        <v>41406</v>
      </c>
      <c r="M11" s="23" t="s">
        <v>228</v>
      </c>
      <c r="N11" s="8">
        <v>1500</v>
      </c>
      <c r="O11" s="4">
        <v>2</v>
      </c>
      <c r="P11" s="8">
        <v>4731.4800000000014</v>
      </c>
      <c r="Q11" s="8">
        <v>5299.2576000000017</v>
      </c>
      <c r="R11"/>
      <c r="S11"/>
    </row>
    <row r="12" spans="2:27" x14ac:dyDescent="0.2">
      <c r="B12" s="4">
        <v>10</v>
      </c>
      <c r="C12" s="4">
        <v>1031</v>
      </c>
      <c r="D12" s="5">
        <v>44210</v>
      </c>
      <c r="E12" s="4">
        <v>500</v>
      </c>
      <c r="F12" s="4">
        <v>37</v>
      </c>
      <c r="G12" s="23" t="str">
        <f t="shared" si="1"/>
        <v>Panasonic</v>
      </c>
      <c r="H12" s="23" t="s">
        <v>15</v>
      </c>
      <c r="I12" s="23" t="str">
        <f t="shared" si="0"/>
        <v>Barista Express</v>
      </c>
      <c r="J12" s="23" t="s">
        <v>1</v>
      </c>
      <c r="K12" s="23" t="s">
        <v>16</v>
      </c>
      <c r="L12" s="23">
        <v>5618009</v>
      </c>
      <c r="M12" s="23" t="s">
        <v>17</v>
      </c>
      <c r="N12" s="8">
        <v>199.8</v>
      </c>
      <c r="O12" s="4">
        <v>2</v>
      </c>
      <c r="P12" s="8">
        <v>4731.4800000000014</v>
      </c>
      <c r="Q12" s="8">
        <v>5299.2576000000017</v>
      </c>
      <c r="R12"/>
      <c r="S12"/>
    </row>
    <row r="13" spans="2:27" x14ac:dyDescent="0.2">
      <c r="B13" s="4">
        <v>11</v>
      </c>
      <c r="C13" s="4">
        <v>1031</v>
      </c>
      <c r="D13" s="5">
        <v>44210</v>
      </c>
      <c r="E13" s="4">
        <v>500</v>
      </c>
      <c r="F13" s="4">
        <v>37</v>
      </c>
      <c r="G13" s="23" t="str">
        <f t="shared" si="1"/>
        <v>Panasonic</v>
      </c>
      <c r="H13" s="23" t="s">
        <v>15</v>
      </c>
      <c r="I13" s="23" t="str">
        <f t="shared" si="0"/>
        <v>Barista Express</v>
      </c>
      <c r="J13" s="23" t="s">
        <v>1</v>
      </c>
      <c r="K13" s="23" t="s">
        <v>16</v>
      </c>
      <c r="L13" s="23">
        <v>5618009</v>
      </c>
      <c r="M13" s="23" t="s">
        <v>184</v>
      </c>
      <c r="N13" s="8">
        <v>199.8</v>
      </c>
      <c r="O13" s="4">
        <v>2</v>
      </c>
      <c r="P13" s="8">
        <v>4731.4800000000014</v>
      </c>
      <c r="Q13" s="8">
        <v>5299.2576000000017</v>
      </c>
      <c r="R13"/>
      <c r="S13"/>
    </row>
    <row r="14" spans="2:27" x14ac:dyDescent="0.2">
      <c r="B14" s="4">
        <v>12</v>
      </c>
      <c r="C14" s="4">
        <v>1031</v>
      </c>
      <c r="D14" s="5">
        <v>44210</v>
      </c>
      <c r="E14" s="4">
        <v>500</v>
      </c>
      <c r="F14" s="4">
        <v>38</v>
      </c>
      <c r="G14" s="23" t="str">
        <f t="shared" si="1"/>
        <v>Panasonic</v>
      </c>
      <c r="H14" s="23" t="s">
        <v>18</v>
      </c>
      <c r="I14" s="23" t="str">
        <f t="shared" si="0"/>
        <v>Not-as Smartphone</v>
      </c>
      <c r="J14" s="23" t="s">
        <v>19</v>
      </c>
      <c r="K14" s="23" t="s">
        <v>20</v>
      </c>
      <c r="L14" s="23">
        <v>20983041</v>
      </c>
      <c r="M14" s="23" t="s">
        <v>185</v>
      </c>
      <c r="N14" s="8">
        <v>332.97</v>
      </c>
      <c r="O14" s="4">
        <v>4</v>
      </c>
      <c r="P14" s="8">
        <v>4731.4800000000014</v>
      </c>
      <c r="Q14" s="8">
        <v>5299.2576000000017</v>
      </c>
      <c r="R14"/>
      <c r="S14"/>
    </row>
    <row r="15" spans="2:27" x14ac:dyDescent="0.2">
      <c r="B15" s="4">
        <v>13</v>
      </c>
      <c r="C15" s="4">
        <v>1031</v>
      </c>
      <c r="D15" s="5">
        <v>44210</v>
      </c>
      <c r="E15" s="4">
        <v>500</v>
      </c>
      <c r="F15" s="4">
        <v>38</v>
      </c>
      <c r="G15" s="23" t="str">
        <f t="shared" si="1"/>
        <v>Panasonic</v>
      </c>
      <c r="H15" s="23" t="s">
        <v>18</v>
      </c>
      <c r="I15" s="23" t="str">
        <f t="shared" si="0"/>
        <v>Not-as Smartphone</v>
      </c>
      <c r="J15" s="23" t="s">
        <v>19</v>
      </c>
      <c r="K15" s="23" t="s">
        <v>20</v>
      </c>
      <c r="L15" s="23">
        <v>20983041</v>
      </c>
      <c r="M15" s="23" t="s">
        <v>186</v>
      </c>
      <c r="N15" s="8">
        <v>332.97</v>
      </c>
      <c r="O15" s="4">
        <v>4</v>
      </c>
      <c r="P15" s="8">
        <v>4731.4800000000014</v>
      </c>
      <c r="Q15" s="8">
        <v>5299.2576000000017</v>
      </c>
      <c r="R15"/>
      <c r="S15"/>
    </row>
    <row r="16" spans="2:27" x14ac:dyDescent="0.2">
      <c r="B16" s="4">
        <v>14</v>
      </c>
      <c r="C16" s="4">
        <v>1031</v>
      </c>
      <c r="D16" s="5">
        <v>44210</v>
      </c>
      <c r="E16" s="4">
        <v>500</v>
      </c>
      <c r="F16" s="4">
        <v>38</v>
      </c>
      <c r="G16" s="23" t="str">
        <f t="shared" si="1"/>
        <v>Panasonic</v>
      </c>
      <c r="H16" s="23" t="s">
        <v>18</v>
      </c>
      <c r="I16" s="23" t="str">
        <f t="shared" si="0"/>
        <v>Not-as Smartphone</v>
      </c>
      <c r="J16" s="23" t="s">
        <v>19</v>
      </c>
      <c r="K16" s="23" t="s">
        <v>20</v>
      </c>
      <c r="L16" s="23">
        <v>20983041</v>
      </c>
      <c r="M16" s="23" t="s">
        <v>187</v>
      </c>
      <c r="N16" s="8">
        <v>332.97</v>
      </c>
      <c r="O16" s="4">
        <v>4</v>
      </c>
      <c r="P16" s="8">
        <v>4731.4800000000014</v>
      </c>
      <c r="Q16" s="8">
        <v>5299.2576000000017</v>
      </c>
      <c r="R16"/>
      <c r="S16"/>
    </row>
    <row r="17" spans="2:19" x14ac:dyDescent="0.2">
      <c r="B17" s="4">
        <v>15</v>
      </c>
      <c r="C17" s="4">
        <v>1031</v>
      </c>
      <c r="D17" s="5">
        <v>44210</v>
      </c>
      <c r="E17" s="4">
        <v>500</v>
      </c>
      <c r="F17" s="4">
        <v>38</v>
      </c>
      <c r="G17" s="23" t="str">
        <f t="shared" si="1"/>
        <v>Panasonic</v>
      </c>
      <c r="H17" s="23" t="s">
        <v>18</v>
      </c>
      <c r="I17" s="23" t="str">
        <f t="shared" si="0"/>
        <v>Not-as Smartphone</v>
      </c>
      <c r="J17" s="23" t="s">
        <v>19</v>
      </c>
      <c r="K17" s="23" t="s">
        <v>20</v>
      </c>
      <c r="L17" s="23">
        <v>20983041</v>
      </c>
      <c r="M17" s="23" t="s">
        <v>188</v>
      </c>
      <c r="N17" s="8">
        <v>332.97</v>
      </c>
      <c r="O17" s="4">
        <v>4</v>
      </c>
      <c r="P17" s="8">
        <v>4731.4800000000014</v>
      </c>
      <c r="Q17" s="8">
        <v>5299.2576000000017</v>
      </c>
      <c r="R17"/>
      <c r="S17"/>
    </row>
    <row r="18" spans="2:19" x14ac:dyDescent="0.2">
      <c r="B18" s="1">
        <v>16</v>
      </c>
      <c r="C18" s="1">
        <v>1033</v>
      </c>
      <c r="D18" s="2">
        <v>44210</v>
      </c>
      <c r="E18" s="1">
        <v>600</v>
      </c>
      <c r="F18" s="1">
        <v>34</v>
      </c>
      <c r="G18" s="23" t="str">
        <f t="shared" si="1"/>
        <v>Microsoft</v>
      </c>
      <c r="H18" s="23" t="s">
        <v>22</v>
      </c>
      <c r="I18" s="23" t="str">
        <f t="shared" si="0"/>
        <v>Really Smartphone</v>
      </c>
      <c r="J18" s="23" t="s">
        <v>19</v>
      </c>
      <c r="K18" s="23" t="s">
        <v>23</v>
      </c>
      <c r="L18" s="23">
        <v>8427</v>
      </c>
      <c r="M18" s="23" t="s">
        <v>175</v>
      </c>
      <c r="N18" s="9">
        <v>1010</v>
      </c>
      <c r="O18" s="1">
        <v>-1</v>
      </c>
      <c r="P18" s="9">
        <v>0</v>
      </c>
      <c r="Q18" s="9">
        <v>0</v>
      </c>
      <c r="R18"/>
      <c r="S18"/>
    </row>
    <row r="19" spans="2:19" x14ac:dyDescent="0.2">
      <c r="B19" s="1">
        <v>17</v>
      </c>
      <c r="C19" s="1">
        <v>1033</v>
      </c>
      <c r="D19" s="2">
        <v>44210</v>
      </c>
      <c r="E19" s="1">
        <v>600</v>
      </c>
      <c r="F19" s="1">
        <v>34</v>
      </c>
      <c r="G19" s="23" t="str">
        <f t="shared" si="1"/>
        <v>Microsoft</v>
      </c>
      <c r="H19" s="23" t="s">
        <v>22</v>
      </c>
      <c r="I19" s="23" t="str">
        <f t="shared" si="0"/>
        <v>Really Smartphone</v>
      </c>
      <c r="J19" s="23" t="s">
        <v>19</v>
      </c>
      <c r="K19" s="23" t="s">
        <v>23</v>
      </c>
      <c r="L19" s="23">
        <v>8427</v>
      </c>
      <c r="M19" s="23" t="s">
        <v>176</v>
      </c>
      <c r="N19" s="9">
        <v>1010</v>
      </c>
      <c r="O19" s="1">
        <v>1</v>
      </c>
      <c r="P19" s="9">
        <v>0</v>
      </c>
      <c r="Q19" s="9">
        <v>0</v>
      </c>
      <c r="R19"/>
      <c r="S19"/>
    </row>
    <row r="20" spans="2:19" x14ac:dyDescent="0.2">
      <c r="B20" s="4">
        <v>18</v>
      </c>
      <c r="C20" s="4">
        <v>1034</v>
      </c>
      <c r="D20" s="5">
        <v>44210</v>
      </c>
      <c r="E20" s="4">
        <v>700</v>
      </c>
      <c r="F20" s="4">
        <v>44</v>
      </c>
      <c r="G20" s="23" t="str">
        <f>MID(H20, 1, FIND(" ", H20, FIND(" ", H20)+1)-1)</f>
        <v>Samsung Electronics</v>
      </c>
      <c r="H20" s="23" t="s">
        <v>24</v>
      </c>
      <c r="I20" s="23" t="str">
        <f t="shared" si="0"/>
        <v>Washer</v>
      </c>
      <c r="J20" s="23" t="s">
        <v>266</v>
      </c>
      <c r="K20" s="23" t="s">
        <v>26</v>
      </c>
      <c r="L20" s="23">
        <v>5804084</v>
      </c>
      <c r="M20" s="23" t="s">
        <v>196</v>
      </c>
      <c r="N20" s="8">
        <v>504.69</v>
      </c>
      <c r="O20" s="4">
        <v>2</v>
      </c>
      <c r="P20" s="8">
        <v>1009.38</v>
      </c>
      <c r="Q20" s="8">
        <v>1130.5056</v>
      </c>
      <c r="R20"/>
      <c r="S20"/>
    </row>
    <row r="21" spans="2:19" x14ac:dyDescent="0.2">
      <c r="B21" s="4">
        <v>19</v>
      </c>
      <c r="C21" s="4">
        <v>1034</v>
      </c>
      <c r="D21" s="5">
        <v>44210</v>
      </c>
      <c r="E21" s="4">
        <v>700</v>
      </c>
      <c r="F21" s="4">
        <v>44</v>
      </c>
      <c r="G21" s="23" t="str">
        <f>MID(H21, 1, FIND(" ", H21, FIND(" ", H21)+1)-1)</f>
        <v>Samsung Electronics</v>
      </c>
      <c r="H21" s="23" t="s">
        <v>24</v>
      </c>
      <c r="I21" s="23" t="str">
        <f t="shared" si="0"/>
        <v>Washer</v>
      </c>
      <c r="J21" s="23" t="s">
        <v>266</v>
      </c>
      <c r="K21" s="23" t="s">
        <v>26</v>
      </c>
      <c r="L21" s="23">
        <v>5804084</v>
      </c>
      <c r="M21" s="23" t="s">
        <v>197</v>
      </c>
      <c r="N21" s="8">
        <v>504.69</v>
      </c>
      <c r="O21" s="4">
        <v>2</v>
      </c>
      <c r="P21" s="8">
        <v>1009.38</v>
      </c>
      <c r="Q21" s="8">
        <v>1130.5056</v>
      </c>
      <c r="R21"/>
      <c r="S21"/>
    </row>
    <row r="22" spans="2:19" x14ac:dyDescent="0.2">
      <c r="B22" s="1">
        <v>20</v>
      </c>
      <c r="C22" s="1">
        <v>1036</v>
      </c>
      <c r="D22" s="2">
        <v>44214</v>
      </c>
      <c r="E22" s="1">
        <v>800</v>
      </c>
      <c r="F22" s="1">
        <v>34</v>
      </c>
      <c r="G22" s="23" t="str">
        <f t="shared" ref="G22:G39" si="2">MID(H22, 1, FIND(" ", H22)-1)</f>
        <v>Microsoft</v>
      </c>
      <c r="H22" s="23" t="s">
        <v>22</v>
      </c>
      <c r="I22" s="23" t="str">
        <f t="shared" si="0"/>
        <v>Really Smartphone</v>
      </c>
      <c r="J22" s="23" t="s">
        <v>19</v>
      </c>
      <c r="K22" s="23" t="s">
        <v>23</v>
      </c>
      <c r="L22" s="23">
        <v>8427</v>
      </c>
      <c r="M22" s="23" t="s">
        <v>177</v>
      </c>
      <c r="N22" s="9">
        <v>1010</v>
      </c>
      <c r="O22" s="1">
        <v>2</v>
      </c>
      <c r="P22" s="9">
        <v>2020</v>
      </c>
      <c r="Q22" s="9">
        <v>2262.4</v>
      </c>
      <c r="R22"/>
      <c r="S22"/>
    </row>
    <row r="23" spans="2:19" x14ac:dyDescent="0.2">
      <c r="B23" s="1">
        <v>21</v>
      </c>
      <c r="C23" s="1">
        <v>1036</v>
      </c>
      <c r="D23" s="2">
        <v>44214</v>
      </c>
      <c r="E23" s="1">
        <v>800</v>
      </c>
      <c r="F23" s="1">
        <v>34</v>
      </c>
      <c r="G23" s="23" t="str">
        <f t="shared" si="2"/>
        <v>Microsoft</v>
      </c>
      <c r="H23" s="23" t="s">
        <v>22</v>
      </c>
      <c r="I23" s="23" t="str">
        <f t="shared" si="0"/>
        <v>Really Smartphone</v>
      </c>
      <c r="J23" s="23" t="s">
        <v>19</v>
      </c>
      <c r="K23" s="23" t="s">
        <v>23</v>
      </c>
      <c r="L23" s="23">
        <v>8427</v>
      </c>
      <c r="M23" s="23" t="s">
        <v>178</v>
      </c>
      <c r="N23" s="9">
        <v>1010</v>
      </c>
      <c r="O23" s="1">
        <v>2</v>
      </c>
      <c r="P23" s="9">
        <v>2020</v>
      </c>
      <c r="Q23" s="9">
        <v>2262.4</v>
      </c>
      <c r="R23"/>
      <c r="S23"/>
    </row>
    <row r="24" spans="2:19" x14ac:dyDescent="0.2">
      <c r="B24" s="4">
        <v>22</v>
      </c>
      <c r="C24" s="4">
        <v>1040</v>
      </c>
      <c r="D24" s="5">
        <v>44214</v>
      </c>
      <c r="E24" s="4">
        <v>900</v>
      </c>
      <c r="F24" s="4">
        <v>22</v>
      </c>
      <c r="G24" s="23" t="str">
        <f t="shared" si="2"/>
        <v>Intel</v>
      </c>
      <c r="H24" s="23" t="s">
        <v>28</v>
      </c>
      <c r="I24" s="23" t="str">
        <f t="shared" si="0"/>
        <v>20 ounce Blender</v>
      </c>
      <c r="J24" s="23" t="s">
        <v>264</v>
      </c>
      <c r="K24" s="23" t="s">
        <v>29</v>
      </c>
      <c r="L24" s="23">
        <v>8413009</v>
      </c>
      <c r="M24" s="23" t="s">
        <v>30</v>
      </c>
      <c r="N24" s="8">
        <v>50.75</v>
      </c>
      <c r="O24" s="4">
        <v>2</v>
      </c>
      <c r="P24" s="8">
        <v>1564.5</v>
      </c>
      <c r="Q24" s="8">
        <v>1752.24</v>
      </c>
      <c r="R24"/>
      <c r="S24"/>
    </row>
    <row r="25" spans="2:19" x14ac:dyDescent="0.2">
      <c r="B25" s="4">
        <v>23</v>
      </c>
      <c r="C25" s="4">
        <v>1040</v>
      </c>
      <c r="D25" s="5">
        <v>44214</v>
      </c>
      <c r="E25" s="4">
        <v>900</v>
      </c>
      <c r="F25" s="4">
        <v>22</v>
      </c>
      <c r="G25" s="23" t="str">
        <f t="shared" si="2"/>
        <v>Intel</v>
      </c>
      <c r="H25" s="23" t="s">
        <v>28</v>
      </c>
      <c r="I25" s="23" t="str">
        <f t="shared" si="0"/>
        <v>20 ounce Blender</v>
      </c>
      <c r="J25" s="23" t="s">
        <v>264</v>
      </c>
      <c r="K25" s="23" t="s">
        <v>29</v>
      </c>
      <c r="L25" s="23">
        <v>8413009</v>
      </c>
      <c r="M25" s="23" t="s">
        <v>142</v>
      </c>
      <c r="N25" s="8">
        <v>50.75</v>
      </c>
      <c r="O25" s="4">
        <v>2</v>
      </c>
      <c r="P25" s="8">
        <v>1564.5</v>
      </c>
      <c r="Q25" s="8">
        <v>1752.24</v>
      </c>
      <c r="R25"/>
      <c r="S25"/>
    </row>
    <row r="26" spans="2:19" x14ac:dyDescent="0.2">
      <c r="B26" s="4">
        <v>24</v>
      </c>
      <c r="C26" s="4">
        <v>1040</v>
      </c>
      <c r="D26" s="5">
        <v>44214</v>
      </c>
      <c r="E26" s="4">
        <v>900</v>
      </c>
      <c r="F26" s="4">
        <v>23</v>
      </c>
      <c r="G26" s="23" t="str">
        <f t="shared" si="2"/>
        <v>Intel</v>
      </c>
      <c r="H26" s="23" t="s">
        <v>31</v>
      </c>
      <c r="I26" s="23" t="str">
        <f t="shared" si="0"/>
        <v>Barista Express</v>
      </c>
      <c r="J26" s="23" t="s">
        <v>1</v>
      </c>
      <c r="K26" s="23" t="s">
        <v>32</v>
      </c>
      <c r="L26" s="23">
        <v>3820009</v>
      </c>
      <c r="M26" s="23" t="s">
        <v>143</v>
      </c>
      <c r="N26" s="8">
        <v>104.5</v>
      </c>
      <c r="O26" s="4">
        <v>14</v>
      </c>
      <c r="P26" s="8">
        <v>1564.5</v>
      </c>
      <c r="Q26" s="8">
        <v>1752.24</v>
      </c>
      <c r="R26"/>
      <c r="S26"/>
    </row>
    <row r="27" spans="2:19" x14ac:dyDescent="0.2">
      <c r="B27" s="4">
        <v>25</v>
      </c>
      <c r="C27" s="4">
        <v>1040</v>
      </c>
      <c r="D27" s="5">
        <v>44214</v>
      </c>
      <c r="E27" s="4">
        <v>900</v>
      </c>
      <c r="F27" s="4">
        <v>23</v>
      </c>
      <c r="G27" s="23" t="str">
        <f t="shared" si="2"/>
        <v>Intel</v>
      </c>
      <c r="H27" s="23" t="s">
        <v>31</v>
      </c>
      <c r="I27" s="23" t="str">
        <f t="shared" si="0"/>
        <v>Barista Express</v>
      </c>
      <c r="J27" s="23" t="s">
        <v>1</v>
      </c>
      <c r="K27" s="23" t="s">
        <v>32</v>
      </c>
      <c r="L27" s="23">
        <v>3820009</v>
      </c>
      <c r="M27" s="23" t="s">
        <v>144</v>
      </c>
      <c r="N27" s="8">
        <v>104.5</v>
      </c>
      <c r="O27" s="4">
        <v>14</v>
      </c>
      <c r="P27" s="8">
        <v>1564.5</v>
      </c>
      <c r="Q27" s="8">
        <v>1752.24</v>
      </c>
      <c r="R27"/>
      <c r="S27"/>
    </row>
    <row r="28" spans="2:19" x14ac:dyDescent="0.2">
      <c r="B28" s="4">
        <v>26</v>
      </c>
      <c r="C28" s="4">
        <v>1040</v>
      </c>
      <c r="D28" s="5">
        <v>44214</v>
      </c>
      <c r="E28" s="4">
        <v>900</v>
      </c>
      <c r="F28" s="4">
        <v>23</v>
      </c>
      <c r="G28" s="23" t="str">
        <f t="shared" si="2"/>
        <v>Intel</v>
      </c>
      <c r="H28" s="23" t="s">
        <v>31</v>
      </c>
      <c r="I28" s="23" t="str">
        <f t="shared" si="0"/>
        <v>Barista Express</v>
      </c>
      <c r="J28" s="23" t="s">
        <v>1</v>
      </c>
      <c r="K28" s="23" t="s">
        <v>32</v>
      </c>
      <c r="L28" s="23">
        <v>3820009</v>
      </c>
      <c r="M28" s="23" t="s">
        <v>145</v>
      </c>
      <c r="N28" s="8">
        <v>104.5</v>
      </c>
      <c r="O28" s="4">
        <v>14</v>
      </c>
      <c r="P28" s="8">
        <v>1564.5</v>
      </c>
      <c r="Q28" s="8">
        <v>1752.24</v>
      </c>
      <c r="R28"/>
      <c r="S28"/>
    </row>
    <row r="29" spans="2:19" x14ac:dyDescent="0.2">
      <c r="B29" s="4">
        <v>27</v>
      </c>
      <c r="C29" s="4">
        <v>1040</v>
      </c>
      <c r="D29" s="5">
        <v>44214</v>
      </c>
      <c r="E29" s="4">
        <v>900</v>
      </c>
      <c r="F29" s="4">
        <v>23</v>
      </c>
      <c r="G29" s="23" t="str">
        <f t="shared" si="2"/>
        <v>Intel</v>
      </c>
      <c r="H29" s="23" t="s">
        <v>31</v>
      </c>
      <c r="I29" s="23" t="str">
        <f t="shared" si="0"/>
        <v>Barista Express</v>
      </c>
      <c r="J29" s="23" t="s">
        <v>1</v>
      </c>
      <c r="K29" s="23" t="s">
        <v>32</v>
      </c>
      <c r="L29" s="23">
        <v>3820009</v>
      </c>
      <c r="M29" s="23" t="s">
        <v>146</v>
      </c>
      <c r="N29" s="8">
        <v>104.5</v>
      </c>
      <c r="O29" s="4">
        <v>14</v>
      </c>
      <c r="P29" s="8">
        <v>1564.5</v>
      </c>
      <c r="Q29" s="8">
        <v>1752.24</v>
      </c>
      <c r="R29"/>
      <c r="S29"/>
    </row>
    <row r="30" spans="2:19" x14ac:dyDescent="0.2">
      <c r="B30" s="4">
        <v>28</v>
      </c>
      <c r="C30" s="4">
        <v>1040</v>
      </c>
      <c r="D30" s="5">
        <v>44214</v>
      </c>
      <c r="E30" s="4">
        <v>900</v>
      </c>
      <c r="F30" s="4">
        <v>23</v>
      </c>
      <c r="G30" s="23" t="str">
        <f t="shared" si="2"/>
        <v>Intel</v>
      </c>
      <c r="H30" s="23" t="s">
        <v>31</v>
      </c>
      <c r="I30" s="23" t="str">
        <f t="shared" si="0"/>
        <v>Barista Express</v>
      </c>
      <c r="J30" s="23" t="s">
        <v>1</v>
      </c>
      <c r="K30" s="23" t="s">
        <v>32</v>
      </c>
      <c r="L30" s="23">
        <v>3820009</v>
      </c>
      <c r="M30" s="23" t="s">
        <v>147</v>
      </c>
      <c r="N30" s="8">
        <v>104.5</v>
      </c>
      <c r="O30" s="4">
        <v>14</v>
      </c>
      <c r="P30" s="8">
        <v>1564.5</v>
      </c>
      <c r="Q30" s="8">
        <v>1752.24</v>
      </c>
      <c r="R30"/>
      <c r="S30"/>
    </row>
    <row r="31" spans="2:19" x14ac:dyDescent="0.2">
      <c r="B31" s="4">
        <v>29</v>
      </c>
      <c r="C31" s="4">
        <v>1040</v>
      </c>
      <c r="D31" s="5">
        <v>44214</v>
      </c>
      <c r="E31" s="4">
        <v>900</v>
      </c>
      <c r="F31" s="4">
        <v>23</v>
      </c>
      <c r="G31" s="23" t="str">
        <f t="shared" si="2"/>
        <v>Intel</v>
      </c>
      <c r="H31" s="23" t="s">
        <v>31</v>
      </c>
      <c r="I31" s="23" t="str">
        <f t="shared" si="0"/>
        <v>Barista Express</v>
      </c>
      <c r="J31" s="23" t="s">
        <v>1</v>
      </c>
      <c r="K31" s="23" t="s">
        <v>32</v>
      </c>
      <c r="L31" s="23">
        <v>3820009</v>
      </c>
      <c r="M31" s="23" t="s">
        <v>148</v>
      </c>
      <c r="N31" s="8">
        <v>104.5</v>
      </c>
      <c r="O31" s="4">
        <v>14</v>
      </c>
      <c r="P31" s="8">
        <v>1564.5</v>
      </c>
      <c r="Q31" s="8">
        <v>1752.24</v>
      </c>
      <c r="R31"/>
      <c r="S31"/>
    </row>
    <row r="32" spans="2:19" x14ac:dyDescent="0.2">
      <c r="B32" s="4">
        <v>30</v>
      </c>
      <c r="C32" s="4">
        <v>1040</v>
      </c>
      <c r="D32" s="5">
        <v>44214</v>
      </c>
      <c r="E32" s="4">
        <v>900</v>
      </c>
      <c r="F32" s="4">
        <v>23</v>
      </c>
      <c r="G32" s="23" t="str">
        <f t="shared" si="2"/>
        <v>Intel</v>
      </c>
      <c r="H32" s="23" t="s">
        <v>31</v>
      </c>
      <c r="I32" s="23" t="str">
        <f t="shared" si="0"/>
        <v>Barista Express</v>
      </c>
      <c r="J32" s="23" t="s">
        <v>1</v>
      </c>
      <c r="K32" s="23" t="s">
        <v>32</v>
      </c>
      <c r="L32" s="23">
        <v>3820009</v>
      </c>
      <c r="M32" s="23" t="s">
        <v>149</v>
      </c>
      <c r="N32" s="8">
        <v>104.5</v>
      </c>
      <c r="O32" s="4">
        <v>14</v>
      </c>
      <c r="P32" s="8">
        <v>1564.5</v>
      </c>
      <c r="Q32" s="8">
        <v>1752.24</v>
      </c>
      <c r="R32"/>
      <c r="S32"/>
    </row>
    <row r="33" spans="2:22" x14ac:dyDescent="0.2">
      <c r="B33" s="4">
        <v>31</v>
      </c>
      <c r="C33" s="4">
        <v>1040</v>
      </c>
      <c r="D33" s="5">
        <v>44214</v>
      </c>
      <c r="E33" s="4">
        <v>900</v>
      </c>
      <c r="F33" s="4">
        <v>23</v>
      </c>
      <c r="G33" s="23" t="str">
        <f t="shared" si="2"/>
        <v>Intel</v>
      </c>
      <c r="H33" s="23" t="s">
        <v>31</v>
      </c>
      <c r="I33" s="23" t="str">
        <f t="shared" si="0"/>
        <v>Barista Express</v>
      </c>
      <c r="J33" s="23" t="s">
        <v>1</v>
      </c>
      <c r="K33" s="23" t="s">
        <v>32</v>
      </c>
      <c r="L33" s="23">
        <v>3820009</v>
      </c>
      <c r="M33" s="23" t="s">
        <v>150</v>
      </c>
      <c r="N33" s="8">
        <v>104.5</v>
      </c>
      <c r="O33" s="4">
        <v>14</v>
      </c>
      <c r="P33" s="8">
        <v>1564.5</v>
      </c>
      <c r="Q33" s="8">
        <v>1752.24</v>
      </c>
      <c r="R33"/>
      <c r="S33"/>
    </row>
    <row r="34" spans="2:22" x14ac:dyDescent="0.2">
      <c r="B34" s="4">
        <v>32</v>
      </c>
      <c r="C34" s="4">
        <v>1040</v>
      </c>
      <c r="D34" s="5">
        <v>44214</v>
      </c>
      <c r="E34" s="4">
        <v>900</v>
      </c>
      <c r="F34" s="4">
        <v>23</v>
      </c>
      <c r="G34" s="23" t="str">
        <f t="shared" si="2"/>
        <v>Intel</v>
      </c>
      <c r="H34" s="23" t="s">
        <v>31</v>
      </c>
      <c r="I34" s="23" t="str">
        <f t="shared" si="0"/>
        <v>Barista Express</v>
      </c>
      <c r="J34" s="23" t="s">
        <v>1</v>
      </c>
      <c r="K34" s="23" t="s">
        <v>32</v>
      </c>
      <c r="L34" s="23">
        <v>3820009</v>
      </c>
      <c r="M34" s="23" t="s">
        <v>151</v>
      </c>
      <c r="N34" s="8">
        <v>104.5</v>
      </c>
      <c r="O34" s="4">
        <v>14</v>
      </c>
      <c r="P34" s="8">
        <v>1564.5</v>
      </c>
      <c r="Q34" s="8">
        <v>1752.24</v>
      </c>
      <c r="R34"/>
      <c r="S34"/>
    </row>
    <row r="35" spans="2:22" x14ac:dyDescent="0.2">
      <c r="B35" s="4">
        <v>33</v>
      </c>
      <c r="C35" s="4">
        <v>1040</v>
      </c>
      <c r="D35" s="5">
        <v>44214</v>
      </c>
      <c r="E35" s="4">
        <v>900</v>
      </c>
      <c r="F35" s="4">
        <v>23</v>
      </c>
      <c r="G35" s="23" t="str">
        <f t="shared" si="2"/>
        <v>Intel</v>
      </c>
      <c r="H35" s="23" t="s">
        <v>31</v>
      </c>
      <c r="I35" s="23" t="str">
        <f t="shared" si="0"/>
        <v>Barista Express</v>
      </c>
      <c r="J35" s="23" t="s">
        <v>1</v>
      </c>
      <c r="K35" s="23" t="s">
        <v>32</v>
      </c>
      <c r="L35" s="23">
        <v>3820009</v>
      </c>
      <c r="M35" s="23" t="s">
        <v>152</v>
      </c>
      <c r="N35" s="8">
        <v>104.5</v>
      </c>
      <c r="O35" s="4">
        <v>14</v>
      </c>
      <c r="P35" s="8">
        <v>1564.5</v>
      </c>
      <c r="Q35" s="8">
        <v>1752.24</v>
      </c>
      <c r="R35"/>
      <c r="S35"/>
    </row>
    <row r="36" spans="2:22" x14ac:dyDescent="0.2">
      <c r="B36" s="4">
        <v>34</v>
      </c>
      <c r="C36" s="4">
        <v>1040</v>
      </c>
      <c r="D36" s="5">
        <v>44214</v>
      </c>
      <c r="E36" s="4">
        <v>900</v>
      </c>
      <c r="F36" s="4">
        <v>23</v>
      </c>
      <c r="G36" s="23" t="str">
        <f t="shared" si="2"/>
        <v>Intel</v>
      </c>
      <c r="H36" s="23" t="s">
        <v>31</v>
      </c>
      <c r="I36" s="23" t="str">
        <f t="shared" si="0"/>
        <v>Barista Express</v>
      </c>
      <c r="J36" s="23" t="s">
        <v>1</v>
      </c>
      <c r="K36" s="23" t="s">
        <v>32</v>
      </c>
      <c r="L36" s="23">
        <v>3820009</v>
      </c>
      <c r="M36" s="23" t="s">
        <v>153</v>
      </c>
      <c r="N36" s="8">
        <v>104.5</v>
      </c>
      <c r="O36" s="4">
        <v>14</v>
      </c>
      <c r="P36" s="8">
        <v>1564.5</v>
      </c>
      <c r="Q36" s="8">
        <v>1752.24</v>
      </c>
      <c r="R36"/>
      <c r="S36"/>
    </row>
    <row r="37" spans="2:22" x14ac:dyDescent="0.2">
      <c r="B37" s="4">
        <v>35</v>
      </c>
      <c r="C37" s="4">
        <v>1040</v>
      </c>
      <c r="D37" s="5">
        <v>44214</v>
      </c>
      <c r="E37" s="4">
        <v>900</v>
      </c>
      <c r="F37" s="4">
        <v>23</v>
      </c>
      <c r="G37" s="23" t="str">
        <f t="shared" si="2"/>
        <v>Intel</v>
      </c>
      <c r="H37" s="23" t="s">
        <v>31</v>
      </c>
      <c r="I37" s="23" t="str">
        <f t="shared" si="0"/>
        <v>Barista Express</v>
      </c>
      <c r="J37" s="23" t="s">
        <v>1</v>
      </c>
      <c r="K37" s="23" t="s">
        <v>32</v>
      </c>
      <c r="L37" s="23">
        <v>3820009</v>
      </c>
      <c r="M37" s="23" t="s">
        <v>154</v>
      </c>
      <c r="N37" s="8">
        <v>104.5</v>
      </c>
      <c r="O37" s="4">
        <v>14</v>
      </c>
      <c r="P37" s="8">
        <v>1564.5</v>
      </c>
      <c r="Q37" s="8">
        <v>1752.24</v>
      </c>
      <c r="R37"/>
      <c r="S37"/>
    </row>
    <row r="38" spans="2:22" x14ac:dyDescent="0.2">
      <c r="B38" s="4">
        <v>36</v>
      </c>
      <c r="C38" s="4">
        <v>1040</v>
      </c>
      <c r="D38" s="5">
        <v>44214</v>
      </c>
      <c r="E38" s="4">
        <v>900</v>
      </c>
      <c r="F38" s="4">
        <v>23</v>
      </c>
      <c r="G38" s="23" t="str">
        <f t="shared" si="2"/>
        <v>Intel</v>
      </c>
      <c r="H38" s="23" t="s">
        <v>31</v>
      </c>
      <c r="I38" s="23" t="str">
        <f t="shared" si="0"/>
        <v>Barista Express</v>
      </c>
      <c r="J38" s="23" t="s">
        <v>1</v>
      </c>
      <c r="K38" s="23" t="s">
        <v>32</v>
      </c>
      <c r="L38" s="23">
        <v>3820009</v>
      </c>
      <c r="M38" s="23" t="s">
        <v>155</v>
      </c>
      <c r="N38" s="8">
        <v>104.5</v>
      </c>
      <c r="O38" s="4">
        <v>14</v>
      </c>
      <c r="P38" s="8">
        <v>1564.5</v>
      </c>
      <c r="Q38" s="8">
        <v>1752.24</v>
      </c>
      <c r="R38"/>
      <c r="S38"/>
    </row>
    <row r="39" spans="2:22" x14ac:dyDescent="0.2">
      <c r="B39" s="4">
        <v>37</v>
      </c>
      <c r="C39" s="4">
        <v>1040</v>
      </c>
      <c r="D39" s="5">
        <v>44214</v>
      </c>
      <c r="E39" s="4">
        <v>900</v>
      </c>
      <c r="F39" s="4">
        <v>23</v>
      </c>
      <c r="G39" s="23" t="str">
        <f t="shared" si="2"/>
        <v>Intel</v>
      </c>
      <c r="H39" s="23" t="s">
        <v>31</v>
      </c>
      <c r="I39" s="23" t="str">
        <f t="shared" si="0"/>
        <v>Barista Express</v>
      </c>
      <c r="J39" s="23" t="s">
        <v>1</v>
      </c>
      <c r="K39" s="23" t="s">
        <v>32</v>
      </c>
      <c r="L39" s="23">
        <v>3820009</v>
      </c>
      <c r="M39" s="23" t="s">
        <v>156</v>
      </c>
      <c r="N39" s="8">
        <v>104.5</v>
      </c>
      <c r="O39" s="4">
        <v>14</v>
      </c>
      <c r="P39" s="8">
        <v>1564.5</v>
      </c>
      <c r="Q39" s="8">
        <v>1752.24</v>
      </c>
      <c r="R39"/>
      <c r="S39"/>
    </row>
    <row r="40" spans="2:22" x14ac:dyDescent="0.2">
      <c r="B40" s="1">
        <v>38</v>
      </c>
      <c r="C40" s="1">
        <v>1042</v>
      </c>
      <c r="D40" s="2">
        <v>44214</v>
      </c>
      <c r="E40" s="1">
        <v>1000</v>
      </c>
      <c r="F40" s="1">
        <v>28</v>
      </c>
      <c r="G40" s="23" t="str">
        <f>MID(H40, 1, FIND(" ", H40, FIND(" ", H40)+1)-1)</f>
        <v>LG Electronics</v>
      </c>
      <c r="H40" s="23" t="s">
        <v>33</v>
      </c>
      <c r="I40" s="23" t="str">
        <f t="shared" si="0"/>
        <v>Really Smartphone</v>
      </c>
      <c r="J40" s="23" t="s">
        <v>19</v>
      </c>
      <c r="K40" s="23" t="s">
        <v>82</v>
      </c>
      <c r="L40" s="23">
        <v>41398</v>
      </c>
      <c r="M40" s="23" t="s">
        <v>170</v>
      </c>
      <c r="N40" s="9">
        <v>1040</v>
      </c>
      <c r="O40" s="1">
        <v>1</v>
      </c>
      <c r="P40" s="9">
        <v>1040</v>
      </c>
      <c r="Q40" s="9">
        <v>1164.8</v>
      </c>
      <c r="R40"/>
      <c r="S40"/>
    </row>
    <row r="41" spans="2:22" x14ac:dyDescent="0.2">
      <c r="B41" s="4">
        <v>39</v>
      </c>
      <c r="C41" s="4">
        <v>1043</v>
      </c>
      <c r="D41" s="5">
        <v>44214</v>
      </c>
      <c r="E41" s="4">
        <v>1100</v>
      </c>
      <c r="F41" s="4">
        <v>24</v>
      </c>
      <c r="G41" s="23" t="str">
        <f>MID(H41, 1, FIND(" ", H41)-1)</f>
        <v>Intel</v>
      </c>
      <c r="H41" s="23" t="s">
        <v>35</v>
      </c>
      <c r="I41" s="23" t="str">
        <f t="shared" si="0"/>
        <v>Really Smartphone</v>
      </c>
      <c r="J41" s="23" t="s">
        <v>19</v>
      </c>
      <c r="K41" s="23" t="s">
        <v>36</v>
      </c>
      <c r="L41" s="23">
        <v>1100321</v>
      </c>
      <c r="M41" s="23" t="s">
        <v>229</v>
      </c>
      <c r="N41" s="8">
        <v>1272</v>
      </c>
      <c r="O41" s="4">
        <v>1</v>
      </c>
      <c r="P41" s="8">
        <v>1272</v>
      </c>
      <c r="Q41" s="8">
        <v>1424.6399999999999</v>
      </c>
      <c r="R41"/>
      <c r="S41"/>
    </row>
    <row r="42" spans="2:22" x14ac:dyDescent="0.2">
      <c r="B42" s="1">
        <v>40</v>
      </c>
      <c r="C42" s="1">
        <v>1044</v>
      </c>
      <c r="D42" s="2">
        <v>44214</v>
      </c>
      <c r="E42" s="1">
        <v>1200</v>
      </c>
      <c r="F42" s="1">
        <v>9</v>
      </c>
      <c r="G42" s="23" t="str">
        <f t="shared" ref="G42:G50" si="3">MID(H42, 1, FIND(" ", H42, FIND(" ", H42)+1)-1)</f>
        <v>Dell Technologies</v>
      </c>
      <c r="H42" s="23" t="s">
        <v>37</v>
      </c>
      <c r="I42" s="23" t="str">
        <f t="shared" si="0"/>
        <v>20 ounce Blender</v>
      </c>
      <c r="J42" s="23" t="s">
        <v>264</v>
      </c>
      <c r="K42" s="23" t="s">
        <v>38</v>
      </c>
      <c r="L42" s="23">
        <v>11164009</v>
      </c>
      <c r="M42" s="23" t="s">
        <v>39</v>
      </c>
      <c r="N42" s="9">
        <v>69.53</v>
      </c>
      <c r="O42" s="1">
        <v>4</v>
      </c>
      <c r="P42" s="9">
        <v>317.88</v>
      </c>
      <c r="Q42" s="9">
        <v>356.0256</v>
      </c>
      <c r="R42"/>
      <c r="S42"/>
    </row>
    <row r="43" spans="2:22" x14ac:dyDescent="0.2">
      <c r="B43" s="1">
        <v>41</v>
      </c>
      <c r="C43" s="1">
        <v>1044</v>
      </c>
      <c r="D43" s="2">
        <v>44214</v>
      </c>
      <c r="E43" s="1">
        <v>1200</v>
      </c>
      <c r="F43" s="1">
        <v>9</v>
      </c>
      <c r="G43" s="23" t="str">
        <f t="shared" si="3"/>
        <v>Dell Technologies</v>
      </c>
      <c r="H43" s="23" t="s">
        <v>37</v>
      </c>
      <c r="I43" s="23" t="str">
        <f t="shared" si="0"/>
        <v>20 ounce Blender</v>
      </c>
      <c r="J43" s="23" t="s">
        <v>264</v>
      </c>
      <c r="K43" s="23" t="s">
        <v>38</v>
      </c>
      <c r="L43" s="23">
        <v>11164009</v>
      </c>
      <c r="M43" s="23" t="s">
        <v>138</v>
      </c>
      <c r="N43" s="9">
        <v>69.53</v>
      </c>
      <c r="O43" s="1">
        <v>4</v>
      </c>
      <c r="P43" s="9">
        <v>317.88</v>
      </c>
      <c r="Q43" s="9">
        <v>356.0256</v>
      </c>
      <c r="R43"/>
      <c r="S43"/>
    </row>
    <row r="44" spans="2:22" x14ac:dyDescent="0.2">
      <c r="B44" s="1">
        <v>42</v>
      </c>
      <c r="C44" s="1">
        <v>1044</v>
      </c>
      <c r="D44" s="2">
        <v>44214</v>
      </c>
      <c r="E44" s="1">
        <v>1200</v>
      </c>
      <c r="F44" s="1">
        <v>10</v>
      </c>
      <c r="G44" s="23" t="str">
        <f t="shared" si="3"/>
        <v>Dell Technologies</v>
      </c>
      <c r="H44" s="23" t="s">
        <v>243</v>
      </c>
      <c r="I44" s="23" t="str">
        <f t="shared" si="0"/>
        <v>40 ounce Blender</v>
      </c>
      <c r="J44" s="23" t="s">
        <v>264</v>
      </c>
      <c r="K44" s="23" t="s">
        <v>40</v>
      </c>
      <c r="L44" s="23">
        <v>42542001</v>
      </c>
      <c r="M44" s="23" t="s">
        <v>139</v>
      </c>
      <c r="N44" s="9">
        <v>89.41</v>
      </c>
      <c r="O44" s="1">
        <v>4</v>
      </c>
      <c r="P44" s="9">
        <v>317.88</v>
      </c>
      <c r="Q44" s="9">
        <v>356.0256</v>
      </c>
      <c r="R44"/>
      <c r="S44"/>
    </row>
    <row r="45" spans="2:22" x14ac:dyDescent="0.2">
      <c r="B45" s="1">
        <v>43</v>
      </c>
      <c r="C45" s="1">
        <v>1044</v>
      </c>
      <c r="D45" s="2">
        <v>44214</v>
      </c>
      <c r="E45" s="1">
        <v>1200</v>
      </c>
      <c r="F45" s="1">
        <v>10</v>
      </c>
      <c r="G45" s="23" t="str">
        <f t="shared" si="3"/>
        <v>Dell Technologies</v>
      </c>
      <c r="H45" s="23" t="s">
        <v>243</v>
      </c>
      <c r="I45" s="23" t="str">
        <f t="shared" si="0"/>
        <v>40 ounce Blender</v>
      </c>
      <c r="J45" s="23" t="s">
        <v>264</v>
      </c>
      <c r="K45" s="23" t="s">
        <v>40</v>
      </c>
      <c r="L45" s="23">
        <v>42542001</v>
      </c>
      <c r="M45" s="23" t="s">
        <v>140</v>
      </c>
      <c r="N45" s="9">
        <v>89.41</v>
      </c>
      <c r="O45" s="1">
        <v>4</v>
      </c>
      <c r="P45" s="9">
        <v>317.88</v>
      </c>
      <c r="Q45" s="9">
        <v>356.0256</v>
      </c>
      <c r="R45"/>
      <c r="S45"/>
    </row>
    <row r="46" spans="2:22" x14ac:dyDescent="0.2">
      <c r="B46" s="4">
        <v>44</v>
      </c>
      <c r="C46" s="4">
        <v>1046</v>
      </c>
      <c r="D46" s="5">
        <v>44214</v>
      </c>
      <c r="E46" s="4">
        <v>1300</v>
      </c>
      <c r="F46" s="4">
        <v>7</v>
      </c>
      <c r="G46" s="23" t="str">
        <f t="shared" si="3"/>
        <v>Boxstore Inc.</v>
      </c>
      <c r="H46" s="23" t="s">
        <v>41</v>
      </c>
      <c r="I46" s="23" t="str">
        <f t="shared" si="0"/>
        <v>Super Tablet</v>
      </c>
      <c r="J46" s="23" t="s">
        <v>13</v>
      </c>
      <c r="K46" s="23" t="s">
        <v>42</v>
      </c>
      <c r="L46" s="23">
        <v>8335</v>
      </c>
      <c r="M46" s="23" t="s">
        <v>131</v>
      </c>
      <c r="N46" s="8">
        <v>1435</v>
      </c>
      <c r="O46" s="4">
        <v>2</v>
      </c>
      <c r="P46" s="8">
        <v>5370</v>
      </c>
      <c r="Q46" s="8">
        <v>6014.4</v>
      </c>
      <c r="R46"/>
      <c r="S46" s="18"/>
      <c r="T46" s="18"/>
      <c r="U46" s="18"/>
      <c r="V46" s="18"/>
    </row>
    <row r="47" spans="2:22" x14ac:dyDescent="0.2">
      <c r="B47" s="4">
        <v>45</v>
      </c>
      <c r="C47" s="4">
        <v>1046</v>
      </c>
      <c r="D47" s="5">
        <v>44214</v>
      </c>
      <c r="E47" s="4">
        <v>1300</v>
      </c>
      <c r="F47" s="4">
        <v>7</v>
      </c>
      <c r="G47" s="23" t="str">
        <f t="shared" si="3"/>
        <v>Boxstore Inc.</v>
      </c>
      <c r="H47" s="23" t="s">
        <v>41</v>
      </c>
      <c r="I47" s="23" t="str">
        <f t="shared" si="0"/>
        <v>Super Tablet</v>
      </c>
      <c r="J47" s="23" t="s">
        <v>13</v>
      </c>
      <c r="K47" s="23" t="s">
        <v>42</v>
      </c>
      <c r="L47" s="23">
        <v>8335</v>
      </c>
      <c r="M47" s="23" t="s">
        <v>132</v>
      </c>
      <c r="N47" s="8">
        <v>1435</v>
      </c>
      <c r="O47" s="4">
        <v>2</v>
      </c>
      <c r="P47" s="8">
        <v>5370</v>
      </c>
      <c r="Q47" s="8">
        <v>6014.4</v>
      </c>
      <c r="R47"/>
      <c r="S47"/>
    </row>
    <row r="48" spans="2:22" x14ac:dyDescent="0.2">
      <c r="B48" s="4">
        <v>46</v>
      </c>
      <c r="C48" s="4">
        <v>1046</v>
      </c>
      <c r="D48" s="5">
        <v>44214</v>
      </c>
      <c r="E48" s="4">
        <v>1300</v>
      </c>
      <c r="F48" s="4">
        <v>42</v>
      </c>
      <c r="G48" s="23" t="str">
        <f t="shared" si="3"/>
        <v>Samsung Electronics</v>
      </c>
      <c r="H48" s="23" t="s">
        <v>43</v>
      </c>
      <c r="I48" s="23" t="str">
        <f t="shared" si="0"/>
        <v>Really Smartphone</v>
      </c>
      <c r="J48" s="23" t="s">
        <v>19</v>
      </c>
      <c r="K48" s="23" t="s">
        <v>44</v>
      </c>
      <c r="L48" s="23">
        <v>12490</v>
      </c>
      <c r="M48" s="23" t="s">
        <v>192</v>
      </c>
      <c r="N48" s="8">
        <v>1250</v>
      </c>
      <c r="O48" s="4">
        <v>2</v>
      </c>
      <c r="P48" s="8">
        <v>5370</v>
      </c>
      <c r="Q48" s="8">
        <v>6014.4</v>
      </c>
      <c r="R48"/>
      <c r="S48"/>
    </row>
    <row r="49" spans="2:19" x14ac:dyDescent="0.2">
      <c r="B49" s="4">
        <v>47</v>
      </c>
      <c r="C49" s="4">
        <v>1046</v>
      </c>
      <c r="D49" s="5">
        <v>44214</v>
      </c>
      <c r="E49" s="4">
        <v>1300</v>
      </c>
      <c r="F49" s="4">
        <v>42</v>
      </c>
      <c r="G49" s="23" t="str">
        <f t="shared" si="3"/>
        <v>Samsung Electronics</v>
      </c>
      <c r="H49" s="23" t="s">
        <v>43</v>
      </c>
      <c r="I49" s="23" t="str">
        <f t="shared" si="0"/>
        <v>Really Smartphone</v>
      </c>
      <c r="J49" s="23" t="s">
        <v>19</v>
      </c>
      <c r="K49" s="23" t="s">
        <v>44</v>
      </c>
      <c r="L49" s="23">
        <v>12490</v>
      </c>
      <c r="M49" s="23" t="s">
        <v>193</v>
      </c>
      <c r="N49" s="8">
        <v>1250</v>
      </c>
      <c r="O49" s="4">
        <v>2</v>
      </c>
      <c r="P49" s="8">
        <v>5370</v>
      </c>
      <c r="Q49" s="8">
        <v>6014.4</v>
      </c>
      <c r="R49"/>
      <c r="S49"/>
    </row>
    <row r="50" spans="2:19" x14ac:dyDescent="0.2">
      <c r="B50" s="1">
        <v>48</v>
      </c>
      <c r="C50" s="1">
        <v>1048</v>
      </c>
      <c r="D50" s="2">
        <v>44214</v>
      </c>
      <c r="E50" s="1">
        <v>1400</v>
      </c>
      <c r="F50" s="1">
        <v>14</v>
      </c>
      <c r="G50" s="23" t="str">
        <f t="shared" si="3"/>
        <v>Dell Technologies</v>
      </c>
      <c r="H50" s="23" t="s">
        <v>45</v>
      </c>
      <c r="I50" s="23" t="str">
        <f t="shared" si="0"/>
        <v>Really Smartphone</v>
      </c>
      <c r="J50" s="23" t="s">
        <v>19</v>
      </c>
      <c r="K50" s="23" t="s">
        <v>46</v>
      </c>
      <c r="L50" s="23">
        <v>50864001</v>
      </c>
      <c r="M50" s="23" t="s">
        <v>215</v>
      </c>
      <c r="N50" s="9">
        <v>1090.9100000000001</v>
      </c>
      <c r="O50" s="1">
        <v>1</v>
      </c>
      <c r="P50" s="9">
        <v>1090.9100000000001</v>
      </c>
      <c r="Q50" s="9">
        <v>1221.8192000000001</v>
      </c>
      <c r="R50"/>
      <c r="S50"/>
    </row>
    <row r="51" spans="2:19" x14ac:dyDescent="0.2">
      <c r="B51" s="4">
        <v>49</v>
      </c>
      <c r="C51" s="4">
        <v>1049</v>
      </c>
      <c r="D51" s="5">
        <v>44214</v>
      </c>
      <c r="E51" s="4">
        <v>1500</v>
      </c>
      <c r="F51" s="4">
        <v>18</v>
      </c>
      <c r="G51" s="23" t="str">
        <f>MID(H51, 1, FIND(" ", H51)-1)</f>
        <v>Hitachi</v>
      </c>
      <c r="H51" s="23" t="s">
        <v>47</v>
      </c>
      <c r="I51" s="23" t="str">
        <f t="shared" si="0"/>
        <v>Dryer</v>
      </c>
      <c r="J51" s="23" t="s">
        <v>267</v>
      </c>
      <c r="K51" s="23" t="s">
        <v>87</v>
      </c>
      <c r="L51" s="23">
        <v>8359</v>
      </c>
      <c r="M51" s="23" t="s">
        <v>220</v>
      </c>
      <c r="N51" s="8">
        <v>710</v>
      </c>
      <c r="O51" s="4">
        <v>1</v>
      </c>
      <c r="P51" s="8">
        <v>1880</v>
      </c>
      <c r="Q51" s="8">
        <v>2105.6</v>
      </c>
      <c r="R51"/>
      <c r="S51"/>
    </row>
    <row r="52" spans="2:19" x14ac:dyDescent="0.2">
      <c r="B52" s="4">
        <v>50</v>
      </c>
      <c r="C52" s="4">
        <v>1049</v>
      </c>
      <c r="D52" s="5">
        <v>44214</v>
      </c>
      <c r="E52" s="4">
        <v>1500</v>
      </c>
      <c r="F52" s="4">
        <v>20</v>
      </c>
      <c r="G52" s="23" t="str">
        <f>MID(H52, 1, FIND(" ", H52)-1)</f>
        <v>Hitachi</v>
      </c>
      <c r="H52" s="23" t="s">
        <v>50</v>
      </c>
      <c r="I52" s="23" t="str">
        <f t="shared" si="0"/>
        <v>Really Smartphone</v>
      </c>
      <c r="J52" s="23" t="s">
        <v>19</v>
      </c>
      <c r="K52" s="23" t="s">
        <v>51</v>
      </c>
      <c r="L52" s="23">
        <v>13563</v>
      </c>
      <c r="M52" s="23" t="s">
        <v>226</v>
      </c>
      <c r="N52" s="8">
        <v>1170</v>
      </c>
      <c r="O52" s="4">
        <v>1</v>
      </c>
      <c r="P52" s="8">
        <v>1880</v>
      </c>
      <c r="Q52" s="8">
        <v>2105.6</v>
      </c>
      <c r="R52"/>
      <c r="S52"/>
    </row>
    <row r="53" spans="2:19" x14ac:dyDescent="0.2">
      <c r="B53" s="1">
        <v>51</v>
      </c>
      <c r="C53" s="1">
        <v>1051</v>
      </c>
      <c r="D53" s="2">
        <v>44214</v>
      </c>
      <c r="E53" s="1">
        <v>1600</v>
      </c>
      <c r="F53" s="1">
        <v>45</v>
      </c>
      <c r="G53" s="23" t="str">
        <f>MID(H53, 1, FIND(" ", H53, FIND(" ", H53)+1)-1)</f>
        <v>Samsung Electronics</v>
      </c>
      <c r="H53" s="23" t="s">
        <v>24</v>
      </c>
      <c r="I53" s="23" t="str">
        <f t="shared" si="0"/>
        <v>Washer</v>
      </c>
      <c r="J53" s="23" t="s">
        <v>266</v>
      </c>
      <c r="K53" s="23" t="s">
        <v>26</v>
      </c>
      <c r="L53" s="23">
        <v>5804084</v>
      </c>
      <c r="M53" s="23" t="s">
        <v>198</v>
      </c>
      <c r="N53" s="9">
        <v>553.95000000000005</v>
      </c>
      <c r="O53" s="1">
        <v>1</v>
      </c>
      <c r="P53" s="9">
        <v>553.95000000000005</v>
      </c>
      <c r="Q53" s="9">
        <v>620.42400000000009</v>
      </c>
      <c r="R53"/>
      <c r="S53"/>
    </row>
    <row r="54" spans="2:19" x14ac:dyDescent="0.2">
      <c r="B54" s="4">
        <v>52</v>
      </c>
      <c r="C54" s="4">
        <v>1052</v>
      </c>
      <c r="D54" s="5">
        <v>44214</v>
      </c>
      <c r="E54" s="4">
        <v>1700</v>
      </c>
      <c r="F54" s="4">
        <v>48</v>
      </c>
      <c r="G54" s="23" t="str">
        <f t="shared" ref="G54:G60" si="4">MID(H54, 1, FIND(" ", H54)-1)</f>
        <v>Sony</v>
      </c>
      <c r="H54" s="23" t="s">
        <v>53</v>
      </c>
      <c r="I54" s="23" t="str">
        <f t="shared" si="0"/>
        <v>Super Tablet</v>
      </c>
      <c r="J54" s="23" t="s">
        <v>13</v>
      </c>
      <c r="K54" s="23" t="s">
        <v>88</v>
      </c>
      <c r="L54" s="23">
        <v>8355</v>
      </c>
      <c r="M54" s="23" t="s">
        <v>205</v>
      </c>
      <c r="N54" s="8">
        <v>1435</v>
      </c>
      <c r="O54" s="4">
        <v>1</v>
      </c>
      <c r="P54" s="8">
        <v>1435</v>
      </c>
      <c r="Q54" s="8">
        <v>1607.2</v>
      </c>
      <c r="R54"/>
      <c r="S54"/>
    </row>
    <row r="55" spans="2:19" x14ac:dyDescent="0.2">
      <c r="B55" s="1">
        <v>53</v>
      </c>
      <c r="C55" s="1">
        <v>1054</v>
      </c>
      <c r="D55" s="2">
        <v>44214</v>
      </c>
      <c r="E55" s="1">
        <v>1800</v>
      </c>
      <c r="F55" s="1">
        <v>16</v>
      </c>
      <c r="G55" s="23" t="str">
        <f t="shared" si="4"/>
        <v>Hitachi</v>
      </c>
      <c r="H55" s="23" t="s">
        <v>55</v>
      </c>
      <c r="I55" s="23" t="str">
        <f t="shared" si="0"/>
        <v>Actually a Flipper</v>
      </c>
      <c r="J55" s="23" t="s">
        <v>19</v>
      </c>
      <c r="K55" s="23" t="s">
        <v>56</v>
      </c>
      <c r="L55" s="23">
        <v>40184001</v>
      </c>
      <c r="M55" s="23" t="s">
        <v>216</v>
      </c>
      <c r="N55" s="9">
        <v>226.07</v>
      </c>
      <c r="O55" s="1">
        <v>3</v>
      </c>
      <c r="P55" s="9">
        <v>1747.3400000000001</v>
      </c>
      <c r="Q55" s="9">
        <v>1957.0208000000002</v>
      </c>
      <c r="R55"/>
      <c r="S55"/>
    </row>
    <row r="56" spans="2:19" x14ac:dyDescent="0.2">
      <c r="B56" s="1">
        <v>54</v>
      </c>
      <c r="C56" s="1">
        <v>1054</v>
      </c>
      <c r="D56" s="2">
        <v>44214</v>
      </c>
      <c r="E56" s="1">
        <v>1800</v>
      </c>
      <c r="F56" s="1">
        <v>16</v>
      </c>
      <c r="G56" s="23" t="str">
        <f t="shared" si="4"/>
        <v>Hitachi</v>
      </c>
      <c r="H56" s="23" t="s">
        <v>55</v>
      </c>
      <c r="I56" s="23" t="str">
        <f t="shared" si="0"/>
        <v>Actually a Flipper</v>
      </c>
      <c r="J56" s="23" t="s">
        <v>19</v>
      </c>
      <c r="K56" s="23" t="s">
        <v>56</v>
      </c>
      <c r="L56" s="23">
        <v>40184001</v>
      </c>
      <c r="M56" s="23" t="s">
        <v>217</v>
      </c>
      <c r="N56" s="9">
        <v>226.07</v>
      </c>
      <c r="O56" s="1">
        <v>3</v>
      </c>
      <c r="P56" s="9">
        <v>1747.3400000000001</v>
      </c>
      <c r="Q56" s="9">
        <v>1957.0208000000002</v>
      </c>
      <c r="R56"/>
      <c r="S56"/>
    </row>
    <row r="57" spans="2:19" x14ac:dyDescent="0.2">
      <c r="B57" s="1">
        <v>55</v>
      </c>
      <c r="C57" s="1">
        <v>1054</v>
      </c>
      <c r="D57" s="2">
        <v>44214</v>
      </c>
      <c r="E57" s="1">
        <v>1800</v>
      </c>
      <c r="F57" s="1">
        <v>16</v>
      </c>
      <c r="G57" s="23" t="str">
        <f t="shared" si="4"/>
        <v>Hitachi</v>
      </c>
      <c r="H57" s="23" t="s">
        <v>55</v>
      </c>
      <c r="I57" s="23" t="str">
        <f t="shared" si="0"/>
        <v>Actually a Flipper</v>
      </c>
      <c r="J57" s="23" t="s">
        <v>19</v>
      </c>
      <c r="K57" s="23" t="s">
        <v>56</v>
      </c>
      <c r="L57" s="23">
        <v>40184001</v>
      </c>
      <c r="M57" s="23" t="s">
        <v>218</v>
      </c>
      <c r="N57" s="9">
        <v>226.07</v>
      </c>
      <c r="O57" s="1">
        <v>3</v>
      </c>
      <c r="P57" s="9">
        <v>1747.3400000000001</v>
      </c>
      <c r="Q57" s="9">
        <v>1957.0208000000002</v>
      </c>
      <c r="R57"/>
      <c r="S57"/>
    </row>
    <row r="58" spans="2:19" x14ac:dyDescent="0.2">
      <c r="B58" s="1">
        <v>56</v>
      </c>
      <c r="C58" s="1">
        <v>1054</v>
      </c>
      <c r="D58" s="2">
        <v>44214</v>
      </c>
      <c r="E58" s="1">
        <v>1800</v>
      </c>
      <c r="F58" s="1">
        <v>17</v>
      </c>
      <c r="G58" s="23" t="str">
        <f t="shared" si="4"/>
        <v>Hitachi</v>
      </c>
      <c r="H58" s="23" t="s">
        <v>57</v>
      </c>
      <c r="I58" s="23" t="str">
        <f t="shared" si="0"/>
        <v>Barista Express</v>
      </c>
      <c r="J58" s="23" t="s">
        <v>1</v>
      </c>
      <c r="K58" s="23" t="s">
        <v>58</v>
      </c>
      <c r="L58" s="23">
        <v>40182001</v>
      </c>
      <c r="M58" s="23" t="s">
        <v>219</v>
      </c>
      <c r="N58" s="9">
        <v>172.63</v>
      </c>
      <c r="O58" s="1">
        <v>1</v>
      </c>
      <c r="P58" s="9">
        <v>1747.3400000000001</v>
      </c>
      <c r="Q58" s="9">
        <v>1957.0208000000002</v>
      </c>
      <c r="R58"/>
      <c r="S58"/>
    </row>
    <row r="59" spans="2:19" x14ac:dyDescent="0.2">
      <c r="B59" s="1">
        <v>57</v>
      </c>
      <c r="C59" s="1">
        <v>1054</v>
      </c>
      <c r="D59" s="2">
        <v>44214</v>
      </c>
      <c r="E59" s="1">
        <v>1800</v>
      </c>
      <c r="F59" s="1">
        <v>19</v>
      </c>
      <c r="G59" s="23" t="str">
        <f t="shared" si="4"/>
        <v>Hitachi</v>
      </c>
      <c r="H59" s="23" t="s">
        <v>59</v>
      </c>
      <c r="I59" s="23" t="str">
        <f t="shared" si="0"/>
        <v>Mini Tablet</v>
      </c>
      <c r="J59" s="23" t="s">
        <v>13</v>
      </c>
      <c r="K59" s="23" t="s">
        <v>60</v>
      </c>
      <c r="L59" s="23">
        <v>5850009</v>
      </c>
      <c r="M59" s="23" t="s">
        <v>224</v>
      </c>
      <c r="N59" s="9">
        <v>448.25</v>
      </c>
      <c r="O59" s="1">
        <v>2</v>
      </c>
      <c r="P59" s="9">
        <v>1747.3400000000001</v>
      </c>
      <c r="Q59" s="9">
        <v>1957.0208000000002</v>
      </c>
      <c r="R59"/>
      <c r="S59"/>
    </row>
    <row r="60" spans="2:19" x14ac:dyDescent="0.2">
      <c r="B60" s="1">
        <v>58</v>
      </c>
      <c r="C60" s="1">
        <v>1054</v>
      </c>
      <c r="D60" s="2">
        <v>44214</v>
      </c>
      <c r="E60" s="1">
        <v>1800</v>
      </c>
      <c r="F60" s="1">
        <v>19</v>
      </c>
      <c r="G60" s="23" t="str">
        <f t="shared" si="4"/>
        <v>Hitachi</v>
      </c>
      <c r="H60" s="23" t="s">
        <v>59</v>
      </c>
      <c r="I60" s="23" t="str">
        <f t="shared" si="0"/>
        <v>Mini Tablet</v>
      </c>
      <c r="J60" s="23" t="s">
        <v>13</v>
      </c>
      <c r="K60" s="23" t="s">
        <v>60</v>
      </c>
      <c r="L60" s="23">
        <v>5850009</v>
      </c>
      <c r="M60" s="23" t="s">
        <v>225</v>
      </c>
      <c r="N60" s="9">
        <v>448.25</v>
      </c>
      <c r="O60" s="1">
        <v>2</v>
      </c>
      <c r="P60" s="9">
        <v>1747.3400000000001</v>
      </c>
      <c r="Q60" s="9">
        <v>1957.0208000000002</v>
      </c>
      <c r="R60"/>
      <c r="S60"/>
    </row>
    <row r="61" spans="2:19" x14ac:dyDescent="0.2">
      <c r="B61" s="4">
        <v>59</v>
      </c>
      <c r="C61" s="4">
        <v>1056</v>
      </c>
      <c r="D61" s="5">
        <v>44214</v>
      </c>
      <c r="E61" s="4">
        <v>1900</v>
      </c>
      <c r="F61" s="4">
        <v>30</v>
      </c>
      <c r="G61" s="23" t="str">
        <f>MID(H61, 1, FIND(" ", H61, FIND(" ", H61)+1)-1)</f>
        <v>LG Electronics</v>
      </c>
      <c r="H61" s="23" t="s">
        <v>268</v>
      </c>
      <c r="I61" s="23" t="str">
        <f t="shared" si="0"/>
        <v>Super Tablet X</v>
      </c>
      <c r="J61" s="23" t="s">
        <v>13</v>
      </c>
      <c r="K61" s="23" t="s">
        <v>62</v>
      </c>
      <c r="L61" s="23">
        <v>11577</v>
      </c>
      <c r="M61" s="23" t="s">
        <v>172</v>
      </c>
      <c r="N61" s="8">
        <v>1842</v>
      </c>
      <c r="O61" s="4">
        <v>2</v>
      </c>
      <c r="P61" s="8">
        <v>7666</v>
      </c>
      <c r="Q61" s="8">
        <v>8585.92</v>
      </c>
      <c r="R61"/>
      <c r="S61"/>
    </row>
    <row r="62" spans="2:19" x14ac:dyDescent="0.2">
      <c r="B62" s="4">
        <v>60</v>
      </c>
      <c r="C62" s="4">
        <v>1056</v>
      </c>
      <c r="D62" s="5">
        <v>44214</v>
      </c>
      <c r="E62" s="4">
        <v>1900</v>
      </c>
      <c r="F62" s="4">
        <v>30</v>
      </c>
      <c r="G62" s="23" t="str">
        <f>MID(H62, 1, FIND(" ", H62, FIND(" ", H62)+1)-1)</f>
        <v>LG Electronics</v>
      </c>
      <c r="H62" s="23" t="s">
        <v>268</v>
      </c>
      <c r="I62" s="23" t="str">
        <f t="shared" si="0"/>
        <v>Super Tablet X</v>
      </c>
      <c r="J62" s="23" t="s">
        <v>13</v>
      </c>
      <c r="K62" s="23" t="s">
        <v>62</v>
      </c>
      <c r="L62" s="23">
        <v>11577</v>
      </c>
      <c r="M62" s="23" t="s">
        <v>173</v>
      </c>
      <c r="N62" s="8">
        <v>1842</v>
      </c>
      <c r="O62" s="4">
        <v>2</v>
      </c>
      <c r="P62" s="8">
        <v>7666</v>
      </c>
      <c r="Q62" s="8">
        <v>8585.92</v>
      </c>
      <c r="R62"/>
      <c r="S62"/>
    </row>
    <row r="63" spans="2:19" x14ac:dyDescent="0.2">
      <c r="B63" s="4">
        <v>61</v>
      </c>
      <c r="C63" s="4">
        <v>1056</v>
      </c>
      <c r="D63" s="5">
        <v>44214</v>
      </c>
      <c r="E63" s="4">
        <v>1900</v>
      </c>
      <c r="F63" s="4">
        <v>36</v>
      </c>
      <c r="G63" s="23" t="str">
        <f t="shared" ref="G63:G68" si="5">MID(H63, 1, FIND(" ", H63)-1)</f>
        <v>Microsoft</v>
      </c>
      <c r="H63" s="23" t="s">
        <v>63</v>
      </c>
      <c r="I63" s="23" t="str">
        <f t="shared" si="0"/>
        <v>Super Tablet</v>
      </c>
      <c r="J63" s="23" t="s">
        <v>13</v>
      </c>
      <c r="K63" s="23" t="s">
        <v>64</v>
      </c>
      <c r="L63" s="23">
        <v>41491</v>
      </c>
      <c r="M63" s="23" t="s">
        <v>182</v>
      </c>
      <c r="N63" s="8">
        <v>1991</v>
      </c>
      <c r="O63" s="4">
        <v>2</v>
      </c>
      <c r="P63" s="8">
        <v>7666</v>
      </c>
      <c r="Q63" s="8">
        <v>8585.92</v>
      </c>
      <c r="R63"/>
      <c r="S63"/>
    </row>
    <row r="64" spans="2:19" x14ac:dyDescent="0.2">
      <c r="B64" s="4">
        <v>62</v>
      </c>
      <c r="C64" s="4">
        <v>1056</v>
      </c>
      <c r="D64" s="5">
        <v>44214</v>
      </c>
      <c r="E64" s="4">
        <v>1900</v>
      </c>
      <c r="F64" s="4">
        <v>36</v>
      </c>
      <c r="G64" s="23" t="str">
        <f t="shared" si="5"/>
        <v>Microsoft</v>
      </c>
      <c r="H64" s="23" t="s">
        <v>63</v>
      </c>
      <c r="I64" s="23" t="str">
        <f t="shared" si="0"/>
        <v>Super Tablet</v>
      </c>
      <c r="J64" s="23" t="s">
        <v>13</v>
      </c>
      <c r="K64" s="23" t="s">
        <v>64</v>
      </c>
      <c r="L64" s="23">
        <v>41491</v>
      </c>
      <c r="M64" s="23" t="s">
        <v>183</v>
      </c>
      <c r="N64" s="8">
        <v>1991</v>
      </c>
      <c r="O64" s="4">
        <v>2</v>
      </c>
      <c r="P64" s="8">
        <v>7666</v>
      </c>
      <c r="Q64" s="8">
        <v>8585.92</v>
      </c>
      <c r="R64"/>
      <c r="S64"/>
    </row>
    <row r="65" spans="2:19" x14ac:dyDescent="0.2">
      <c r="B65" s="1">
        <v>63</v>
      </c>
      <c r="C65" s="1">
        <v>1057</v>
      </c>
      <c r="D65" s="2">
        <v>44214</v>
      </c>
      <c r="E65" s="1">
        <v>2000</v>
      </c>
      <c r="F65" s="1">
        <v>31</v>
      </c>
      <c r="G65" s="23" t="str">
        <f t="shared" si="5"/>
        <v>Microsoft</v>
      </c>
      <c r="H65" s="23" t="s">
        <v>269</v>
      </c>
      <c r="I65" s="23" t="str">
        <f t="shared" si="0"/>
        <v>55" HDTV</v>
      </c>
      <c r="J65" s="23" t="s">
        <v>239</v>
      </c>
      <c r="K65" s="23" t="s">
        <v>270</v>
      </c>
      <c r="L65" s="23">
        <v>56014</v>
      </c>
      <c r="M65" s="23" t="s">
        <v>66</v>
      </c>
      <c r="N65" s="9">
        <v>2605</v>
      </c>
      <c r="O65" s="1">
        <v>2</v>
      </c>
      <c r="P65" s="9">
        <v>5210</v>
      </c>
      <c r="Q65" s="9">
        <v>5835.2</v>
      </c>
      <c r="R65"/>
      <c r="S65"/>
    </row>
    <row r="66" spans="2:19" x14ac:dyDescent="0.2">
      <c r="B66" s="1">
        <v>64</v>
      </c>
      <c r="C66" s="1">
        <v>1057</v>
      </c>
      <c r="D66" s="2">
        <v>44214</v>
      </c>
      <c r="E66" s="1">
        <v>2000</v>
      </c>
      <c r="F66" s="1">
        <v>31</v>
      </c>
      <c r="G66" s="23" t="str">
        <f t="shared" si="5"/>
        <v>Microsoft</v>
      </c>
      <c r="H66" s="23" t="s">
        <v>269</v>
      </c>
      <c r="I66" s="23" t="str">
        <f t="shared" si="0"/>
        <v>55" HDTV</v>
      </c>
      <c r="J66" s="23" t="s">
        <v>239</v>
      </c>
      <c r="K66" s="23" t="s">
        <v>270</v>
      </c>
      <c r="L66" s="23">
        <v>56014</v>
      </c>
      <c r="M66" s="23" t="s">
        <v>9</v>
      </c>
      <c r="N66" s="9">
        <v>2605</v>
      </c>
      <c r="O66" s="1">
        <v>2</v>
      </c>
      <c r="P66" s="9">
        <v>5210</v>
      </c>
      <c r="Q66" s="9">
        <v>5835.2</v>
      </c>
      <c r="R66"/>
      <c r="S66"/>
    </row>
    <row r="67" spans="2:19" x14ac:dyDescent="0.2">
      <c r="B67" s="4">
        <v>65</v>
      </c>
      <c r="C67" s="4">
        <v>1058</v>
      </c>
      <c r="D67" s="5">
        <v>44214</v>
      </c>
      <c r="E67" s="4">
        <v>2100</v>
      </c>
      <c r="F67" s="4">
        <v>35</v>
      </c>
      <c r="G67" s="23" t="str">
        <f t="shared" si="5"/>
        <v>Microsoft</v>
      </c>
      <c r="H67" s="23" t="s">
        <v>271</v>
      </c>
      <c r="I67" s="23" t="str">
        <f t="shared" ref="I67:I122" si="6">TRIM(SUBSTITUTE(H67,G67,""))</f>
        <v>Really Smartphone X</v>
      </c>
      <c r="J67" s="23" t="s">
        <v>19</v>
      </c>
      <c r="K67" s="23" t="s">
        <v>67</v>
      </c>
      <c r="L67" s="23">
        <v>13628</v>
      </c>
      <c r="M67" s="23" t="s">
        <v>179</v>
      </c>
      <c r="N67" s="8">
        <v>1350</v>
      </c>
      <c r="O67" s="4">
        <v>1</v>
      </c>
      <c r="P67" s="8">
        <v>0</v>
      </c>
      <c r="Q67" s="8">
        <v>0</v>
      </c>
      <c r="R67"/>
      <c r="S67"/>
    </row>
    <row r="68" spans="2:19" x14ac:dyDescent="0.2">
      <c r="B68" s="4">
        <v>66</v>
      </c>
      <c r="C68" s="4">
        <v>1058</v>
      </c>
      <c r="D68" s="5">
        <v>44214</v>
      </c>
      <c r="E68" s="4">
        <v>2100</v>
      </c>
      <c r="F68" s="4">
        <v>35</v>
      </c>
      <c r="G68" s="23" t="str">
        <f t="shared" si="5"/>
        <v>Microsoft</v>
      </c>
      <c r="H68" s="23" t="s">
        <v>271</v>
      </c>
      <c r="I68" s="23" t="str">
        <f t="shared" si="6"/>
        <v>Really Smartphone X</v>
      </c>
      <c r="J68" s="23" t="s">
        <v>19</v>
      </c>
      <c r="K68" s="23" t="s">
        <v>67</v>
      </c>
      <c r="L68" s="23">
        <v>13628</v>
      </c>
      <c r="M68" s="23" t="s">
        <v>180</v>
      </c>
      <c r="N68" s="8">
        <v>1350</v>
      </c>
      <c r="O68" s="4">
        <v>-1</v>
      </c>
      <c r="P68" s="8">
        <v>0</v>
      </c>
      <c r="Q68" s="8">
        <v>0</v>
      </c>
      <c r="R68"/>
      <c r="S68"/>
    </row>
    <row r="69" spans="2:19" x14ac:dyDescent="0.2">
      <c r="B69" s="1">
        <v>67</v>
      </c>
      <c r="C69" s="1">
        <v>1064</v>
      </c>
      <c r="D69" s="2">
        <v>44215</v>
      </c>
      <c r="E69" s="1">
        <v>2200</v>
      </c>
      <c r="F69" s="1">
        <v>29</v>
      </c>
      <c r="G69" s="23" t="str">
        <f>MID(H69, 1, FIND(" ", H69, FIND(" ", H69)+1)-1)</f>
        <v>LG Electronics</v>
      </c>
      <c r="H69" s="23" t="s">
        <v>61</v>
      </c>
      <c r="I69" s="23" t="str">
        <f t="shared" si="6"/>
        <v>Super Tablet</v>
      </c>
      <c r="J69" s="23" t="s">
        <v>13</v>
      </c>
      <c r="K69" s="23" t="s">
        <v>69</v>
      </c>
      <c r="L69" s="23">
        <v>8335</v>
      </c>
      <c r="M69" s="23" t="s">
        <v>171</v>
      </c>
      <c r="N69" s="9">
        <v>1435</v>
      </c>
      <c r="O69" s="1">
        <v>-2</v>
      </c>
      <c r="P69" s="9">
        <v>-2870</v>
      </c>
      <c r="Q69" s="9">
        <v>-3214.4</v>
      </c>
      <c r="R69"/>
      <c r="S69"/>
    </row>
    <row r="70" spans="2:19" x14ac:dyDescent="0.2">
      <c r="B70" s="1">
        <v>68</v>
      </c>
      <c r="C70" s="1">
        <v>1064</v>
      </c>
      <c r="D70" s="2">
        <v>44215</v>
      </c>
      <c r="E70" s="1">
        <v>2200</v>
      </c>
      <c r="F70" s="1">
        <v>29</v>
      </c>
      <c r="G70" s="23" t="str">
        <f>MID(H70, 1, FIND(" ", H70, FIND(" ", H70)+1)-1)</f>
        <v>LG Electronics</v>
      </c>
      <c r="H70" s="23" t="s">
        <v>61</v>
      </c>
      <c r="I70" s="23" t="str">
        <f t="shared" si="6"/>
        <v>Super Tablet</v>
      </c>
      <c r="J70" s="23" t="s">
        <v>13</v>
      </c>
      <c r="K70" s="23" t="s">
        <v>69</v>
      </c>
      <c r="L70" s="23">
        <v>8335</v>
      </c>
      <c r="M70" s="23" t="s">
        <v>272</v>
      </c>
      <c r="N70" s="9">
        <v>1435</v>
      </c>
      <c r="O70" s="1">
        <v>-2</v>
      </c>
      <c r="P70" s="9">
        <v>-2870</v>
      </c>
      <c r="Q70" s="9">
        <v>-3214.4</v>
      </c>
      <c r="R70"/>
      <c r="S70"/>
    </row>
    <row r="71" spans="2:19" x14ac:dyDescent="0.2">
      <c r="B71" s="4">
        <v>69</v>
      </c>
      <c r="C71" s="4">
        <v>1089</v>
      </c>
      <c r="D71" s="5">
        <v>44251</v>
      </c>
      <c r="E71" s="4">
        <v>2300</v>
      </c>
      <c r="F71" s="4">
        <v>33</v>
      </c>
      <c r="G71" s="23" t="str">
        <f>MID(H71, 1, FIND(" ", H71)-1)</f>
        <v>Microsoft</v>
      </c>
      <c r="H71" s="23" t="s">
        <v>70</v>
      </c>
      <c r="I71" s="23" t="str">
        <f t="shared" si="6"/>
        <v>Not-as Smartphone</v>
      </c>
      <c r="J71" s="23" t="s">
        <v>19</v>
      </c>
      <c r="K71" s="23" t="s">
        <v>71</v>
      </c>
      <c r="L71" s="23">
        <v>2124</v>
      </c>
      <c r="M71" s="23" t="s">
        <v>174</v>
      </c>
      <c r="N71" s="8">
        <v>358.74</v>
      </c>
      <c r="O71" s="4">
        <v>-2</v>
      </c>
      <c r="P71" s="8">
        <v>-717.48</v>
      </c>
      <c r="Q71" s="8">
        <v>-803.57760000000007</v>
      </c>
      <c r="R71"/>
      <c r="S71"/>
    </row>
    <row r="72" spans="2:19" x14ac:dyDescent="0.2">
      <c r="B72" s="4">
        <v>70</v>
      </c>
      <c r="C72" s="4">
        <v>1089</v>
      </c>
      <c r="D72" s="5">
        <v>44251</v>
      </c>
      <c r="E72" s="4">
        <v>2300</v>
      </c>
      <c r="F72" s="4">
        <v>33</v>
      </c>
      <c r="G72" s="23" t="str">
        <f>MID(H72, 1, FIND(" ", H72)-1)</f>
        <v>Microsoft</v>
      </c>
      <c r="H72" s="23" t="s">
        <v>70</v>
      </c>
      <c r="I72" s="23" t="str">
        <f t="shared" si="6"/>
        <v>Not-as Smartphone</v>
      </c>
      <c r="J72" s="23" t="s">
        <v>19</v>
      </c>
      <c r="K72" s="23" t="s">
        <v>71</v>
      </c>
      <c r="L72" s="23">
        <v>2124</v>
      </c>
      <c r="M72" s="23" t="s">
        <v>273</v>
      </c>
      <c r="N72" s="8">
        <v>358.74</v>
      </c>
      <c r="O72" s="4">
        <v>-2</v>
      </c>
      <c r="P72" s="8">
        <v>-717.48</v>
      </c>
      <c r="Q72" s="8">
        <v>-803.57760000000007</v>
      </c>
      <c r="R72"/>
      <c r="S72"/>
    </row>
    <row r="73" spans="2:19" x14ac:dyDescent="0.2">
      <c r="B73" s="1">
        <v>71</v>
      </c>
      <c r="C73" s="1">
        <v>1090</v>
      </c>
      <c r="D73" s="2">
        <v>44251</v>
      </c>
      <c r="E73" s="1">
        <v>2400</v>
      </c>
      <c r="F73" s="1">
        <v>8</v>
      </c>
      <c r="G73" s="23" t="str">
        <f t="shared" ref="G73:G97" si="7">MID(H73, 1, FIND(" ", H73, FIND(" ", H73)+1)-1)</f>
        <v>Boxstore Inc.</v>
      </c>
      <c r="H73" s="23" t="s">
        <v>274</v>
      </c>
      <c r="I73" s="23" t="str">
        <f t="shared" si="6"/>
        <v>Super Tablet 1TB</v>
      </c>
      <c r="J73" s="23" t="s">
        <v>13</v>
      </c>
      <c r="K73" s="23" t="s">
        <v>73</v>
      </c>
      <c r="L73" s="23">
        <v>8360</v>
      </c>
      <c r="M73" s="23" t="s">
        <v>133</v>
      </c>
      <c r="N73" s="9">
        <v>2000</v>
      </c>
      <c r="O73" s="1">
        <v>4</v>
      </c>
      <c r="P73" s="9">
        <v>8000</v>
      </c>
      <c r="Q73" s="9">
        <v>8960</v>
      </c>
      <c r="R73"/>
      <c r="S73"/>
    </row>
    <row r="74" spans="2:19" x14ac:dyDescent="0.2">
      <c r="B74" s="1">
        <v>72</v>
      </c>
      <c r="C74" s="1">
        <v>1090</v>
      </c>
      <c r="D74" s="2">
        <v>44251</v>
      </c>
      <c r="E74" s="1">
        <v>2400</v>
      </c>
      <c r="F74" s="1">
        <v>8</v>
      </c>
      <c r="G74" s="23" t="str">
        <f t="shared" si="7"/>
        <v>Boxstore Inc.</v>
      </c>
      <c r="H74" s="23" t="s">
        <v>274</v>
      </c>
      <c r="I74" s="23" t="str">
        <f t="shared" si="6"/>
        <v>Super Tablet 1TB</v>
      </c>
      <c r="J74" s="23" t="s">
        <v>13</v>
      </c>
      <c r="K74" s="23" t="s">
        <v>73</v>
      </c>
      <c r="L74" s="23">
        <v>8360</v>
      </c>
      <c r="M74" s="23" t="s">
        <v>134</v>
      </c>
      <c r="N74" s="9">
        <v>2000</v>
      </c>
      <c r="O74" s="1">
        <v>4</v>
      </c>
      <c r="P74" s="9">
        <v>8000</v>
      </c>
      <c r="Q74" s="9">
        <v>8960</v>
      </c>
      <c r="R74"/>
      <c r="S74"/>
    </row>
    <row r="75" spans="2:19" x14ac:dyDescent="0.2">
      <c r="B75" s="1">
        <v>73</v>
      </c>
      <c r="C75" s="1">
        <v>1090</v>
      </c>
      <c r="D75" s="2">
        <v>44251</v>
      </c>
      <c r="E75" s="1">
        <v>2400</v>
      </c>
      <c r="F75" s="1">
        <v>8</v>
      </c>
      <c r="G75" s="23" t="str">
        <f t="shared" si="7"/>
        <v>Boxstore Inc.</v>
      </c>
      <c r="H75" s="23" t="s">
        <v>274</v>
      </c>
      <c r="I75" s="23" t="str">
        <f t="shared" si="6"/>
        <v>Super Tablet 1TB</v>
      </c>
      <c r="J75" s="23" t="s">
        <v>13</v>
      </c>
      <c r="K75" s="23" t="s">
        <v>73</v>
      </c>
      <c r="L75" s="23">
        <v>8360</v>
      </c>
      <c r="M75" s="23" t="s">
        <v>136</v>
      </c>
      <c r="N75" s="9">
        <v>2000</v>
      </c>
      <c r="O75" s="1">
        <v>4</v>
      </c>
      <c r="P75" s="9">
        <v>8000</v>
      </c>
      <c r="Q75" s="9">
        <v>8960</v>
      </c>
      <c r="R75"/>
      <c r="S75"/>
    </row>
    <row r="76" spans="2:19" x14ac:dyDescent="0.2">
      <c r="B76" s="1">
        <v>74</v>
      </c>
      <c r="C76" s="1">
        <v>1090</v>
      </c>
      <c r="D76" s="2">
        <v>44251</v>
      </c>
      <c r="E76" s="1">
        <v>2400</v>
      </c>
      <c r="F76" s="1">
        <v>8</v>
      </c>
      <c r="G76" s="23" t="str">
        <f t="shared" si="7"/>
        <v>Boxstore Inc.</v>
      </c>
      <c r="H76" s="23" t="s">
        <v>274</v>
      </c>
      <c r="I76" s="23" t="str">
        <f t="shared" si="6"/>
        <v>Super Tablet 1TB</v>
      </c>
      <c r="J76" s="23" t="s">
        <v>13</v>
      </c>
      <c r="K76" s="23" t="s">
        <v>73</v>
      </c>
      <c r="L76" s="23">
        <v>8360</v>
      </c>
      <c r="M76" s="23" t="s">
        <v>137</v>
      </c>
      <c r="N76" s="9">
        <v>2000</v>
      </c>
      <c r="O76" s="1">
        <v>4</v>
      </c>
      <c r="P76" s="9">
        <v>8000</v>
      </c>
      <c r="Q76" s="9">
        <v>8960</v>
      </c>
      <c r="R76"/>
      <c r="S76"/>
    </row>
    <row r="77" spans="2:19" x14ac:dyDescent="0.2">
      <c r="B77" s="4">
        <v>75</v>
      </c>
      <c r="C77" s="4">
        <v>1091</v>
      </c>
      <c r="D77" s="5">
        <v>44244</v>
      </c>
      <c r="E77" s="4">
        <v>2500</v>
      </c>
      <c r="F77" s="4">
        <v>11</v>
      </c>
      <c r="G77" s="23" t="str">
        <f t="shared" si="7"/>
        <v>Dell Technologies</v>
      </c>
      <c r="H77" s="23" t="s">
        <v>74</v>
      </c>
      <c r="I77" s="23" t="str">
        <f t="shared" si="6"/>
        <v>65" HDTV</v>
      </c>
      <c r="J77" s="23" t="s">
        <v>241</v>
      </c>
      <c r="K77" s="23" t="s">
        <v>76</v>
      </c>
      <c r="L77" s="23">
        <v>51281</v>
      </c>
      <c r="M77" s="23" t="s">
        <v>210</v>
      </c>
      <c r="N77" s="8">
        <v>6665.33</v>
      </c>
      <c r="O77" s="4">
        <v>3</v>
      </c>
      <c r="P77" s="8">
        <v>19395.989999999998</v>
      </c>
      <c r="Q77" s="8">
        <v>21723.5088</v>
      </c>
      <c r="R77"/>
      <c r="S77"/>
    </row>
    <row r="78" spans="2:19" x14ac:dyDescent="0.2">
      <c r="B78" s="4">
        <v>76</v>
      </c>
      <c r="C78" s="4">
        <v>1091</v>
      </c>
      <c r="D78" s="5">
        <v>44244</v>
      </c>
      <c r="E78" s="4">
        <v>2500</v>
      </c>
      <c r="F78" s="4">
        <v>11</v>
      </c>
      <c r="G78" s="23" t="str">
        <f t="shared" si="7"/>
        <v>Dell Technologies</v>
      </c>
      <c r="H78" s="23" t="s">
        <v>74</v>
      </c>
      <c r="I78" s="23" t="str">
        <f t="shared" si="6"/>
        <v>65" HDTV</v>
      </c>
      <c r="J78" s="23" t="s">
        <v>241</v>
      </c>
      <c r="K78" s="23" t="s">
        <v>76</v>
      </c>
      <c r="L78" s="23">
        <v>51281</v>
      </c>
      <c r="M78" s="23" t="s">
        <v>211</v>
      </c>
      <c r="N78" s="8">
        <v>6665.33</v>
      </c>
      <c r="O78" s="4">
        <v>3</v>
      </c>
      <c r="P78" s="8">
        <v>19395.989999999998</v>
      </c>
      <c r="Q78" s="8">
        <v>21723.5088</v>
      </c>
      <c r="R78"/>
      <c r="S78"/>
    </row>
    <row r="79" spans="2:19" x14ac:dyDescent="0.2">
      <c r="B79" s="4">
        <v>77</v>
      </c>
      <c r="C79" s="4">
        <v>1091</v>
      </c>
      <c r="D79" s="5">
        <v>44244</v>
      </c>
      <c r="E79" s="4">
        <v>2500</v>
      </c>
      <c r="F79" s="4">
        <v>12</v>
      </c>
      <c r="G79" s="23" t="str">
        <f t="shared" si="7"/>
        <v>Dell Technologies</v>
      </c>
      <c r="H79" s="23" t="s">
        <v>275</v>
      </c>
      <c r="I79" s="23" t="str">
        <f t="shared" si="6"/>
        <v>60" HDTV</v>
      </c>
      <c r="J79" s="23" t="s">
        <v>241</v>
      </c>
      <c r="K79" s="23" t="s">
        <v>276</v>
      </c>
      <c r="L79" s="23">
        <v>51287</v>
      </c>
      <c r="M79" s="23" t="s">
        <v>212</v>
      </c>
      <c r="N79" s="8">
        <v>6065.33</v>
      </c>
      <c r="O79" s="4">
        <v>3</v>
      </c>
      <c r="P79" s="8">
        <v>19395.989999999998</v>
      </c>
      <c r="Q79" s="8">
        <v>21723.5088</v>
      </c>
      <c r="R79"/>
      <c r="S79"/>
    </row>
    <row r="80" spans="2:19" x14ac:dyDescent="0.2">
      <c r="B80" s="1">
        <v>78</v>
      </c>
      <c r="C80" s="1">
        <v>1102</v>
      </c>
      <c r="D80" s="2">
        <v>44253</v>
      </c>
      <c r="E80" s="1">
        <v>2600</v>
      </c>
      <c r="F80" s="1">
        <v>26</v>
      </c>
      <c r="G80" s="23" t="str">
        <f t="shared" si="7"/>
        <v>LG Electronics</v>
      </c>
      <c r="H80" s="23" t="s">
        <v>78</v>
      </c>
      <c r="I80" s="23" t="str">
        <f t="shared" si="6"/>
        <v>Mini Tablet</v>
      </c>
      <c r="J80" s="23" t="s">
        <v>13</v>
      </c>
      <c r="K80" s="23" t="s">
        <v>79</v>
      </c>
      <c r="L80" s="23">
        <v>2136</v>
      </c>
      <c r="M80" s="23" t="s">
        <v>157</v>
      </c>
      <c r="N80" s="9">
        <v>374.63</v>
      </c>
      <c r="O80" s="1">
        <v>6</v>
      </c>
      <c r="P80" s="9">
        <v>2247.7800000000002</v>
      </c>
      <c r="Q80" s="9">
        <f>P80*1.12</f>
        <v>2517.5136000000007</v>
      </c>
      <c r="R80"/>
      <c r="S80"/>
    </row>
    <row r="81" spans="2:19" x14ac:dyDescent="0.2">
      <c r="B81" s="1">
        <v>79</v>
      </c>
      <c r="C81" s="1">
        <v>1102</v>
      </c>
      <c r="D81" s="2">
        <v>44253</v>
      </c>
      <c r="E81" s="1">
        <v>2600</v>
      </c>
      <c r="F81" s="1">
        <v>26</v>
      </c>
      <c r="G81" s="23" t="str">
        <f t="shared" si="7"/>
        <v>LG Electronics</v>
      </c>
      <c r="H81" s="23" t="s">
        <v>78</v>
      </c>
      <c r="I81" s="23" t="str">
        <f t="shared" si="6"/>
        <v>Mini Tablet</v>
      </c>
      <c r="J81" s="23" t="s">
        <v>13</v>
      </c>
      <c r="K81" s="23" t="s">
        <v>79</v>
      </c>
      <c r="L81" s="23">
        <v>2136</v>
      </c>
      <c r="M81" s="23" t="s">
        <v>158</v>
      </c>
      <c r="N81" s="9">
        <v>374.63</v>
      </c>
      <c r="O81" s="1">
        <v>6</v>
      </c>
      <c r="P81" s="9">
        <v>2247.7800000000002</v>
      </c>
      <c r="Q81" s="9">
        <v>2517.5136000000002</v>
      </c>
      <c r="R81"/>
      <c r="S81"/>
    </row>
    <row r="82" spans="2:19" x14ac:dyDescent="0.2">
      <c r="B82" s="1">
        <v>80</v>
      </c>
      <c r="C82" s="1">
        <v>1102</v>
      </c>
      <c r="D82" s="2">
        <v>44253</v>
      </c>
      <c r="E82" s="1">
        <v>2600</v>
      </c>
      <c r="F82" s="1">
        <v>26</v>
      </c>
      <c r="G82" s="23" t="str">
        <f t="shared" si="7"/>
        <v>LG Electronics</v>
      </c>
      <c r="H82" s="23" t="s">
        <v>78</v>
      </c>
      <c r="I82" s="23" t="str">
        <f t="shared" si="6"/>
        <v>Mini Tablet</v>
      </c>
      <c r="J82" s="23" t="s">
        <v>13</v>
      </c>
      <c r="K82" s="23" t="s">
        <v>79</v>
      </c>
      <c r="L82" s="23">
        <v>2136</v>
      </c>
      <c r="M82" s="23" t="s">
        <v>161</v>
      </c>
      <c r="N82" s="9">
        <v>374.63</v>
      </c>
      <c r="O82" s="1">
        <v>6</v>
      </c>
      <c r="P82" s="9">
        <v>2247.7800000000002</v>
      </c>
      <c r="Q82" s="9">
        <v>2517.5136000000002</v>
      </c>
      <c r="R82"/>
      <c r="S82"/>
    </row>
    <row r="83" spans="2:19" x14ac:dyDescent="0.2">
      <c r="B83" s="1">
        <v>81</v>
      </c>
      <c r="C83" s="1">
        <v>1102</v>
      </c>
      <c r="D83" s="2">
        <v>44253</v>
      </c>
      <c r="E83" s="1">
        <v>2600</v>
      </c>
      <c r="F83" s="1">
        <v>26</v>
      </c>
      <c r="G83" s="23" t="str">
        <f t="shared" si="7"/>
        <v>LG Electronics</v>
      </c>
      <c r="H83" s="23" t="s">
        <v>78</v>
      </c>
      <c r="I83" s="23" t="str">
        <f t="shared" si="6"/>
        <v>Mini Tablet</v>
      </c>
      <c r="J83" s="23" t="s">
        <v>13</v>
      </c>
      <c r="K83" s="23" t="s">
        <v>79</v>
      </c>
      <c r="L83" s="23">
        <v>2136</v>
      </c>
      <c r="M83" s="23" t="s">
        <v>162</v>
      </c>
      <c r="N83" s="9">
        <v>374.63</v>
      </c>
      <c r="O83" s="1">
        <v>6</v>
      </c>
      <c r="P83" s="9">
        <v>2247.7800000000002</v>
      </c>
      <c r="Q83" s="9">
        <v>2517.5136000000002</v>
      </c>
      <c r="R83"/>
      <c r="S83"/>
    </row>
    <row r="84" spans="2:19" x14ac:dyDescent="0.2">
      <c r="B84" s="1">
        <v>82</v>
      </c>
      <c r="C84" s="1">
        <v>1102</v>
      </c>
      <c r="D84" s="2">
        <v>44253</v>
      </c>
      <c r="E84" s="1">
        <v>2600</v>
      </c>
      <c r="F84" s="1">
        <v>26</v>
      </c>
      <c r="G84" s="23" t="str">
        <f t="shared" si="7"/>
        <v>LG Electronics</v>
      </c>
      <c r="H84" s="23" t="s">
        <v>78</v>
      </c>
      <c r="I84" s="23" t="str">
        <f t="shared" si="6"/>
        <v>Mini Tablet</v>
      </c>
      <c r="J84" s="23" t="s">
        <v>13</v>
      </c>
      <c r="K84" s="23" t="s">
        <v>79</v>
      </c>
      <c r="L84" s="23">
        <v>2136</v>
      </c>
      <c r="M84" s="23" t="s">
        <v>164</v>
      </c>
      <c r="N84" s="9">
        <v>374.63</v>
      </c>
      <c r="O84" s="1">
        <v>6</v>
      </c>
      <c r="P84" s="9">
        <v>2247.7800000000002</v>
      </c>
      <c r="Q84" s="9">
        <v>2517.5136000000002</v>
      </c>
      <c r="R84"/>
      <c r="S84"/>
    </row>
    <row r="85" spans="2:19" x14ac:dyDescent="0.2">
      <c r="B85" s="1">
        <v>83</v>
      </c>
      <c r="C85" s="1">
        <v>1102</v>
      </c>
      <c r="D85" s="2">
        <v>44253</v>
      </c>
      <c r="E85" s="1">
        <v>2600</v>
      </c>
      <c r="F85" s="1">
        <v>26</v>
      </c>
      <c r="G85" s="23" t="str">
        <f t="shared" si="7"/>
        <v>LG Electronics</v>
      </c>
      <c r="H85" s="23" t="s">
        <v>78</v>
      </c>
      <c r="I85" s="23" t="str">
        <f t="shared" si="6"/>
        <v>Mini Tablet</v>
      </c>
      <c r="J85" s="23" t="s">
        <v>13</v>
      </c>
      <c r="K85" s="23" t="s">
        <v>79</v>
      </c>
      <c r="L85" s="23">
        <v>2136</v>
      </c>
      <c r="M85" s="23" t="s">
        <v>165</v>
      </c>
      <c r="N85" s="9">
        <v>374.63</v>
      </c>
      <c r="O85" s="1">
        <v>6</v>
      </c>
      <c r="P85" s="9">
        <v>2247.7800000000002</v>
      </c>
      <c r="Q85" s="9">
        <v>2517.5136000000002</v>
      </c>
      <c r="R85"/>
      <c r="S85"/>
    </row>
    <row r="86" spans="2:19" x14ac:dyDescent="0.2">
      <c r="B86" s="4">
        <v>84</v>
      </c>
      <c r="C86" s="4">
        <v>1105</v>
      </c>
      <c r="D86" s="5">
        <v>44253</v>
      </c>
      <c r="E86" s="4">
        <v>2700</v>
      </c>
      <c r="F86" s="4">
        <v>13</v>
      </c>
      <c r="G86" s="23" t="str">
        <f t="shared" si="7"/>
        <v>Dell Technologies</v>
      </c>
      <c r="H86" s="23" t="s">
        <v>80</v>
      </c>
      <c r="I86" s="23" t="str">
        <f t="shared" si="6"/>
        <v>Mini Tablet</v>
      </c>
      <c r="J86" s="23" t="s">
        <v>13</v>
      </c>
      <c r="K86" s="23" t="s">
        <v>81</v>
      </c>
      <c r="L86" s="23">
        <v>8211010</v>
      </c>
      <c r="M86" s="23" t="s">
        <v>231</v>
      </c>
      <c r="N86" s="8">
        <v>499.5</v>
      </c>
      <c r="O86" s="4">
        <v>3</v>
      </c>
      <c r="P86" s="8">
        <v>1498.5</v>
      </c>
      <c r="Q86" s="8">
        <v>1678.32</v>
      </c>
      <c r="R86"/>
      <c r="S86"/>
    </row>
    <row r="87" spans="2:19" x14ac:dyDescent="0.2">
      <c r="B87" s="4">
        <v>85</v>
      </c>
      <c r="C87" s="4">
        <v>1105</v>
      </c>
      <c r="D87" s="5">
        <v>44253</v>
      </c>
      <c r="E87" s="4">
        <v>2700</v>
      </c>
      <c r="F87" s="4">
        <v>13</v>
      </c>
      <c r="G87" s="23" t="str">
        <f t="shared" si="7"/>
        <v>Dell Technologies</v>
      </c>
      <c r="H87" s="23" t="s">
        <v>80</v>
      </c>
      <c r="I87" s="23" t="str">
        <f t="shared" si="6"/>
        <v>Mini Tablet</v>
      </c>
      <c r="J87" s="23" t="s">
        <v>13</v>
      </c>
      <c r="K87" s="23" t="s">
        <v>81</v>
      </c>
      <c r="L87" s="23">
        <v>8211010</v>
      </c>
      <c r="M87" s="23" t="s">
        <v>213</v>
      </c>
      <c r="N87" s="8">
        <v>499.5</v>
      </c>
      <c r="O87" s="4">
        <v>3</v>
      </c>
      <c r="P87" s="8">
        <v>1498.5</v>
      </c>
      <c r="Q87" s="8">
        <v>1678.32</v>
      </c>
      <c r="R87"/>
      <c r="S87"/>
    </row>
    <row r="88" spans="2:19" x14ac:dyDescent="0.2">
      <c r="B88" s="4">
        <v>86</v>
      </c>
      <c r="C88" s="4">
        <v>1105</v>
      </c>
      <c r="D88" s="5">
        <v>44253</v>
      </c>
      <c r="E88" s="4">
        <v>2700</v>
      </c>
      <c r="F88" s="4">
        <v>13</v>
      </c>
      <c r="G88" s="23" t="str">
        <f t="shared" si="7"/>
        <v>Dell Technologies</v>
      </c>
      <c r="H88" s="23" t="s">
        <v>80</v>
      </c>
      <c r="I88" s="23" t="str">
        <f t="shared" si="6"/>
        <v>Mini Tablet</v>
      </c>
      <c r="J88" s="23" t="s">
        <v>13</v>
      </c>
      <c r="K88" s="23" t="s">
        <v>81</v>
      </c>
      <c r="L88" s="23">
        <v>8211010</v>
      </c>
      <c r="M88" s="23" t="s">
        <v>214</v>
      </c>
      <c r="N88" s="8">
        <v>499.5</v>
      </c>
      <c r="O88" s="4">
        <v>3</v>
      </c>
      <c r="P88" s="8">
        <v>1498.5</v>
      </c>
      <c r="Q88" s="8">
        <v>1678.32</v>
      </c>
      <c r="R88"/>
      <c r="S88"/>
    </row>
    <row r="89" spans="2:19" x14ac:dyDescent="0.2">
      <c r="B89" s="1">
        <v>87</v>
      </c>
      <c r="C89" s="1">
        <v>1107</v>
      </c>
      <c r="D89" s="2">
        <v>44260</v>
      </c>
      <c r="E89" s="1">
        <v>2800</v>
      </c>
      <c r="F89" s="1">
        <v>26</v>
      </c>
      <c r="G89" s="23" t="str">
        <f t="shared" si="7"/>
        <v>LG Electronics</v>
      </c>
      <c r="H89" s="23" t="s">
        <v>78</v>
      </c>
      <c r="I89" s="23" t="str">
        <f t="shared" si="6"/>
        <v>Mini Tablet</v>
      </c>
      <c r="J89" s="23" t="s">
        <v>13</v>
      </c>
      <c r="K89" s="23" t="s">
        <v>79</v>
      </c>
      <c r="L89" s="23">
        <v>2136</v>
      </c>
      <c r="M89" s="23" t="s">
        <v>159</v>
      </c>
      <c r="N89" s="9">
        <v>374.63</v>
      </c>
      <c r="O89" s="1">
        <v>3</v>
      </c>
      <c r="P89" s="9">
        <v>1123.8899999999999</v>
      </c>
      <c r="Q89" s="9">
        <v>1258.7567999999999</v>
      </c>
      <c r="R89"/>
      <c r="S89"/>
    </row>
    <row r="90" spans="2:19" x14ac:dyDescent="0.2">
      <c r="B90" s="1">
        <v>88</v>
      </c>
      <c r="C90" s="1">
        <v>1107</v>
      </c>
      <c r="D90" s="2">
        <v>44260</v>
      </c>
      <c r="E90" s="1">
        <v>2800</v>
      </c>
      <c r="F90" s="1">
        <v>26</v>
      </c>
      <c r="G90" s="23" t="str">
        <f t="shared" si="7"/>
        <v>LG Electronics</v>
      </c>
      <c r="H90" s="23" t="s">
        <v>78</v>
      </c>
      <c r="I90" s="23" t="str">
        <f t="shared" si="6"/>
        <v>Mini Tablet</v>
      </c>
      <c r="J90" s="23" t="s">
        <v>13</v>
      </c>
      <c r="K90" s="23" t="s">
        <v>79</v>
      </c>
      <c r="L90" s="23">
        <v>2136</v>
      </c>
      <c r="M90" s="23" t="s">
        <v>160</v>
      </c>
      <c r="N90" s="9">
        <v>374.63</v>
      </c>
      <c r="O90" s="1">
        <v>3</v>
      </c>
      <c r="P90" s="9">
        <v>1123.8899999999999</v>
      </c>
      <c r="Q90" s="9">
        <v>1258.7567999999999</v>
      </c>
      <c r="R90"/>
      <c r="S90"/>
    </row>
    <row r="91" spans="2:19" x14ac:dyDescent="0.2">
      <c r="B91" s="1">
        <v>89</v>
      </c>
      <c r="C91" s="1">
        <v>1107</v>
      </c>
      <c r="D91" s="2">
        <v>44260</v>
      </c>
      <c r="E91" s="1">
        <v>2800</v>
      </c>
      <c r="F91" s="1">
        <v>26</v>
      </c>
      <c r="G91" s="23" t="str">
        <f t="shared" si="7"/>
        <v>LG Electronics</v>
      </c>
      <c r="H91" s="23" t="s">
        <v>78</v>
      </c>
      <c r="I91" s="23" t="str">
        <f t="shared" si="6"/>
        <v>Mini Tablet</v>
      </c>
      <c r="J91" s="23" t="s">
        <v>13</v>
      </c>
      <c r="K91" s="23" t="s">
        <v>79</v>
      </c>
      <c r="L91" s="23">
        <v>2136</v>
      </c>
      <c r="M91" s="23" t="s">
        <v>163</v>
      </c>
      <c r="N91" s="9">
        <v>374.63</v>
      </c>
      <c r="O91" s="1">
        <v>3</v>
      </c>
      <c r="P91" s="9">
        <v>1123.8899999999999</v>
      </c>
      <c r="Q91" s="9">
        <v>1258.7567999999999</v>
      </c>
      <c r="R91"/>
      <c r="S91"/>
    </row>
    <row r="92" spans="2:19" x14ac:dyDescent="0.2">
      <c r="B92" s="4">
        <v>90</v>
      </c>
      <c r="C92" s="4">
        <v>1111</v>
      </c>
      <c r="D92" s="5">
        <v>44253</v>
      </c>
      <c r="E92" s="4">
        <v>2900</v>
      </c>
      <c r="F92" s="4">
        <v>28</v>
      </c>
      <c r="G92" s="23" t="str">
        <f t="shared" si="7"/>
        <v>LG Electronics</v>
      </c>
      <c r="H92" s="23" t="s">
        <v>33</v>
      </c>
      <c r="I92" s="23" t="str">
        <f t="shared" si="6"/>
        <v>Really Smartphone</v>
      </c>
      <c r="J92" s="23" t="s">
        <v>19</v>
      </c>
      <c r="K92" s="23" t="s">
        <v>82</v>
      </c>
      <c r="L92" s="23">
        <v>41398</v>
      </c>
      <c r="M92" s="23" t="s">
        <v>168</v>
      </c>
      <c r="N92" s="8">
        <v>1200</v>
      </c>
      <c r="O92" s="4">
        <v>2</v>
      </c>
      <c r="P92" s="8">
        <v>2400</v>
      </c>
      <c r="Q92" s="8">
        <v>2688</v>
      </c>
      <c r="R92"/>
      <c r="S92"/>
    </row>
    <row r="93" spans="2:19" x14ac:dyDescent="0.2">
      <c r="B93" s="4">
        <v>91</v>
      </c>
      <c r="C93" s="4">
        <v>1111</v>
      </c>
      <c r="D93" s="5">
        <v>44253</v>
      </c>
      <c r="E93" s="4">
        <v>2900</v>
      </c>
      <c r="F93" s="4">
        <v>28</v>
      </c>
      <c r="G93" s="23" t="str">
        <f t="shared" si="7"/>
        <v>LG Electronics</v>
      </c>
      <c r="H93" s="23" t="s">
        <v>33</v>
      </c>
      <c r="I93" s="23" t="str">
        <f t="shared" si="6"/>
        <v>Really Smartphone</v>
      </c>
      <c r="J93" s="23" t="s">
        <v>19</v>
      </c>
      <c r="K93" s="23" t="s">
        <v>82</v>
      </c>
      <c r="L93" s="23">
        <v>41398</v>
      </c>
      <c r="M93" s="23" t="s">
        <v>169</v>
      </c>
      <c r="N93" s="8">
        <v>1200</v>
      </c>
      <c r="O93" s="4">
        <v>2</v>
      </c>
      <c r="P93" s="8">
        <v>2400</v>
      </c>
      <c r="Q93" s="8">
        <v>2688</v>
      </c>
      <c r="R93"/>
      <c r="S93"/>
    </row>
    <row r="94" spans="2:19" x14ac:dyDescent="0.2">
      <c r="B94" s="4">
        <v>92</v>
      </c>
      <c r="C94" s="4">
        <v>1111</v>
      </c>
      <c r="D94" s="5">
        <v>44253</v>
      </c>
      <c r="E94" s="4">
        <v>2900</v>
      </c>
      <c r="F94" s="4">
        <v>43</v>
      </c>
      <c r="G94" s="23" t="str">
        <f t="shared" si="7"/>
        <v>Samsung Electronics</v>
      </c>
      <c r="H94" s="23" t="s">
        <v>83</v>
      </c>
      <c r="I94" s="23" t="str">
        <f t="shared" si="6"/>
        <v>Super Tablet</v>
      </c>
      <c r="J94" s="23" t="s">
        <v>13</v>
      </c>
      <c r="K94" s="23" t="s">
        <v>84</v>
      </c>
      <c r="L94" s="23">
        <v>8335</v>
      </c>
      <c r="M94" s="23" t="s">
        <v>194</v>
      </c>
      <c r="N94" s="8">
        <v>1435</v>
      </c>
      <c r="O94" s="4">
        <v>-1</v>
      </c>
      <c r="P94" s="8">
        <v>2400</v>
      </c>
      <c r="Q94" s="8">
        <v>2688</v>
      </c>
      <c r="R94"/>
      <c r="S94"/>
    </row>
    <row r="95" spans="2:19" x14ac:dyDescent="0.2">
      <c r="B95" s="4">
        <v>93</v>
      </c>
      <c r="C95" s="4">
        <v>1111</v>
      </c>
      <c r="D95" s="5">
        <v>44253</v>
      </c>
      <c r="E95" s="4">
        <v>2900</v>
      </c>
      <c r="F95" s="4">
        <v>43</v>
      </c>
      <c r="G95" s="23" t="str">
        <f t="shared" si="7"/>
        <v>Samsung Electronics</v>
      </c>
      <c r="H95" s="23" t="s">
        <v>83</v>
      </c>
      <c r="I95" s="23" t="str">
        <f t="shared" si="6"/>
        <v>Super Tablet</v>
      </c>
      <c r="J95" s="23" t="s">
        <v>13</v>
      </c>
      <c r="K95" s="23" t="s">
        <v>84</v>
      </c>
      <c r="L95" s="23">
        <v>8335</v>
      </c>
      <c r="M95" s="23" t="s">
        <v>195</v>
      </c>
      <c r="N95" s="8">
        <v>1435</v>
      </c>
      <c r="O95" s="4">
        <v>1</v>
      </c>
      <c r="P95" s="8">
        <v>2400</v>
      </c>
      <c r="Q95" s="8">
        <v>2688</v>
      </c>
      <c r="R95"/>
      <c r="S95"/>
    </row>
    <row r="96" spans="2:19" x14ac:dyDescent="0.2">
      <c r="B96" s="1">
        <v>94</v>
      </c>
      <c r="C96" s="1">
        <v>1114</v>
      </c>
      <c r="D96" s="2">
        <v>44263</v>
      </c>
      <c r="E96" s="1">
        <v>3000</v>
      </c>
      <c r="F96" s="1">
        <v>27</v>
      </c>
      <c r="G96" s="23" t="str">
        <f t="shared" si="7"/>
        <v>LG Electronics</v>
      </c>
      <c r="H96" s="23" t="s">
        <v>85</v>
      </c>
      <c r="I96" s="23" t="str">
        <f t="shared" si="6"/>
        <v>Not-as Smartphone</v>
      </c>
      <c r="J96" s="23" t="s">
        <v>19</v>
      </c>
      <c r="K96" s="23" t="s">
        <v>86</v>
      </c>
      <c r="L96" s="23">
        <v>2124</v>
      </c>
      <c r="M96" s="23" t="s">
        <v>166</v>
      </c>
      <c r="N96" s="9">
        <v>358.74</v>
      </c>
      <c r="O96" s="1">
        <v>2</v>
      </c>
      <c r="P96" s="9">
        <v>717.48</v>
      </c>
      <c r="Q96" s="9">
        <v>803.57760000000007</v>
      </c>
      <c r="R96"/>
      <c r="S96"/>
    </row>
    <row r="97" spans="2:19" x14ac:dyDescent="0.2">
      <c r="B97" s="1">
        <v>95</v>
      </c>
      <c r="C97" s="1">
        <v>1114</v>
      </c>
      <c r="D97" s="2">
        <v>44263</v>
      </c>
      <c r="E97" s="1">
        <v>3000</v>
      </c>
      <c r="F97" s="1">
        <v>27</v>
      </c>
      <c r="G97" s="23" t="str">
        <f t="shared" si="7"/>
        <v>LG Electronics</v>
      </c>
      <c r="H97" s="23" t="s">
        <v>85</v>
      </c>
      <c r="I97" s="23" t="str">
        <f t="shared" si="6"/>
        <v>Not-as Smartphone</v>
      </c>
      <c r="J97" s="23" t="s">
        <v>19</v>
      </c>
      <c r="K97" s="23" t="s">
        <v>86</v>
      </c>
      <c r="L97" s="23">
        <v>2124</v>
      </c>
      <c r="M97" s="23" t="s">
        <v>167</v>
      </c>
      <c r="N97" s="9">
        <v>358.74</v>
      </c>
      <c r="O97" s="1">
        <v>2</v>
      </c>
      <c r="P97" s="9">
        <v>717.48</v>
      </c>
      <c r="Q97" s="9">
        <v>803.57760000000007</v>
      </c>
      <c r="R97"/>
      <c r="S97"/>
    </row>
    <row r="98" spans="2:19" x14ac:dyDescent="0.2">
      <c r="B98" s="4">
        <v>96</v>
      </c>
      <c r="C98" s="4">
        <v>1117</v>
      </c>
      <c r="D98" s="5">
        <v>44259</v>
      </c>
      <c r="E98" s="4">
        <v>3100</v>
      </c>
      <c r="F98" s="4">
        <v>18</v>
      </c>
      <c r="G98" s="23" t="str">
        <f t="shared" ref="G98:G105" si="8">MID(H98, 1, FIND(" ", H98)-1)</f>
        <v>Hitachi</v>
      </c>
      <c r="H98" s="23" t="s">
        <v>47</v>
      </c>
      <c r="I98" s="23" t="str">
        <f t="shared" si="6"/>
        <v>Dryer</v>
      </c>
      <c r="J98" s="23" t="s">
        <v>267</v>
      </c>
      <c r="K98" s="23" t="s">
        <v>87</v>
      </c>
      <c r="L98" s="23">
        <v>8359</v>
      </c>
      <c r="M98" s="23" t="s">
        <v>221</v>
      </c>
      <c r="N98" s="8">
        <v>710</v>
      </c>
      <c r="O98" s="4">
        <v>-1</v>
      </c>
      <c r="P98" s="8">
        <v>3000</v>
      </c>
      <c r="Q98" s="8">
        <v>3360</v>
      </c>
      <c r="R98"/>
      <c r="S98"/>
    </row>
    <row r="99" spans="2:19" x14ac:dyDescent="0.2">
      <c r="B99" s="4">
        <v>97</v>
      </c>
      <c r="C99" s="4">
        <v>1117</v>
      </c>
      <c r="D99" s="5">
        <v>44259</v>
      </c>
      <c r="E99" s="4">
        <v>3100</v>
      </c>
      <c r="F99" s="4">
        <v>18</v>
      </c>
      <c r="G99" s="23" t="str">
        <f t="shared" si="8"/>
        <v>Hitachi</v>
      </c>
      <c r="H99" s="23" t="s">
        <v>47</v>
      </c>
      <c r="I99" s="23" t="str">
        <f t="shared" si="6"/>
        <v>Dryer</v>
      </c>
      <c r="J99" s="23" t="s">
        <v>267</v>
      </c>
      <c r="K99" s="23" t="s">
        <v>87</v>
      </c>
      <c r="L99" s="23">
        <v>8359</v>
      </c>
      <c r="M99" s="23" t="s">
        <v>222</v>
      </c>
      <c r="N99" s="8">
        <v>710</v>
      </c>
      <c r="O99" s="4">
        <v>1</v>
      </c>
      <c r="P99" s="8">
        <v>3000</v>
      </c>
      <c r="Q99" s="8">
        <v>3360</v>
      </c>
      <c r="R99"/>
      <c r="S99"/>
    </row>
    <row r="100" spans="2:19" x14ac:dyDescent="0.2">
      <c r="B100" s="4">
        <v>98</v>
      </c>
      <c r="C100" s="4">
        <v>1117</v>
      </c>
      <c r="D100" s="5">
        <v>44259</v>
      </c>
      <c r="E100" s="4">
        <v>3100</v>
      </c>
      <c r="F100" s="4">
        <v>48</v>
      </c>
      <c r="G100" s="23" t="str">
        <f t="shared" si="8"/>
        <v>Sony</v>
      </c>
      <c r="H100" s="23" t="s">
        <v>53</v>
      </c>
      <c r="I100" s="23" t="str">
        <f t="shared" si="6"/>
        <v>Super Tablet</v>
      </c>
      <c r="J100" s="23" t="s">
        <v>13</v>
      </c>
      <c r="K100" s="23" t="s">
        <v>88</v>
      </c>
      <c r="L100" s="23">
        <v>8355</v>
      </c>
      <c r="M100" s="23" t="s">
        <v>206</v>
      </c>
      <c r="N100" s="8">
        <v>1500</v>
      </c>
      <c r="O100" s="4">
        <v>2</v>
      </c>
      <c r="P100" s="8">
        <v>3000</v>
      </c>
      <c r="Q100" s="8">
        <v>3360</v>
      </c>
      <c r="R100"/>
      <c r="S100"/>
    </row>
    <row r="101" spans="2:19" x14ac:dyDescent="0.2">
      <c r="B101" s="4">
        <v>99</v>
      </c>
      <c r="C101" s="4">
        <v>1117</v>
      </c>
      <c r="D101" s="5">
        <v>44259</v>
      </c>
      <c r="E101" s="4">
        <v>3100</v>
      </c>
      <c r="F101" s="4">
        <v>48</v>
      </c>
      <c r="G101" s="23" t="str">
        <f t="shared" si="8"/>
        <v>Sony</v>
      </c>
      <c r="H101" s="23" t="s">
        <v>53</v>
      </c>
      <c r="I101" s="23" t="str">
        <f t="shared" si="6"/>
        <v>Super Tablet</v>
      </c>
      <c r="J101" s="23" t="s">
        <v>13</v>
      </c>
      <c r="K101" s="23" t="s">
        <v>88</v>
      </c>
      <c r="L101" s="23">
        <v>8355</v>
      </c>
      <c r="M101" s="23" t="s">
        <v>207</v>
      </c>
      <c r="N101" s="8">
        <v>1500</v>
      </c>
      <c r="O101" s="4">
        <v>2</v>
      </c>
      <c r="P101" s="8">
        <v>3000</v>
      </c>
      <c r="Q101" s="8">
        <v>3360</v>
      </c>
      <c r="R101"/>
      <c r="S101"/>
    </row>
    <row r="102" spans="2:19" x14ac:dyDescent="0.2">
      <c r="B102" s="1">
        <v>100</v>
      </c>
      <c r="C102" s="1">
        <v>1119</v>
      </c>
      <c r="D102" s="2">
        <v>44259</v>
      </c>
      <c r="E102" s="1">
        <v>3200</v>
      </c>
      <c r="F102" s="1">
        <v>18</v>
      </c>
      <c r="G102" s="23" t="str">
        <f t="shared" si="8"/>
        <v>Hitachi</v>
      </c>
      <c r="H102" s="23" t="s">
        <v>47</v>
      </c>
      <c r="I102" s="23" t="str">
        <f t="shared" si="6"/>
        <v>Dryer</v>
      </c>
      <c r="J102" s="23" t="s">
        <v>267</v>
      </c>
      <c r="K102" s="23" t="s">
        <v>87</v>
      </c>
      <c r="L102" s="23">
        <v>8359</v>
      </c>
      <c r="M102" s="23" t="s">
        <v>223</v>
      </c>
      <c r="N102" s="9">
        <v>710</v>
      </c>
      <c r="O102" s="1">
        <v>1</v>
      </c>
      <c r="P102" s="9">
        <v>3710</v>
      </c>
      <c r="Q102" s="9">
        <v>4155.2</v>
      </c>
      <c r="R102"/>
      <c r="S102"/>
    </row>
    <row r="103" spans="2:19" x14ac:dyDescent="0.2">
      <c r="B103" s="1">
        <v>101</v>
      </c>
      <c r="C103" s="1">
        <v>1119</v>
      </c>
      <c r="D103" s="2">
        <v>44259</v>
      </c>
      <c r="E103" s="1">
        <v>3200</v>
      </c>
      <c r="F103" s="1">
        <v>39</v>
      </c>
      <c r="G103" s="23" t="str">
        <f t="shared" si="8"/>
        <v>Panasonic</v>
      </c>
      <c r="H103" s="23" t="s">
        <v>90</v>
      </c>
      <c r="I103" s="23" t="str">
        <f t="shared" si="6"/>
        <v>Super Tablet</v>
      </c>
      <c r="J103" s="23" t="s">
        <v>13</v>
      </c>
      <c r="K103" s="23" t="s">
        <v>91</v>
      </c>
      <c r="L103" s="23">
        <v>41406</v>
      </c>
      <c r="M103" s="23" t="s">
        <v>189</v>
      </c>
      <c r="N103" s="9">
        <v>1500</v>
      </c>
      <c r="O103" s="1">
        <v>2</v>
      </c>
      <c r="P103" s="9">
        <v>3710</v>
      </c>
      <c r="Q103" s="9">
        <v>4155.2</v>
      </c>
      <c r="R103"/>
      <c r="S103"/>
    </row>
    <row r="104" spans="2:19" x14ac:dyDescent="0.2">
      <c r="B104" s="1">
        <v>102</v>
      </c>
      <c r="C104" s="1">
        <v>1119</v>
      </c>
      <c r="D104" s="2">
        <v>44259</v>
      </c>
      <c r="E104" s="1">
        <v>3200</v>
      </c>
      <c r="F104" s="1">
        <v>39</v>
      </c>
      <c r="G104" s="23" t="str">
        <f t="shared" si="8"/>
        <v>Panasonic</v>
      </c>
      <c r="H104" s="23" t="s">
        <v>90</v>
      </c>
      <c r="I104" s="23" t="str">
        <f t="shared" si="6"/>
        <v>Super Tablet</v>
      </c>
      <c r="J104" s="23" t="s">
        <v>13</v>
      </c>
      <c r="K104" s="23" t="s">
        <v>91</v>
      </c>
      <c r="L104" s="23">
        <v>41406</v>
      </c>
      <c r="M104" s="23" t="s">
        <v>190</v>
      </c>
      <c r="N104" s="9">
        <v>1500</v>
      </c>
      <c r="O104" s="1">
        <v>2</v>
      </c>
      <c r="P104" s="9">
        <v>3710</v>
      </c>
      <c r="Q104" s="9">
        <v>4155.2</v>
      </c>
      <c r="R104"/>
      <c r="S104"/>
    </row>
    <row r="105" spans="2:19" x14ac:dyDescent="0.2">
      <c r="B105" s="4">
        <v>103</v>
      </c>
      <c r="C105" s="4">
        <v>1150</v>
      </c>
      <c r="D105" s="5">
        <v>44313</v>
      </c>
      <c r="E105" s="4">
        <v>3300</v>
      </c>
      <c r="F105" s="4">
        <v>25</v>
      </c>
      <c r="G105" s="23" t="str">
        <f t="shared" si="8"/>
        <v>Intel</v>
      </c>
      <c r="H105" s="23" t="s">
        <v>92</v>
      </c>
      <c r="I105" s="23" t="str">
        <f t="shared" si="6"/>
        <v>Super Tablet</v>
      </c>
      <c r="J105" s="23" t="s">
        <v>13</v>
      </c>
      <c r="K105" s="23" t="s">
        <v>93</v>
      </c>
      <c r="L105" s="23">
        <v>8294</v>
      </c>
      <c r="M105" s="23" t="s">
        <v>230</v>
      </c>
      <c r="N105" s="8">
        <v>1414.11</v>
      </c>
      <c r="O105" s="4">
        <v>1</v>
      </c>
      <c r="P105" s="8">
        <v>1414.11</v>
      </c>
      <c r="Q105" s="8">
        <v>1583.8031999999998</v>
      </c>
      <c r="R105"/>
      <c r="S105"/>
    </row>
    <row r="106" spans="2:19" x14ac:dyDescent="0.2">
      <c r="B106" s="1">
        <v>104</v>
      </c>
      <c r="C106" s="1">
        <v>1151</v>
      </c>
      <c r="D106" s="2">
        <v>44314</v>
      </c>
      <c r="E106" s="1">
        <v>3400</v>
      </c>
      <c r="F106" s="1">
        <v>40</v>
      </c>
      <c r="G106" s="23" t="str">
        <f>MID(H106, 1, FIND(" ", H106, FIND(" ", H106)+1)-1)</f>
        <v>Samsung Electronics</v>
      </c>
      <c r="H106" s="23" t="s">
        <v>94</v>
      </c>
      <c r="I106" s="23" t="str">
        <f t="shared" si="6"/>
        <v>Barista Express</v>
      </c>
      <c r="J106" s="23" t="s">
        <v>1</v>
      </c>
      <c r="K106" s="23" t="s">
        <v>95</v>
      </c>
      <c r="L106" s="23">
        <v>1012</v>
      </c>
      <c r="M106" s="23" t="s">
        <v>96</v>
      </c>
      <c r="N106" s="9">
        <v>133.16999999999999</v>
      </c>
      <c r="O106" s="1">
        <v>1</v>
      </c>
      <c r="P106" s="9">
        <v>133.16999999999999</v>
      </c>
      <c r="Q106" s="9">
        <v>149.15039999999999</v>
      </c>
      <c r="R106"/>
      <c r="S106"/>
    </row>
    <row r="107" spans="2:19" x14ac:dyDescent="0.2">
      <c r="B107" s="4">
        <v>105</v>
      </c>
      <c r="C107" s="4">
        <v>1157</v>
      </c>
      <c r="D107" s="5">
        <v>44333</v>
      </c>
      <c r="E107" s="4">
        <v>3500</v>
      </c>
      <c r="F107" s="4">
        <v>35</v>
      </c>
      <c r="G107" s="23" t="str">
        <f t="shared" ref="G107:G113" si="9">MID(H107, 1, FIND(" ", H107)-1)</f>
        <v>Microsoft</v>
      </c>
      <c r="H107" s="23" t="s">
        <v>271</v>
      </c>
      <c r="I107" s="23" t="str">
        <f t="shared" si="6"/>
        <v>Really Smartphone X</v>
      </c>
      <c r="J107" s="23" t="s">
        <v>19</v>
      </c>
      <c r="K107" s="23" t="s">
        <v>67</v>
      </c>
      <c r="L107" s="23">
        <v>13628</v>
      </c>
      <c r="M107" s="23" t="s">
        <v>181</v>
      </c>
      <c r="N107" s="8">
        <v>1350</v>
      </c>
      <c r="O107" s="4">
        <v>1</v>
      </c>
      <c r="P107" s="8">
        <v>1350</v>
      </c>
      <c r="Q107" s="8">
        <v>1512</v>
      </c>
      <c r="R107"/>
      <c r="S107"/>
    </row>
    <row r="108" spans="2:19" x14ac:dyDescent="0.2">
      <c r="B108" s="1">
        <v>106</v>
      </c>
      <c r="C108" s="1">
        <v>1160</v>
      </c>
      <c r="D108" s="2">
        <v>44334</v>
      </c>
      <c r="E108" s="1">
        <v>3600</v>
      </c>
      <c r="F108" s="1">
        <v>46</v>
      </c>
      <c r="G108" s="23" t="str">
        <f t="shared" si="9"/>
        <v>Sony</v>
      </c>
      <c r="H108" s="23" t="s">
        <v>98</v>
      </c>
      <c r="I108" s="23" t="str">
        <f t="shared" si="6"/>
        <v>50" HDTV</v>
      </c>
      <c r="J108" s="23" t="s">
        <v>239</v>
      </c>
      <c r="K108" s="23" t="s">
        <v>99</v>
      </c>
      <c r="L108" s="23">
        <v>99999203</v>
      </c>
      <c r="M108" s="23" t="s">
        <v>199</v>
      </c>
      <c r="N108" s="9">
        <v>2100</v>
      </c>
      <c r="O108" s="1">
        <v>2</v>
      </c>
      <c r="P108" s="9">
        <v>84253.32</v>
      </c>
      <c r="Q108" s="9">
        <v>94363.718400000012</v>
      </c>
      <c r="R108"/>
      <c r="S108"/>
    </row>
    <row r="109" spans="2:19" x14ac:dyDescent="0.2">
      <c r="B109" s="1">
        <v>107</v>
      </c>
      <c r="C109" s="1">
        <v>1160</v>
      </c>
      <c r="D109" s="2">
        <v>44334</v>
      </c>
      <c r="E109" s="1">
        <v>3600</v>
      </c>
      <c r="F109" s="1">
        <v>46</v>
      </c>
      <c r="G109" s="23" t="str">
        <f t="shared" si="9"/>
        <v>Sony</v>
      </c>
      <c r="H109" s="23" t="s">
        <v>98</v>
      </c>
      <c r="I109" s="23" t="str">
        <f t="shared" si="6"/>
        <v>50" HDTV</v>
      </c>
      <c r="J109" s="23" t="s">
        <v>239</v>
      </c>
      <c r="K109" s="23" t="s">
        <v>99</v>
      </c>
      <c r="L109" s="23">
        <v>99999203</v>
      </c>
      <c r="M109" s="23" t="s">
        <v>200</v>
      </c>
      <c r="N109" s="9">
        <v>2100</v>
      </c>
      <c r="O109" s="1">
        <v>2</v>
      </c>
      <c r="P109" s="9">
        <v>84253.32</v>
      </c>
      <c r="Q109" s="9">
        <v>94363.718400000012</v>
      </c>
      <c r="R109"/>
      <c r="S109"/>
    </row>
    <row r="110" spans="2:19" x14ac:dyDescent="0.2">
      <c r="B110" s="1">
        <v>108</v>
      </c>
      <c r="C110" s="1">
        <v>1160</v>
      </c>
      <c r="D110" s="2">
        <v>44334</v>
      </c>
      <c r="E110" s="1">
        <v>3600</v>
      </c>
      <c r="F110" s="1">
        <v>47</v>
      </c>
      <c r="G110" s="23" t="str">
        <f t="shared" si="9"/>
        <v>Sony</v>
      </c>
      <c r="H110" s="23" t="s">
        <v>100</v>
      </c>
      <c r="I110" s="23" t="str">
        <f t="shared" si="6"/>
        <v>75" HDTV</v>
      </c>
      <c r="J110" s="23" t="s">
        <v>240</v>
      </c>
      <c r="K110" s="23" t="s">
        <v>102</v>
      </c>
      <c r="L110" s="23">
        <v>99999197</v>
      </c>
      <c r="M110" s="23" t="s">
        <v>201</v>
      </c>
      <c r="N110" s="9">
        <v>20013.330000000002</v>
      </c>
      <c r="O110" s="1">
        <v>4</v>
      </c>
      <c r="P110" s="9">
        <v>84253.32</v>
      </c>
      <c r="Q110" s="9">
        <v>94363.718400000012</v>
      </c>
      <c r="R110"/>
      <c r="S110"/>
    </row>
    <row r="111" spans="2:19" x14ac:dyDescent="0.2">
      <c r="B111" s="1">
        <v>109</v>
      </c>
      <c r="C111" s="1">
        <v>1160</v>
      </c>
      <c r="D111" s="2">
        <v>44334</v>
      </c>
      <c r="E111" s="1">
        <v>3600</v>
      </c>
      <c r="F111" s="1">
        <v>47</v>
      </c>
      <c r="G111" s="23" t="str">
        <f t="shared" si="9"/>
        <v>Sony</v>
      </c>
      <c r="H111" s="23" t="s">
        <v>100</v>
      </c>
      <c r="I111" s="23" t="str">
        <f t="shared" si="6"/>
        <v>75" HDTV</v>
      </c>
      <c r="J111" s="23" t="s">
        <v>240</v>
      </c>
      <c r="K111" s="23" t="s">
        <v>102</v>
      </c>
      <c r="L111" s="23">
        <v>99999197</v>
      </c>
      <c r="M111" s="23" t="s">
        <v>202</v>
      </c>
      <c r="N111" s="9">
        <v>20013.330000000002</v>
      </c>
      <c r="O111" s="1">
        <v>4</v>
      </c>
      <c r="P111" s="9">
        <v>84253.32</v>
      </c>
      <c r="Q111" s="9">
        <v>94363.718400000012</v>
      </c>
      <c r="R111"/>
      <c r="S111"/>
    </row>
    <row r="112" spans="2:19" x14ac:dyDescent="0.2">
      <c r="B112" s="1">
        <v>110</v>
      </c>
      <c r="C112" s="1">
        <v>1160</v>
      </c>
      <c r="D112" s="2">
        <v>44334</v>
      </c>
      <c r="E112" s="1">
        <v>3600</v>
      </c>
      <c r="F112" s="1">
        <v>47</v>
      </c>
      <c r="G112" s="23" t="str">
        <f t="shared" si="9"/>
        <v>Sony</v>
      </c>
      <c r="H112" s="23" t="s">
        <v>100</v>
      </c>
      <c r="I112" s="23" t="str">
        <f t="shared" si="6"/>
        <v>75" HDTV</v>
      </c>
      <c r="J112" s="23" t="s">
        <v>240</v>
      </c>
      <c r="K112" s="23" t="s">
        <v>102</v>
      </c>
      <c r="L112" s="23">
        <v>99999197</v>
      </c>
      <c r="M112" s="23" t="s">
        <v>203</v>
      </c>
      <c r="N112" s="9">
        <v>20013.330000000002</v>
      </c>
      <c r="O112" s="1">
        <v>4</v>
      </c>
      <c r="P112" s="9">
        <v>84253.32</v>
      </c>
      <c r="Q112" s="9">
        <v>94363.718400000012</v>
      </c>
      <c r="R112"/>
      <c r="S112"/>
    </row>
    <row r="113" spans="2:26" x14ac:dyDescent="0.2">
      <c r="B113" s="1">
        <v>111</v>
      </c>
      <c r="C113" s="1">
        <v>1160</v>
      </c>
      <c r="D113" s="2">
        <v>44334</v>
      </c>
      <c r="E113" s="1">
        <v>3600</v>
      </c>
      <c r="F113" s="1">
        <v>47</v>
      </c>
      <c r="G113" s="23" t="str">
        <f t="shared" si="9"/>
        <v>Sony</v>
      </c>
      <c r="H113" s="23" t="s">
        <v>100</v>
      </c>
      <c r="I113" s="23" t="str">
        <f t="shared" si="6"/>
        <v>75" HDTV</v>
      </c>
      <c r="J113" s="23" t="s">
        <v>240</v>
      </c>
      <c r="K113" s="23" t="s">
        <v>102</v>
      </c>
      <c r="L113" s="23">
        <v>99999197</v>
      </c>
      <c r="M113" s="23" t="s">
        <v>204</v>
      </c>
      <c r="N113" s="9">
        <v>20013.330000000002</v>
      </c>
      <c r="O113" s="1">
        <v>4</v>
      </c>
      <c r="P113" s="9">
        <v>84253.32</v>
      </c>
      <c r="Q113" s="9">
        <v>94363.718400000012</v>
      </c>
      <c r="R113"/>
      <c r="S113"/>
    </row>
    <row r="114" spans="2:26" x14ac:dyDescent="0.2">
      <c r="B114" s="4">
        <v>112</v>
      </c>
      <c r="C114" s="4">
        <v>1168</v>
      </c>
      <c r="D114" s="5">
        <v>44334</v>
      </c>
      <c r="E114" s="4">
        <v>3700</v>
      </c>
      <c r="F114" s="4">
        <v>1</v>
      </c>
      <c r="G114" s="23" t="str">
        <f t="shared" ref="G114:G122" si="10">MID(H114, 1, FIND(" ", H114, FIND(" ", H114)+1)-1)</f>
        <v>Apple Inc.</v>
      </c>
      <c r="H114" s="23" t="s">
        <v>103</v>
      </c>
      <c r="I114" s="23" t="str">
        <f t="shared" si="6"/>
        <v>Actually a Flipper</v>
      </c>
      <c r="J114" s="23" t="s">
        <v>19</v>
      </c>
      <c r="K114" s="23" t="s">
        <v>104</v>
      </c>
      <c r="L114" s="23">
        <v>2260</v>
      </c>
      <c r="M114" s="23" t="s">
        <v>105</v>
      </c>
      <c r="N114" s="8">
        <v>264.74</v>
      </c>
      <c r="O114" s="4">
        <v>2</v>
      </c>
      <c r="P114" s="8">
        <v>529.48</v>
      </c>
      <c r="Q114" s="8">
        <v>593.01760000000013</v>
      </c>
      <c r="R114"/>
      <c r="S114"/>
    </row>
    <row r="115" spans="2:26" x14ac:dyDescent="0.2">
      <c r="B115" s="4">
        <v>113</v>
      </c>
      <c r="C115" s="4">
        <v>1168</v>
      </c>
      <c r="D115" s="5">
        <v>44334</v>
      </c>
      <c r="E115" s="4">
        <v>3700</v>
      </c>
      <c r="F115" s="4">
        <v>1</v>
      </c>
      <c r="G115" s="23" t="str">
        <f t="shared" si="10"/>
        <v>Apple Inc.</v>
      </c>
      <c r="H115" s="23" t="s">
        <v>103</v>
      </c>
      <c r="I115" s="23" t="str">
        <f t="shared" si="6"/>
        <v>Actually a Flipper</v>
      </c>
      <c r="J115" s="23" t="s">
        <v>19</v>
      </c>
      <c r="K115" s="23" t="s">
        <v>104</v>
      </c>
      <c r="L115" s="23">
        <v>2260</v>
      </c>
      <c r="M115" s="23" t="s">
        <v>124</v>
      </c>
      <c r="N115" s="8">
        <v>264.74</v>
      </c>
      <c r="O115" s="4">
        <v>2</v>
      </c>
      <c r="P115" s="8">
        <v>529.48</v>
      </c>
      <c r="Q115" s="8">
        <v>593.01760000000013</v>
      </c>
      <c r="R115"/>
      <c r="S115"/>
    </row>
    <row r="116" spans="2:26" x14ac:dyDescent="0.2">
      <c r="B116" s="1">
        <v>114</v>
      </c>
      <c r="C116" s="1">
        <v>1169</v>
      </c>
      <c r="D116" s="2">
        <v>44334</v>
      </c>
      <c r="E116" s="1">
        <v>3800</v>
      </c>
      <c r="F116" s="1">
        <v>41</v>
      </c>
      <c r="G116" s="23" t="str">
        <f t="shared" si="10"/>
        <v>Samsung Electronics</v>
      </c>
      <c r="H116" s="23" t="s">
        <v>106</v>
      </c>
      <c r="I116" s="23" t="str">
        <f t="shared" si="6"/>
        <v>Mini Tablet</v>
      </c>
      <c r="J116" s="23" t="s">
        <v>13</v>
      </c>
      <c r="K116" s="23" t="s">
        <v>107</v>
      </c>
      <c r="L116" s="23">
        <v>2136</v>
      </c>
      <c r="M116" s="23" t="s">
        <v>191</v>
      </c>
      <c r="N116" s="9">
        <v>374.63</v>
      </c>
      <c r="O116" s="1">
        <v>1</v>
      </c>
      <c r="P116" s="9">
        <v>374.63</v>
      </c>
      <c r="Q116" s="9">
        <v>419.5856</v>
      </c>
      <c r="R116"/>
      <c r="S116"/>
    </row>
    <row r="117" spans="2:26" x14ac:dyDescent="0.2">
      <c r="B117" s="4">
        <v>115</v>
      </c>
      <c r="C117" s="4">
        <v>1170</v>
      </c>
      <c r="D117" s="5">
        <v>44334</v>
      </c>
      <c r="E117" s="4">
        <v>3900</v>
      </c>
      <c r="F117" s="4">
        <v>4</v>
      </c>
      <c r="G117" s="23" t="str">
        <f t="shared" si="10"/>
        <v>Apple Inc.</v>
      </c>
      <c r="H117" s="23" t="s">
        <v>277</v>
      </c>
      <c r="I117" s="23" t="str">
        <f t="shared" si="6"/>
        <v>Tiny Tablet</v>
      </c>
      <c r="J117" s="23" t="s">
        <v>13</v>
      </c>
      <c r="K117" s="23" t="s">
        <v>109</v>
      </c>
      <c r="L117" s="23">
        <v>2136</v>
      </c>
      <c r="M117" s="23" t="s">
        <v>209</v>
      </c>
      <c r="N117" s="8">
        <v>374.63</v>
      </c>
      <c r="O117" s="4">
        <v>1</v>
      </c>
      <c r="P117" s="8">
        <v>374.63</v>
      </c>
      <c r="Q117" s="8">
        <v>419.5856</v>
      </c>
      <c r="R117"/>
      <c r="S117"/>
    </row>
    <row r="118" spans="2:26" x14ac:dyDescent="0.2">
      <c r="B118" s="1">
        <v>116</v>
      </c>
      <c r="C118" s="1">
        <v>1171</v>
      </c>
      <c r="D118" s="2">
        <v>44334</v>
      </c>
      <c r="E118" s="1">
        <v>4000</v>
      </c>
      <c r="F118" s="1">
        <v>3</v>
      </c>
      <c r="G118" s="23" t="str">
        <f t="shared" si="10"/>
        <v>Apple Inc.</v>
      </c>
      <c r="H118" s="23" t="s">
        <v>108</v>
      </c>
      <c r="I118" s="23" t="str">
        <f t="shared" si="6"/>
        <v>Mini Tablet</v>
      </c>
      <c r="J118" s="23" t="s">
        <v>13</v>
      </c>
      <c r="K118" s="23" t="s">
        <v>110</v>
      </c>
      <c r="L118" s="23">
        <v>2123</v>
      </c>
      <c r="M118" s="23" t="s">
        <v>208</v>
      </c>
      <c r="N118" s="9">
        <v>424.58</v>
      </c>
      <c r="O118" s="1">
        <v>1</v>
      </c>
      <c r="P118" s="9">
        <v>424.58</v>
      </c>
      <c r="Q118" s="9">
        <v>475.52959999999996</v>
      </c>
      <c r="R118"/>
      <c r="S118"/>
    </row>
    <row r="119" spans="2:26" x14ac:dyDescent="0.2">
      <c r="B119" s="4">
        <v>117</v>
      </c>
      <c r="C119" s="4">
        <v>1173</v>
      </c>
      <c r="D119" s="5">
        <v>44334</v>
      </c>
      <c r="E119" s="4">
        <v>4100</v>
      </c>
      <c r="F119" s="4">
        <v>2</v>
      </c>
      <c r="G119" s="23" t="str">
        <f t="shared" si="10"/>
        <v>Apple Inc.</v>
      </c>
      <c r="H119" s="23" t="s">
        <v>242</v>
      </c>
      <c r="I119" s="23" t="str">
        <f t="shared" si="6"/>
        <v>Actually a Flipper 2</v>
      </c>
      <c r="J119" s="23" t="s">
        <v>19</v>
      </c>
      <c r="K119" s="23" t="s">
        <v>111</v>
      </c>
      <c r="L119" s="23">
        <v>2293</v>
      </c>
      <c r="M119" s="23" t="s">
        <v>125</v>
      </c>
      <c r="N119" s="8">
        <v>207.79</v>
      </c>
      <c r="O119" s="4">
        <v>4</v>
      </c>
      <c r="P119" s="8">
        <v>831.16</v>
      </c>
      <c r="Q119" s="8">
        <v>930.89919999999995</v>
      </c>
      <c r="R119"/>
      <c r="S119"/>
    </row>
    <row r="120" spans="2:26" x14ac:dyDescent="0.2">
      <c r="B120" s="4">
        <v>118</v>
      </c>
      <c r="C120" s="4">
        <v>1173</v>
      </c>
      <c r="D120" s="5">
        <v>44334</v>
      </c>
      <c r="E120" s="4">
        <v>4100</v>
      </c>
      <c r="F120" s="4">
        <v>2</v>
      </c>
      <c r="G120" s="23" t="str">
        <f t="shared" si="10"/>
        <v>Apple Inc.</v>
      </c>
      <c r="H120" s="23" t="s">
        <v>242</v>
      </c>
      <c r="I120" s="23" t="str">
        <f t="shared" si="6"/>
        <v>Actually a Flipper 2</v>
      </c>
      <c r="J120" s="23" t="s">
        <v>19</v>
      </c>
      <c r="K120" s="23" t="s">
        <v>111</v>
      </c>
      <c r="L120" s="23">
        <v>2293</v>
      </c>
      <c r="M120" s="23" t="s">
        <v>126</v>
      </c>
      <c r="N120" s="8">
        <v>207.79</v>
      </c>
      <c r="O120" s="4">
        <v>4</v>
      </c>
      <c r="P120" s="8">
        <v>831.16</v>
      </c>
      <c r="Q120" s="8">
        <v>930.89919999999995</v>
      </c>
      <c r="R120"/>
      <c r="S120"/>
    </row>
    <row r="121" spans="2:26" x14ac:dyDescent="0.2">
      <c r="B121" s="4">
        <v>119</v>
      </c>
      <c r="C121" s="4">
        <v>1173</v>
      </c>
      <c r="D121" s="5">
        <v>44334</v>
      </c>
      <c r="E121" s="4">
        <v>4100</v>
      </c>
      <c r="F121" s="4">
        <v>2</v>
      </c>
      <c r="G121" s="23" t="str">
        <f t="shared" si="10"/>
        <v>Apple Inc.</v>
      </c>
      <c r="H121" s="23" t="s">
        <v>242</v>
      </c>
      <c r="I121" s="23" t="str">
        <f t="shared" si="6"/>
        <v>Actually a Flipper 2</v>
      </c>
      <c r="J121" s="23" t="s">
        <v>19</v>
      </c>
      <c r="K121" s="23" t="s">
        <v>111</v>
      </c>
      <c r="L121" s="23">
        <v>2293</v>
      </c>
      <c r="M121" s="23" t="s">
        <v>127</v>
      </c>
      <c r="N121" s="8">
        <v>207.79</v>
      </c>
      <c r="O121" s="4">
        <v>4</v>
      </c>
      <c r="P121" s="8">
        <v>831.16</v>
      </c>
      <c r="Q121" s="8">
        <v>930.89919999999995</v>
      </c>
      <c r="R121"/>
      <c r="S121"/>
    </row>
    <row r="122" spans="2:26" x14ac:dyDescent="0.2">
      <c r="B122" s="4">
        <v>120</v>
      </c>
      <c r="C122" s="4">
        <v>1173</v>
      </c>
      <c r="D122" s="5">
        <v>44334</v>
      </c>
      <c r="E122" s="4">
        <v>4100</v>
      </c>
      <c r="F122" s="4">
        <v>2</v>
      </c>
      <c r="G122" s="23" t="str">
        <f t="shared" si="10"/>
        <v>Apple Inc.</v>
      </c>
      <c r="H122" s="23" t="s">
        <v>242</v>
      </c>
      <c r="I122" s="23" t="str">
        <f t="shared" si="6"/>
        <v>Actually a Flipper 2</v>
      </c>
      <c r="J122" s="23" t="s">
        <v>19</v>
      </c>
      <c r="K122" s="23" t="s">
        <v>111</v>
      </c>
      <c r="L122" s="23">
        <v>2293</v>
      </c>
      <c r="M122" s="23" t="s">
        <v>128</v>
      </c>
      <c r="N122" s="8">
        <v>207.79</v>
      </c>
      <c r="O122" s="4">
        <v>4</v>
      </c>
      <c r="P122" s="8">
        <v>831.16</v>
      </c>
      <c r="Q122" s="8">
        <v>930.89919999999995</v>
      </c>
      <c r="R122"/>
      <c r="S122"/>
    </row>
    <row r="123" spans="2:26" x14ac:dyDescent="0.2">
      <c r="V123" s="18"/>
      <c r="W123" s="18"/>
      <c r="X123" s="18"/>
      <c r="Y123" s="18"/>
      <c r="Z123" s="18"/>
    </row>
    <row r="125" spans="2:26" s="18" customFormat="1" x14ac:dyDescent="0.2">
      <c r="F125"/>
      <c r="G125"/>
      <c r="H125"/>
      <c r="I125"/>
      <c r="J125"/>
      <c r="K125"/>
      <c r="O125" s="49" t="s">
        <v>365</v>
      </c>
      <c r="P125" s="49"/>
      <c r="Q125" s="49"/>
      <c r="S125"/>
      <c r="T125"/>
      <c r="U125"/>
      <c r="V125"/>
      <c r="W125"/>
      <c r="X125"/>
      <c r="Y125"/>
    </row>
    <row r="126" spans="2:26" s="42" customFormat="1" ht="15" customHeight="1" x14ac:dyDescent="0.2">
      <c r="C126"/>
      <c r="D126" s="49" t="s">
        <v>326</v>
      </c>
      <c r="E126" s="49"/>
      <c r="F126" s="49"/>
      <c r="G126" s="49"/>
      <c r="H126" s="49"/>
      <c r="I126" s="49"/>
      <c r="J126" s="49"/>
      <c r="K126"/>
      <c r="L126" s="41"/>
      <c r="M126" s="41"/>
      <c r="O126" s="49"/>
      <c r="P126" s="49"/>
      <c r="Q126" s="49"/>
    </row>
    <row r="127" spans="2:26" ht="15" customHeight="1" x14ac:dyDescent="0.2">
      <c r="D127" s="49"/>
      <c r="E127" s="49"/>
      <c r="F127" s="49"/>
      <c r="G127" s="49"/>
      <c r="H127" s="49"/>
      <c r="I127" s="49"/>
      <c r="J127" s="49"/>
      <c r="L127" s="7"/>
      <c r="O127" s="18"/>
      <c r="P127" s="18"/>
      <c r="Q127" s="18"/>
      <c r="R127"/>
      <c r="S127"/>
    </row>
    <row r="128" spans="2:26" x14ac:dyDescent="0.2">
      <c r="D128" s="18"/>
      <c r="E128" s="18"/>
      <c r="L128" s="7"/>
      <c r="R128"/>
      <c r="S128"/>
    </row>
    <row r="129" spans="3:22" s="18" customFormat="1" x14ac:dyDescent="0.2">
      <c r="D129" s="20" t="s">
        <v>254</v>
      </c>
      <c r="E129" s="20" t="s">
        <v>355</v>
      </c>
      <c r="F129" s="20" t="s">
        <v>298</v>
      </c>
      <c r="G129" s="20" t="s">
        <v>257</v>
      </c>
      <c r="H129" s="20" t="s">
        <v>258</v>
      </c>
      <c r="I129" s="20" t="s">
        <v>259</v>
      </c>
      <c r="J129" s="21" t="s">
        <v>261</v>
      </c>
      <c r="L129" s="19"/>
      <c r="M129" s="19"/>
      <c r="O129" s="29" t="s">
        <v>364</v>
      </c>
      <c r="P129" s="29" t="s">
        <v>254</v>
      </c>
      <c r="Q129" s="29" t="s">
        <v>278</v>
      </c>
    </row>
    <row r="130" spans="3:22" x14ac:dyDescent="0.2">
      <c r="D130" s="21">
        <v>1</v>
      </c>
      <c r="E130" s="21" t="s">
        <v>301</v>
      </c>
      <c r="F130" s="21" t="s">
        <v>314</v>
      </c>
      <c r="G130" s="21" t="s">
        <v>19</v>
      </c>
      <c r="H130" s="21" t="s">
        <v>104</v>
      </c>
      <c r="I130" s="22">
        <v>2260</v>
      </c>
      <c r="J130" s="21">
        <f>_xlfn.XLOOKUP(D130, $F$3:$F$122, $N$3:$N$122)</f>
        <v>264.74</v>
      </c>
      <c r="L130" s="7"/>
      <c r="O130" s="27">
        <v>1</v>
      </c>
      <c r="P130" s="27">
        <v>5</v>
      </c>
      <c r="Q130" s="27" t="s">
        <v>135</v>
      </c>
      <c r="R130"/>
      <c r="S130"/>
    </row>
    <row r="131" spans="3:22" x14ac:dyDescent="0.2">
      <c r="D131" s="21">
        <v>2</v>
      </c>
      <c r="E131" s="21" t="s">
        <v>301</v>
      </c>
      <c r="F131" s="21" t="s">
        <v>324</v>
      </c>
      <c r="G131" s="21" t="s">
        <v>19</v>
      </c>
      <c r="H131" s="21" t="s">
        <v>111</v>
      </c>
      <c r="I131" s="22">
        <v>2293</v>
      </c>
      <c r="J131" s="21">
        <f t="shared" ref="J131:J177" si="11">_xlfn.XLOOKUP(D131, $F$3:$F$122, $N$3:$N$122)</f>
        <v>207.79</v>
      </c>
      <c r="L131" s="7"/>
      <c r="O131" s="27">
        <v>2</v>
      </c>
      <c r="P131" s="27">
        <v>15</v>
      </c>
      <c r="Q131" s="27" t="s">
        <v>122</v>
      </c>
      <c r="R131"/>
      <c r="S131"/>
    </row>
    <row r="132" spans="3:22" x14ac:dyDescent="0.2">
      <c r="D132" s="21">
        <v>3</v>
      </c>
      <c r="E132" s="21" t="s">
        <v>301</v>
      </c>
      <c r="F132" s="21" t="s">
        <v>315</v>
      </c>
      <c r="G132" s="21" t="s">
        <v>13</v>
      </c>
      <c r="H132" s="21" t="s">
        <v>110</v>
      </c>
      <c r="I132" s="22">
        <v>2123</v>
      </c>
      <c r="J132" s="21">
        <f t="shared" si="11"/>
        <v>424.58</v>
      </c>
      <c r="L132" s="7"/>
      <c r="M132"/>
      <c r="O132" s="27">
        <v>3</v>
      </c>
      <c r="P132" s="27">
        <v>15</v>
      </c>
      <c r="Q132" s="27" t="s">
        <v>141</v>
      </c>
      <c r="R132"/>
      <c r="S132"/>
    </row>
    <row r="133" spans="3:22" x14ac:dyDescent="0.2">
      <c r="D133" s="21">
        <v>4</v>
      </c>
      <c r="E133" s="21" t="s">
        <v>301</v>
      </c>
      <c r="F133" s="21" t="s">
        <v>323</v>
      </c>
      <c r="G133" s="21" t="s">
        <v>13</v>
      </c>
      <c r="H133" s="21" t="s">
        <v>109</v>
      </c>
      <c r="I133" s="22">
        <v>2136</v>
      </c>
      <c r="J133" s="21">
        <f t="shared" si="11"/>
        <v>374.63</v>
      </c>
      <c r="L133" s="7"/>
      <c r="O133" s="27">
        <v>4</v>
      </c>
      <c r="P133" s="27">
        <v>32</v>
      </c>
      <c r="Q133" s="27" t="s">
        <v>72</v>
      </c>
      <c r="R133"/>
      <c r="S133"/>
    </row>
    <row r="134" spans="3:22" x14ac:dyDescent="0.2">
      <c r="D134" s="21">
        <v>5</v>
      </c>
      <c r="E134" s="21" t="s">
        <v>302</v>
      </c>
      <c r="F134" s="21" t="s">
        <v>306</v>
      </c>
      <c r="G134" s="21" t="s">
        <v>1</v>
      </c>
      <c r="H134" s="21" t="s">
        <v>2</v>
      </c>
      <c r="I134" s="22">
        <v>1006</v>
      </c>
      <c r="J134" s="21">
        <f t="shared" si="11"/>
        <v>100</v>
      </c>
      <c r="L134" s="7"/>
      <c r="O134" s="27">
        <v>5</v>
      </c>
      <c r="P134" s="27">
        <v>32</v>
      </c>
      <c r="Q134" s="27" t="s">
        <v>112</v>
      </c>
      <c r="R134"/>
      <c r="S134"/>
    </row>
    <row r="135" spans="3:22" x14ac:dyDescent="0.2">
      <c r="D135" s="21">
        <v>6</v>
      </c>
      <c r="E135" s="21" t="s">
        <v>302</v>
      </c>
      <c r="F135" s="21" t="s">
        <v>309</v>
      </c>
      <c r="G135" s="21" t="s">
        <v>1</v>
      </c>
      <c r="H135" s="21" t="s">
        <v>11</v>
      </c>
      <c r="I135" s="22">
        <v>1012</v>
      </c>
      <c r="J135" s="21">
        <f t="shared" si="11"/>
        <v>133.16999999999999</v>
      </c>
      <c r="L135" s="7"/>
      <c r="O135" s="27">
        <v>6</v>
      </c>
      <c r="P135" s="27">
        <v>6</v>
      </c>
      <c r="Q135" s="27" t="s">
        <v>129</v>
      </c>
      <c r="R135"/>
      <c r="S135"/>
    </row>
    <row r="136" spans="3:22" x14ac:dyDescent="0.2">
      <c r="D136" s="21">
        <v>7</v>
      </c>
      <c r="E136" s="21" t="s">
        <v>302</v>
      </c>
      <c r="F136" s="21" t="s">
        <v>310</v>
      </c>
      <c r="G136" s="21" t="s">
        <v>13</v>
      </c>
      <c r="H136" s="21" t="s">
        <v>42</v>
      </c>
      <c r="I136" s="22">
        <v>8335</v>
      </c>
      <c r="J136" s="21">
        <f t="shared" si="11"/>
        <v>1435</v>
      </c>
      <c r="L136" s="7"/>
      <c r="O136" s="27">
        <v>7</v>
      </c>
      <c r="P136" s="27">
        <v>6</v>
      </c>
      <c r="Q136" s="27" t="s">
        <v>130</v>
      </c>
      <c r="R136"/>
      <c r="S136"/>
    </row>
    <row r="137" spans="3:22" x14ac:dyDescent="0.2">
      <c r="D137" s="21">
        <v>8</v>
      </c>
      <c r="E137" s="21" t="s">
        <v>302</v>
      </c>
      <c r="F137" s="21" t="s">
        <v>319</v>
      </c>
      <c r="G137" s="21" t="s">
        <v>13</v>
      </c>
      <c r="H137" s="21" t="s">
        <v>73</v>
      </c>
      <c r="I137" s="22">
        <v>8360</v>
      </c>
      <c r="J137" s="21">
        <f t="shared" si="11"/>
        <v>2000</v>
      </c>
      <c r="L137" s="7"/>
      <c r="O137" s="27">
        <v>8</v>
      </c>
      <c r="P137" s="27">
        <v>21</v>
      </c>
      <c r="Q137" s="27" t="s">
        <v>227</v>
      </c>
      <c r="R137" s="18"/>
      <c r="S137" s="18"/>
      <c r="T137" s="18"/>
      <c r="U137" s="18"/>
    </row>
    <row r="138" spans="3:22" x14ac:dyDescent="0.2">
      <c r="D138" s="21">
        <v>9</v>
      </c>
      <c r="E138" s="21" t="s">
        <v>303</v>
      </c>
      <c r="F138" s="21" t="s">
        <v>307</v>
      </c>
      <c r="G138" s="21" t="s">
        <v>264</v>
      </c>
      <c r="H138" s="21" t="s">
        <v>38</v>
      </c>
      <c r="I138" s="22">
        <v>11164009</v>
      </c>
      <c r="J138" s="21">
        <f t="shared" si="11"/>
        <v>69.53</v>
      </c>
      <c r="L138" s="7"/>
      <c r="O138" s="27">
        <v>9</v>
      </c>
      <c r="P138" s="27">
        <v>21</v>
      </c>
      <c r="Q138" s="27" t="s">
        <v>228</v>
      </c>
      <c r="R138"/>
      <c r="S138"/>
    </row>
    <row r="139" spans="3:22" s="18" customFormat="1" x14ac:dyDescent="0.2">
      <c r="C139"/>
      <c r="D139" s="21">
        <v>10</v>
      </c>
      <c r="E139" s="21" t="s">
        <v>303</v>
      </c>
      <c r="F139" s="21" t="s">
        <v>313</v>
      </c>
      <c r="G139" s="21" t="s">
        <v>264</v>
      </c>
      <c r="H139" s="21" t="s">
        <v>40</v>
      </c>
      <c r="I139" s="22">
        <v>42542001</v>
      </c>
      <c r="J139" s="21">
        <f t="shared" si="11"/>
        <v>89.41</v>
      </c>
      <c r="K139"/>
      <c r="L139" s="19"/>
      <c r="M139" s="19"/>
      <c r="O139" s="27">
        <v>10</v>
      </c>
      <c r="P139" s="27">
        <v>37</v>
      </c>
      <c r="Q139" s="27" t="s">
        <v>17</v>
      </c>
      <c r="R139"/>
      <c r="S139"/>
      <c r="T139"/>
      <c r="U139"/>
      <c r="V139"/>
    </row>
    <row r="140" spans="3:22" x14ac:dyDescent="0.2">
      <c r="D140" s="21">
        <v>11</v>
      </c>
      <c r="E140" s="21" t="s">
        <v>303</v>
      </c>
      <c r="F140" s="21" t="s">
        <v>320</v>
      </c>
      <c r="G140" s="21" t="s">
        <v>241</v>
      </c>
      <c r="H140" s="21" t="s">
        <v>76</v>
      </c>
      <c r="I140" s="22">
        <v>51281</v>
      </c>
      <c r="J140" s="21">
        <f t="shared" si="11"/>
        <v>6665.33</v>
      </c>
      <c r="L140" s="7"/>
      <c r="O140" s="27">
        <v>11</v>
      </c>
      <c r="P140" s="27">
        <v>37</v>
      </c>
      <c r="Q140" s="27" t="s">
        <v>184</v>
      </c>
      <c r="R140"/>
      <c r="S140"/>
    </row>
    <row r="141" spans="3:22" x14ac:dyDescent="0.2">
      <c r="D141" s="21">
        <v>12</v>
      </c>
      <c r="E141" s="21" t="s">
        <v>303</v>
      </c>
      <c r="F141" s="21" t="s">
        <v>321</v>
      </c>
      <c r="G141" s="21" t="s">
        <v>241</v>
      </c>
      <c r="H141" s="21" t="s">
        <v>276</v>
      </c>
      <c r="I141" s="22">
        <v>51287</v>
      </c>
      <c r="J141" s="21">
        <f t="shared" si="11"/>
        <v>6065.33</v>
      </c>
      <c r="L141" s="7"/>
      <c r="O141" s="27">
        <v>12</v>
      </c>
      <c r="P141" s="27">
        <v>38</v>
      </c>
      <c r="Q141" s="27" t="s">
        <v>185</v>
      </c>
      <c r="R141"/>
      <c r="S141"/>
    </row>
    <row r="142" spans="3:22" x14ac:dyDescent="0.2">
      <c r="D142" s="21">
        <v>13</v>
      </c>
      <c r="E142" s="21" t="s">
        <v>303</v>
      </c>
      <c r="F142" s="21" t="s">
        <v>315</v>
      </c>
      <c r="G142" s="21" t="s">
        <v>13</v>
      </c>
      <c r="H142" s="21" t="s">
        <v>81</v>
      </c>
      <c r="I142" s="22">
        <v>8211010</v>
      </c>
      <c r="J142" s="21">
        <f t="shared" si="11"/>
        <v>499.5</v>
      </c>
      <c r="L142" s="7"/>
      <c r="O142" s="27">
        <v>13</v>
      </c>
      <c r="P142" s="27">
        <v>38</v>
      </c>
      <c r="Q142" s="27" t="s">
        <v>186</v>
      </c>
      <c r="R142"/>
      <c r="S142"/>
    </row>
    <row r="143" spans="3:22" x14ac:dyDescent="0.2">
      <c r="D143" s="21">
        <v>14</v>
      </c>
      <c r="E143" s="21" t="s">
        <v>303</v>
      </c>
      <c r="F143" s="21" t="s">
        <v>312</v>
      </c>
      <c r="G143" s="21" t="s">
        <v>19</v>
      </c>
      <c r="H143" s="21" t="s">
        <v>46</v>
      </c>
      <c r="I143" s="22">
        <v>50864001</v>
      </c>
      <c r="J143" s="21">
        <f t="shared" si="11"/>
        <v>1090.9100000000001</v>
      </c>
      <c r="L143" s="7"/>
      <c r="O143" s="27">
        <v>14</v>
      </c>
      <c r="P143" s="27">
        <v>38</v>
      </c>
      <c r="Q143" s="27" t="s">
        <v>187</v>
      </c>
      <c r="R143"/>
      <c r="S143"/>
    </row>
    <row r="144" spans="3:22" x14ac:dyDescent="0.2">
      <c r="D144" s="21">
        <v>15</v>
      </c>
      <c r="E144" s="21" t="s">
        <v>293</v>
      </c>
      <c r="F144" s="21" t="s">
        <v>307</v>
      </c>
      <c r="G144" s="21" t="s">
        <v>264</v>
      </c>
      <c r="H144" s="21" t="s">
        <v>5</v>
      </c>
      <c r="I144" s="22">
        <v>20815001</v>
      </c>
      <c r="J144" s="21">
        <f t="shared" si="11"/>
        <v>54.35</v>
      </c>
      <c r="L144" s="7"/>
      <c r="O144" s="27">
        <v>15</v>
      </c>
      <c r="P144" s="27">
        <v>38</v>
      </c>
      <c r="Q144" s="27" t="s">
        <v>188</v>
      </c>
      <c r="R144"/>
      <c r="S144"/>
    </row>
    <row r="145" spans="3:22" x14ac:dyDescent="0.2">
      <c r="D145" s="21">
        <v>16</v>
      </c>
      <c r="E145" s="21" t="s">
        <v>293</v>
      </c>
      <c r="F145" s="21" t="s">
        <v>314</v>
      </c>
      <c r="G145" s="21" t="s">
        <v>19</v>
      </c>
      <c r="H145" s="21" t="s">
        <v>56</v>
      </c>
      <c r="I145" s="22">
        <v>40184001</v>
      </c>
      <c r="J145" s="21">
        <f t="shared" si="11"/>
        <v>226.07</v>
      </c>
      <c r="L145" s="7"/>
      <c r="O145" s="27">
        <v>16</v>
      </c>
      <c r="P145" s="27">
        <v>34</v>
      </c>
      <c r="Q145" s="27" t="s">
        <v>175</v>
      </c>
      <c r="R145"/>
      <c r="S145"/>
    </row>
    <row r="146" spans="3:22" x14ac:dyDescent="0.2">
      <c r="D146" s="21">
        <v>17</v>
      </c>
      <c r="E146" s="21" t="s">
        <v>293</v>
      </c>
      <c r="F146" s="21" t="s">
        <v>306</v>
      </c>
      <c r="G146" s="21" t="s">
        <v>1</v>
      </c>
      <c r="H146" s="21" t="s">
        <v>58</v>
      </c>
      <c r="I146" s="22">
        <v>40182001</v>
      </c>
      <c r="J146" s="21">
        <f t="shared" si="11"/>
        <v>172.63</v>
      </c>
      <c r="L146" s="7"/>
      <c r="O146" s="27">
        <v>17</v>
      </c>
      <c r="P146" s="27">
        <v>34</v>
      </c>
      <c r="Q146" s="27" t="s">
        <v>176</v>
      </c>
      <c r="R146"/>
      <c r="S146"/>
    </row>
    <row r="147" spans="3:22" x14ac:dyDescent="0.2">
      <c r="D147" s="21">
        <v>18</v>
      </c>
      <c r="E147" s="21" t="s">
        <v>293</v>
      </c>
      <c r="F147" s="21" t="s">
        <v>48</v>
      </c>
      <c r="G147" s="21" t="s">
        <v>267</v>
      </c>
      <c r="H147" s="21" t="s">
        <v>87</v>
      </c>
      <c r="I147" s="22">
        <v>8359</v>
      </c>
      <c r="J147" s="21">
        <f t="shared" si="11"/>
        <v>710</v>
      </c>
      <c r="L147" s="7"/>
      <c r="O147" s="27">
        <v>18</v>
      </c>
      <c r="P147" s="27">
        <v>44</v>
      </c>
      <c r="Q147" s="27" t="s">
        <v>196</v>
      </c>
      <c r="R147"/>
      <c r="S147"/>
    </row>
    <row r="148" spans="3:22" x14ac:dyDescent="0.2">
      <c r="D148" s="21">
        <v>19</v>
      </c>
      <c r="E148" s="21" t="s">
        <v>293</v>
      </c>
      <c r="F148" s="21" t="s">
        <v>315</v>
      </c>
      <c r="G148" s="21" t="s">
        <v>13</v>
      </c>
      <c r="H148" s="21" t="s">
        <v>60</v>
      </c>
      <c r="I148" s="22">
        <v>5850009</v>
      </c>
      <c r="J148" s="21">
        <f t="shared" si="11"/>
        <v>448.25</v>
      </c>
      <c r="L148" s="7"/>
      <c r="O148" s="27">
        <v>19</v>
      </c>
      <c r="P148" s="27">
        <v>44</v>
      </c>
      <c r="Q148" s="27" t="s">
        <v>197</v>
      </c>
      <c r="R148"/>
      <c r="S148"/>
    </row>
    <row r="149" spans="3:22" x14ac:dyDescent="0.2">
      <c r="D149" s="21">
        <v>20</v>
      </c>
      <c r="E149" s="21" t="s">
        <v>293</v>
      </c>
      <c r="F149" s="21" t="s">
        <v>312</v>
      </c>
      <c r="G149" s="21" t="s">
        <v>19</v>
      </c>
      <c r="H149" s="21" t="s">
        <v>51</v>
      </c>
      <c r="I149" s="22">
        <v>13563</v>
      </c>
      <c r="J149" s="21">
        <f t="shared" si="11"/>
        <v>1170</v>
      </c>
      <c r="L149" s="7"/>
      <c r="O149" s="27">
        <v>20</v>
      </c>
      <c r="P149" s="27">
        <v>34</v>
      </c>
      <c r="Q149" s="27" t="s">
        <v>177</v>
      </c>
      <c r="R149" s="18"/>
      <c r="S149" s="18"/>
      <c r="T149" s="18"/>
      <c r="U149" s="18"/>
      <c r="V149" s="18"/>
    </row>
    <row r="150" spans="3:22" x14ac:dyDescent="0.2">
      <c r="D150" s="21">
        <v>21</v>
      </c>
      <c r="E150" s="21" t="s">
        <v>293</v>
      </c>
      <c r="F150" s="21" t="s">
        <v>310</v>
      </c>
      <c r="G150" s="21" t="s">
        <v>13</v>
      </c>
      <c r="H150" s="21" t="s">
        <v>14</v>
      </c>
      <c r="I150" s="22">
        <v>41406</v>
      </c>
      <c r="J150" s="21">
        <f t="shared" si="11"/>
        <v>1500</v>
      </c>
      <c r="L150" s="7"/>
      <c r="O150" s="27">
        <v>21</v>
      </c>
      <c r="P150" s="27">
        <v>34</v>
      </c>
      <c r="Q150" s="27" t="s">
        <v>178</v>
      </c>
      <c r="R150"/>
      <c r="S150"/>
    </row>
    <row r="151" spans="3:22" s="18" customFormat="1" x14ac:dyDescent="0.2">
      <c r="C151"/>
      <c r="D151" s="21">
        <v>22</v>
      </c>
      <c r="E151" s="21" t="s">
        <v>296</v>
      </c>
      <c r="F151" s="21" t="s">
        <v>307</v>
      </c>
      <c r="G151" s="21" t="s">
        <v>264</v>
      </c>
      <c r="H151" s="21" t="s">
        <v>29</v>
      </c>
      <c r="I151" s="22">
        <v>8413009</v>
      </c>
      <c r="J151" s="21">
        <f t="shared" si="11"/>
        <v>50.75</v>
      </c>
      <c r="K151"/>
      <c r="L151" s="19"/>
      <c r="M151" s="19"/>
      <c r="O151" s="27">
        <v>22</v>
      </c>
      <c r="P151" s="27">
        <v>22</v>
      </c>
      <c r="Q151" s="27" t="s">
        <v>30</v>
      </c>
      <c r="R151"/>
      <c r="S151"/>
      <c r="T151"/>
      <c r="U151"/>
      <c r="V151"/>
    </row>
    <row r="152" spans="3:22" x14ac:dyDescent="0.2">
      <c r="D152" s="21">
        <v>23</v>
      </c>
      <c r="E152" s="21" t="s">
        <v>296</v>
      </c>
      <c r="F152" s="21" t="s">
        <v>306</v>
      </c>
      <c r="G152" s="21" t="s">
        <v>1</v>
      </c>
      <c r="H152" s="21" t="s">
        <v>32</v>
      </c>
      <c r="I152" s="22">
        <v>3820009</v>
      </c>
      <c r="J152" s="21">
        <f t="shared" si="11"/>
        <v>104.5</v>
      </c>
      <c r="L152" s="7"/>
      <c r="O152" s="27">
        <v>23</v>
      </c>
      <c r="P152" s="27">
        <v>22</v>
      </c>
      <c r="Q152" s="27" t="s">
        <v>142</v>
      </c>
      <c r="R152"/>
      <c r="S152"/>
    </row>
    <row r="153" spans="3:22" x14ac:dyDescent="0.2">
      <c r="D153" s="21">
        <v>24</v>
      </c>
      <c r="E153" s="21" t="s">
        <v>296</v>
      </c>
      <c r="F153" s="21" t="s">
        <v>312</v>
      </c>
      <c r="G153" s="21" t="s">
        <v>19</v>
      </c>
      <c r="H153" s="21" t="s">
        <v>36</v>
      </c>
      <c r="I153" s="22">
        <v>1100321</v>
      </c>
      <c r="J153" s="21">
        <f t="shared" si="11"/>
        <v>1272</v>
      </c>
      <c r="L153" s="7"/>
      <c r="O153" s="27">
        <v>24</v>
      </c>
      <c r="P153" s="27">
        <v>23</v>
      </c>
      <c r="Q153" s="27" t="s">
        <v>143</v>
      </c>
      <c r="R153"/>
      <c r="S153"/>
    </row>
    <row r="154" spans="3:22" x14ac:dyDescent="0.2">
      <c r="D154" s="21">
        <v>25</v>
      </c>
      <c r="E154" s="21" t="s">
        <v>296</v>
      </c>
      <c r="F154" s="21" t="s">
        <v>310</v>
      </c>
      <c r="G154" s="21" t="s">
        <v>13</v>
      </c>
      <c r="H154" s="21" t="s">
        <v>93</v>
      </c>
      <c r="I154" s="22">
        <v>8294</v>
      </c>
      <c r="J154" s="21">
        <f t="shared" si="11"/>
        <v>1414.11</v>
      </c>
      <c r="L154" s="7"/>
      <c r="O154" s="27">
        <v>25</v>
      </c>
      <c r="P154" s="27">
        <v>23</v>
      </c>
      <c r="Q154" s="27" t="s">
        <v>144</v>
      </c>
      <c r="R154"/>
      <c r="S154"/>
    </row>
    <row r="155" spans="3:22" x14ac:dyDescent="0.2">
      <c r="D155" s="21">
        <v>26</v>
      </c>
      <c r="E155" s="21" t="s">
        <v>304</v>
      </c>
      <c r="F155" s="21" t="s">
        <v>315</v>
      </c>
      <c r="G155" s="21" t="s">
        <v>13</v>
      </c>
      <c r="H155" s="21" t="s">
        <v>79</v>
      </c>
      <c r="I155" s="22">
        <v>2136</v>
      </c>
      <c r="J155" s="21">
        <f t="shared" si="11"/>
        <v>374.63</v>
      </c>
      <c r="L155" s="7"/>
      <c r="O155" s="27">
        <v>26</v>
      </c>
      <c r="P155" s="27">
        <v>23</v>
      </c>
      <c r="Q155" s="27" t="s">
        <v>145</v>
      </c>
      <c r="R155"/>
      <c r="S155"/>
    </row>
    <row r="156" spans="3:22" x14ac:dyDescent="0.2">
      <c r="D156" s="21">
        <v>27</v>
      </c>
      <c r="E156" s="21" t="s">
        <v>304</v>
      </c>
      <c r="F156" s="21" t="s">
        <v>311</v>
      </c>
      <c r="G156" s="21" t="s">
        <v>19</v>
      </c>
      <c r="H156" s="21" t="s">
        <v>86</v>
      </c>
      <c r="I156" s="22">
        <v>2124</v>
      </c>
      <c r="J156" s="21">
        <f t="shared" si="11"/>
        <v>358.74</v>
      </c>
      <c r="L156" s="7"/>
      <c r="O156" s="27">
        <v>27</v>
      </c>
      <c r="P156" s="27">
        <v>23</v>
      </c>
      <c r="Q156" s="27" t="s">
        <v>146</v>
      </c>
      <c r="R156"/>
      <c r="S156"/>
    </row>
    <row r="157" spans="3:22" x14ac:dyDescent="0.2">
      <c r="D157" s="21">
        <v>28</v>
      </c>
      <c r="E157" s="21" t="s">
        <v>304</v>
      </c>
      <c r="F157" s="21" t="s">
        <v>312</v>
      </c>
      <c r="G157" s="21" t="s">
        <v>19</v>
      </c>
      <c r="H157" s="21" t="s">
        <v>82</v>
      </c>
      <c r="I157" s="22">
        <v>41398</v>
      </c>
      <c r="J157" s="21">
        <f t="shared" si="11"/>
        <v>1040</v>
      </c>
      <c r="L157" s="7"/>
      <c r="O157" s="27">
        <v>28</v>
      </c>
      <c r="P157" s="27">
        <v>23</v>
      </c>
      <c r="Q157" s="27" t="s">
        <v>147</v>
      </c>
      <c r="R157"/>
      <c r="S157"/>
    </row>
    <row r="158" spans="3:22" x14ac:dyDescent="0.2">
      <c r="D158" s="21">
        <v>29</v>
      </c>
      <c r="E158" s="21" t="s">
        <v>304</v>
      </c>
      <c r="F158" s="21" t="s">
        <v>310</v>
      </c>
      <c r="G158" s="21" t="s">
        <v>13</v>
      </c>
      <c r="H158" s="21" t="s">
        <v>69</v>
      </c>
      <c r="I158" s="22">
        <v>8335</v>
      </c>
      <c r="J158" s="21">
        <f t="shared" si="11"/>
        <v>1435</v>
      </c>
      <c r="L158" s="7"/>
      <c r="O158" s="27">
        <v>29</v>
      </c>
      <c r="P158" s="27">
        <v>23</v>
      </c>
      <c r="Q158" s="27" t="s">
        <v>148</v>
      </c>
      <c r="R158"/>
      <c r="S158"/>
    </row>
    <row r="159" spans="3:22" x14ac:dyDescent="0.2">
      <c r="D159" s="21">
        <v>30</v>
      </c>
      <c r="E159" s="21" t="s">
        <v>304</v>
      </c>
      <c r="F159" s="21" t="s">
        <v>316</v>
      </c>
      <c r="G159" s="21" t="s">
        <v>13</v>
      </c>
      <c r="H159" s="21" t="s">
        <v>62</v>
      </c>
      <c r="I159" s="22">
        <v>11577</v>
      </c>
      <c r="J159" s="21">
        <f t="shared" si="11"/>
        <v>1842</v>
      </c>
      <c r="L159" s="7"/>
      <c r="O159" s="27">
        <v>30</v>
      </c>
      <c r="P159" s="27">
        <v>23</v>
      </c>
      <c r="Q159" s="27" t="s">
        <v>149</v>
      </c>
      <c r="R159"/>
      <c r="S159"/>
    </row>
    <row r="160" spans="3:22" x14ac:dyDescent="0.2">
      <c r="D160" s="21">
        <v>31</v>
      </c>
      <c r="E160" s="21" t="s">
        <v>294</v>
      </c>
      <c r="F160" s="21" t="s">
        <v>317</v>
      </c>
      <c r="G160" s="21" t="s">
        <v>239</v>
      </c>
      <c r="H160" s="21" t="s">
        <v>270</v>
      </c>
      <c r="I160" s="22">
        <v>56014</v>
      </c>
      <c r="J160" s="21">
        <f t="shared" si="11"/>
        <v>2605</v>
      </c>
      <c r="L160" s="7"/>
      <c r="O160" s="27">
        <v>31</v>
      </c>
      <c r="P160" s="27">
        <v>23</v>
      </c>
      <c r="Q160" s="27" t="s">
        <v>150</v>
      </c>
      <c r="R160"/>
      <c r="S160"/>
    </row>
    <row r="161" spans="4:19" x14ac:dyDescent="0.2">
      <c r="D161" s="21">
        <v>32</v>
      </c>
      <c r="E161" s="21" t="s">
        <v>294</v>
      </c>
      <c r="F161" s="21" t="s">
        <v>308</v>
      </c>
      <c r="G161" s="21" t="s">
        <v>239</v>
      </c>
      <c r="H161" s="21" t="s">
        <v>65</v>
      </c>
      <c r="I161" s="22">
        <v>66001</v>
      </c>
      <c r="J161" s="21">
        <f t="shared" si="11"/>
        <v>2100</v>
      </c>
      <c r="L161" s="7"/>
      <c r="O161" s="27">
        <v>32</v>
      </c>
      <c r="P161" s="27">
        <v>23</v>
      </c>
      <c r="Q161" s="27" t="s">
        <v>151</v>
      </c>
      <c r="R161"/>
      <c r="S161"/>
    </row>
    <row r="162" spans="4:19" x14ac:dyDescent="0.2">
      <c r="D162" s="21">
        <v>33</v>
      </c>
      <c r="E162" s="21" t="s">
        <v>294</v>
      </c>
      <c r="F162" s="21" t="s">
        <v>311</v>
      </c>
      <c r="G162" s="21" t="s">
        <v>19</v>
      </c>
      <c r="H162" s="21" t="s">
        <v>71</v>
      </c>
      <c r="I162" s="22">
        <v>2124</v>
      </c>
      <c r="J162" s="21">
        <f t="shared" si="11"/>
        <v>358.74</v>
      </c>
      <c r="L162" s="7"/>
      <c r="O162" s="27">
        <v>33</v>
      </c>
      <c r="P162" s="27">
        <v>23</v>
      </c>
      <c r="Q162" s="27" t="s">
        <v>152</v>
      </c>
      <c r="R162"/>
      <c r="S162"/>
    </row>
    <row r="163" spans="4:19" x14ac:dyDescent="0.2">
      <c r="D163" s="21">
        <v>34</v>
      </c>
      <c r="E163" s="21" t="s">
        <v>294</v>
      </c>
      <c r="F163" s="21" t="s">
        <v>312</v>
      </c>
      <c r="G163" s="21" t="s">
        <v>19</v>
      </c>
      <c r="H163" s="21" t="s">
        <v>23</v>
      </c>
      <c r="I163" s="22">
        <v>8427</v>
      </c>
      <c r="J163" s="21">
        <f t="shared" si="11"/>
        <v>1010</v>
      </c>
      <c r="L163" s="7"/>
      <c r="O163" s="27">
        <v>34</v>
      </c>
      <c r="P163" s="27">
        <v>23</v>
      </c>
      <c r="Q163" s="27" t="s">
        <v>153</v>
      </c>
      <c r="R163"/>
      <c r="S163"/>
    </row>
    <row r="164" spans="4:19" x14ac:dyDescent="0.2">
      <c r="D164" s="21">
        <v>35</v>
      </c>
      <c r="E164" s="21" t="s">
        <v>294</v>
      </c>
      <c r="F164" s="21" t="s">
        <v>318</v>
      </c>
      <c r="G164" s="21" t="s">
        <v>19</v>
      </c>
      <c r="H164" s="21" t="s">
        <v>67</v>
      </c>
      <c r="I164" s="22">
        <v>13628</v>
      </c>
      <c r="J164" s="21">
        <f t="shared" si="11"/>
        <v>1350</v>
      </c>
      <c r="L164" s="7"/>
      <c r="O164" s="27">
        <v>35</v>
      </c>
      <c r="P164" s="27">
        <v>23</v>
      </c>
      <c r="Q164" s="27" t="s">
        <v>154</v>
      </c>
      <c r="R164"/>
      <c r="S164"/>
    </row>
    <row r="165" spans="4:19" x14ac:dyDescent="0.2">
      <c r="D165" s="21">
        <v>36</v>
      </c>
      <c r="E165" s="21" t="s">
        <v>294</v>
      </c>
      <c r="F165" s="21" t="s">
        <v>310</v>
      </c>
      <c r="G165" s="21" t="s">
        <v>13</v>
      </c>
      <c r="H165" s="21" t="s">
        <v>64</v>
      </c>
      <c r="I165" s="22">
        <v>41491</v>
      </c>
      <c r="J165" s="21">
        <f t="shared" si="11"/>
        <v>1991</v>
      </c>
      <c r="L165" s="7"/>
      <c r="O165" s="27">
        <v>36</v>
      </c>
      <c r="P165" s="27">
        <v>23</v>
      </c>
      <c r="Q165" s="27" t="s">
        <v>155</v>
      </c>
      <c r="R165"/>
      <c r="S165"/>
    </row>
    <row r="166" spans="4:19" x14ac:dyDescent="0.2">
      <c r="D166" s="21">
        <v>37</v>
      </c>
      <c r="E166" s="21" t="s">
        <v>295</v>
      </c>
      <c r="F166" s="21" t="s">
        <v>306</v>
      </c>
      <c r="G166" s="21" t="s">
        <v>1</v>
      </c>
      <c r="H166" s="21" t="s">
        <v>16</v>
      </c>
      <c r="I166" s="22">
        <v>5618009</v>
      </c>
      <c r="J166" s="21">
        <f t="shared" si="11"/>
        <v>199.8</v>
      </c>
      <c r="L166" s="7"/>
      <c r="O166" s="27">
        <v>37</v>
      </c>
      <c r="P166" s="27">
        <v>23</v>
      </c>
      <c r="Q166" s="27" t="s">
        <v>156</v>
      </c>
      <c r="R166"/>
      <c r="S166"/>
    </row>
    <row r="167" spans="4:19" x14ac:dyDescent="0.2">
      <c r="D167" s="21">
        <v>38</v>
      </c>
      <c r="E167" s="21" t="s">
        <v>295</v>
      </c>
      <c r="F167" s="21" t="s">
        <v>311</v>
      </c>
      <c r="G167" s="21" t="s">
        <v>19</v>
      </c>
      <c r="H167" s="21" t="s">
        <v>20</v>
      </c>
      <c r="I167" s="22">
        <v>20983041</v>
      </c>
      <c r="J167" s="21">
        <f t="shared" si="11"/>
        <v>332.97</v>
      </c>
      <c r="L167" s="7"/>
      <c r="O167" s="27">
        <v>38</v>
      </c>
      <c r="P167" s="27">
        <v>28</v>
      </c>
      <c r="Q167" s="27" t="s">
        <v>170</v>
      </c>
      <c r="R167"/>
      <c r="S167"/>
    </row>
    <row r="168" spans="4:19" x14ac:dyDescent="0.2">
      <c r="D168" s="21">
        <v>39</v>
      </c>
      <c r="E168" s="21" t="s">
        <v>295</v>
      </c>
      <c r="F168" s="21" t="s">
        <v>310</v>
      </c>
      <c r="G168" s="21" t="s">
        <v>13</v>
      </c>
      <c r="H168" s="21" t="s">
        <v>91</v>
      </c>
      <c r="I168" s="22">
        <v>41406</v>
      </c>
      <c r="J168" s="21">
        <f t="shared" si="11"/>
        <v>1500</v>
      </c>
      <c r="L168" s="7"/>
      <c r="O168" s="27">
        <v>39</v>
      </c>
      <c r="P168" s="27">
        <v>24</v>
      </c>
      <c r="Q168" s="27" t="s">
        <v>229</v>
      </c>
      <c r="R168"/>
      <c r="S168"/>
    </row>
    <row r="169" spans="4:19" x14ac:dyDescent="0.2">
      <c r="D169" s="21">
        <v>40</v>
      </c>
      <c r="E169" s="21" t="s">
        <v>305</v>
      </c>
      <c r="F169" s="21" t="s">
        <v>306</v>
      </c>
      <c r="G169" s="21" t="s">
        <v>1</v>
      </c>
      <c r="H169" s="21" t="s">
        <v>95</v>
      </c>
      <c r="I169" s="22">
        <v>1012</v>
      </c>
      <c r="J169" s="21">
        <f t="shared" si="11"/>
        <v>133.16999999999999</v>
      </c>
      <c r="L169" s="7"/>
      <c r="O169" s="27">
        <v>40</v>
      </c>
      <c r="P169" s="27">
        <v>9</v>
      </c>
      <c r="Q169" s="27" t="s">
        <v>39</v>
      </c>
      <c r="R169"/>
      <c r="S169"/>
    </row>
    <row r="170" spans="4:19" x14ac:dyDescent="0.2">
      <c r="D170" s="21">
        <v>41</v>
      </c>
      <c r="E170" s="21" t="s">
        <v>305</v>
      </c>
      <c r="F170" s="21" t="s">
        <v>315</v>
      </c>
      <c r="G170" s="21" t="s">
        <v>13</v>
      </c>
      <c r="H170" s="21" t="s">
        <v>107</v>
      </c>
      <c r="I170" s="22">
        <v>2136</v>
      </c>
      <c r="J170" s="21">
        <f t="shared" si="11"/>
        <v>374.63</v>
      </c>
      <c r="L170" s="7"/>
      <c r="O170" s="27">
        <v>41</v>
      </c>
      <c r="P170" s="27">
        <v>9</v>
      </c>
      <c r="Q170" s="27" t="s">
        <v>138</v>
      </c>
      <c r="R170"/>
      <c r="S170"/>
    </row>
    <row r="171" spans="4:19" x14ac:dyDescent="0.2">
      <c r="D171" s="21">
        <v>42</v>
      </c>
      <c r="E171" s="21" t="s">
        <v>305</v>
      </c>
      <c r="F171" s="21" t="s">
        <v>312</v>
      </c>
      <c r="G171" s="21" t="s">
        <v>19</v>
      </c>
      <c r="H171" s="21" t="s">
        <v>44</v>
      </c>
      <c r="I171" s="22">
        <v>12490</v>
      </c>
      <c r="J171" s="21">
        <f t="shared" si="11"/>
        <v>1250</v>
      </c>
      <c r="L171" s="7"/>
      <c r="O171" s="27">
        <v>42</v>
      </c>
      <c r="P171" s="27">
        <v>10</v>
      </c>
      <c r="Q171" s="27" t="s">
        <v>139</v>
      </c>
      <c r="R171"/>
      <c r="S171"/>
    </row>
    <row r="172" spans="4:19" x14ac:dyDescent="0.2">
      <c r="D172" s="21">
        <v>43</v>
      </c>
      <c r="E172" s="21" t="s">
        <v>305</v>
      </c>
      <c r="F172" s="21" t="s">
        <v>310</v>
      </c>
      <c r="G172" s="21" t="s">
        <v>13</v>
      </c>
      <c r="H172" s="21" t="s">
        <v>84</v>
      </c>
      <c r="I172" s="22">
        <v>8335</v>
      </c>
      <c r="J172" s="21">
        <f t="shared" si="11"/>
        <v>1435</v>
      </c>
      <c r="L172" s="7"/>
      <c r="O172" s="27">
        <v>43</v>
      </c>
      <c r="P172" s="27">
        <v>10</v>
      </c>
      <c r="Q172" s="27" t="s">
        <v>140</v>
      </c>
      <c r="R172"/>
      <c r="S172"/>
    </row>
    <row r="173" spans="4:19" x14ac:dyDescent="0.2">
      <c r="D173" s="21">
        <v>44</v>
      </c>
      <c r="E173" s="21" t="s">
        <v>305</v>
      </c>
      <c r="F173" s="21" t="s">
        <v>25</v>
      </c>
      <c r="G173" s="21" t="s">
        <v>266</v>
      </c>
      <c r="H173" s="21" t="s">
        <v>26</v>
      </c>
      <c r="I173" s="22">
        <v>5804084</v>
      </c>
      <c r="J173" s="21">
        <f t="shared" si="11"/>
        <v>504.69</v>
      </c>
      <c r="L173" s="7"/>
      <c r="O173" s="27">
        <v>44</v>
      </c>
      <c r="P173" s="27">
        <v>7</v>
      </c>
      <c r="Q173" s="27" t="s">
        <v>131</v>
      </c>
      <c r="R173"/>
      <c r="S173"/>
    </row>
    <row r="174" spans="4:19" x14ac:dyDescent="0.2">
      <c r="D174" s="21">
        <v>45</v>
      </c>
      <c r="E174" s="21" t="s">
        <v>305</v>
      </c>
      <c r="F174" s="21" t="s">
        <v>25</v>
      </c>
      <c r="G174" s="21" t="s">
        <v>266</v>
      </c>
      <c r="H174" s="21" t="s">
        <v>26</v>
      </c>
      <c r="I174" s="22">
        <v>5804084</v>
      </c>
      <c r="J174" s="21">
        <f t="shared" si="11"/>
        <v>553.95000000000005</v>
      </c>
      <c r="M174"/>
      <c r="O174" s="27">
        <v>45</v>
      </c>
      <c r="P174" s="27">
        <v>7</v>
      </c>
      <c r="Q174" s="27" t="s">
        <v>132</v>
      </c>
      <c r="R174"/>
      <c r="S174"/>
    </row>
    <row r="175" spans="4:19" x14ac:dyDescent="0.2">
      <c r="D175" s="21">
        <v>46</v>
      </c>
      <c r="E175" s="21" t="s">
        <v>297</v>
      </c>
      <c r="F175" s="21" t="s">
        <v>308</v>
      </c>
      <c r="G175" s="21" t="s">
        <v>239</v>
      </c>
      <c r="H175" s="21" t="s">
        <v>99</v>
      </c>
      <c r="I175" s="22">
        <v>99999203</v>
      </c>
      <c r="J175" s="21">
        <f t="shared" si="11"/>
        <v>2100</v>
      </c>
      <c r="M175"/>
      <c r="O175" s="27">
        <v>46</v>
      </c>
      <c r="P175" s="27">
        <v>42</v>
      </c>
      <c r="Q175" s="27" t="s">
        <v>192</v>
      </c>
      <c r="R175"/>
      <c r="S175"/>
    </row>
    <row r="176" spans="4:19" x14ac:dyDescent="0.2">
      <c r="D176" s="21">
        <v>47</v>
      </c>
      <c r="E176" s="21" t="s">
        <v>297</v>
      </c>
      <c r="F176" s="21" t="s">
        <v>322</v>
      </c>
      <c r="G176" s="21" t="s">
        <v>240</v>
      </c>
      <c r="H176" s="21" t="s">
        <v>102</v>
      </c>
      <c r="I176" s="22">
        <v>99999197</v>
      </c>
      <c r="J176" s="21">
        <f t="shared" si="11"/>
        <v>20013.330000000002</v>
      </c>
      <c r="M176"/>
      <c r="O176" s="27">
        <v>47</v>
      </c>
      <c r="P176" s="27">
        <v>42</v>
      </c>
      <c r="Q176" s="27" t="s">
        <v>193</v>
      </c>
      <c r="R176"/>
      <c r="S176"/>
    </row>
    <row r="177" spans="3:19" x14ac:dyDescent="0.2">
      <c r="D177" s="21">
        <v>48</v>
      </c>
      <c r="E177" s="21" t="s">
        <v>297</v>
      </c>
      <c r="F177" s="21" t="s">
        <v>310</v>
      </c>
      <c r="G177" s="21" t="s">
        <v>13</v>
      </c>
      <c r="H177" s="21" t="s">
        <v>88</v>
      </c>
      <c r="I177" s="22">
        <v>8355</v>
      </c>
      <c r="J177" s="21">
        <f t="shared" si="11"/>
        <v>1435</v>
      </c>
      <c r="M177"/>
      <c r="O177" s="27">
        <v>48</v>
      </c>
      <c r="P177" s="27">
        <v>14</v>
      </c>
      <c r="Q177" s="27" t="s">
        <v>215</v>
      </c>
      <c r="R177"/>
      <c r="S177"/>
    </row>
    <row r="178" spans="3:19" x14ac:dyDescent="0.2">
      <c r="M178"/>
      <c r="O178" s="27">
        <v>49</v>
      </c>
      <c r="P178" s="27">
        <v>18</v>
      </c>
      <c r="Q178" s="27" t="s">
        <v>220</v>
      </c>
      <c r="R178"/>
      <c r="S178"/>
    </row>
    <row r="179" spans="3:19" x14ac:dyDescent="0.2">
      <c r="M179"/>
      <c r="O179" s="27">
        <v>50</v>
      </c>
      <c r="P179" s="27">
        <v>20</v>
      </c>
      <c r="Q179" s="27" t="s">
        <v>226</v>
      </c>
      <c r="R179"/>
      <c r="S179"/>
    </row>
    <row r="180" spans="3:19" x14ac:dyDescent="0.2">
      <c r="M180"/>
      <c r="O180" s="27">
        <v>51</v>
      </c>
      <c r="P180" s="27">
        <v>45</v>
      </c>
      <c r="Q180" s="27" t="s">
        <v>198</v>
      </c>
      <c r="R180"/>
      <c r="S180"/>
    </row>
    <row r="181" spans="3:19" x14ac:dyDescent="0.2">
      <c r="M181"/>
      <c r="O181" s="27">
        <v>52</v>
      </c>
      <c r="P181" s="27">
        <v>48</v>
      </c>
      <c r="Q181" s="27" t="s">
        <v>205</v>
      </c>
      <c r="R181"/>
      <c r="S181"/>
    </row>
    <row r="182" spans="3:19" x14ac:dyDescent="0.2">
      <c r="M182"/>
      <c r="O182" s="27">
        <v>53</v>
      </c>
      <c r="P182" s="27">
        <v>16</v>
      </c>
      <c r="Q182" s="27" t="s">
        <v>216</v>
      </c>
      <c r="R182"/>
      <c r="S182"/>
    </row>
    <row r="183" spans="3:19" x14ac:dyDescent="0.2">
      <c r="M183"/>
      <c r="O183" s="27">
        <v>54</v>
      </c>
      <c r="P183" s="27">
        <v>16</v>
      </c>
      <c r="Q183" s="27" t="s">
        <v>217</v>
      </c>
      <c r="R183"/>
      <c r="S183"/>
    </row>
    <row r="184" spans="3:19" ht="15" customHeight="1" x14ac:dyDescent="0.2">
      <c r="C184" s="49" t="s">
        <v>329</v>
      </c>
      <c r="D184" s="49"/>
      <c r="E184" s="49"/>
      <c r="G184" s="50" t="s">
        <v>371</v>
      </c>
      <c r="H184" s="50"/>
      <c r="I184" s="50"/>
      <c r="J184" s="50"/>
      <c r="K184" s="50"/>
      <c r="L184" s="50"/>
      <c r="M184" s="50"/>
      <c r="O184" s="27">
        <v>55</v>
      </c>
      <c r="P184" s="27">
        <v>16</v>
      </c>
      <c r="Q184" s="27" t="s">
        <v>218</v>
      </c>
      <c r="R184"/>
      <c r="S184"/>
    </row>
    <row r="185" spans="3:19" ht="15" customHeight="1" x14ac:dyDescent="0.2">
      <c r="C185" s="49"/>
      <c r="D185" s="49"/>
      <c r="E185" s="49"/>
      <c r="G185" s="50"/>
      <c r="H185" s="50"/>
      <c r="I185" s="50"/>
      <c r="J185" s="50"/>
      <c r="K185" s="50"/>
      <c r="L185" s="50"/>
      <c r="M185" s="50"/>
      <c r="O185" s="27">
        <v>56</v>
      </c>
      <c r="P185" s="27">
        <v>17</v>
      </c>
      <c r="Q185" s="27" t="s">
        <v>219</v>
      </c>
      <c r="R185"/>
      <c r="S185"/>
    </row>
    <row r="186" spans="3:19" x14ac:dyDescent="0.2">
      <c r="M186"/>
      <c r="O186" s="27">
        <v>57</v>
      </c>
      <c r="P186" s="27">
        <v>19</v>
      </c>
      <c r="Q186" s="27" t="s">
        <v>224</v>
      </c>
      <c r="R186"/>
      <c r="S186"/>
    </row>
    <row r="187" spans="3:19" s="42" customFormat="1" x14ac:dyDescent="0.2">
      <c r="C187" s="20" t="s">
        <v>114</v>
      </c>
      <c r="D187" s="20" t="s">
        <v>115</v>
      </c>
      <c r="E187" s="20" t="s">
        <v>253</v>
      </c>
      <c r="G187" s="20" t="s">
        <v>341</v>
      </c>
      <c r="H187" s="20" t="s">
        <v>114</v>
      </c>
      <c r="I187" s="20" t="s">
        <v>254</v>
      </c>
      <c r="J187" s="20" t="s">
        <v>261</v>
      </c>
      <c r="K187" s="20" t="s">
        <v>260</v>
      </c>
      <c r="L187" s="45" t="s">
        <v>262</v>
      </c>
      <c r="M187" s="45" t="s">
        <v>263</v>
      </c>
      <c r="O187" s="27">
        <v>58</v>
      </c>
      <c r="P187" s="27">
        <v>19</v>
      </c>
      <c r="Q187" s="27" t="s">
        <v>225</v>
      </c>
    </row>
    <row r="188" spans="3:19" x14ac:dyDescent="0.2">
      <c r="C188" s="4">
        <v>1003</v>
      </c>
      <c r="D188" s="5">
        <v>44209</v>
      </c>
      <c r="E188" s="4">
        <v>100</v>
      </c>
      <c r="G188" s="4">
        <v>1</v>
      </c>
      <c r="H188" s="4">
        <v>1003</v>
      </c>
      <c r="I188" s="4">
        <v>5</v>
      </c>
      <c r="J188" s="8">
        <v>100</v>
      </c>
      <c r="K188" s="4">
        <v>1</v>
      </c>
      <c r="L188" s="8">
        <v>100</v>
      </c>
      <c r="M188" s="8">
        <v>112</v>
      </c>
      <c r="O188" s="27">
        <v>59</v>
      </c>
      <c r="P188" s="27">
        <v>30</v>
      </c>
      <c r="Q188" s="27" t="s">
        <v>172</v>
      </c>
      <c r="R188"/>
      <c r="S188"/>
    </row>
    <row r="189" spans="3:19" x14ac:dyDescent="0.2">
      <c r="C189" s="1">
        <v>1021</v>
      </c>
      <c r="D189" s="2">
        <v>44209</v>
      </c>
      <c r="E189" s="1">
        <v>200</v>
      </c>
      <c r="G189" s="1">
        <v>2</v>
      </c>
      <c r="H189" s="1">
        <v>1021</v>
      </c>
      <c r="I189" s="1">
        <v>15</v>
      </c>
      <c r="J189" s="9">
        <v>54.35</v>
      </c>
      <c r="K189" s="1">
        <v>2</v>
      </c>
      <c r="L189" s="9">
        <v>108.7</v>
      </c>
      <c r="M189" s="9">
        <v>121.744</v>
      </c>
      <c r="O189" s="27">
        <v>60</v>
      </c>
      <c r="P189" s="27">
        <v>30</v>
      </c>
      <c r="Q189" s="27" t="s">
        <v>173</v>
      </c>
      <c r="R189"/>
      <c r="S189"/>
    </row>
    <row r="190" spans="3:19" x14ac:dyDescent="0.2">
      <c r="C190" s="4">
        <v>1026</v>
      </c>
      <c r="D190" s="5">
        <v>44209</v>
      </c>
      <c r="E190" s="4">
        <v>300</v>
      </c>
      <c r="G190" s="1">
        <v>3</v>
      </c>
      <c r="H190" s="1">
        <v>1021</v>
      </c>
      <c r="I190" s="1">
        <v>15</v>
      </c>
      <c r="J190" s="9">
        <v>54.35</v>
      </c>
      <c r="K190" s="1">
        <v>2</v>
      </c>
      <c r="L190" s="9">
        <v>108.7</v>
      </c>
      <c r="M190" s="9">
        <v>121.744</v>
      </c>
      <c r="O190" s="27">
        <v>61</v>
      </c>
      <c r="P190" s="27">
        <v>36</v>
      </c>
      <c r="Q190" s="27" t="s">
        <v>182</v>
      </c>
      <c r="R190"/>
      <c r="S190"/>
    </row>
    <row r="191" spans="3:19" x14ac:dyDescent="0.2">
      <c r="C191" s="1">
        <v>1030</v>
      </c>
      <c r="D191" s="2">
        <v>44209</v>
      </c>
      <c r="E191" s="1">
        <v>400</v>
      </c>
      <c r="G191" s="4">
        <v>4</v>
      </c>
      <c r="H191" s="4">
        <v>1026</v>
      </c>
      <c r="I191" s="4">
        <v>32</v>
      </c>
      <c r="J191" s="8">
        <v>2100</v>
      </c>
      <c r="K191" s="4">
        <v>2</v>
      </c>
      <c r="L191" s="8">
        <v>4200</v>
      </c>
      <c r="M191" s="8">
        <v>4704</v>
      </c>
      <c r="O191" s="27">
        <v>62</v>
      </c>
      <c r="P191" s="27">
        <v>36</v>
      </c>
      <c r="Q191" s="27" t="s">
        <v>183</v>
      </c>
      <c r="R191"/>
      <c r="S191"/>
    </row>
    <row r="192" spans="3:19" x14ac:dyDescent="0.2">
      <c r="C192" s="4">
        <v>1031</v>
      </c>
      <c r="D192" s="5">
        <v>44210</v>
      </c>
      <c r="E192" s="4">
        <v>500</v>
      </c>
      <c r="G192" s="4">
        <v>5</v>
      </c>
      <c r="H192" s="4">
        <v>1026</v>
      </c>
      <c r="I192" s="4">
        <v>32</v>
      </c>
      <c r="J192" s="8">
        <v>2100</v>
      </c>
      <c r="K192" s="4">
        <v>2</v>
      </c>
      <c r="L192" s="8">
        <v>4200</v>
      </c>
      <c r="M192" s="8">
        <v>4704</v>
      </c>
      <c r="O192" s="27">
        <v>63</v>
      </c>
      <c r="P192" s="27">
        <v>31</v>
      </c>
      <c r="Q192" s="27" t="s">
        <v>66</v>
      </c>
      <c r="R192"/>
      <c r="S192"/>
    </row>
    <row r="193" spans="3:19" x14ac:dyDescent="0.2">
      <c r="C193" s="1">
        <v>1033</v>
      </c>
      <c r="D193" s="2">
        <v>44210</v>
      </c>
      <c r="E193" s="1">
        <v>600</v>
      </c>
      <c r="G193" s="1">
        <v>6</v>
      </c>
      <c r="H193" s="1">
        <v>1030</v>
      </c>
      <c r="I193" s="1">
        <v>6</v>
      </c>
      <c r="J193" s="9">
        <v>133.16999999999999</v>
      </c>
      <c r="K193" s="1">
        <v>-1</v>
      </c>
      <c r="L193" s="9">
        <v>0</v>
      </c>
      <c r="M193" s="9">
        <v>0</v>
      </c>
      <c r="O193" s="27">
        <v>64</v>
      </c>
      <c r="P193" s="27">
        <v>31</v>
      </c>
      <c r="Q193" s="27" t="s">
        <v>9</v>
      </c>
      <c r="R193"/>
      <c r="S193"/>
    </row>
    <row r="194" spans="3:19" x14ac:dyDescent="0.2">
      <c r="C194" s="4">
        <v>1034</v>
      </c>
      <c r="D194" s="5">
        <v>44210</v>
      </c>
      <c r="E194" s="4">
        <v>700</v>
      </c>
      <c r="G194" s="1">
        <v>7</v>
      </c>
      <c r="H194" s="1">
        <v>1030</v>
      </c>
      <c r="I194" s="1">
        <v>6</v>
      </c>
      <c r="J194" s="9">
        <v>133.16999999999999</v>
      </c>
      <c r="K194" s="1">
        <v>1</v>
      </c>
      <c r="L194" s="9">
        <v>0</v>
      </c>
      <c r="M194" s="9">
        <v>0</v>
      </c>
      <c r="O194" s="27">
        <v>65</v>
      </c>
      <c r="P194" s="27">
        <v>35</v>
      </c>
      <c r="Q194" s="27" t="s">
        <v>179</v>
      </c>
      <c r="R194"/>
      <c r="S194"/>
    </row>
    <row r="195" spans="3:19" x14ac:dyDescent="0.2">
      <c r="C195" s="1">
        <v>1036</v>
      </c>
      <c r="D195" s="2">
        <v>44214</v>
      </c>
      <c r="E195" s="1">
        <v>800</v>
      </c>
      <c r="G195" s="4">
        <v>8</v>
      </c>
      <c r="H195" s="4">
        <v>1031</v>
      </c>
      <c r="I195" s="4">
        <v>21</v>
      </c>
      <c r="J195" s="8">
        <v>1500</v>
      </c>
      <c r="K195" s="4">
        <v>2</v>
      </c>
      <c r="L195" s="8">
        <v>4731.4800000000014</v>
      </c>
      <c r="M195" s="8">
        <v>5299.2576000000017</v>
      </c>
      <c r="O195" s="27">
        <v>66</v>
      </c>
      <c r="P195" s="27">
        <v>35</v>
      </c>
      <c r="Q195" s="27" t="s">
        <v>180</v>
      </c>
      <c r="R195"/>
      <c r="S195"/>
    </row>
    <row r="196" spans="3:19" x14ac:dyDescent="0.2">
      <c r="C196" s="4">
        <v>1040</v>
      </c>
      <c r="D196" s="5">
        <v>44214</v>
      </c>
      <c r="E196" s="4">
        <v>900</v>
      </c>
      <c r="G196" s="4">
        <v>9</v>
      </c>
      <c r="H196" s="4">
        <v>1031</v>
      </c>
      <c r="I196" s="4">
        <v>21</v>
      </c>
      <c r="J196" s="8">
        <v>1500</v>
      </c>
      <c r="K196" s="4">
        <v>2</v>
      </c>
      <c r="L196" s="8">
        <v>4731.4800000000014</v>
      </c>
      <c r="M196" s="8">
        <v>5299.2576000000017</v>
      </c>
      <c r="O196" s="27">
        <v>67</v>
      </c>
      <c r="P196" s="27">
        <v>29</v>
      </c>
      <c r="Q196" s="27" t="s">
        <v>171</v>
      </c>
      <c r="R196"/>
      <c r="S196"/>
    </row>
    <row r="197" spans="3:19" x14ac:dyDescent="0.2">
      <c r="C197" s="1">
        <v>1042</v>
      </c>
      <c r="D197" s="2">
        <v>44214</v>
      </c>
      <c r="E197" s="1">
        <v>1000</v>
      </c>
      <c r="G197" s="4">
        <v>10</v>
      </c>
      <c r="H197" s="4">
        <v>1031</v>
      </c>
      <c r="I197" s="4">
        <v>37</v>
      </c>
      <c r="J197" s="8">
        <v>199.8</v>
      </c>
      <c r="K197" s="4">
        <v>2</v>
      </c>
      <c r="L197" s="8">
        <v>4731.4800000000014</v>
      </c>
      <c r="M197" s="8">
        <v>5299.2576000000017</v>
      </c>
      <c r="O197" s="27">
        <v>68</v>
      </c>
      <c r="P197" s="27">
        <v>29</v>
      </c>
      <c r="Q197" s="27" t="s">
        <v>272</v>
      </c>
      <c r="R197"/>
      <c r="S197"/>
    </row>
    <row r="198" spans="3:19" x14ac:dyDescent="0.2">
      <c r="C198" s="4">
        <v>1043</v>
      </c>
      <c r="D198" s="5">
        <v>44214</v>
      </c>
      <c r="E198" s="4">
        <v>1100</v>
      </c>
      <c r="G198" s="4">
        <v>11</v>
      </c>
      <c r="H198" s="4">
        <v>1031</v>
      </c>
      <c r="I198" s="4">
        <v>37</v>
      </c>
      <c r="J198" s="8">
        <v>199.8</v>
      </c>
      <c r="K198" s="4">
        <v>2</v>
      </c>
      <c r="L198" s="8">
        <v>4731.4800000000014</v>
      </c>
      <c r="M198" s="8">
        <v>5299.2576000000017</v>
      </c>
      <c r="O198" s="27">
        <v>69</v>
      </c>
      <c r="P198" s="27">
        <v>33</v>
      </c>
      <c r="Q198" s="27" t="s">
        <v>174</v>
      </c>
      <c r="R198"/>
      <c r="S198"/>
    </row>
    <row r="199" spans="3:19" x14ac:dyDescent="0.2">
      <c r="C199" s="1">
        <v>1044</v>
      </c>
      <c r="D199" s="2">
        <v>44214</v>
      </c>
      <c r="E199" s="1">
        <v>1200</v>
      </c>
      <c r="G199" s="4">
        <v>12</v>
      </c>
      <c r="H199" s="4">
        <v>1031</v>
      </c>
      <c r="I199" s="4">
        <v>38</v>
      </c>
      <c r="J199" s="8">
        <v>332.97</v>
      </c>
      <c r="K199" s="4">
        <v>4</v>
      </c>
      <c r="L199" s="8">
        <v>4731.4800000000014</v>
      </c>
      <c r="M199" s="8">
        <v>5299.2576000000017</v>
      </c>
      <c r="O199" s="27">
        <v>70</v>
      </c>
      <c r="P199" s="27">
        <v>33</v>
      </c>
      <c r="Q199" s="27" t="s">
        <v>273</v>
      </c>
      <c r="R199"/>
      <c r="S199"/>
    </row>
    <row r="200" spans="3:19" x14ac:dyDescent="0.2">
      <c r="C200" s="4">
        <v>1046</v>
      </c>
      <c r="D200" s="5">
        <v>44214</v>
      </c>
      <c r="E200" s="4">
        <v>1300</v>
      </c>
      <c r="G200" s="4">
        <v>13</v>
      </c>
      <c r="H200" s="4">
        <v>1031</v>
      </c>
      <c r="I200" s="4">
        <v>38</v>
      </c>
      <c r="J200" s="8">
        <v>332.97</v>
      </c>
      <c r="K200" s="4">
        <v>4</v>
      </c>
      <c r="L200" s="8">
        <v>4731.4800000000014</v>
      </c>
      <c r="M200" s="8">
        <v>5299.2576000000017</v>
      </c>
      <c r="O200" s="27">
        <v>71</v>
      </c>
      <c r="P200" s="27">
        <v>8</v>
      </c>
      <c r="Q200" s="27" t="s">
        <v>133</v>
      </c>
      <c r="R200"/>
      <c r="S200"/>
    </row>
    <row r="201" spans="3:19" x14ac:dyDescent="0.2">
      <c r="C201" s="1">
        <v>1048</v>
      </c>
      <c r="D201" s="2">
        <v>44214</v>
      </c>
      <c r="E201" s="1">
        <v>1400</v>
      </c>
      <c r="G201" s="4">
        <v>14</v>
      </c>
      <c r="H201" s="4">
        <v>1031</v>
      </c>
      <c r="I201" s="4">
        <v>38</v>
      </c>
      <c r="J201" s="8">
        <v>332.97</v>
      </c>
      <c r="K201" s="4">
        <v>4</v>
      </c>
      <c r="L201" s="8">
        <v>4731.4800000000014</v>
      </c>
      <c r="M201" s="8">
        <v>5299.2576000000017</v>
      </c>
      <c r="O201" s="27">
        <v>72</v>
      </c>
      <c r="P201" s="27">
        <v>8</v>
      </c>
      <c r="Q201" s="27" t="s">
        <v>134</v>
      </c>
      <c r="R201"/>
      <c r="S201"/>
    </row>
    <row r="202" spans="3:19" x14ac:dyDescent="0.2">
      <c r="C202" s="4">
        <v>1049</v>
      </c>
      <c r="D202" s="5">
        <v>44214</v>
      </c>
      <c r="E202" s="4">
        <v>1500</v>
      </c>
      <c r="G202" s="4">
        <v>15</v>
      </c>
      <c r="H202" s="4">
        <v>1031</v>
      </c>
      <c r="I202" s="4">
        <v>38</v>
      </c>
      <c r="J202" s="8">
        <v>332.97</v>
      </c>
      <c r="K202" s="4">
        <v>4</v>
      </c>
      <c r="L202" s="8">
        <v>4731.4800000000014</v>
      </c>
      <c r="M202" s="8">
        <v>5299.2576000000017</v>
      </c>
      <c r="O202" s="27">
        <v>73</v>
      </c>
      <c r="P202" s="27">
        <v>8</v>
      </c>
      <c r="Q202" s="27" t="s">
        <v>136</v>
      </c>
      <c r="R202"/>
      <c r="S202"/>
    </row>
    <row r="203" spans="3:19" x14ac:dyDescent="0.2">
      <c r="C203" s="1">
        <v>1051</v>
      </c>
      <c r="D203" s="2">
        <v>44214</v>
      </c>
      <c r="E203" s="1">
        <v>1600</v>
      </c>
      <c r="G203" s="1">
        <v>16</v>
      </c>
      <c r="H203" s="1">
        <v>1033</v>
      </c>
      <c r="I203" s="1">
        <v>34</v>
      </c>
      <c r="J203" s="9">
        <v>1010</v>
      </c>
      <c r="K203" s="1">
        <v>-1</v>
      </c>
      <c r="L203" s="9">
        <v>0</v>
      </c>
      <c r="M203" s="9">
        <v>0</v>
      </c>
      <c r="O203" s="27">
        <v>74</v>
      </c>
      <c r="P203" s="27">
        <v>8</v>
      </c>
      <c r="Q203" s="27" t="s">
        <v>137</v>
      </c>
      <c r="R203"/>
      <c r="S203"/>
    </row>
    <row r="204" spans="3:19" x14ac:dyDescent="0.2">
      <c r="C204" s="4">
        <v>1052</v>
      </c>
      <c r="D204" s="5">
        <v>44214</v>
      </c>
      <c r="E204" s="4">
        <v>1700</v>
      </c>
      <c r="G204" s="1">
        <v>17</v>
      </c>
      <c r="H204" s="1">
        <v>1033</v>
      </c>
      <c r="I204" s="1">
        <v>34</v>
      </c>
      <c r="J204" s="9">
        <v>1010</v>
      </c>
      <c r="K204" s="1">
        <v>1</v>
      </c>
      <c r="L204" s="9">
        <v>0</v>
      </c>
      <c r="M204" s="9">
        <v>0</v>
      </c>
      <c r="O204" s="27">
        <v>75</v>
      </c>
      <c r="P204" s="27">
        <v>11</v>
      </c>
      <c r="Q204" s="27" t="s">
        <v>210</v>
      </c>
      <c r="R204"/>
      <c r="S204"/>
    </row>
    <row r="205" spans="3:19" x14ac:dyDescent="0.2">
      <c r="C205" s="1">
        <v>1054</v>
      </c>
      <c r="D205" s="2">
        <v>44214</v>
      </c>
      <c r="E205" s="1">
        <v>1800</v>
      </c>
      <c r="G205" s="4">
        <v>18</v>
      </c>
      <c r="H205" s="4">
        <v>1034</v>
      </c>
      <c r="I205" s="4">
        <v>44</v>
      </c>
      <c r="J205" s="8">
        <v>504.69</v>
      </c>
      <c r="K205" s="4">
        <v>2</v>
      </c>
      <c r="L205" s="8">
        <v>1009.38</v>
      </c>
      <c r="M205" s="8">
        <v>1130.5056</v>
      </c>
      <c r="O205" s="27">
        <v>76</v>
      </c>
      <c r="P205" s="27">
        <v>11</v>
      </c>
      <c r="Q205" s="27" t="s">
        <v>211</v>
      </c>
      <c r="R205"/>
      <c r="S205"/>
    </row>
    <row r="206" spans="3:19" x14ac:dyDescent="0.2">
      <c r="C206" s="4">
        <v>1056</v>
      </c>
      <c r="D206" s="5">
        <v>44214</v>
      </c>
      <c r="E206" s="4">
        <v>1900</v>
      </c>
      <c r="G206" s="4">
        <v>19</v>
      </c>
      <c r="H206" s="4">
        <v>1034</v>
      </c>
      <c r="I206" s="4">
        <v>44</v>
      </c>
      <c r="J206" s="8">
        <v>504.69</v>
      </c>
      <c r="K206" s="4">
        <v>2</v>
      </c>
      <c r="L206" s="8">
        <v>1009.38</v>
      </c>
      <c r="M206" s="8">
        <v>1130.5056</v>
      </c>
      <c r="O206" s="27">
        <v>77</v>
      </c>
      <c r="P206" s="27">
        <v>12</v>
      </c>
      <c r="Q206" s="27" t="s">
        <v>212</v>
      </c>
      <c r="R206"/>
      <c r="S206"/>
    </row>
    <row r="207" spans="3:19" x14ac:dyDescent="0.2">
      <c r="C207" s="1">
        <v>1057</v>
      </c>
      <c r="D207" s="2">
        <v>44214</v>
      </c>
      <c r="E207" s="1">
        <v>2000</v>
      </c>
      <c r="G207" s="1">
        <v>20</v>
      </c>
      <c r="H207" s="1">
        <v>1036</v>
      </c>
      <c r="I207" s="1">
        <v>34</v>
      </c>
      <c r="J207" s="9">
        <v>1010</v>
      </c>
      <c r="K207" s="1">
        <v>2</v>
      </c>
      <c r="L207" s="9">
        <v>2020</v>
      </c>
      <c r="M207" s="9">
        <v>2262.4</v>
      </c>
      <c r="O207" s="27">
        <v>78</v>
      </c>
      <c r="P207" s="27">
        <v>26</v>
      </c>
      <c r="Q207" s="27" t="s">
        <v>157</v>
      </c>
      <c r="R207"/>
      <c r="S207"/>
    </row>
    <row r="208" spans="3:19" x14ac:dyDescent="0.2">
      <c r="C208" s="4">
        <v>1058</v>
      </c>
      <c r="D208" s="5">
        <v>44214</v>
      </c>
      <c r="E208" s="4">
        <v>2100</v>
      </c>
      <c r="G208" s="1">
        <v>21</v>
      </c>
      <c r="H208" s="1">
        <v>1036</v>
      </c>
      <c r="I208" s="1">
        <v>34</v>
      </c>
      <c r="J208" s="9">
        <v>1010</v>
      </c>
      <c r="K208" s="1">
        <v>2</v>
      </c>
      <c r="L208" s="9">
        <v>2020</v>
      </c>
      <c r="M208" s="9">
        <v>2262.4</v>
      </c>
      <c r="O208" s="27">
        <v>79</v>
      </c>
      <c r="P208" s="27">
        <v>26</v>
      </c>
      <c r="Q208" s="27" t="s">
        <v>158</v>
      </c>
      <c r="R208"/>
      <c r="S208"/>
    </row>
    <row r="209" spans="3:19" x14ac:dyDescent="0.2">
      <c r="C209" s="1">
        <v>1064</v>
      </c>
      <c r="D209" s="2">
        <v>44215</v>
      </c>
      <c r="E209" s="1">
        <v>2200</v>
      </c>
      <c r="G209" s="4">
        <v>22</v>
      </c>
      <c r="H209" s="4">
        <v>1040</v>
      </c>
      <c r="I209" s="4">
        <v>22</v>
      </c>
      <c r="J209" s="8">
        <v>50.75</v>
      </c>
      <c r="K209" s="4">
        <v>2</v>
      </c>
      <c r="L209" s="8">
        <v>1564.5</v>
      </c>
      <c r="M209" s="8">
        <v>1752.24</v>
      </c>
      <c r="O209" s="27">
        <v>80</v>
      </c>
      <c r="P209" s="27">
        <v>26</v>
      </c>
      <c r="Q209" s="27" t="s">
        <v>161</v>
      </c>
      <c r="R209"/>
      <c r="S209"/>
    </row>
    <row r="210" spans="3:19" x14ac:dyDescent="0.2">
      <c r="C210" s="4">
        <v>1089</v>
      </c>
      <c r="D210" s="5">
        <v>44251</v>
      </c>
      <c r="E210" s="4">
        <v>2300</v>
      </c>
      <c r="G210" s="4">
        <v>23</v>
      </c>
      <c r="H210" s="4">
        <v>1040</v>
      </c>
      <c r="I210" s="4">
        <v>22</v>
      </c>
      <c r="J210" s="8">
        <v>50.75</v>
      </c>
      <c r="K210" s="4">
        <v>2</v>
      </c>
      <c r="L210" s="8">
        <v>1564.5</v>
      </c>
      <c r="M210" s="8">
        <v>1752.24</v>
      </c>
      <c r="O210" s="27">
        <v>81</v>
      </c>
      <c r="P210" s="27">
        <v>26</v>
      </c>
      <c r="Q210" s="27" t="s">
        <v>162</v>
      </c>
      <c r="R210"/>
      <c r="S210"/>
    </row>
    <row r="211" spans="3:19" x14ac:dyDescent="0.2">
      <c r="C211" s="1">
        <v>1090</v>
      </c>
      <c r="D211" s="2">
        <v>44251</v>
      </c>
      <c r="E211" s="1">
        <v>2400</v>
      </c>
      <c r="G211" s="4">
        <v>24</v>
      </c>
      <c r="H211" s="4">
        <v>1040</v>
      </c>
      <c r="I211" s="4">
        <v>23</v>
      </c>
      <c r="J211" s="8">
        <v>104.5</v>
      </c>
      <c r="K211" s="4">
        <v>14</v>
      </c>
      <c r="L211" s="8">
        <v>1564.5</v>
      </c>
      <c r="M211" s="8">
        <v>1752.24</v>
      </c>
      <c r="O211" s="27">
        <v>82</v>
      </c>
      <c r="P211" s="27">
        <v>26</v>
      </c>
      <c r="Q211" s="27" t="s">
        <v>164</v>
      </c>
      <c r="R211"/>
      <c r="S211"/>
    </row>
    <row r="212" spans="3:19" x14ac:dyDescent="0.2">
      <c r="C212" s="4">
        <v>1091</v>
      </c>
      <c r="D212" s="5">
        <v>44244</v>
      </c>
      <c r="E212" s="4">
        <v>2500</v>
      </c>
      <c r="G212" s="4">
        <v>25</v>
      </c>
      <c r="H212" s="4">
        <v>1040</v>
      </c>
      <c r="I212" s="4">
        <v>23</v>
      </c>
      <c r="J212" s="8">
        <v>104.5</v>
      </c>
      <c r="K212" s="4">
        <v>14</v>
      </c>
      <c r="L212" s="8">
        <v>1564.5</v>
      </c>
      <c r="M212" s="8">
        <v>1752.24</v>
      </c>
      <c r="O212" s="27">
        <v>83</v>
      </c>
      <c r="P212" s="27">
        <v>26</v>
      </c>
      <c r="Q212" s="27" t="s">
        <v>165</v>
      </c>
      <c r="R212"/>
      <c r="S212"/>
    </row>
    <row r="213" spans="3:19" x14ac:dyDescent="0.2">
      <c r="C213" s="1">
        <v>1102</v>
      </c>
      <c r="D213" s="2">
        <v>44253</v>
      </c>
      <c r="E213" s="1">
        <v>2600</v>
      </c>
      <c r="G213" s="4">
        <v>26</v>
      </c>
      <c r="H213" s="4">
        <v>1040</v>
      </c>
      <c r="I213" s="4">
        <v>23</v>
      </c>
      <c r="J213" s="8">
        <v>104.5</v>
      </c>
      <c r="K213" s="4">
        <v>14</v>
      </c>
      <c r="L213" s="8">
        <v>1564.5</v>
      </c>
      <c r="M213" s="8">
        <v>1752.24</v>
      </c>
      <c r="O213" s="27">
        <v>84</v>
      </c>
      <c r="P213" s="27">
        <v>13</v>
      </c>
      <c r="Q213" s="27" t="s">
        <v>231</v>
      </c>
      <c r="R213"/>
      <c r="S213"/>
    </row>
    <row r="214" spans="3:19" x14ac:dyDescent="0.2">
      <c r="C214" s="4">
        <v>1105</v>
      </c>
      <c r="D214" s="5">
        <v>44253</v>
      </c>
      <c r="E214" s="4">
        <v>2700</v>
      </c>
      <c r="G214" s="4">
        <v>27</v>
      </c>
      <c r="H214" s="4">
        <v>1040</v>
      </c>
      <c r="I214" s="4">
        <v>23</v>
      </c>
      <c r="J214" s="8">
        <v>104.5</v>
      </c>
      <c r="K214" s="4">
        <v>14</v>
      </c>
      <c r="L214" s="8">
        <v>1564.5</v>
      </c>
      <c r="M214" s="8">
        <v>1752.24</v>
      </c>
      <c r="O214" s="27">
        <v>85</v>
      </c>
      <c r="P214" s="27">
        <v>13</v>
      </c>
      <c r="Q214" s="27" t="s">
        <v>213</v>
      </c>
      <c r="R214"/>
      <c r="S214"/>
    </row>
    <row r="215" spans="3:19" x14ac:dyDescent="0.2">
      <c r="C215" s="1">
        <v>1107</v>
      </c>
      <c r="D215" s="2">
        <v>44260</v>
      </c>
      <c r="E215" s="1">
        <v>2800</v>
      </c>
      <c r="G215" s="4">
        <v>28</v>
      </c>
      <c r="H215" s="4">
        <v>1040</v>
      </c>
      <c r="I215" s="4">
        <v>23</v>
      </c>
      <c r="J215" s="8">
        <v>104.5</v>
      </c>
      <c r="K215" s="4">
        <v>14</v>
      </c>
      <c r="L215" s="8">
        <v>1564.5</v>
      </c>
      <c r="M215" s="8">
        <v>1752.24</v>
      </c>
      <c r="O215" s="27">
        <v>86</v>
      </c>
      <c r="P215" s="27">
        <v>13</v>
      </c>
      <c r="Q215" s="27" t="s">
        <v>214</v>
      </c>
      <c r="R215"/>
      <c r="S215"/>
    </row>
    <row r="216" spans="3:19" x14ac:dyDescent="0.2">
      <c r="C216" s="4">
        <v>1111</v>
      </c>
      <c r="D216" s="5">
        <v>44253</v>
      </c>
      <c r="E216" s="4">
        <v>2900</v>
      </c>
      <c r="G216" s="4">
        <v>29</v>
      </c>
      <c r="H216" s="4">
        <v>1040</v>
      </c>
      <c r="I216" s="4">
        <v>23</v>
      </c>
      <c r="J216" s="8">
        <v>104.5</v>
      </c>
      <c r="K216" s="4">
        <v>14</v>
      </c>
      <c r="L216" s="8">
        <v>1564.5</v>
      </c>
      <c r="M216" s="8">
        <v>1752.24</v>
      </c>
      <c r="O216" s="27">
        <v>87</v>
      </c>
      <c r="P216" s="27">
        <v>26</v>
      </c>
      <c r="Q216" s="27" t="s">
        <v>159</v>
      </c>
      <c r="R216"/>
      <c r="S216"/>
    </row>
    <row r="217" spans="3:19" x14ac:dyDescent="0.2">
      <c r="C217" s="1">
        <v>1114</v>
      </c>
      <c r="D217" s="2">
        <v>44263</v>
      </c>
      <c r="E217" s="1">
        <v>3000</v>
      </c>
      <c r="G217" s="4">
        <v>30</v>
      </c>
      <c r="H217" s="4">
        <v>1040</v>
      </c>
      <c r="I217" s="4">
        <v>23</v>
      </c>
      <c r="J217" s="8">
        <v>104.5</v>
      </c>
      <c r="K217" s="4">
        <v>14</v>
      </c>
      <c r="L217" s="8">
        <v>1564.5</v>
      </c>
      <c r="M217" s="8">
        <v>1752.24</v>
      </c>
      <c r="O217" s="27">
        <v>88</v>
      </c>
      <c r="P217" s="27">
        <v>26</v>
      </c>
      <c r="Q217" s="27" t="s">
        <v>160</v>
      </c>
      <c r="R217"/>
      <c r="S217"/>
    </row>
    <row r="218" spans="3:19" x14ac:dyDescent="0.2">
      <c r="C218" s="4">
        <v>1117</v>
      </c>
      <c r="D218" s="5">
        <v>44259</v>
      </c>
      <c r="E218" s="4">
        <v>3100</v>
      </c>
      <c r="G218" s="4">
        <v>31</v>
      </c>
      <c r="H218" s="4">
        <v>1040</v>
      </c>
      <c r="I218" s="4">
        <v>23</v>
      </c>
      <c r="J218" s="8">
        <v>104.5</v>
      </c>
      <c r="K218" s="4">
        <v>14</v>
      </c>
      <c r="L218" s="8">
        <v>1564.5</v>
      </c>
      <c r="M218" s="8">
        <v>1752.24</v>
      </c>
      <c r="O218" s="27">
        <v>89</v>
      </c>
      <c r="P218" s="27">
        <v>26</v>
      </c>
      <c r="Q218" s="27" t="s">
        <v>163</v>
      </c>
      <c r="R218"/>
      <c r="S218"/>
    </row>
    <row r="219" spans="3:19" x14ac:dyDescent="0.2">
      <c r="C219" s="1">
        <v>1119</v>
      </c>
      <c r="D219" s="2">
        <v>44259</v>
      </c>
      <c r="E219" s="1">
        <v>3200</v>
      </c>
      <c r="G219" s="4">
        <v>32</v>
      </c>
      <c r="H219" s="4">
        <v>1040</v>
      </c>
      <c r="I219" s="4">
        <v>23</v>
      </c>
      <c r="J219" s="8">
        <v>104.5</v>
      </c>
      <c r="K219" s="4">
        <v>14</v>
      </c>
      <c r="L219" s="8">
        <v>1564.5</v>
      </c>
      <c r="M219" s="8">
        <v>1752.24</v>
      </c>
      <c r="O219" s="27">
        <v>90</v>
      </c>
      <c r="P219" s="27">
        <v>28</v>
      </c>
      <c r="Q219" s="27" t="s">
        <v>168</v>
      </c>
      <c r="R219"/>
      <c r="S219"/>
    </row>
    <row r="220" spans="3:19" x14ac:dyDescent="0.2">
      <c r="C220" s="4">
        <v>1150</v>
      </c>
      <c r="D220" s="5">
        <v>44313</v>
      </c>
      <c r="E220" s="4">
        <v>3300</v>
      </c>
      <c r="G220" s="4">
        <v>33</v>
      </c>
      <c r="H220" s="4">
        <v>1040</v>
      </c>
      <c r="I220" s="4">
        <v>23</v>
      </c>
      <c r="J220" s="8">
        <v>104.5</v>
      </c>
      <c r="K220" s="4">
        <v>14</v>
      </c>
      <c r="L220" s="8">
        <v>1564.5</v>
      </c>
      <c r="M220" s="8">
        <v>1752.24</v>
      </c>
      <c r="O220" s="27">
        <v>91</v>
      </c>
      <c r="P220" s="27">
        <v>28</v>
      </c>
      <c r="Q220" s="27" t="s">
        <v>169</v>
      </c>
      <c r="R220"/>
      <c r="S220"/>
    </row>
    <row r="221" spans="3:19" x14ac:dyDescent="0.2">
      <c r="C221" s="1">
        <v>1151</v>
      </c>
      <c r="D221" s="2">
        <v>44314</v>
      </c>
      <c r="E221" s="1">
        <v>3400</v>
      </c>
      <c r="G221" s="4">
        <v>34</v>
      </c>
      <c r="H221" s="4">
        <v>1040</v>
      </c>
      <c r="I221" s="4">
        <v>23</v>
      </c>
      <c r="J221" s="8">
        <v>104.5</v>
      </c>
      <c r="K221" s="4">
        <v>14</v>
      </c>
      <c r="L221" s="8">
        <v>1564.5</v>
      </c>
      <c r="M221" s="8">
        <v>1752.24</v>
      </c>
      <c r="O221" s="27">
        <v>92</v>
      </c>
      <c r="P221" s="27">
        <v>43</v>
      </c>
      <c r="Q221" s="27" t="s">
        <v>194</v>
      </c>
      <c r="R221"/>
      <c r="S221"/>
    </row>
    <row r="222" spans="3:19" x14ac:dyDescent="0.2">
      <c r="C222" s="4">
        <v>1157</v>
      </c>
      <c r="D222" s="5">
        <v>44333</v>
      </c>
      <c r="E222" s="4">
        <v>3500</v>
      </c>
      <c r="G222" s="4">
        <v>35</v>
      </c>
      <c r="H222" s="4">
        <v>1040</v>
      </c>
      <c r="I222" s="4">
        <v>23</v>
      </c>
      <c r="J222" s="8">
        <v>104.5</v>
      </c>
      <c r="K222" s="4">
        <v>14</v>
      </c>
      <c r="L222" s="8">
        <v>1564.5</v>
      </c>
      <c r="M222" s="8">
        <v>1752.24</v>
      </c>
      <c r="O222" s="27">
        <v>93</v>
      </c>
      <c r="P222" s="27">
        <v>43</v>
      </c>
      <c r="Q222" s="27" t="s">
        <v>195</v>
      </c>
      <c r="R222"/>
      <c r="S222"/>
    </row>
    <row r="223" spans="3:19" x14ac:dyDescent="0.2">
      <c r="C223" s="1">
        <v>1160</v>
      </c>
      <c r="D223" s="2">
        <v>44334</v>
      </c>
      <c r="E223" s="1">
        <v>3600</v>
      </c>
      <c r="G223" s="4">
        <v>36</v>
      </c>
      <c r="H223" s="4">
        <v>1040</v>
      </c>
      <c r="I223" s="4">
        <v>23</v>
      </c>
      <c r="J223" s="8">
        <v>104.5</v>
      </c>
      <c r="K223" s="4">
        <v>14</v>
      </c>
      <c r="L223" s="8">
        <v>1564.5</v>
      </c>
      <c r="M223" s="8">
        <v>1752.24</v>
      </c>
      <c r="O223" s="27">
        <v>94</v>
      </c>
      <c r="P223" s="27">
        <v>27</v>
      </c>
      <c r="Q223" s="27" t="s">
        <v>166</v>
      </c>
      <c r="R223"/>
      <c r="S223"/>
    </row>
    <row r="224" spans="3:19" x14ac:dyDescent="0.2">
      <c r="C224" s="4">
        <v>1168</v>
      </c>
      <c r="D224" s="5">
        <v>44334</v>
      </c>
      <c r="E224" s="4">
        <v>3700</v>
      </c>
      <c r="G224" s="4">
        <v>37</v>
      </c>
      <c r="H224" s="4">
        <v>1040</v>
      </c>
      <c r="I224" s="4">
        <v>23</v>
      </c>
      <c r="J224" s="8">
        <v>104.5</v>
      </c>
      <c r="K224" s="4">
        <v>14</v>
      </c>
      <c r="L224" s="8">
        <v>1564.5</v>
      </c>
      <c r="M224" s="8">
        <v>1752.24</v>
      </c>
      <c r="O224" s="27">
        <v>95</v>
      </c>
      <c r="P224" s="27">
        <v>27</v>
      </c>
      <c r="Q224" s="27" t="s">
        <v>167</v>
      </c>
      <c r="R224"/>
      <c r="S224"/>
    </row>
    <row r="225" spans="3:19" x14ac:dyDescent="0.2">
      <c r="C225" s="1">
        <v>1169</v>
      </c>
      <c r="D225" s="2">
        <v>44334</v>
      </c>
      <c r="E225" s="1">
        <v>3800</v>
      </c>
      <c r="G225" s="1">
        <v>38</v>
      </c>
      <c r="H225" s="1">
        <v>1042</v>
      </c>
      <c r="I225" s="1">
        <v>28</v>
      </c>
      <c r="J225" s="9">
        <v>1040</v>
      </c>
      <c r="K225" s="1">
        <v>1</v>
      </c>
      <c r="L225" s="9">
        <v>1040</v>
      </c>
      <c r="M225" s="9">
        <v>1164.8</v>
      </c>
      <c r="O225" s="27">
        <v>96</v>
      </c>
      <c r="P225" s="27">
        <v>18</v>
      </c>
      <c r="Q225" s="27" t="s">
        <v>221</v>
      </c>
      <c r="R225"/>
      <c r="S225"/>
    </row>
    <row r="226" spans="3:19" x14ac:dyDescent="0.2">
      <c r="C226" s="4">
        <v>1170</v>
      </c>
      <c r="D226" s="5">
        <v>44334</v>
      </c>
      <c r="E226" s="4">
        <v>3900</v>
      </c>
      <c r="G226" s="4">
        <v>39</v>
      </c>
      <c r="H226" s="4">
        <v>1043</v>
      </c>
      <c r="I226" s="4">
        <v>24</v>
      </c>
      <c r="J226" s="8">
        <v>1272</v>
      </c>
      <c r="K226" s="4">
        <v>1</v>
      </c>
      <c r="L226" s="8">
        <v>1272</v>
      </c>
      <c r="M226" s="8">
        <v>1424.6399999999999</v>
      </c>
      <c r="O226" s="27">
        <v>97</v>
      </c>
      <c r="P226" s="27">
        <v>18</v>
      </c>
      <c r="Q226" s="27" t="s">
        <v>222</v>
      </c>
      <c r="R226"/>
      <c r="S226"/>
    </row>
    <row r="227" spans="3:19" x14ac:dyDescent="0.2">
      <c r="C227" s="1">
        <v>1171</v>
      </c>
      <c r="D227" s="2">
        <v>44334</v>
      </c>
      <c r="E227" s="1">
        <v>4000</v>
      </c>
      <c r="G227" s="1">
        <v>40</v>
      </c>
      <c r="H227" s="1">
        <v>1044</v>
      </c>
      <c r="I227" s="1">
        <v>9</v>
      </c>
      <c r="J227" s="9">
        <v>69.53</v>
      </c>
      <c r="K227" s="1">
        <v>4</v>
      </c>
      <c r="L227" s="9">
        <v>317.88</v>
      </c>
      <c r="M227" s="9">
        <v>356.0256</v>
      </c>
      <c r="O227" s="27">
        <v>98</v>
      </c>
      <c r="P227" s="27">
        <v>48</v>
      </c>
      <c r="Q227" s="27" t="s">
        <v>206</v>
      </c>
      <c r="R227"/>
      <c r="S227"/>
    </row>
    <row r="228" spans="3:19" x14ac:dyDescent="0.2">
      <c r="C228" s="4">
        <v>1173</v>
      </c>
      <c r="D228" s="5">
        <v>44334</v>
      </c>
      <c r="E228" s="4">
        <v>4100</v>
      </c>
      <c r="G228" s="1">
        <v>41</v>
      </c>
      <c r="H228" s="1">
        <v>1044</v>
      </c>
      <c r="I228" s="1">
        <v>9</v>
      </c>
      <c r="J228" s="9">
        <v>69.53</v>
      </c>
      <c r="K228" s="1">
        <v>4</v>
      </c>
      <c r="L228" s="9">
        <v>317.88</v>
      </c>
      <c r="M228" s="9">
        <v>356.0256</v>
      </c>
      <c r="O228" s="27">
        <v>99</v>
      </c>
      <c r="P228" s="27">
        <v>48</v>
      </c>
      <c r="Q228" s="27" t="s">
        <v>207</v>
      </c>
      <c r="R228"/>
      <c r="S228"/>
    </row>
    <row r="229" spans="3:19" x14ac:dyDescent="0.2">
      <c r="G229" s="1">
        <v>42</v>
      </c>
      <c r="H229" s="1">
        <v>1044</v>
      </c>
      <c r="I229" s="1">
        <v>10</v>
      </c>
      <c r="J229" s="9">
        <v>89.41</v>
      </c>
      <c r="K229" s="1">
        <v>4</v>
      </c>
      <c r="L229" s="9">
        <v>317.88</v>
      </c>
      <c r="M229" s="9">
        <v>356.0256</v>
      </c>
      <c r="O229" s="27">
        <v>100</v>
      </c>
      <c r="P229" s="27">
        <v>18</v>
      </c>
      <c r="Q229" s="27" t="s">
        <v>223</v>
      </c>
      <c r="R229"/>
      <c r="S229"/>
    </row>
    <row r="230" spans="3:19" x14ac:dyDescent="0.2">
      <c r="G230" s="1">
        <v>43</v>
      </c>
      <c r="H230" s="1">
        <v>1044</v>
      </c>
      <c r="I230" s="1">
        <v>10</v>
      </c>
      <c r="J230" s="9">
        <v>89.41</v>
      </c>
      <c r="K230" s="1">
        <v>4</v>
      </c>
      <c r="L230" s="9">
        <v>317.88</v>
      </c>
      <c r="M230" s="9">
        <v>356.0256</v>
      </c>
      <c r="O230" s="27">
        <v>101</v>
      </c>
      <c r="P230" s="27">
        <v>39</v>
      </c>
      <c r="Q230" s="27" t="s">
        <v>189</v>
      </c>
      <c r="R230"/>
      <c r="S230"/>
    </row>
    <row r="231" spans="3:19" x14ac:dyDescent="0.2">
      <c r="G231" s="4">
        <v>44</v>
      </c>
      <c r="H231" s="4">
        <v>1046</v>
      </c>
      <c r="I231" s="4">
        <v>7</v>
      </c>
      <c r="J231" s="8">
        <v>1435</v>
      </c>
      <c r="K231" s="4">
        <v>2</v>
      </c>
      <c r="L231" s="8">
        <v>5370</v>
      </c>
      <c r="M231" s="8">
        <v>6014.4</v>
      </c>
      <c r="O231" s="27">
        <v>102</v>
      </c>
      <c r="P231" s="27">
        <v>39</v>
      </c>
      <c r="Q231" s="27" t="s">
        <v>190</v>
      </c>
      <c r="R231"/>
      <c r="S231"/>
    </row>
    <row r="232" spans="3:19" x14ac:dyDescent="0.2">
      <c r="G232" s="4">
        <v>45</v>
      </c>
      <c r="H232" s="4">
        <v>1046</v>
      </c>
      <c r="I232" s="4">
        <v>7</v>
      </c>
      <c r="J232" s="8">
        <v>1435</v>
      </c>
      <c r="K232" s="4">
        <v>2</v>
      </c>
      <c r="L232" s="8">
        <v>5370</v>
      </c>
      <c r="M232" s="8">
        <v>6014.4</v>
      </c>
      <c r="O232" s="27">
        <v>103</v>
      </c>
      <c r="P232" s="27">
        <v>25</v>
      </c>
      <c r="Q232" s="27" t="s">
        <v>230</v>
      </c>
      <c r="R232"/>
      <c r="S232"/>
    </row>
    <row r="233" spans="3:19" x14ac:dyDescent="0.2">
      <c r="G233" s="4">
        <v>46</v>
      </c>
      <c r="H233" s="4">
        <v>1046</v>
      </c>
      <c r="I233" s="4">
        <v>42</v>
      </c>
      <c r="J233" s="8">
        <v>1250</v>
      </c>
      <c r="K233" s="4">
        <v>2</v>
      </c>
      <c r="L233" s="8">
        <v>5370</v>
      </c>
      <c r="M233" s="8">
        <v>6014.4</v>
      </c>
      <c r="O233" s="27">
        <v>104</v>
      </c>
      <c r="P233" s="27">
        <v>40</v>
      </c>
      <c r="Q233" s="27" t="s">
        <v>96</v>
      </c>
      <c r="R233"/>
      <c r="S233"/>
    </row>
    <row r="234" spans="3:19" x14ac:dyDescent="0.2">
      <c r="G234" s="4">
        <v>47</v>
      </c>
      <c r="H234" s="4">
        <v>1046</v>
      </c>
      <c r="I234" s="4">
        <v>42</v>
      </c>
      <c r="J234" s="8">
        <v>1250</v>
      </c>
      <c r="K234" s="4">
        <v>2</v>
      </c>
      <c r="L234" s="8">
        <v>5370</v>
      </c>
      <c r="M234" s="8">
        <v>6014.4</v>
      </c>
      <c r="O234" s="27">
        <v>105</v>
      </c>
      <c r="P234" s="27">
        <v>35</v>
      </c>
      <c r="Q234" s="27" t="s">
        <v>181</v>
      </c>
      <c r="R234"/>
      <c r="S234"/>
    </row>
    <row r="235" spans="3:19" x14ac:dyDescent="0.2">
      <c r="G235" s="1">
        <v>48</v>
      </c>
      <c r="H235" s="1">
        <v>1048</v>
      </c>
      <c r="I235" s="1">
        <v>14</v>
      </c>
      <c r="J235" s="9">
        <v>1090.9100000000001</v>
      </c>
      <c r="K235" s="1">
        <v>1</v>
      </c>
      <c r="L235" s="9">
        <v>1090.9100000000001</v>
      </c>
      <c r="M235" s="9">
        <v>1221.8192000000001</v>
      </c>
      <c r="O235" s="27">
        <v>106</v>
      </c>
      <c r="P235" s="27">
        <v>46</v>
      </c>
      <c r="Q235" s="27" t="s">
        <v>199</v>
      </c>
      <c r="R235"/>
      <c r="S235"/>
    </row>
    <row r="236" spans="3:19" x14ac:dyDescent="0.2">
      <c r="G236" s="4">
        <v>49</v>
      </c>
      <c r="H236" s="4">
        <v>1049</v>
      </c>
      <c r="I236" s="4">
        <v>18</v>
      </c>
      <c r="J236" s="8">
        <v>710</v>
      </c>
      <c r="K236" s="4">
        <v>1</v>
      </c>
      <c r="L236" s="8">
        <v>1880</v>
      </c>
      <c r="M236" s="8">
        <v>2105.6</v>
      </c>
      <c r="O236" s="27">
        <v>107</v>
      </c>
      <c r="P236" s="27">
        <v>46</v>
      </c>
      <c r="Q236" s="27" t="s">
        <v>200</v>
      </c>
      <c r="R236"/>
      <c r="S236"/>
    </row>
    <row r="237" spans="3:19" x14ac:dyDescent="0.2">
      <c r="G237" s="4">
        <v>50</v>
      </c>
      <c r="H237" s="4">
        <v>1049</v>
      </c>
      <c r="I237" s="4">
        <v>20</v>
      </c>
      <c r="J237" s="8">
        <v>1170</v>
      </c>
      <c r="K237" s="4">
        <v>1</v>
      </c>
      <c r="L237" s="8">
        <v>1880</v>
      </c>
      <c r="M237" s="8">
        <v>2105.6</v>
      </c>
      <c r="O237" s="27">
        <v>108</v>
      </c>
      <c r="P237" s="27">
        <v>47</v>
      </c>
      <c r="Q237" s="27" t="s">
        <v>201</v>
      </c>
      <c r="R237"/>
      <c r="S237"/>
    </row>
    <row r="238" spans="3:19" x14ac:dyDescent="0.2">
      <c r="G238" s="1">
        <v>51</v>
      </c>
      <c r="H238" s="1">
        <v>1051</v>
      </c>
      <c r="I238" s="1">
        <v>45</v>
      </c>
      <c r="J238" s="9">
        <v>553.95000000000005</v>
      </c>
      <c r="K238" s="1">
        <v>1</v>
      </c>
      <c r="L238" s="9">
        <v>553.95000000000005</v>
      </c>
      <c r="M238" s="9">
        <v>620.42400000000009</v>
      </c>
      <c r="O238" s="27">
        <v>109</v>
      </c>
      <c r="P238" s="27">
        <v>47</v>
      </c>
      <c r="Q238" s="27" t="s">
        <v>202</v>
      </c>
      <c r="R238"/>
      <c r="S238"/>
    </row>
    <row r="239" spans="3:19" x14ac:dyDescent="0.2">
      <c r="G239" s="4">
        <v>52</v>
      </c>
      <c r="H239" s="4">
        <v>1052</v>
      </c>
      <c r="I239" s="4">
        <v>48</v>
      </c>
      <c r="J239" s="8">
        <v>1435</v>
      </c>
      <c r="K239" s="4">
        <v>1</v>
      </c>
      <c r="L239" s="8">
        <v>1435</v>
      </c>
      <c r="M239" s="8">
        <v>1607.2</v>
      </c>
      <c r="O239" s="27">
        <v>110</v>
      </c>
      <c r="P239" s="27">
        <v>47</v>
      </c>
      <c r="Q239" s="27" t="s">
        <v>203</v>
      </c>
      <c r="R239"/>
      <c r="S239"/>
    </row>
    <row r="240" spans="3:19" x14ac:dyDescent="0.2">
      <c r="G240" s="1">
        <v>53</v>
      </c>
      <c r="H240" s="1">
        <v>1054</v>
      </c>
      <c r="I240" s="1">
        <v>16</v>
      </c>
      <c r="J240" s="9">
        <v>226.07</v>
      </c>
      <c r="K240" s="1">
        <v>3</v>
      </c>
      <c r="L240" s="9">
        <v>1747.3400000000001</v>
      </c>
      <c r="M240" s="9">
        <v>1957.0208000000002</v>
      </c>
      <c r="O240" s="27">
        <v>111</v>
      </c>
      <c r="P240" s="27">
        <v>47</v>
      </c>
      <c r="Q240" s="27" t="s">
        <v>204</v>
      </c>
      <c r="R240"/>
      <c r="S240"/>
    </row>
    <row r="241" spans="7:19" x14ac:dyDescent="0.2">
      <c r="G241" s="1">
        <v>54</v>
      </c>
      <c r="H241" s="1">
        <v>1054</v>
      </c>
      <c r="I241" s="1">
        <v>16</v>
      </c>
      <c r="J241" s="9">
        <v>226.07</v>
      </c>
      <c r="K241" s="1">
        <v>3</v>
      </c>
      <c r="L241" s="9">
        <v>1747.3400000000001</v>
      </c>
      <c r="M241" s="9">
        <v>1957.0208000000002</v>
      </c>
      <c r="O241" s="27">
        <v>112</v>
      </c>
      <c r="P241" s="27">
        <v>1</v>
      </c>
      <c r="Q241" s="27" t="s">
        <v>105</v>
      </c>
      <c r="R241"/>
      <c r="S241"/>
    </row>
    <row r="242" spans="7:19" x14ac:dyDescent="0.2">
      <c r="G242" s="1">
        <v>55</v>
      </c>
      <c r="H242" s="1">
        <v>1054</v>
      </c>
      <c r="I242" s="1">
        <v>16</v>
      </c>
      <c r="J242" s="9">
        <v>226.07</v>
      </c>
      <c r="K242" s="1">
        <v>3</v>
      </c>
      <c r="L242" s="9">
        <v>1747.3400000000001</v>
      </c>
      <c r="M242" s="9">
        <v>1957.0208000000002</v>
      </c>
      <c r="O242" s="27">
        <v>113</v>
      </c>
      <c r="P242" s="27">
        <v>1</v>
      </c>
      <c r="Q242" s="27" t="s">
        <v>124</v>
      </c>
      <c r="R242"/>
      <c r="S242"/>
    </row>
    <row r="243" spans="7:19" x14ac:dyDescent="0.2">
      <c r="G243" s="1">
        <v>56</v>
      </c>
      <c r="H243" s="1">
        <v>1054</v>
      </c>
      <c r="I243" s="1">
        <v>17</v>
      </c>
      <c r="J243" s="9">
        <v>172.63</v>
      </c>
      <c r="K243" s="1">
        <v>1</v>
      </c>
      <c r="L243" s="9">
        <v>1747.3400000000001</v>
      </c>
      <c r="M243" s="9">
        <v>1957.0208000000002</v>
      </c>
      <c r="O243" s="27">
        <v>114</v>
      </c>
      <c r="P243" s="27">
        <v>41</v>
      </c>
      <c r="Q243" s="27" t="s">
        <v>191</v>
      </c>
      <c r="R243"/>
      <c r="S243"/>
    </row>
    <row r="244" spans="7:19" x14ac:dyDescent="0.2">
      <c r="G244" s="1">
        <v>57</v>
      </c>
      <c r="H244" s="1">
        <v>1054</v>
      </c>
      <c r="I244" s="1">
        <v>19</v>
      </c>
      <c r="J244" s="9">
        <v>448.25</v>
      </c>
      <c r="K244" s="1">
        <v>2</v>
      </c>
      <c r="L244" s="9">
        <v>1747.3400000000001</v>
      </c>
      <c r="M244" s="9">
        <v>1957.0208000000002</v>
      </c>
      <c r="O244" s="27">
        <v>115</v>
      </c>
      <c r="P244" s="27">
        <v>4</v>
      </c>
      <c r="Q244" s="27" t="s">
        <v>209</v>
      </c>
      <c r="R244"/>
      <c r="S244"/>
    </row>
    <row r="245" spans="7:19" x14ac:dyDescent="0.2">
      <c r="G245" s="1">
        <v>58</v>
      </c>
      <c r="H245" s="1">
        <v>1054</v>
      </c>
      <c r="I245" s="1">
        <v>19</v>
      </c>
      <c r="J245" s="9">
        <v>448.25</v>
      </c>
      <c r="K245" s="1">
        <v>2</v>
      </c>
      <c r="L245" s="9">
        <v>1747.3400000000001</v>
      </c>
      <c r="M245" s="9">
        <v>1957.0208000000002</v>
      </c>
      <c r="O245" s="27">
        <v>116</v>
      </c>
      <c r="P245" s="27">
        <v>3</v>
      </c>
      <c r="Q245" s="27" t="s">
        <v>208</v>
      </c>
      <c r="R245"/>
      <c r="S245"/>
    </row>
    <row r="246" spans="7:19" x14ac:dyDescent="0.2">
      <c r="G246" s="4">
        <v>59</v>
      </c>
      <c r="H246" s="4">
        <v>1056</v>
      </c>
      <c r="I246" s="4">
        <v>30</v>
      </c>
      <c r="J246" s="8">
        <v>1842</v>
      </c>
      <c r="K246" s="4">
        <v>2</v>
      </c>
      <c r="L246" s="8">
        <v>7666</v>
      </c>
      <c r="M246" s="8">
        <v>8585.92</v>
      </c>
      <c r="O246" s="27">
        <v>117</v>
      </c>
      <c r="P246" s="27">
        <v>2</v>
      </c>
      <c r="Q246" s="27" t="s">
        <v>125</v>
      </c>
      <c r="R246"/>
      <c r="S246"/>
    </row>
    <row r="247" spans="7:19" x14ac:dyDescent="0.2">
      <c r="G247" s="4">
        <v>60</v>
      </c>
      <c r="H247" s="4">
        <v>1056</v>
      </c>
      <c r="I247" s="4">
        <v>30</v>
      </c>
      <c r="J247" s="8">
        <v>1842</v>
      </c>
      <c r="K247" s="4">
        <v>2</v>
      </c>
      <c r="L247" s="8">
        <v>7666</v>
      </c>
      <c r="M247" s="8">
        <v>8585.92</v>
      </c>
      <c r="O247" s="27">
        <v>118</v>
      </c>
      <c r="P247" s="27">
        <v>2</v>
      </c>
      <c r="Q247" s="27" t="s">
        <v>126</v>
      </c>
      <c r="R247"/>
      <c r="S247"/>
    </row>
    <row r="248" spans="7:19" x14ac:dyDescent="0.2">
      <c r="G248" s="4">
        <v>61</v>
      </c>
      <c r="H248" s="4">
        <v>1056</v>
      </c>
      <c r="I248" s="4">
        <v>36</v>
      </c>
      <c r="J248" s="8">
        <v>1991</v>
      </c>
      <c r="K248" s="4">
        <v>2</v>
      </c>
      <c r="L248" s="8">
        <v>7666</v>
      </c>
      <c r="M248" s="8">
        <v>8585.92</v>
      </c>
      <c r="O248" s="27">
        <v>119</v>
      </c>
      <c r="P248" s="27">
        <v>2</v>
      </c>
      <c r="Q248" s="27" t="s">
        <v>127</v>
      </c>
      <c r="R248"/>
      <c r="S248"/>
    </row>
    <row r="249" spans="7:19" x14ac:dyDescent="0.2">
      <c r="G249" s="4">
        <v>62</v>
      </c>
      <c r="H249" s="4">
        <v>1056</v>
      </c>
      <c r="I249" s="4">
        <v>36</v>
      </c>
      <c r="J249" s="8">
        <v>1991</v>
      </c>
      <c r="K249" s="4">
        <v>2</v>
      </c>
      <c r="L249" s="8">
        <v>7666</v>
      </c>
      <c r="M249" s="8">
        <v>8585.92</v>
      </c>
      <c r="O249" s="27">
        <v>120</v>
      </c>
      <c r="P249" s="27">
        <v>2</v>
      </c>
      <c r="Q249" s="27" t="s">
        <v>128</v>
      </c>
      <c r="R249"/>
      <c r="S249"/>
    </row>
    <row r="250" spans="7:19" x14ac:dyDescent="0.2">
      <c r="G250" s="1">
        <v>63</v>
      </c>
      <c r="H250" s="1">
        <v>1057</v>
      </c>
      <c r="I250" s="1">
        <v>31</v>
      </c>
      <c r="J250" s="9">
        <v>2605</v>
      </c>
      <c r="K250" s="1">
        <v>2</v>
      </c>
      <c r="L250" s="9">
        <v>5210</v>
      </c>
      <c r="M250" s="9">
        <v>5835.2</v>
      </c>
      <c r="Q250" s="7"/>
      <c r="S250"/>
    </row>
    <row r="251" spans="7:19" x14ac:dyDescent="0.2">
      <c r="G251" s="1">
        <v>64</v>
      </c>
      <c r="H251" s="1">
        <v>1057</v>
      </c>
      <c r="I251" s="1">
        <v>31</v>
      </c>
      <c r="J251" s="9">
        <v>2605</v>
      </c>
      <c r="K251" s="1">
        <v>2</v>
      </c>
      <c r="L251" s="9">
        <v>5210</v>
      </c>
      <c r="M251" s="9">
        <v>5835.2</v>
      </c>
      <c r="Q251" s="7"/>
      <c r="S251"/>
    </row>
    <row r="252" spans="7:19" x14ac:dyDescent="0.2">
      <c r="G252" s="4">
        <v>65</v>
      </c>
      <c r="H252" s="4">
        <v>1058</v>
      </c>
      <c r="I252" s="4">
        <v>35</v>
      </c>
      <c r="J252" s="8">
        <v>1350</v>
      </c>
      <c r="K252" s="4">
        <v>1</v>
      </c>
      <c r="L252" s="8">
        <v>0</v>
      </c>
      <c r="M252" s="8">
        <v>0</v>
      </c>
      <c r="Q252" s="7"/>
      <c r="S252"/>
    </row>
    <row r="253" spans="7:19" x14ac:dyDescent="0.2">
      <c r="G253" s="4">
        <v>66</v>
      </c>
      <c r="H253" s="4">
        <v>1058</v>
      </c>
      <c r="I253" s="4">
        <v>35</v>
      </c>
      <c r="J253" s="8">
        <v>1350</v>
      </c>
      <c r="K253" s="4">
        <v>-1</v>
      </c>
      <c r="L253" s="8">
        <v>0</v>
      </c>
      <c r="M253" s="8">
        <v>0</v>
      </c>
      <c r="Q253" s="7"/>
      <c r="S253"/>
    </row>
    <row r="254" spans="7:19" x14ac:dyDescent="0.2">
      <c r="G254" s="1">
        <v>67</v>
      </c>
      <c r="H254" s="1">
        <v>1064</v>
      </c>
      <c r="I254" s="1">
        <v>29</v>
      </c>
      <c r="J254" s="9">
        <v>1435</v>
      </c>
      <c r="K254" s="1">
        <v>-2</v>
      </c>
      <c r="L254" s="9">
        <v>-2870</v>
      </c>
      <c r="M254" s="9">
        <v>-3214.4</v>
      </c>
      <c r="Q254" s="7"/>
      <c r="S254"/>
    </row>
    <row r="255" spans="7:19" x14ac:dyDescent="0.2">
      <c r="G255" s="1">
        <v>68</v>
      </c>
      <c r="H255" s="1">
        <v>1064</v>
      </c>
      <c r="I255" s="1">
        <v>29</v>
      </c>
      <c r="J255" s="9">
        <v>1435</v>
      </c>
      <c r="K255" s="1">
        <v>-2</v>
      </c>
      <c r="L255" s="9">
        <v>-2870</v>
      </c>
      <c r="M255" s="9">
        <v>-3214.4</v>
      </c>
      <c r="Q255" s="7"/>
      <c r="S255"/>
    </row>
    <row r="256" spans="7:19" x14ac:dyDescent="0.2">
      <c r="G256" s="4">
        <v>69</v>
      </c>
      <c r="H256" s="4">
        <v>1089</v>
      </c>
      <c r="I256" s="4">
        <v>33</v>
      </c>
      <c r="J256" s="8">
        <v>358.74</v>
      </c>
      <c r="K256" s="4">
        <v>-2</v>
      </c>
      <c r="L256" s="8">
        <v>-717.48</v>
      </c>
      <c r="M256" s="8">
        <v>-803.57760000000007</v>
      </c>
      <c r="Q256" s="7"/>
      <c r="S256"/>
    </row>
    <row r="257" spans="7:19" x14ac:dyDescent="0.2">
      <c r="G257" s="4">
        <v>70</v>
      </c>
      <c r="H257" s="4">
        <v>1089</v>
      </c>
      <c r="I257" s="4">
        <v>33</v>
      </c>
      <c r="J257" s="8">
        <v>358.74</v>
      </c>
      <c r="K257" s="4">
        <v>-2</v>
      </c>
      <c r="L257" s="8">
        <v>-717.48</v>
      </c>
      <c r="M257" s="8">
        <v>-803.57760000000007</v>
      </c>
      <c r="Q257" s="7"/>
      <c r="S257"/>
    </row>
    <row r="258" spans="7:19" x14ac:dyDescent="0.2">
      <c r="G258" s="1">
        <v>71</v>
      </c>
      <c r="H258" s="1">
        <v>1090</v>
      </c>
      <c r="I258" s="1">
        <v>8</v>
      </c>
      <c r="J258" s="9">
        <v>2000</v>
      </c>
      <c r="K258" s="1">
        <v>4</v>
      </c>
      <c r="L258" s="9">
        <v>8000</v>
      </c>
      <c r="M258" s="9">
        <v>8960</v>
      </c>
      <c r="Q258" s="7"/>
      <c r="S258"/>
    </row>
    <row r="259" spans="7:19" x14ac:dyDescent="0.2">
      <c r="G259" s="1">
        <v>72</v>
      </c>
      <c r="H259" s="1">
        <v>1090</v>
      </c>
      <c r="I259" s="1">
        <v>8</v>
      </c>
      <c r="J259" s="9">
        <v>2000</v>
      </c>
      <c r="K259" s="1">
        <v>4</v>
      </c>
      <c r="L259" s="9">
        <v>8000</v>
      </c>
      <c r="M259" s="9">
        <v>8960</v>
      </c>
      <c r="Q259" s="7"/>
      <c r="S259"/>
    </row>
    <row r="260" spans="7:19" x14ac:dyDescent="0.2">
      <c r="G260" s="1">
        <v>73</v>
      </c>
      <c r="H260" s="1">
        <v>1090</v>
      </c>
      <c r="I260" s="1">
        <v>8</v>
      </c>
      <c r="J260" s="9">
        <v>2000</v>
      </c>
      <c r="K260" s="1">
        <v>4</v>
      </c>
      <c r="L260" s="9">
        <v>8000</v>
      </c>
      <c r="M260" s="9">
        <v>8960</v>
      </c>
      <c r="Q260" s="7"/>
      <c r="S260"/>
    </row>
    <row r="261" spans="7:19" x14ac:dyDescent="0.2">
      <c r="G261" s="1">
        <v>74</v>
      </c>
      <c r="H261" s="1">
        <v>1090</v>
      </c>
      <c r="I261" s="1">
        <v>8</v>
      </c>
      <c r="J261" s="9">
        <v>2000</v>
      </c>
      <c r="K261" s="1">
        <v>4</v>
      </c>
      <c r="L261" s="9">
        <v>8000</v>
      </c>
      <c r="M261" s="9">
        <v>8960</v>
      </c>
      <c r="Q261" s="7"/>
      <c r="S261"/>
    </row>
    <row r="262" spans="7:19" x14ac:dyDescent="0.2">
      <c r="G262" s="4">
        <v>75</v>
      </c>
      <c r="H262" s="4">
        <v>1091</v>
      </c>
      <c r="I262" s="4">
        <v>11</v>
      </c>
      <c r="J262" s="8">
        <v>6665.33</v>
      </c>
      <c r="K262" s="4">
        <v>3</v>
      </c>
      <c r="L262" s="8">
        <v>19395.989999999998</v>
      </c>
      <c r="M262" s="8">
        <v>21723.5088</v>
      </c>
      <c r="Q262" s="7"/>
      <c r="S262"/>
    </row>
    <row r="263" spans="7:19" x14ac:dyDescent="0.2">
      <c r="G263" s="4">
        <v>76</v>
      </c>
      <c r="H263" s="4">
        <v>1091</v>
      </c>
      <c r="I263" s="4">
        <v>11</v>
      </c>
      <c r="J263" s="8">
        <v>6665.33</v>
      </c>
      <c r="K263" s="4">
        <v>3</v>
      </c>
      <c r="L263" s="8">
        <v>19395.989999999998</v>
      </c>
      <c r="M263" s="8">
        <v>21723.5088</v>
      </c>
      <c r="Q263" s="7"/>
      <c r="S263"/>
    </row>
    <row r="264" spans="7:19" x14ac:dyDescent="0.2">
      <c r="G264" s="4">
        <v>77</v>
      </c>
      <c r="H264" s="4">
        <v>1091</v>
      </c>
      <c r="I264" s="4">
        <v>12</v>
      </c>
      <c r="J264" s="8">
        <v>6065.33</v>
      </c>
      <c r="K264" s="4">
        <v>3</v>
      </c>
      <c r="L264" s="8">
        <v>19395.989999999998</v>
      </c>
      <c r="M264" s="8">
        <v>21723.5088</v>
      </c>
      <c r="Q264" s="7"/>
      <c r="S264"/>
    </row>
    <row r="265" spans="7:19" x14ac:dyDescent="0.2">
      <c r="G265" s="1">
        <v>78</v>
      </c>
      <c r="H265" s="1">
        <v>1102</v>
      </c>
      <c r="I265" s="1">
        <v>26</v>
      </c>
      <c r="J265" s="9">
        <v>374.63</v>
      </c>
      <c r="K265" s="1">
        <v>6</v>
      </c>
      <c r="L265" s="9">
        <v>2247.7800000000002</v>
      </c>
      <c r="M265" s="9">
        <v>2517.5136000000007</v>
      </c>
      <c r="Q265" s="7"/>
      <c r="S265"/>
    </row>
    <row r="266" spans="7:19" x14ac:dyDescent="0.2">
      <c r="G266" s="1">
        <v>79</v>
      </c>
      <c r="H266" s="1">
        <v>1102</v>
      </c>
      <c r="I266" s="1">
        <v>26</v>
      </c>
      <c r="J266" s="9">
        <v>374.63</v>
      </c>
      <c r="K266" s="1">
        <v>6</v>
      </c>
      <c r="L266" s="9">
        <v>2247.7800000000002</v>
      </c>
      <c r="M266" s="9">
        <v>2517.5136000000002</v>
      </c>
      <c r="Q266" s="7"/>
      <c r="S266"/>
    </row>
    <row r="267" spans="7:19" x14ac:dyDescent="0.2">
      <c r="G267" s="1">
        <v>80</v>
      </c>
      <c r="H267" s="1">
        <v>1102</v>
      </c>
      <c r="I267" s="1">
        <v>26</v>
      </c>
      <c r="J267" s="9">
        <v>374.63</v>
      </c>
      <c r="K267" s="1">
        <v>6</v>
      </c>
      <c r="L267" s="9">
        <v>2247.7800000000002</v>
      </c>
      <c r="M267" s="9">
        <v>2517.5136000000002</v>
      </c>
      <c r="Q267" s="7"/>
      <c r="S267"/>
    </row>
    <row r="268" spans="7:19" x14ac:dyDescent="0.2">
      <c r="G268" s="1">
        <v>81</v>
      </c>
      <c r="H268" s="1">
        <v>1102</v>
      </c>
      <c r="I268" s="1">
        <v>26</v>
      </c>
      <c r="J268" s="9">
        <v>374.63</v>
      </c>
      <c r="K268" s="1">
        <v>6</v>
      </c>
      <c r="L268" s="9">
        <v>2247.7800000000002</v>
      </c>
      <c r="M268" s="9">
        <v>2517.5136000000002</v>
      </c>
      <c r="Q268" s="7"/>
      <c r="S268"/>
    </row>
    <row r="269" spans="7:19" x14ac:dyDescent="0.2">
      <c r="G269" s="1">
        <v>82</v>
      </c>
      <c r="H269" s="1">
        <v>1102</v>
      </c>
      <c r="I269" s="1">
        <v>26</v>
      </c>
      <c r="J269" s="9">
        <v>374.63</v>
      </c>
      <c r="K269" s="1">
        <v>6</v>
      </c>
      <c r="L269" s="9">
        <v>2247.7800000000002</v>
      </c>
      <c r="M269" s="9">
        <v>2517.5136000000002</v>
      </c>
      <c r="Q269" s="7"/>
      <c r="S269"/>
    </row>
    <row r="270" spans="7:19" x14ac:dyDescent="0.2">
      <c r="G270" s="1">
        <v>83</v>
      </c>
      <c r="H270" s="1">
        <v>1102</v>
      </c>
      <c r="I270" s="1">
        <v>26</v>
      </c>
      <c r="J270" s="9">
        <v>374.63</v>
      </c>
      <c r="K270" s="1">
        <v>6</v>
      </c>
      <c r="L270" s="9">
        <v>2247.7800000000002</v>
      </c>
      <c r="M270" s="9">
        <v>2517.5136000000002</v>
      </c>
      <c r="Q270" s="7"/>
      <c r="S270"/>
    </row>
    <row r="271" spans="7:19" x14ac:dyDescent="0.2">
      <c r="G271" s="4">
        <v>84</v>
      </c>
      <c r="H271" s="4">
        <v>1105</v>
      </c>
      <c r="I271" s="4">
        <v>13</v>
      </c>
      <c r="J271" s="8">
        <v>499.5</v>
      </c>
      <c r="K271" s="4">
        <v>3</v>
      </c>
      <c r="L271" s="8">
        <v>1498.5</v>
      </c>
      <c r="M271" s="8">
        <v>1678.32</v>
      </c>
      <c r="Q271" s="7"/>
      <c r="S271"/>
    </row>
    <row r="272" spans="7:19" x14ac:dyDescent="0.2">
      <c r="G272" s="4">
        <v>85</v>
      </c>
      <c r="H272" s="4">
        <v>1105</v>
      </c>
      <c r="I272" s="4">
        <v>13</v>
      </c>
      <c r="J272" s="8">
        <v>499.5</v>
      </c>
      <c r="K272" s="4">
        <v>3</v>
      </c>
      <c r="L272" s="8">
        <v>1498.5</v>
      </c>
      <c r="M272" s="8">
        <v>1678.32</v>
      </c>
      <c r="Q272" s="7"/>
      <c r="S272"/>
    </row>
    <row r="273" spans="7:19" x14ac:dyDescent="0.2">
      <c r="G273" s="4">
        <v>86</v>
      </c>
      <c r="H273" s="4">
        <v>1105</v>
      </c>
      <c r="I273" s="4">
        <v>13</v>
      </c>
      <c r="J273" s="8">
        <v>499.5</v>
      </c>
      <c r="K273" s="4">
        <v>3</v>
      </c>
      <c r="L273" s="8">
        <v>1498.5</v>
      </c>
      <c r="M273" s="8">
        <v>1678.32</v>
      </c>
      <c r="Q273" s="7"/>
      <c r="S273"/>
    </row>
    <row r="274" spans="7:19" x14ac:dyDescent="0.2">
      <c r="G274" s="1">
        <v>87</v>
      </c>
      <c r="H274" s="1">
        <v>1107</v>
      </c>
      <c r="I274" s="1">
        <v>26</v>
      </c>
      <c r="J274" s="9">
        <v>374.63</v>
      </c>
      <c r="K274" s="1">
        <v>3</v>
      </c>
      <c r="L274" s="9">
        <v>1123.8899999999999</v>
      </c>
      <c r="M274" s="9">
        <v>1258.7567999999999</v>
      </c>
      <c r="Q274" s="7"/>
      <c r="S274"/>
    </row>
    <row r="275" spans="7:19" x14ac:dyDescent="0.2">
      <c r="G275" s="1">
        <v>88</v>
      </c>
      <c r="H275" s="1">
        <v>1107</v>
      </c>
      <c r="I275" s="1">
        <v>26</v>
      </c>
      <c r="J275" s="9">
        <v>374.63</v>
      </c>
      <c r="K275" s="1">
        <v>3</v>
      </c>
      <c r="L275" s="9">
        <v>1123.8899999999999</v>
      </c>
      <c r="M275" s="9">
        <v>1258.7567999999999</v>
      </c>
      <c r="Q275" s="7"/>
      <c r="S275"/>
    </row>
    <row r="276" spans="7:19" x14ac:dyDescent="0.2">
      <c r="G276" s="1">
        <v>89</v>
      </c>
      <c r="H276" s="1">
        <v>1107</v>
      </c>
      <c r="I276" s="1">
        <v>26</v>
      </c>
      <c r="J276" s="9">
        <v>374.63</v>
      </c>
      <c r="K276" s="1">
        <v>3</v>
      </c>
      <c r="L276" s="9">
        <v>1123.8899999999999</v>
      </c>
      <c r="M276" s="9">
        <v>1258.7567999999999</v>
      </c>
      <c r="Q276" s="7"/>
      <c r="S276"/>
    </row>
    <row r="277" spans="7:19" x14ac:dyDescent="0.2">
      <c r="G277" s="4">
        <v>90</v>
      </c>
      <c r="H277" s="4">
        <v>1111</v>
      </c>
      <c r="I277" s="4">
        <v>28</v>
      </c>
      <c r="J277" s="8">
        <v>1200</v>
      </c>
      <c r="K277" s="4">
        <v>2</v>
      </c>
      <c r="L277" s="8">
        <v>2400</v>
      </c>
      <c r="M277" s="8">
        <v>2688</v>
      </c>
      <c r="Q277" s="7"/>
      <c r="S277"/>
    </row>
    <row r="278" spans="7:19" x14ac:dyDescent="0.2">
      <c r="G278" s="4">
        <v>91</v>
      </c>
      <c r="H278" s="4">
        <v>1111</v>
      </c>
      <c r="I278" s="4">
        <v>28</v>
      </c>
      <c r="J278" s="8">
        <v>1200</v>
      </c>
      <c r="K278" s="4">
        <v>2</v>
      </c>
      <c r="L278" s="8">
        <v>2400</v>
      </c>
      <c r="M278" s="8">
        <v>2688</v>
      </c>
      <c r="Q278" s="7"/>
      <c r="S278"/>
    </row>
    <row r="279" spans="7:19" x14ac:dyDescent="0.2">
      <c r="G279" s="4">
        <v>92</v>
      </c>
      <c r="H279" s="4">
        <v>1111</v>
      </c>
      <c r="I279" s="4">
        <v>43</v>
      </c>
      <c r="J279" s="8">
        <v>1435</v>
      </c>
      <c r="K279" s="4">
        <v>-1</v>
      </c>
      <c r="L279" s="8">
        <v>2400</v>
      </c>
      <c r="M279" s="8">
        <v>2688</v>
      </c>
      <c r="Q279" s="7"/>
      <c r="S279"/>
    </row>
    <row r="280" spans="7:19" x14ac:dyDescent="0.2">
      <c r="G280" s="4">
        <v>93</v>
      </c>
      <c r="H280" s="4">
        <v>1111</v>
      </c>
      <c r="I280" s="4">
        <v>43</v>
      </c>
      <c r="J280" s="8">
        <v>1435</v>
      </c>
      <c r="K280" s="4">
        <v>1</v>
      </c>
      <c r="L280" s="8">
        <v>2400</v>
      </c>
      <c r="M280" s="8">
        <v>2688</v>
      </c>
      <c r="Q280" s="7"/>
      <c r="S280"/>
    </row>
    <row r="281" spans="7:19" x14ac:dyDescent="0.2">
      <c r="G281" s="1">
        <v>94</v>
      </c>
      <c r="H281" s="1">
        <v>1114</v>
      </c>
      <c r="I281" s="1">
        <v>27</v>
      </c>
      <c r="J281" s="9">
        <v>358.74</v>
      </c>
      <c r="K281" s="1">
        <v>2</v>
      </c>
      <c r="L281" s="9">
        <v>717.48</v>
      </c>
      <c r="M281" s="9">
        <v>803.57760000000007</v>
      </c>
      <c r="Q281" s="7"/>
      <c r="S281"/>
    </row>
    <row r="282" spans="7:19" x14ac:dyDescent="0.2">
      <c r="G282" s="1">
        <v>95</v>
      </c>
      <c r="H282" s="1">
        <v>1114</v>
      </c>
      <c r="I282" s="1">
        <v>27</v>
      </c>
      <c r="J282" s="9">
        <v>358.74</v>
      </c>
      <c r="K282" s="1">
        <v>2</v>
      </c>
      <c r="L282" s="9">
        <v>717.48</v>
      </c>
      <c r="M282" s="9">
        <v>803.57760000000007</v>
      </c>
      <c r="Q282" s="7"/>
      <c r="S282"/>
    </row>
    <row r="283" spans="7:19" x14ac:dyDescent="0.2">
      <c r="G283" s="4">
        <v>96</v>
      </c>
      <c r="H283" s="4">
        <v>1117</v>
      </c>
      <c r="I283" s="4">
        <v>18</v>
      </c>
      <c r="J283" s="8">
        <v>710</v>
      </c>
      <c r="K283" s="4">
        <v>-1</v>
      </c>
      <c r="L283" s="8">
        <v>3000</v>
      </c>
      <c r="M283" s="8">
        <v>3360</v>
      </c>
      <c r="Q283" s="7"/>
      <c r="S283"/>
    </row>
    <row r="284" spans="7:19" x14ac:dyDescent="0.2">
      <c r="G284" s="4">
        <v>97</v>
      </c>
      <c r="H284" s="4">
        <v>1117</v>
      </c>
      <c r="I284" s="4">
        <v>18</v>
      </c>
      <c r="J284" s="8">
        <v>710</v>
      </c>
      <c r="K284" s="4">
        <v>1</v>
      </c>
      <c r="L284" s="8">
        <v>3000</v>
      </c>
      <c r="M284" s="8">
        <v>3360</v>
      </c>
      <c r="Q284" s="7"/>
      <c r="S284"/>
    </row>
    <row r="285" spans="7:19" x14ac:dyDescent="0.2">
      <c r="G285" s="4">
        <v>98</v>
      </c>
      <c r="H285" s="4">
        <v>1117</v>
      </c>
      <c r="I285" s="4">
        <v>48</v>
      </c>
      <c r="J285" s="8">
        <v>1500</v>
      </c>
      <c r="K285" s="4">
        <v>2</v>
      </c>
      <c r="L285" s="8">
        <v>3000</v>
      </c>
      <c r="M285" s="8">
        <v>3360</v>
      </c>
      <c r="Q285" s="7"/>
      <c r="S285"/>
    </row>
    <row r="286" spans="7:19" x14ac:dyDescent="0.2">
      <c r="G286" s="4">
        <v>99</v>
      </c>
      <c r="H286" s="4">
        <v>1117</v>
      </c>
      <c r="I286" s="4">
        <v>48</v>
      </c>
      <c r="J286" s="8">
        <v>1500</v>
      </c>
      <c r="K286" s="4">
        <v>2</v>
      </c>
      <c r="L286" s="8">
        <v>3000</v>
      </c>
      <c r="M286" s="8">
        <v>3360</v>
      </c>
      <c r="Q286" s="7"/>
      <c r="S286"/>
    </row>
    <row r="287" spans="7:19" x14ac:dyDescent="0.2">
      <c r="G287" s="1">
        <v>100</v>
      </c>
      <c r="H287" s="1">
        <v>1119</v>
      </c>
      <c r="I287" s="1">
        <v>18</v>
      </c>
      <c r="J287" s="9">
        <v>710</v>
      </c>
      <c r="K287" s="1">
        <v>1</v>
      </c>
      <c r="L287" s="9">
        <v>3710</v>
      </c>
      <c r="M287" s="9">
        <v>4155.2</v>
      </c>
      <c r="Q287" s="7"/>
      <c r="S287"/>
    </row>
    <row r="288" spans="7:19" x14ac:dyDescent="0.2">
      <c r="G288" s="1">
        <v>101</v>
      </c>
      <c r="H288" s="1">
        <v>1119</v>
      </c>
      <c r="I288" s="1">
        <v>39</v>
      </c>
      <c r="J288" s="9">
        <v>1500</v>
      </c>
      <c r="K288" s="1">
        <v>2</v>
      </c>
      <c r="L288" s="9">
        <v>3710</v>
      </c>
      <c r="M288" s="9">
        <v>4155.2</v>
      </c>
      <c r="Q288" s="7"/>
      <c r="S288"/>
    </row>
    <row r="289" spans="7:19" x14ac:dyDescent="0.2">
      <c r="G289" s="1">
        <v>102</v>
      </c>
      <c r="H289" s="1">
        <v>1119</v>
      </c>
      <c r="I289" s="1">
        <v>39</v>
      </c>
      <c r="J289" s="9">
        <v>1500</v>
      </c>
      <c r="K289" s="1">
        <v>2</v>
      </c>
      <c r="L289" s="9">
        <v>3710</v>
      </c>
      <c r="M289" s="9">
        <v>4155.2</v>
      </c>
      <c r="Q289" s="7"/>
      <c r="S289"/>
    </row>
    <row r="290" spans="7:19" x14ac:dyDescent="0.2">
      <c r="G290" s="4">
        <v>103</v>
      </c>
      <c r="H290" s="4">
        <v>1150</v>
      </c>
      <c r="I290" s="4">
        <v>25</v>
      </c>
      <c r="J290" s="8">
        <v>1414.11</v>
      </c>
      <c r="K290" s="4">
        <v>1</v>
      </c>
      <c r="L290" s="8">
        <v>1414.11</v>
      </c>
      <c r="M290" s="8">
        <v>1583.8031999999998</v>
      </c>
      <c r="Q290" s="7"/>
      <c r="S290"/>
    </row>
    <row r="291" spans="7:19" x14ac:dyDescent="0.2">
      <c r="G291" s="1">
        <v>104</v>
      </c>
      <c r="H291" s="1">
        <v>1151</v>
      </c>
      <c r="I291" s="1">
        <v>40</v>
      </c>
      <c r="J291" s="9">
        <v>133.16999999999999</v>
      </c>
      <c r="K291" s="1">
        <v>1</v>
      </c>
      <c r="L291" s="9">
        <v>133.16999999999999</v>
      </c>
      <c r="M291" s="9">
        <v>149.15039999999999</v>
      </c>
      <c r="Q291" s="7"/>
      <c r="S291"/>
    </row>
    <row r="292" spans="7:19" x14ac:dyDescent="0.2">
      <c r="G292" s="4">
        <v>105</v>
      </c>
      <c r="H292" s="4">
        <v>1157</v>
      </c>
      <c r="I292" s="4">
        <v>35</v>
      </c>
      <c r="J292" s="8">
        <v>1350</v>
      </c>
      <c r="K292" s="4">
        <v>1</v>
      </c>
      <c r="L292" s="8">
        <v>1350</v>
      </c>
      <c r="M292" s="8">
        <v>1512</v>
      </c>
      <c r="Q292" s="7"/>
      <c r="S292"/>
    </row>
    <row r="293" spans="7:19" x14ac:dyDescent="0.2">
      <c r="G293" s="1">
        <v>106</v>
      </c>
      <c r="H293" s="1">
        <v>1160</v>
      </c>
      <c r="I293" s="1">
        <v>46</v>
      </c>
      <c r="J293" s="9">
        <v>2100</v>
      </c>
      <c r="K293" s="1">
        <v>2</v>
      </c>
      <c r="L293" s="9">
        <v>84253.32</v>
      </c>
      <c r="M293" s="9">
        <v>94363.718400000012</v>
      </c>
      <c r="Q293" s="7"/>
      <c r="S293"/>
    </row>
    <row r="294" spans="7:19" x14ac:dyDescent="0.2">
      <c r="G294" s="1">
        <v>107</v>
      </c>
      <c r="H294" s="1">
        <v>1160</v>
      </c>
      <c r="I294" s="1">
        <v>46</v>
      </c>
      <c r="J294" s="9">
        <v>2100</v>
      </c>
      <c r="K294" s="1">
        <v>2</v>
      </c>
      <c r="L294" s="9">
        <v>84253.32</v>
      </c>
      <c r="M294" s="9">
        <v>94363.718400000012</v>
      </c>
      <c r="Q294" s="7"/>
      <c r="S294"/>
    </row>
    <row r="295" spans="7:19" x14ac:dyDescent="0.2">
      <c r="G295" s="1">
        <v>108</v>
      </c>
      <c r="H295" s="1">
        <v>1160</v>
      </c>
      <c r="I295" s="1">
        <v>47</v>
      </c>
      <c r="J295" s="9">
        <v>20013.330000000002</v>
      </c>
      <c r="K295" s="1">
        <v>4</v>
      </c>
      <c r="L295" s="9">
        <v>84253.32</v>
      </c>
      <c r="M295" s="9">
        <v>94363.718400000012</v>
      </c>
      <c r="Q295" s="7"/>
      <c r="S295"/>
    </row>
    <row r="296" spans="7:19" x14ac:dyDescent="0.2">
      <c r="G296" s="1">
        <v>109</v>
      </c>
      <c r="H296" s="1">
        <v>1160</v>
      </c>
      <c r="I296" s="1">
        <v>47</v>
      </c>
      <c r="J296" s="9">
        <v>20013.330000000002</v>
      </c>
      <c r="K296" s="1">
        <v>4</v>
      </c>
      <c r="L296" s="9">
        <v>84253.32</v>
      </c>
      <c r="M296" s="9">
        <v>94363.718400000012</v>
      </c>
      <c r="Q296" s="7"/>
      <c r="S296"/>
    </row>
    <row r="297" spans="7:19" x14ac:dyDescent="0.2">
      <c r="G297" s="1">
        <v>110</v>
      </c>
      <c r="H297" s="1">
        <v>1160</v>
      </c>
      <c r="I297" s="1">
        <v>47</v>
      </c>
      <c r="J297" s="9">
        <v>20013.330000000002</v>
      </c>
      <c r="K297" s="1">
        <v>4</v>
      </c>
      <c r="L297" s="9">
        <v>84253.32</v>
      </c>
      <c r="M297" s="9">
        <v>94363.718400000012</v>
      </c>
      <c r="Q297" s="7"/>
      <c r="S297"/>
    </row>
    <row r="298" spans="7:19" x14ac:dyDescent="0.2">
      <c r="G298" s="1">
        <v>111</v>
      </c>
      <c r="H298" s="1">
        <v>1160</v>
      </c>
      <c r="I298" s="1">
        <v>47</v>
      </c>
      <c r="J298" s="9">
        <v>20013.330000000002</v>
      </c>
      <c r="K298" s="1">
        <v>4</v>
      </c>
      <c r="L298" s="9">
        <v>84253.32</v>
      </c>
      <c r="M298" s="9">
        <v>94363.718400000012</v>
      </c>
      <c r="Q298" s="7"/>
      <c r="S298"/>
    </row>
    <row r="299" spans="7:19" x14ac:dyDescent="0.2">
      <c r="G299" s="4">
        <v>112</v>
      </c>
      <c r="H299" s="4">
        <v>1168</v>
      </c>
      <c r="I299" s="4">
        <v>1</v>
      </c>
      <c r="J299" s="8">
        <v>264.74</v>
      </c>
      <c r="K299" s="4">
        <v>2</v>
      </c>
      <c r="L299" s="8">
        <v>529.48</v>
      </c>
      <c r="M299" s="8">
        <v>593.01760000000013</v>
      </c>
      <c r="Q299" s="7"/>
      <c r="S299"/>
    </row>
    <row r="300" spans="7:19" x14ac:dyDescent="0.2">
      <c r="G300" s="4">
        <v>113</v>
      </c>
      <c r="H300" s="4">
        <v>1168</v>
      </c>
      <c r="I300" s="4">
        <v>1</v>
      </c>
      <c r="J300" s="8">
        <v>264.74</v>
      </c>
      <c r="K300" s="4">
        <v>2</v>
      </c>
      <c r="L300" s="8">
        <v>529.48</v>
      </c>
      <c r="M300" s="8">
        <v>593.01760000000013</v>
      </c>
      <c r="Q300" s="7"/>
      <c r="S300"/>
    </row>
    <row r="301" spans="7:19" x14ac:dyDescent="0.2">
      <c r="G301" s="1">
        <v>114</v>
      </c>
      <c r="H301" s="1">
        <v>1169</v>
      </c>
      <c r="I301" s="1">
        <v>41</v>
      </c>
      <c r="J301" s="9">
        <v>374.63</v>
      </c>
      <c r="K301" s="1">
        <v>1</v>
      </c>
      <c r="L301" s="9">
        <v>374.63</v>
      </c>
      <c r="M301" s="9">
        <v>419.5856</v>
      </c>
      <c r="Q301" s="7"/>
      <c r="S301"/>
    </row>
    <row r="302" spans="7:19" x14ac:dyDescent="0.2">
      <c r="G302" s="4">
        <v>115</v>
      </c>
      <c r="H302" s="4">
        <v>1170</v>
      </c>
      <c r="I302" s="4">
        <v>4</v>
      </c>
      <c r="J302" s="8">
        <v>374.63</v>
      </c>
      <c r="K302" s="4">
        <v>1</v>
      </c>
      <c r="L302" s="8">
        <v>374.63</v>
      </c>
      <c r="M302" s="8">
        <v>419.5856</v>
      </c>
      <c r="Q302" s="7"/>
      <c r="S302"/>
    </row>
    <row r="303" spans="7:19" x14ac:dyDescent="0.2">
      <c r="G303" s="1">
        <v>116</v>
      </c>
      <c r="H303" s="1">
        <v>1171</v>
      </c>
      <c r="I303" s="1">
        <v>3</v>
      </c>
      <c r="J303" s="9">
        <v>424.58</v>
      </c>
      <c r="K303" s="1">
        <v>1</v>
      </c>
      <c r="L303" s="9">
        <v>424.58</v>
      </c>
      <c r="M303" s="9">
        <v>475.52959999999996</v>
      </c>
      <c r="Q303" s="7"/>
      <c r="S303"/>
    </row>
    <row r="304" spans="7:19" x14ac:dyDescent="0.2">
      <c r="G304" s="4">
        <v>117</v>
      </c>
      <c r="H304" s="4">
        <v>1173</v>
      </c>
      <c r="I304" s="4">
        <v>2</v>
      </c>
      <c r="J304" s="8">
        <v>207.79</v>
      </c>
      <c r="K304" s="4">
        <v>4</v>
      </c>
      <c r="L304" s="8">
        <v>831.16</v>
      </c>
      <c r="M304" s="8">
        <v>930.89919999999995</v>
      </c>
      <c r="Q304" s="7"/>
      <c r="S304"/>
    </row>
    <row r="305" spans="7:19" x14ac:dyDescent="0.2">
      <c r="G305" s="4">
        <v>118</v>
      </c>
      <c r="H305" s="4">
        <v>1173</v>
      </c>
      <c r="I305" s="4">
        <v>2</v>
      </c>
      <c r="J305" s="8">
        <v>207.79</v>
      </c>
      <c r="K305" s="4">
        <v>4</v>
      </c>
      <c r="L305" s="8">
        <v>831.16</v>
      </c>
      <c r="M305" s="8">
        <v>930.89919999999995</v>
      </c>
      <c r="Q305" s="7"/>
      <c r="S305"/>
    </row>
    <row r="306" spans="7:19" x14ac:dyDescent="0.2">
      <c r="G306" s="4">
        <v>119</v>
      </c>
      <c r="H306" s="4">
        <v>1173</v>
      </c>
      <c r="I306" s="4">
        <v>2</v>
      </c>
      <c r="J306" s="8">
        <v>207.79</v>
      </c>
      <c r="K306" s="4">
        <v>4</v>
      </c>
      <c r="L306" s="8">
        <v>831.16</v>
      </c>
      <c r="M306" s="8">
        <v>930.89919999999995</v>
      </c>
      <c r="Q306" s="7"/>
      <c r="S306"/>
    </row>
    <row r="307" spans="7:19" x14ac:dyDescent="0.2">
      <c r="G307" s="4">
        <v>120</v>
      </c>
      <c r="H307" s="4">
        <v>1173</v>
      </c>
      <c r="I307" s="4">
        <v>2</v>
      </c>
      <c r="J307" s="8">
        <v>207.79</v>
      </c>
      <c r="K307" s="4">
        <v>4</v>
      </c>
      <c r="L307" s="8">
        <v>831.16</v>
      </c>
      <c r="M307" s="8">
        <v>930.89919999999995</v>
      </c>
      <c r="Q307" s="7"/>
      <c r="S307"/>
    </row>
  </sheetData>
  <autoFilter ref="B2:R122" xr:uid="{25EB766A-7385-41B7-919F-3BC239029209}"/>
  <sortState xmlns:xlrd2="http://schemas.microsoft.com/office/spreadsheetml/2017/richdata2" ref="D128:I181">
    <sortCondition ref="E127:E181"/>
    <sortCondition ref="F127:F181"/>
  </sortState>
  <mergeCells count="4">
    <mergeCell ref="C184:E185"/>
    <mergeCell ref="O125:Q126"/>
    <mergeCell ref="G184:M185"/>
    <mergeCell ref="D126:J1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15465-6E58-D447-8F6C-E61275289C11}">
  <dimension ref="B2:AA316"/>
  <sheetViews>
    <sheetView topLeftCell="B107" zoomScale="94" zoomScaleNormal="100" workbookViewId="0">
      <selection activeCell="L198" sqref="L198"/>
    </sheetView>
  </sheetViews>
  <sheetFormatPr baseColWidth="10" defaultColWidth="9.1640625" defaultRowHeight="15" x14ac:dyDescent="0.2"/>
  <cols>
    <col min="1" max="1" width="11.5" bestFit="1" customWidth="1"/>
    <col min="2" max="2" width="13" bestFit="1" customWidth="1"/>
    <col min="3" max="3" width="14.5" bestFit="1" customWidth="1"/>
    <col min="4" max="4" width="16.1640625" bestFit="1" customWidth="1"/>
    <col min="5" max="5" width="12.1640625" bestFit="1" customWidth="1"/>
    <col min="6" max="6" width="16.83203125" bestFit="1" customWidth="1"/>
    <col min="7" max="7" width="17.33203125" bestFit="1" customWidth="1"/>
    <col min="8" max="8" width="31.5" bestFit="1" customWidth="1"/>
    <col min="9" max="9" width="16.83203125" bestFit="1" customWidth="1"/>
    <col min="10" max="10" width="15.6640625" bestFit="1" customWidth="1"/>
    <col min="11" max="11" width="18.83203125" bestFit="1" customWidth="1"/>
    <col min="12" max="12" width="18.1640625" bestFit="1" customWidth="1"/>
    <col min="13" max="13" width="21.5" style="7" bestFit="1" customWidth="1"/>
    <col min="14" max="14" width="16" bestFit="1" customWidth="1"/>
    <col min="15" max="15" width="14.83203125" bestFit="1" customWidth="1"/>
    <col min="16" max="16" width="13.83203125" bestFit="1" customWidth="1"/>
    <col min="17" max="17" width="15.6640625" bestFit="1" customWidth="1"/>
    <col min="18" max="18" width="15" style="7" bestFit="1" customWidth="1"/>
    <col min="19" max="19" width="12.1640625" style="7" bestFit="1" customWidth="1"/>
    <col min="20" max="20" width="16.6640625" style="7" bestFit="1" customWidth="1"/>
    <col min="21" max="21" width="2.83203125" customWidth="1"/>
    <col min="22" max="22" width="12" bestFit="1" customWidth="1"/>
    <col min="23" max="23" width="16.83203125" bestFit="1" customWidth="1"/>
    <col min="24" max="24" width="2.83203125" customWidth="1"/>
    <col min="25" max="25" width="11.1640625" bestFit="1" customWidth="1"/>
    <col min="26" max="26" width="15.33203125" bestFit="1" customWidth="1"/>
    <col min="27" max="27" width="2.83203125" customWidth="1"/>
    <col min="28" max="28" width="15" bestFit="1" customWidth="1"/>
    <col min="29" max="29" width="7.1640625" bestFit="1" customWidth="1"/>
    <col min="30" max="30" width="15" bestFit="1" customWidth="1"/>
  </cols>
  <sheetData>
    <row r="2" spans="2:20" s="18" customFormat="1" x14ac:dyDescent="0.2">
      <c r="B2" s="23" t="s">
        <v>255</v>
      </c>
      <c r="C2" s="18" t="s">
        <v>114</v>
      </c>
      <c r="D2" s="18" t="s">
        <v>115</v>
      </c>
      <c r="E2" s="18" t="s">
        <v>253</v>
      </c>
      <c r="F2" s="18" t="s">
        <v>254</v>
      </c>
      <c r="G2" s="18" t="s">
        <v>292</v>
      </c>
      <c r="H2" s="18" t="s">
        <v>256</v>
      </c>
      <c r="I2" s="18" t="s">
        <v>298</v>
      </c>
      <c r="J2" s="18" t="s">
        <v>257</v>
      </c>
      <c r="K2" s="18" t="s">
        <v>258</v>
      </c>
      <c r="L2" s="18" t="s">
        <v>259</v>
      </c>
      <c r="M2" s="18" t="s">
        <v>278</v>
      </c>
      <c r="N2" s="23" t="s">
        <v>261</v>
      </c>
      <c r="O2" s="23" t="s">
        <v>260</v>
      </c>
      <c r="P2" s="23" t="s">
        <v>262</v>
      </c>
      <c r="Q2" s="23" t="s">
        <v>263</v>
      </c>
    </row>
    <row r="3" spans="2:20" x14ac:dyDescent="0.2">
      <c r="B3" s="23">
        <v>1</v>
      </c>
      <c r="C3" s="23">
        <v>1003</v>
      </c>
      <c r="D3" s="23">
        <v>44209</v>
      </c>
      <c r="E3" s="23">
        <v>100</v>
      </c>
      <c r="F3" s="23">
        <v>5</v>
      </c>
      <c r="G3" s="23" t="str">
        <f>MID(H3, 1, FIND(" ", H3, FIND(" ", H3)+1)-1)</f>
        <v>Boxstore Inc.</v>
      </c>
      <c r="H3" s="23" t="s">
        <v>0</v>
      </c>
      <c r="I3" s="23" t="str">
        <f t="shared" ref="I3:I66" si="0">TRIM(SUBSTITUTE(H3,G3,""))</f>
        <v>Barista Express</v>
      </c>
      <c r="J3" s="23" t="s">
        <v>1</v>
      </c>
      <c r="K3" s="23" t="s">
        <v>2</v>
      </c>
      <c r="L3" s="23">
        <v>1006</v>
      </c>
      <c r="M3" s="23" t="s">
        <v>135</v>
      </c>
      <c r="N3" s="23">
        <v>100</v>
      </c>
      <c r="O3" s="23">
        <v>1</v>
      </c>
      <c r="P3" s="23">
        <v>100</v>
      </c>
      <c r="Q3" s="23">
        <v>112</v>
      </c>
      <c r="R3"/>
      <c r="S3"/>
      <c r="T3"/>
    </row>
    <row r="4" spans="2:20" x14ac:dyDescent="0.2">
      <c r="B4" s="23">
        <v>2</v>
      </c>
      <c r="C4" s="23">
        <v>1021</v>
      </c>
      <c r="D4" s="23">
        <v>44209</v>
      </c>
      <c r="E4" s="23">
        <v>200</v>
      </c>
      <c r="F4" s="23">
        <v>15</v>
      </c>
      <c r="G4" s="23" t="str">
        <f>MID(H4, 1, FIND(" ", H4)-1)</f>
        <v>Hitachi</v>
      </c>
      <c r="H4" s="23" t="s">
        <v>3</v>
      </c>
      <c r="I4" s="23" t="str">
        <f t="shared" si="0"/>
        <v>20 ounce Blender</v>
      </c>
      <c r="J4" s="23" t="s">
        <v>264</v>
      </c>
      <c r="K4" s="23" t="s">
        <v>5</v>
      </c>
      <c r="L4" s="23">
        <v>20815001</v>
      </c>
      <c r="M4" s="23" t="s">
        <v>122</v>
      </c>
      <c r="N4" s="23">
        <v>54.35</v>
      </c>
      <c r="O4" s="23">
        <v>2</v>
      </c>
      <c r="P4" s="23">
        <v>108.7</v>
      </c>
      <c r="Q4" s="23">
        <v>121.744</v>
      </c>
      <c r="R4"/>
      <c r="S4"/>
      <c r="T4"/>
    </row>
    <row r="5" spans="2:20" x14ac:dyDescent="0.2">
      <c r="B5" s="23">
        <v>3</v>
      </c>
      <c r="C5" s="23">
        <v>1021</v>
      </c>
      <c r="D5" s="23">
        <v>44209</v>
      </c>
      <c r="E5" s="23">
        <v>200</v>
      </c>
      <c r="F5" s="23">
        <v>15</v>
      </c>
      <c r="G5" s="23" t="str">
        <f>MID(H5, 1, FIND(" ", H5)-1)</f>
        <v>Hitachi</v>
      </c>
      <c r="H5" s="23" t="s">
        <v>3</v>
      </c>
      <c r="I5" s="23" t="str">
        <f t="shared" si="0"/>
        <v>20 ounce Blender</v>
      </c>
      <c r="J5" s="23" t="s">
        <v>264</v>
      </c>
      <c r="K5" s="23" t="s">
        <v>5</v>
      </c>
      <c r="L5" s="23">
        <v>20815001</v>
      </c>
      <c r="M5" s="23" t="s">
        <v>141</v>
      </c>
      <c r="N5" s="23">
        <v>54.35</v>
      </c>
      <c r="O5" s="23">
        <v>2</v>
      </c>
      <c r="P5" s="23">
        <v>108.7</v>
      </c>
      <c r="Q5" s="23">
        <v>121.744</v>
      </c>
      <c r="R5"/>
      <c r="S5"/>
      <c r="T5"/>
    </row>
    <row r="6" spans="2:20" x14ac:dyDescent="0.2">
      <c r="B6" s="23">
        <v>4</v>
      </c>
      <c r="C6" s="23">
        <v>1026</v>
      </c>
      <c r="D6" s="23">
        <v>44209</v>
      </c>
      <c r="E6" s="23">
        <v>300</v>
      </c>
      <c r="F6" s="23">
        <v>32</v>
      </c>
      <c r="G6" s="23" t="str">
        <f>MID(H6, 1, FIND(" ", H6)-1)</f>
        <v>Microsoft</v>
      </c>
      <c r="H6" s="23" t="s">
        <v>6</v>
      </c>
      <c r="I6" s="23" t="str">
        <f t="shared" si="0"/>
        <v>50" HDTV</v>
      </c>
      <c r="J6" s="23" t="s">
        <v>239</v>
      </c>
      <c r="K6" s="23" t="s">
        <v>65</v>
      </c>
      <c r="L6" s="23">
        <v>66001</v>
      </c>
      <c r="M6" s="23" t="s">
        <v>72</v>
      </c>
      <c r="N6" s="23">
        <v>2100</v>
      </c>
      <c r="O6" s="23">
        <v>2</v>
      </c>
      <c r="P6" s="23">
        <v>4200</v>
      </c>
      <c r="Q6" s="23">
        <v>4704</v>
      </c>
      <c r="R6"/>
      <c r="S6"/>
      <c r="T6"/>
    </row>
    <row r="7" spans="2:20" x14ac:dyDescent="0.2">
      <c r="B7" s="23">
        <v>5</v>
      </c>
      <c r="C7" s="23">
        <v>1026</v>
      </c>
      <c r="D7" s="23">
        <v>44209</v>
      </c>
      <c r="E7" s="23">
        <v>300</v>
      </c>
      <c r="F7" s="23">
        <v>32</v>
      </c>
      <c r="G7" s="23" t="str">
        <f>MID(H7, 1, FIND(" ", H7)-1)</f>
        <v>Microsoft</v>
      </c>
      <c r="H7" s="23" t="s">
        <v>6</v>
      </c>
      <c r="I7" s="23" t="str">
        <f t="shared" si="0"/>
        <v>50" HDTV</v>
      </c>
      <c r="J7" s="23" t="s">
        <v>239</v>
      </c>
      <c r="K7" s="23" t="s">
        <v>65</v>
      </c>
      <c r="L7" s="23">
        <v>66001</v>
      </c>
      <c r="M7" s="23" t="s">
        <v>112</v>
      </c>
      <c r="N7" s="23">
        <v>2100</v>
      </c>
      <c r="O7" s="23">
        <v>2</v>
      </c>
      <c r="P7" s="23">
        <v>4200</v>
      </c>
      <c r="Q7" s="23">
        <v>4704</v>
      </c>
      <c r="R7"/>
      <c r="S7"/>
      <c r="T7"/>
    </row>
    <row r="8" spans="2:20" x14ac:dyDescent="0.2">
      <c r="B8" s="23">
        <v>6</v>
      </c>
      <c r="C8" s="23">
        <v>1030</v>
      </c>
      <c r="D8" s="23">
        <v>44209</v>
      </c>
      <c r="E8" s="23">
        <v>400</v>
      </c>
      <c r="F8" s="23">
        <v>6</v>
      </c>
      <c r="G8" s="23" t="str">
        <f>MID(H8, 1, FIND(" ", H8, FIND(" ", H8)+1)-1)</f>
        <v>Boxstore Inc.</v>
      </c>
      <c r="H8" s="23" t="s">
        <v>265</v>
      </c>
      <c r="I8" s="23" t="str">
        <f t="shared" si="0"/>
        <v>Barista Express II</v>
      </c>
      <c r="J8" s="23" t="s">
        <v>1</v>
      </c>
      <c r="K8" s="23" t="s">
        <v>11</v>
      </c>
      <c r="L8" s="23">
        <v>1012</v>
      </c>
      <c r="M8" s="23" t="s">
        <v>129</v>
      </c>
      <c r="N8" s="23">
        <v>133.16999999999999</v>
      </c>
      <c r="O8" s="23">
        <v>-1</v>
      </c>
      <c r="P8" s="23">
        <v>0</v>
      </c>
      <c r="Q8" s="23">
        <v>0</v>
      </c>
      <c r="R8"/>
      <c r="S8"/>
      <c r="T8"/>
    </row>
    <row r="9" spans="2:20" x14ac:dyDescent="0.2">
      <c r="B9" s="23">
        <v>7</v>
      </c>
      <c r="C9" s="23">
        <v>1030</v>
      </c>
      <c r="D9" s="23">
        <v>44209</v>
      </c>
      <c r="E9" s="23">
        <v>400</v>
      </c>
      <c r="F9" s="23">
        <v>6</v>
      </c>
      <c r="G9" s="23" t="str">
        <f>MID(H9, 1, FIND(" ", H9, FIND(" ", H9)+1)-1)</f>
        <v>Boxstore Inc.</v>
      </c>
      <c r="H9" s="23" t="s">
        <v>265</v>
      </c>
      <c r="I9" s="23" t="str">
        <f t="shared" si="0"/>
        <v>Barista Express II</v>
      </c>
      <c r="J9" s="23" t="s">
        <v>1</v>
      </c>
      <c r="K9" s="23" t="s">
        <v>11</v>
      </c>
      <c r="L9" s="23">
        <v>1012</v>
      </c>
      <c r="M9" s="23" t="s">
        <v>130</v>
      </c>
      <c r="N9" s="23">
        <v>133.16999999999999</v>
      </c>
      <c r="O9" s="23">
        <v>1</v>
      </c>
      <c r="P9" s="23">
        <v>0</v>
      </c>
      <c r="Q9" s="23">
        <v>0</v>
      </c>
      <c r="R9"/>
      <c r="S9"/>
      <c r="T9"/>
    </row>
    <row r="10" spans="2:20" x14ac:dyDescent="0.2">
      <c r="B10" s="23">
        <v>8</v>
      </c>
      <c r="C10" s="23">
        <v>1031</v>
      </c>
      <c r="D10" s="23">
        <v>44210</v>
      </c>
      <c r="E10" s="23">
        <v>500</v>
      </c>
      <c r="F10" s="23">
        <v>21</v>
      </c>
      <c r="G10" s="23" t="str">
        <f t="shared" ref="G10:G19" si="1">MID(H10, 1, FIND(" ", H10)-1)</f>
        <v>Hitachi</v>
      </c>
      <c r="H10" s="23" t="s">
        <v>12</v>
      </c>
      <c r="I10" s="23" t="str">
        <f t="shared" si="0"/>
        <v>Super Tablet</v>
      </c>
      <c r="J10" s="23" t="s">
        <v>13</v>
      </c>
      <c r="K10" s="23" t="s">
        <v>14</v>
      </c>
      <c r="L10" s="23">
        <v>41406</v>
      </c>
      <c r="M10" s="23" t="s">
        <v>227</v>
      </c>
      <c r="N10" s="23">
        <v>1500</v>
      </c>
      <c r="O10" s="23">
        <v>2</v>
      </c>
      <c r="P10" s="23">
        <v>4731.4800000000014</v>
      </c>
      <c r="Q10" s="23">
        <v>5299.2576000000017</v>
      </c>
      <c r="R10"/>
      <c r="S10"/>
      <c r="T10"/>
    </row>
    <row r="11" spans="2:20" x14ac:dyDescent="0.2">
      <c r="B11" s="23">
        <v>9</v>
      </c>
      <c r="C11" s="23">
        <v>1031</v>
      </c>
      <c r="D11" s="23">
        <v>44210</v>
      </c>
      <c r="E11" s="23">
        <v>500</v>
      </c>
      <c r="F11" s="23">
        <v>21</v>
      </c>
      <c r="G11" s="23" t="str">
        <f t="shared" si="1"/>
        <v>Hitachi</v>
      </c>
      <c r="H11" s="23" t="s">
        <v>12</v>
      </c>
      <c r="I11" s="23" t="str">
        <f t="shared" si="0"/>
        <v>Super Tablet</v>
      </c>
      <c r="J11" s="23" t="s">
        <v>13</v>
      </c>
      <c r="K11" s="23" t="s">
        <v>14</v>
      </c>
      <c r="L11" s="23">
        <v>41406</v>
      </c>
      <c r="M11" s="23" t="s">
        <v>228</v>
      </c>
      <c r="N11" s="23">
        <v>1500</v>
      </c>
      <c r="O11" s="23">
        <v>2</v>
      </c>
      <c r="P11" s="23">
        <v>4731.4800000000014</v>
      </c>
      <c r="Q11" s="23">
        <v>5299.2576000000017</v>
      </c>
      <c r="R11"/>
      <c r="S11"/>
      <c r="T11"/>
    </row>
    <row r="12" spans="2:20" x14ac:dyDescent="0.2">
      <c r="B12" s="23">
        <v>10</v>
      </c>
      <c r="C12" s="23">
        <v>1031</v>
      </c>
      <c r="D12" s="23">
        <v>44210</v>
      </c>
      <c r="E12" s="23">
        <v>500</v>
      </c>
      <c r="F12" s="23">
        <v>37</v>
      </c>
      <c r="G12" s="23" t="str">
        <f t="shared" si="1"/>
        <v>Panasonic</v>
      </c>
      <c r="H12" s="23" t="s">
        <v>15</v>
      </c>
      <c r="I12" s="23" t="str">
        <f t="shared" si="0"/>
        <v>Barista Express</v>
      </c>
      <c r="J12" s="23" t="s">
        <v>1</v>
      </c>
      <c r="K12" s="23" t="s">
        <v>16</v>
      </c>
      <c r="L12" s="23">
        <v>5618009</v>
      </c>
      <c r="M12" s="23" t="s">
        <v>17</v>
      </c>
      <c r="N12" s="23">
        <v>199.8</v>
      </c>
      <c r="O12" s="23">
        <v>2</v>
      </c>
      <c r="P12" s="23">
        <v>4731.4800000000014</v>
      </c>
      <c r="Q12" s="23">
        <v>5299.2576000000017</v>
      </c>
      <c r="R12"/>
      <c r="S12"/>
      <c r="T12"/>
    </row>
    <row r="13" spans="2:20" x14ac:dyDescent="0.2">
      <c r="B13" s="23">
        <v>11</v>
      </c>
      <c r="C13" s="23">
        <v>1031</v>
      </c>
      <c r="D13" s="23">
        <v>44210</v>
      </c>
      <c r="E13" s="23">
        <v>500</v>
      </c>
      <c r="F13" s="23">
        <v>37</v>
      </c>
      <c r="G13" s="23" t="str">
        <f t="shared" si="1"/>
        <v>Panasonic</v>
      </c>
      <c r="H13" s="23" t="s">
        <v>15</v>
      </c>
      <c r="I13" s="23" t="str">
        <f t="shared" si="0"/>
        <v>Barista Express</v>
      </c>
      <c r="J13" s="23" t="s">
        <v>1</v>
      </c>
      <c r="K13" s="23" t="s">
        <v>16</v>
      </c>
      <c r="L13" s="23">
        <v>5618009</v>
      </c>
      <c r="M13" s="23" t="s">
        <v>184</v>
      </c>
      <c r="N13" s="23">
        <v>199.8</v>
      </c>
      <c r="O13" s="23">
        <v>2</v>
      </c>
      <c r="P13" s="23">
        <v>4731.4800000000014</v>
      </c>
      <c r="Q13" s="23">
        <v>5299.2576000000017</v>
      </c>
      <c r="R13"/>
      <c r="S13"/>
      <c r="T13"/>
    </row>
    <row r="14" spans="2:20" x14ac:dyDescent="0.2">
      <c r="B14" s="23">
        <v>12</v>
      </c>
      <c r="C14" s="23">
        <v>1031</v>
      </c>
      <c r="D14" s="23">
        <v>44210</v>
      </c>
      <c r="E14" s="23">
        <v>500</v>
      </c>
      <c r="F14" s="23">
        <v>38</v>
      </c>
      <c r="G14" s="23" t="str">
        <f t="shared" si="1"/>
        <v>Panasonic</v>
      </c>
      <c r="H14" s="23" t="s">
        <v>18</v>
      </c>
      <c r="I14" s="23" t="str">
        <f t="shared" si="0"/>
        <v>Not-as Smartphone</v>
      </c>
      <c r="J14" s="23" t="s">
        <v>19</v>
      </c>
      <c r="K14" s="23" t="s">
        <v>20</v>
      </c>
      <c r="L14" s="23">
        <v>20983041</v>
      </c>
      <c r="M14" s="23" t="s">
        <v>185</v>
      </c>
      <c r="N14" s="23">
        <v>332.97</v>
      </c>
      <c r="O14" s="23">
        <v>4</v>
      </c>
      <c r="P14" s="23">
        <v>4731.4800000000014</v>
      </c>
      <c r="Q14" s="23">
        <v>5299.2576000000017</v>
      </c>
      <c r="R14"/>
      <c r="S14"/>
      <c r="T14"/>
    </row>
    <row r="15" spans="2:20" x14ac:dyDescent="0.2">
      <c r="B15" s="23">
        <v>13</v>
      </c>
      <c r="C15" s="23">
        <v>1031</v>
      </c>
      <c r="D15" s="23">
        <v>44210</v>
      </c>
      <c r="E15" s="23">
        <v>500</v>
      </c>
      <c r="F15" s="23">
        <v>38</v>
      </c>
      <c r="G15" s="23" t="str">
        <f t="shared" si="1"/>
        <v>Panasonic</v>
      </c>
      <c r="H15" s="23" t="s">
        <v>18</v>
      </c>
      <c r="I15" s="23" t="str">
        <f t="shared" si="0"/>
        <v>Not-as Smartphone</v>
      </c>
      <c r="J15" s="23" t="s">
        <v>19</v>
      </c>
      <c r="K15" s="23" t="s">
        <v>20</v>
      </c>
      <c r="L15" s="23">
        <v>20983041</v>
      </c>
      <c r="M15" s="23" t="s">
        <v>186</v>
      </c>
      <c r="N15" s="23">
        <v>332.97</v>
      </c>
      <c r="O15" s="23">
        <v>4</v>
      </c>
      <c r="P15" s="23">
        <v>4731.4800000000014</v>
      </c>
      <c r="Q15" s="23">
        <v>5299.2576000000017</v>
      </c>
      <c r="R15"/>
      <c r="S15"/>
      <c r="T15"/>
    </row>
    <row r="16" spans="2:20" x14ac:dyDescent="0.2">
      <c r="B16" s="23">
        <v>14</v>
      </c>
      <c r="C16" s="23">
        <v>1031</v>
      </c>
      <c r="D16" s="23">
        <v>44210</v>
      </c>
      <c r="E16" s="23">
        <v>500</v>
      </c>
      <c r="F16" s="23">
        <v>38</v>
      </c>
      <c r="G16" s="23" t="str">
        <f t="shared" si="1"/>
        <v>Panasonic</v>
      </c>
      <c r="H16" s="23" t="s">
        <v>18</v>
      </c>
      <c r="I16" s="23" t="str">
        <f t="shared" si="0"/>
        <v>Not-as Smartphone</v>
      </c>
      <c r="J16" s="23" t="s">
        <v>19</v>
      </c>
      <c r="K16" s="23" t="s">
        <v>20</v>
      </c>
      <c r="L16" s="23">
        <v>20983041</v>
      </c>
      <c r="M16" s="23" t="s">
        <v>187</v>
      </c>
      <c r="N16" s="23">
        <v>332.97</v>
      </c>
      <c r="O16" s="23">
        <v>4</v>
      </c>
      <c r="P16" s="23">
        <v>4731.4800000000014</v>
      </c>
      <c r="Q16" s="23">
        <v>5299.2576000000017</v>
      </c>
      <c r="R16"/>
      <c r="S16"/>
      <c r="T16"/>
    </row>
    <row r="17" spans="2:20" x14ac:dyDescent="0.2">
      <c r="B17" s="23">
        <v>15</v>
      </c>
      <c r="C17" s="23">
        <v>1031</v>
      </c>
      <c r="D17" s="23">
        <v>44210</v>
      </c>
      <c r="E17" s="23">
        <v>500</v>
      </c>
      <c r="F17" s="23">
        <v>38</v>
      </c>
      <c r="G17" s="23" t="str">
        <f t="shared" si="1"/>
        <v>Panasonic</v>
      </c>
      <c r="H17" s="23" t="s">
        <v>18</v>
      </c>
      <c r="I17" s="23" t="str">
        <f t="shared" si="0"/>
        <v>Not-as Smartphone</v>
      </c>
      <c r="J17" s="23" t="s">
        <v>19</v>
      </c>
      <c r="K17" s="23" t="s">
        <v>20</v>
      </c>
      <c r="L17" s="23">
        <v>20983041</v>
      </c>
      <c r="M17" s="23" t="s">
        <v>188</v>
      </c>
      <c r="N17" s="23">
        <v>332.97</v>
      </c>
      <c r="O17" s="23">
        <v>4</v>
      </c>
      <c r="P17" s="23">
        <v>4731.4800000000014</v>
      </c>
      <c r="Q17" s="23">
        <v>5299.2576000000017</v>
      </c>
      <c r="R17"/>
      <c r="S17"/>
      <c r="T17"/>
    </row>
    <row r="18" spans="2:20" x14ac:dyDescent="0.2">
      <c r="B18" s="23">
        <v>16</v>
      </c>
      <c r="C18" s="23">
        <v>1033</v>
      </c>
      <c r="D18" s="23">
        <v>44210</v>
      </c>
      <c r="E18" s="23">
        <v>600</v>
      </c>
      <c r="F18" s="23">
        <v>34</v>
      </c>
      <c r="G18" s="23" t="str">
        <f t="shared" si="1"/>
        <v>Microsoft</v>
      </c>
      <c r="H18" s="23" t="s">
        <v>22</v>
      </c>
      <c r="I18" s="23" t="str">
        <f t="shared" si="0"/>
        <v>Really Smartphone</v>
      </c>
      <c r="J18" s="23" t="s">
        <v>19</v>
      </c>
      <c r="K18" s="23" t="s">
        <v>23</v>
      </c>
      <c r="L18" s="23">
        <v>8427</v>
      </c>
      <c r="M18" s="23" t="s">
        <v>175</v>
      </c>
      <c r="N18" s="23">
        <v>1010</v>
      </c>
      <c r="O18" s="23">
        <v>-1</v>
      </c>
      <c r="P18" s="23">
        <v>0</v>
      </c>
      <c r="Q18" s="23">
        <v>0</v>
      </c>
      <c r="R18"/>
      <c r="S18"/>
      <c r="T18"/>
    </row>
    <row r="19" spans="2:20" x14ac:dyDescent="0.2">
      <c r="B19" s="23">
        <v>17</v>
      </c>
      <c r="C19" s="23">
        <v>1033</v>
      </c>
      <c r="D19" s="23">
        <v>44210</v>
      </c>
      <c r="E19" s="23">
        <v>600</v>
      </c>
      <c r="F19" s="23">
        <v>34</v>
      </c>
      <c r="G19" s="23" t="str">
        <f t="shared" si="1"/>
        <v>Microsoft</v>
      </c>
      <c r="H19" s="23" t="s">
        <v>22</v>
      </c>
      <c r="I19" s="23" t="str">
        <f t="shared" si="0"/>
        <v>Really Smartphone</v>
      </c>
      <c r="J19" s="23" t="s">
        <v>19</v>
      </c>
      <c r="K19" s="23" t="s">
        <v>23</v>
      </c>
      <c r="L19" s="23">
        <v>8427</v>
      </c>
      <c r="M19" s="23" t="s">
        <v>176</v>
      </c>
      <c r="N19" s="23">
        <v>1010</v>
      </c>
      <c r="O19" s="23">
        <v>1</v>
      </c>
      <c r="P19" s="23">
        <v>0</v>
      </c>
      <c r="Q19" s="23">
        <v>0</v>
      </c>
      <c r="R19"/>
    </row>
    <row r="20" spans="2:20" ht="15" customHeight="1" x14ac:dyDescent="0.2">
      <c r="B20" s="23">
        <v>18</v>
      </c>
      <c r="C20" s="23">
        <v>1034</v>
      </c>
      <c r="D20" s="23">
        <v>44210</v>
      </c>
      <c r="E20" s="23">
        <v>700</v>
      </c>
      <c r="F20" s="23">
        <v>44</v>
      </c>
      <c r="G20" s="23" t="str">
        <f>MID(H20, 1, FIND(" ", H20, FIND(" ", H20)+1)-1)</f>
        <v>Samsung Electronics</v>
      </c>
      <c r="H20" s="23" t="s">
        <v>24</v>
      </c>
      <c r="I20" s="23" t="str">
        <f t="shared" si="0"/>
        <v>Washer</v>
      </c>
      <c r="J20" s="23" t="s">
        <v>266</v>
      </c>
      <c r="K20" s="23" t="s">
        <v>26</v>
      </c>
      <c r="L20" s="23">
        <v>5804084</v>
      </c>
      <c r="M20" s="23" t="s">
        <v>196</v>
      </c>
      <c r="N20" s="23">
        <v>504.69</v>
      </c>
      <c r="O20" s="23">
        <v>2</v>
      </c>
      <c r="P20" s="23">
        <v>1009.38</v>
      </c>
      <c r="Q20" s="23">
        <v>1130.5056</v>
      </c>
      <c r="R20"/>
    </row>
    <row r="21" spans="2:20" ht="15" customHeight="1" x14ac:dyDescent="0.2">
      <c r="B21" s="23">
        <v>19</v>
      </c>
      <c r="C21" s="23">
        <v>1034</v>
      </c>
      <c r="D21" s="23">
        <v>44210</v>
      </c>
      <c r="E21" s="23">
        <v>700</v>
      </c>
      <c r="F21" s="23">
        <v>44</v>
      </c>
      <c r="G21" s="23" t="str">
        <f>MID(H21, 1, FIND(" ", H21, FIND(" ", H21)+1)-1)</f>
        <v>Samsung Electronics</v>
      </c>
      <c r="H21" s="23" t="s">
        <v>24</v>
      </c>
      <c r="I21" s="23" t="str">
        <f t="shared" si="0"/>
        <v>Washer</v>
      </c>
      <c r="J21" s="23" t="s">
        <v>266</v>
      </c>
      <c r="K21" s="23" t="s">
        <v>26</v>
      </c>
      <c r="L21" s="23">
        <v>5804084</v>
      </c>
      <c r="M21" s="23" t="s">
        <v>197</v>
      </c>
      <c r="N21" s="23">
        <v>504.69</v>
      </c>
      <c r="O21" s="23">
        <v>2</v>
      </c>
      <c r="P21" s="23">
        <v>1009.38</v>
      </c>
      <c r="Q21" s="23">
        <v>1130.5056</v>
      </c>
      <c r="R21"/>
    </row>
    <row r="22" spans="2:20" x14ac:dyDescent="0.2">
      <c r="B22" s="23">
        <v>20</v>
      </c>
      <c r="C22" s="23">
        <v>1036</v>
      </c>
      <c r="D22" s="23">
        <v>44214</v>
      </c>
      <c r="E22" s="23">
        <v>800</v>
      </c>
      <c r="F22" s="23">
        <v>34</v>
      </c>
      <c r="G22" s="23" t="str">
        <f t="shared" ref="G22:G39" si="2">MID(H22, 1, FIND(" ", H22)-1)</f>
        <v>Microsoft</v>
      </c>
      <c r="H22" s="23" t="s">
        <v>22</v>
      </c>
      <c r="I22" s="23" t="str">
        <f t="shared" si="0"/>
        <v>Really Smartphone</v>
      </c>
      <c r="J22" s="23" t="s">
        <v>19</v>
      </c>
      <c r="K22" s="23" t="s">
        <v>23</v>
      </c>
      <c r="L22" s="23">
        <v>8427</v>
      </c>
      <c r="M22" s="23" t="s">
        <v>177</v>
      </c>
      <c r="N22" s="23">
        <v>1010</v>
      </c>
      <c r="O22" s="23">
        <v>2</v>
      </c>
      <c r="P22" s="23">
        <v>2020</v>
      </c>
      <c r="Q22" s="23">
        <v>2262.4</v>
      </c>
      <c r="R22"/>
    </row>
    <row r="23" spans="2:20" x14ac:dyDescent="0.2">
      <c r="B23" s="23">
        <v>21</v>
      </c>
      <c r="C23" s="23">
        <v>1036</v>
      </c>
      <c r="D23" s="23">
        <v>44214</v>
      </c>
      <c r="E23" s="23">
        <v>800</v>
      </c>
      <c r="F23" s="23">
        <v>34</v>
      </c>
      <c r="G23" s="23" t="str">
        <f t="shared" si="2"/>
        <v>Microsoft</v>
      </c>
      <c r="H23" s="23" t="s">
        <v>22</v>
      </c>
      <c r="I23" s="23" t="str">
        <f t="shared" si="0"/>
        <v>Really Smartphone</v>
      </c>
      <c r="J23" s="23" t="s">
        <v>19</v>
      </c>
      <c r="K23" s="23" t="s">
        <v>23</v>
      </c>
      <c r="L23" s="23">
        <v>8427</v>
      </c>
      <c r="M23" s="23" t="s">
        <v>178</v>
      </c>
      <c r="N23" s="23">
        <v>1010</v>
      </c>
      <c r="O23" s="23">
        <v>2</v>
      </c>
      <c r="P23" s="23">
        <v>2020</v>
      </c>
      <c r="Q23" s="23">
        <v>2262.4</v>
      </c>
      <c r="R23"/>
    </row>
    <row r="24" spans="2:20" x14ac:dyDescent="0.2">
      <c r="B24" s="23">
        <v>22</v>
      </c>
      <c r="C24" s="23">
        <v>1040</v>
      </c>
      <c r="D24" s="23">
        <v>44214</v>
      </c>
      <c r="E24" s="23">
        <v>900</v>
      </c>
      <c r="F24" s="23">
        <v>22</v>
      </c>
      <c r="G24" s="23" t="str">
        <f t="shared" si="2"/>
        <v>Intel</v>
      </c>
      <c r="H24" s="23" t="s">
        <v>28</v>
      </c>
      <c r="I24" s="23" t="str">
        <f t="shared" si="0"/>
        <v>20 ounce Blender</v>
      </c>
      <c r="J24" s="23" t="s">
        <v>264</v>
      </c>
      <c r="K24" s="23" t="s">
        <v>29</v>
      </c>
      <c r="L24" s="23">
        <v>8413009</v>
      </c>
      <c r="M24" s="23" t="s">
        <v>30</v>
      </c>
      <c r="N24" s="23">
        <v>50.75</v>
      </c>
      <c r="O24" s="23">
        <v>2</v>
      </c>
      <c r="P24" s="23">
        <v>1564.5</v>
      </c>
      <c r="Q24" s="23">
        <v>1752.24</v>
      </c>
      <c r="R24"/>
    </row>
    <row r="25" spans="2:20" x14ac:dyDescent="0.2">
      <c r="B25" s="23">
        <v>23</v>
      </c>
      <c r="C25" s="23">
        <v>1040</v>
      </c>
      <c r="D25" s="23">
        <v>44214</v>
      </c>
      <c r="E25" s="23">
        <v>900</v>
      </c>
      <c r="F25" s="23">
        <v>22</v>
      </c>
      <c r="G25" s="23" t="str">
        <f t="shared" si="2"/>
        <v>Intel</v>
      </c>
      <c r="H25" s="23" t="s">
        <v>28</v>
      </c>
      <c r="I25" s="23" t="str">
        <f t="shared" si="0"/>
        <v>20 ounce Blender</v>
      </c>
      <c r="J25" s="23" t="s">
        <v>264</v>
      </c>
      <c r="K25" s="23" t="s">
        <v>29</v>
      </c>
      <c r="L25" s="23">
        <v>8413009</v>
      </c>
      <c r="M25" s="23" t="s">
        <v>142</v>
      </c>
      <c r="N25" s="23">
        <v>50.75</v>
      </c>
      <c r="O25" s="23">
        <v>2</v>
      </c>
      <c r="P25" s="23">
        <v>1564.5</v>
      </c>
      <c r="Q25" s="23">
        <v>1752.24</v>
      </c>
      <c r="R25"/>
    </row>
    <row r="26" spans="2:20" x14ac:dyDescent="0.2">
      <c r="B26" s="23">
        <v>24</v>
      </c>
      <c r="C26" s="23">
        <v>1040</v>
      </c>
      <c r="D26" s="23">
        <v>44214</v>
      </c>
      <c r="E26" s="23">
        <v>900</v>
      </c>
      <c r="F26" s="23">
        <v>23</v>
      </c>
      <c r="G26" s="23" t="str">
        <f t="shared" si="2"/>
        <v>Intel</v>
      </c>
      <c r="H26" s="23" t="s">
        <v>31</v>
      </c>
      <c r="I26" s="23" t="str">
        <f t="shared" si="0"/>
        <v>Barista Express</v>
      </c>
      <c r="J26" s="23" t="s">
        <v>1</v>
      </c>
      <c r="K26" s="23" t="s">
        <v>32</v>
      </c>
      <c r="L26" s="23">
        <v>3820009</v>
      </c>
      <c r="M26" s="23" t="s">
        <v>143</v>
      </c>
      <c r="N26" s="23">
        <v>104.5</v>
      </c>
      <c r="O26" s="23">
        <v>14</v>
      </c>
      <c r="P26" s="23">
        <v>1564.5</v>
      </c>
      <c r="Q26" s="23">
        <v>1752.24</v>
      </c>
      <c r="R26"/>
    </row>
    <row r="27" spans="2:20" x14ac:dyDescent="0.2">
      <c r="B27" s="23">
        <v>25</v>
      </c>
      <c r="C27" s="23">
        <v>1040</v>
      </c>
      <c r="D27" s="23">
        <v>44214</v>
      </c>
      <c r="E27" s="23">
        <v>900</v>
      </c>
      <c r="F27" s="23">
        <v>23</v>
      </c>
      <c r="G27" s="23" t="str">
        <f t="shared" si="2"/>
        <v>Intel</v>
      </c>
      <c r="H27" s="23" t="s">
        <v>31</v>
      </c>
      <c r="I27" s="23" t="str">
        <f t="shared" si="0"/>
        <v>Barista Express</v>
      </c>
      <c r="J27" s="23" t="s">
        <v>1</v>
      </c>
      <c r="K27" s="23" t="s">
        <v>32</v>
      </c>
      <c r="L27" s="23">
        <v>3820009</v>
      </c>
      <c r="M27" s="23" t="s">
        <v>144</v>
      </c>
      <c r="N27" s="23">
        <v>104.5</v>
      </c>
      <c r="O27" s="23">
        <v>14</v>
      </c>
      <c r="P27" s="23">
        <v>1564.5</v>
      </c>
      <c r="Q27" s="23">
        <v>1752.24</v>
      </c>
      <c r="R27"/>
    </row>
    <row r="28" spans="2:20" x14ac:dyDescent="0.2">
      <c r="B28" s="23">
        <v>26</v>
      </c>
      <c r="C28" s="23">
        <v>1040</v>
      </c>
      <c r="D28" s="23">
        <v>44214</v>
      </c>
      <c r="E28" s="23">
        <v>900</v>
      </c>
      <c r="F28" s="23">
        <v>23</v>
      </c>
      <c r="G28" s="23" t="str">
        <f t="shared" si="2"/>
        <v>Intel</v>
      </c>
      <c r="H28" s="23" t="s">
        <v>31</v>
      </c>
      <c r="I28" s="23" t="str">
        <f t="shared" si="0"/>
        <v>Barista Express</v>
      </c>
      <c r="J28" s="23" t="s">
        <v>1</v>
      </c>
      <c r="K28" s="23" t="s">
        <v>32</v>
      </c>
      <c r="L28" s="23">
        <v>3820009</v>
      </c>
      <c r="M28" s="23" t="s">
        <v>145</v>
      </c>
      <c r="N28" s="23">
        <v>104.5</v>
      </c>
      <c r="O28" s="23">
        <v>14</v>
      </c>
      <c r="P28" s="23">
        <v>1564.5</v>
      </c>
      <c r="Q28" s="23">
        <v>1752.24</v>
      </c>
      <c r="R28"/>
    </row>
    <row r="29" spans="2:20" x14ac:dyDescent="0.2">
      <c r="B29" s="23">
        <v>27</v>
      </c>
      <c r="C29" s="23">
        <v>1040</v>
      </c>
      <c r="D29" s="23">
        <v>44214</v>
      </c>
      <c r="E29" s="23">
        <v>900</v>
      </c>
      <c r="F29" s="23">
        <v>23</v>
      </c>
      <c r="G29" s="23" t="str">
        <f t="shared" si="2"/>
        <v>Intel</v>
      </c>
      <c r="H29" s="23" t="s">
        <v>31</v>
      </c>
      <c r="I29" s="23" t="str">
        <f t="shared" si="0"/>
        <v>Barista Express</v>
      </c>
      <c r="J29" s="23" t="s">
        <v>1</v>
      </c>
      <c r="K29" s="23" t="s">
        <v>32</v>
      </c>
      <c r="L29" s="23">
        <v>3820009</v>
      </c>
      <c r="M29" s="23" t="s">
        <v>146</v>
      </c>
      <c r="N29" s="23">
        <v>104.5</v>
      </c>
      <c r="O29" s="23">
        <v>14</v>
      </c>
      <c r="P29" s="23">
        <v>1564.5</v>
      </c>
      <c r="Q29" s="23">
        <v>1752.24</v>
      </c>
      <c r="R29"/>
    </row>
    <row r="30" spans="2:20" x14ac:dyDescent="0.2">
      <c r="B30" s="23">
        <v>28</v>
      </c>
      <c r="C30" s="23">
        <v>1040</v>
      </c>
      <c r="D30" s="23">
        <v>44214</v>
      </c>
      <c r="E30" s="23">
        <v>900</v>
      </c>
      <c r="F30" s="23">
        <v>23</v>
      </c>
      <c r="G30" s="23" t="str">
        <f t="shared" si="2"/>
        <v>Intel</v>
      </c>
      <c r="H30" s="23" t="s">
        <v>31</v>
      </c>
      <c r="I30" s="23" t="str">
        <f t="shared" si="0"/>
        <v>Barista Express</v>
      </c>
      <c r="J30" s="23" t="s">
        <v>1</v>
      </c>
      <c r="K30" s="23" t="s">
        <v>32</v>
      </c>
      <c r="L30" s="23">
        <v>3820009</v>
      </c>
      <c r="M30" s="23" t="s">
        <v>147</v>
      </c>
      <c r="N30" s="23">
        <v>104.5</v>
      </c>
      <c r="O30" s="23">
        <v>14</v>
      </c>
      <c r="P30" s="23">
        <v>1564.5</v>
      </c>
      <c r="Q30" s="23">
        <v>1752.24</v>
      </c>
      <c r="R30"/>
    </row>
    <row r="31" spans="2:20" x14ac:dyDescent="0.2">
      <c r="B31" s="23">
        <v>29</v>
      </c>
      <c r="C31" s="23">
        <v>1040</v>
      </c>
      <c r="D31" s="23">
        <v>44214</v>
      </c>
      <c r="E31" s="23">
        <v>900</v>
      </c>
      <c r="F31" s="23">
        <v>23</v>
      </c>
      <c r="G31" s="23" t="str">
        <f t="shared" si="2"/>
        <v>Intel</v>
      </c>
      <c r="H31" s="23" t="s">
        <v>31</v>
      </c>
      <c r="I31" s="23" t="str">
        <f t="shared" si="0"/>
        <v>Barista Express</v>
      </c>
      <c r="J31" s="23" t="s">
        <v>1</v>
      </c>
      <c r="K31" s="23" t="s">
        <v>32</v>
      </c>
      <c r="L31" s="23">
        <v>3820009</v>
      </c>
      <c r="M31" s="23" t="s">
        <v>148</v>
      </c>
      <c r="N31" s="23">
        <v>104.5</v>
      </c>
      <c r="O31" s="23">
        <v>14</v>
      </c>
      <c r="P31" s="23">
        <v>1564.5</v>
      </c>
      <c r="Q31" s="23">
        <v>1752.24</v>
      </c>
      <c r="R31"/>
    </row>
    <row r="32" spans="2:20" x14ac:dyDescent="0.2">
      <c r="B32" s="23">
        <v>30</v>
      </c>
      <c r="C32" s="23">
        <v>1040</v>
      </c>
      <c r="D32" s="23">
        <v>44214</v>
      </c>
      <c r="E32" s="23">
        <v>900</v>
      </c>
      <c r="F32" s="23">
        <v>23</v>
      </c>
      <c r="G32" s="23" t="str">
        <f t="shared" si="2"/>
        <v>Intel</v>
      </c>
      <c r="H32" s="23" t="s">
        <v>31</v>
      </c>
      <c r="I32" s="23" t="str">
        <f t="shared" si="0"/>
        <v>Barista Express</v>
      </c>
      <c r="J32" s="23" t="s">
        <v>1</v>
      </c>
      <c r="K32" s="23" t="s">
        <v>32</v>
      </c>
      <c r="L32" s="23">
        <v>3820009</v>
      </c>
      <c r="M32" s="23" t="s">
        <v>149</v>
      </c>
      <c r="N32" s="23">
        <v>104.5</v>
      </c>
      <c r="O32" s="23">
        <v>14</v>
      </c>
      <c r="P32" s="23">
        <v>1564.5</v>
      </c>
      <c r="Q32" s="23">
        <v>1752.24</v>
      </c>
      <c r="R32"/>
    </row>
    <row r="33" spans="2:25" x14ac:dyDescent="0.2">
      <c r="B33" s="23">
        <v>31</v>
      </c>
      <c r="C33" s="23">
        <v>1040</v>
      </c>
      <c r="D33" s="23">
        <v>44214</v>
      </c>
      <c r="E33" s="23">
        <v>900</v>
      </c>
      <c r="F33" s="23">
        <v>23</v>
      </c>
      <c r="G33" s="23" t="str">
        <f t="shared" si="2"/>
        <v>Intel</v>
      </c>
      <c r="H33" s="23" t="s">
        <v>31</v>
      </c>
      <c r="I33" s="23" t="str">
        <f t="shared" si="0"/>
        <v>Barista Express</v>
      </c>
      <c r="J33" s="23" t="s">
        <v>1</v>
      </c>
      <c r="K33" s="23" t="s">
        <v>32</v>
      </c>
      <c r="L33" s="23">
        <v>3820009</v>
      </c>
      <c r="M33" s="23" t="s">
        <v>150</v>
      </c>
      <c r="N33" s="23">
        <v>104.5</v>
      </c>
      <c r="O33" s="23">
        <v>14</v>
      </c>
      <c r="P33" s="23">
        <v>1564.5</v>
      </c>
      <c r="Q33" s="23">
        <v>1752.24</v>
      </c>
      <c r="R33"/>
    </row>
    <row r="34" spans="2:25" x14ac:dyDescent="0.2">
      <c r="B34" s="23">
        <v>32</v>
      </c>
      <c r="C34" s="23">
        <v>1040</v>
      </c>
      <c r="D34" s="23">
        <v>44214</v>
      </c>
      <c r="E34" s="23">
        <v>900</v>
      </c>
      <c r="F34" s="23">
        <v>23</v>
      </c>
      <c r="G34" s="23" t="str">
        <f t="shared" si="2"/>
        <v>Intel</v>
      </c>
      <c r="H34" s="23" t="s">
        <v>31</v>
      </c>
      <c r="I34" s="23" t="str">
        <f t="shared" si="0"/>
        <v>Barista Express</v>
      </c>
      <c r="J34" s="23" t="s">
        <v>1</v>
      </c>
      <c r="K34" s="23" t="s">
        <v>32</v>
      </c>
      <c r="L34" s="23">
        <v>3820009</v>
      </c>
      <c r="M34" s="23" t="s">
        <v>151</v>
      </c>
      <c r="N34" s="23">
        <v>104.5</v>
      </c>
      <c r="O34" s="23">
        <v>14</v>
      </c>
      <c r="P34" s="23">
        <v>1564.5</v>
      </c>
      <c r="Q34" s="23">
        <v>1752.24</v>
      </c>
      <c r="R34"/>
      <c r="S34"/>
      <c r="T34"/>
      <c r="U34" s="7"/>
      <c r="Y34" s="7"/>
    </row>
    <row r="35" spans="2:25" x14ac:dyDescent="0.2">
      <c r="B35" s="23">
        <v>33</v>
      </c>
      <c r="C35" s="23">
        <v>1040</v>
      </c>
      <c r="D35" s="23">
        <v>44214</v>
      </c>
      <c r="E35" s="23">
        <v>900</v>
      </c>
      <c r="F35" s="23">
        <v>23</v>
      </c>
      <c r="G35" s="23" t="str">
        <f t="shared" si="2"/>
        <v>Intel</v>
      </c>
      <c r="H35" s="23" t="s">
        <v>31</v>
      </c>
      <c r="I35" s="23" t="str">
        <f t="shared" si="0"/>
        <v>Barista Express</v>
      </c>
      <c r="J35" s="23" t="s">
        <v>1</v>
      </c>
      <c r="K35" s="23" t="s">
        <v>32</v>
      </c>
      <c r="L35" s="23">
        <v>3820009</v>
      </c>
      <c r="M35" s="23" t="s">
        <v>152</v>
      </c>
      <c r="N35" s="23">
        <v>104.5</v>
      </c>
      <c r="O35" s="23">
        <v>14</v>
      </c>
      <c r="P35" s="23">
        <v>1564.5</v>
      </c>
      <c r="Q35" s="23">
        <v>1752.24</v>
      </c>
      <c r="R35"/>
      <c r="S35"/>
      <c r="T35"/>
      <c r="U35" s="19"/>
      <c r="Y35" s="18"/>
    </row>
    <row r="36" spans="2:25" x14ac:dyDescent="0.2">
      <c r="B36" s="23">
        <v>34</v>
      </c>
      <c r="C36" s="23">
        <v>1040</v>
      </c>
      <c r="D36" s="23">
        <v>44214</v>
      </c>
      <c r="E36" s="23">
        <v>900</v>
      </c>
      <c r="F36" s="23">
        <v>23</v>
      </c>
      <c r="G36" s="23" t="str">
        <f t="shared" si="2"/>
        <v>Intel</v>
      </c>
      <c r="H36" s="23" t="s">
        <v>31</v>
      </c>
      <c r="I36" s="23" t="str">
        <f t="shared" si="0"/>
        <v>Barista Express</v>
      </c>
      <c r="J36" s="23" t="s">
        <v>1</v>
      </c>
      <c r="K36" s="23" t="s">
        <v>32</v>
      </c>
      <c r="L36" s="23">
        <v>3820009</v>
      </c>
      <c r="M36" s="23" t="s">
        <v>153</v>
      </c>
      <c r="N36" s="23">
        <v>104.5</v>
      </c>
      <c r="O36" s="23">
        <v>14</v>
      </c>
      <c r="P36" s="23">
        <v>1564.5</v>
      </c>
      <c r="Q36" s="23">
        <v>1752.24</v>
      </c>
      <c r="R36"/>
      <c r="S36"/>
      <c r="T36"/>
      <c r="U36" s="7"/>
      <c r="Y36" s="7"/>
    </row>
    <row r="37" spans="2:25" x14ac:dyDescent="0.2">
      <c r="B37" s="23">
        <v>35</v>
      </c>
      <c r="C37" s="23">
        <v>1040</v>
      </c>
      <c r="D37" s="23">
        <v>44214</v>
      </c>
      <c r="E37" s="23">
        <v>900</v>
      </c>
      <c r="F37" s="23">
        <v>23</v>
      </c>
      <c r="G37" s="23" t="str">
        <f t="shared" si="2"/>
        <v>Intel</v>
      </c>
      <c r="H37" s="23" t="s">
        <v>31</v>
      </c>
      <c r="I37" s="23" t="str">
        <f t="shared" si="0"/>
        <v>Barista Express</v>
      </c>
      <c r="J37" s="23" t="s">
        <v>1</v>
      </c>
      <c r="K37" s="23" t="s">
        <v>32</v>
      </c>
      <c r="L37" s="23">
        <v>3820009</v>
      </c>
      <c r="M37" s="23" t="s">
        <v>154</v>
      </c>
      <c r="N37" s="23">
        <v>104.5</v>
      </c>
      <c r="O37" s="23">
        <v>14</v>
      </c>
      <c r="P37" s="23">
        <v>1564.5</v>
      </c>
      <c r="Q37" s="23">
        <v>1752.24</v>
      </c>
      <c r="R37"/>
      <c r="S37"/>
      <c r="T37"/>
      <c r="U37" s="7"/>
      <c r="Y37" s="7"/>
    </row>
    <row r="38" spans="2:25" x14ac:dyDescent="0.2">
      <c r="B38" s="23">
        <v>36</v>
      </c>
      <c r="C38" s="23">
        <v>1040</v>
      </c>
      <c r="D38" s="23">
        <v>44214</v>
      </c>
      <c r="E38" s="23">
        <v>900</v>
      </c>
      <c r="F38" s="23">
        <v>23</v>
      </c>
      <c r="G38" s="23" t="str">
        <f t="shared" si="2"/>
        <v>Intel</v>
      </c>
      <c r="H38" s="23" t="s">
        <v>31</v>
      </c>
      <c r="I38" s="23" t="str">
        <f t="shared" si="0"/>
        <v>Barista Express</v>
      </c>
      <c r="J38" s="23" t="s">
        <v>1</v>
      </c>
      <c r="K38" s="23" t="s">
        <v>32</v>
      </c>
      <c r="L38" s="23">
        <v>3820009</v>
      </c>
      <c r="M38" s="23" t="s">
        <v>155</v>
      </c>
      <c r="N38" s="23">
        <v>104.5</v>
      </c>
      <c r="O38" s="23">
        <v>14</v>
      </c>
      <c r="P38" s="23">
        <v>1564.5</v>
      </c>
      <c r="Q38" s="23">
        <v>1752.24</v>
      </c>
      <c r="R38"/>
      <c r="S38"/>
      <c r="T38"/>
      <c r="U38" s="7"/>
      <c r="Y38" s="7"/>
    </row>
    <row r="39" spans="2:25" x14ac:dyDescent="0.2">
      <c r="B39" s="23">
        <v>37</v>
      </c>
      <c r="C39" s="23">
        <v>1040</v>
      </c>
      <c r="D39" s="23">
        <v>44214</v>
      </c>
      <c r="E39" s="23">
        <v>900</v>
      </c>
      <c r="F39" s="23">
        <v>23</v>
      </c>
      <c r="G39" s="23" t="str">
        <f t="shared" si="2"/>
        <v>Intel</v>
      </c>
      <c r="H39" s="23" t="s">
        <v>31</v>
      </c>
      <c r="I39" s="23" t="str">
        <f t="shared" si="0"/>
        <v>Barista Express</v>
      </c>
      <c r="J39" s="23" t="s">
        <v>1</v>
      </c>
      <c r="K39" s="23" t="s">
        <v>32</v>
      </c>
      <c r="L39" s="23">
        <v>3820009</v>
      </c>
      <c r="M39" s="23" t="s">
        <v>156</v>
      </c>
      <c r="N39" s="23">
        <v>104.5</v>
      </c>
      <c r="O39" s="23">
        <v>14</v>
      </c>
      <c r="P39" s="23">
        <v>1564.5</v>
      </c>
      <c r="Q39" s="23">
        <v>1752.24</v>
      </c>
      <c r="R39"/>
      <c r="S39"/>
      <c r="T39"/>
      <c r="U39" s="7"/>
      <c r="Y39" s="7"/>
    </row>
    <row r="40" spans="2:25" x14ac:dyDescent="0.2">
      <c r="B40" s="23">
        <v>38</v>
      </c>
      <c r="C40" s="23">
        <v>1042</v>
      </c>
      <c r="D40" s="23">
        <v>44214</v>
      </c>
      <c r="E40" s="23">
        <v>1000</v>
      </c>
      <c r="F40" s="23">
        <v>28</v>
      </c>
      <c r="G40" s="23" t="str">
        <f>MID(H40, 1, FIND(" ", H40, FIND(" ", H40)+1)-1)</f>
        <v>LG Electronics</v>
      </c>
      <c r="H40" s="23" t="s">
        <v>33</v>
      </c>
      <c r="I40" s="23" t="str">
        <f t="shared" si="0"/>
        <v>Really Smartphone</v>
      </c>
      <c r="J40" s="23" t="s">
        <v>19</v>
      </c>
      <c r="K40" s="23" t="s">
        <v>82</v>
      </c>
      <c r="L40" s="23">
        <v>41398</v>
      </c>
      <c r="M40" s="23" t="s">
        <v>170</v>
      </c>
      <c r="N40" s="23">
        <v>1040</v>
      </c>
      <c r="O40" s="23">
        <v>1</v>
      </c>
      <c r="P40" s="23">
        <v>1040</v>
      </c>
      <c r="Q40" s="23">
        <v>1164.8</v>
      </c>
      <c r="R40"/>
      <c r="S40"/>
      <c r="T40"/>
      <c r="U40" s="7"/>
      <c r="Y40" s="7"/>
    </row>
    <row r="41" spans="2:25" x14ac:dyDescent="0.2">
      <c r="B41" s="23">
        <v>39</v>
      </c>
      <c r="C41" s="23">
        <v>1043</v>
      </c>
      <c r="D41" s="23">
        <v>44214</v>
      </c>
      <c r="E41" s="23">
        <v>1100</v>
      </c>
      <c r="F41" s="23">
        <v>24</v>
      </c>
      <c r="G41" s="23" t="str">
        <f>MID(H41, 1, FIND(" ", H41)-1)</f>
        <v>Intel</v>
      </c>
      <c r="H41" s="23" t="s">
        <v>35</v>
      </c>
      <c r="I41" s="23" t="str">
        <f t="shared" si="0"/>
        <v>Really Smartphone</v>
      </c>
      <c r="J41" s="23" t="s">
        <v>19</v>
      </c>
      <c r="K41" s="23" t="s">
        <v>36</v>
      </c>
      <c r="L41" s="23">
        <v>1100321</v>
      </c>
      <c r="M41" s="23" t="s">
        <v>229</v>
      </c>
      <c r="N41" s="23">
        <v>1272</v>
      </c>
      <c r="O41" s="23">
        <v>1</v>
      </c>
      <c r="P41" s="23">
        <v>1272</v>
      </c>
      <c r="Q41" s="23">
        <v>1424.6399999999999</v>
      </c>
      <c r="R41"/>
      <c r="S41"/>
      <c r="T41"/>
      <c r="U41" s="7"/>
      <c r="Y41" s="7"/>
    </row>
    <row r="42" spans="2:25" x14ac:dyDescent="0.2">
      <c r="B42" s="23">
        <v>40</v>
      </c>
      <c r="C42" s="23">
        <v>1044</v>
      </c>
      <c r="D42" s="23">
        <v>44214</v>
      </c>
      <c r="E42" s="23">
        <v>1200</v>
      </c>
      <c r="F42" s="23">
        <v>9</v>
      </c>
      <c r="G42" s="23" t="str">
        <f t="shared" ref="G42:G50" si="3">MID(H42, 1, FIND(" ", H42, FIND(" ", H42)+1)-1)</f>
        <v>Dell Technologies</v>
      </c>
      <c r="H42" s="23" t="s">
        <v>37</v>
      </c>
      <c r="I42" s="23" t="str">
        <f t="shared" si="0"/>
        <v>20 ounce Blender</v>
      </c>
      <c r="J42" s="23" t="s">
        <v>264</v>
      </c>
      <c r="K42" s="23" t="s">
        <v>38</v>
      </c>
      <c r="L42" s="23">
        <v>11164009</v>
      </c>
      <c r="M42" s="23" t="s">
        <v>39</v>
      </c>
      <c r="N42" s="23">
        <v>69.53</v>
      </c>
      <c r="O42" s="23">
        <v>4</v>
      </c>
      <c r="P42" s="23">
        <v>317.88</v>
      </c>
      <c r="Q42" s="23">
        <v>356.0256</v>
      </c>
      <c r="R42"/>
      <c r="S42"/>
      <c r="T42"/>
      <c r="U42" s="7"/>
      <c r="Y42" s="7"/>
    </row>
    <row r="43" spans="2:25" x14ac:dyDescent="0.2">
      <c r="B43" s="23">
        <v>41</v>
      </c>
      <c r="C43" s="23">
        <v>1044</v>
      </c>
      <c r="D43" s="23">
        <v>44214</v>
      </c>
      <c r="E43" s="23">
        <v>1200</v>
      </c>
      <c r="F43" s="23">
        <v>9</v>
      </c>
      <c r="G43" s="23" t="str">
        <f t="shared" si="3"/>
        <v>Dell Technologies</v>
      </c>
      <c r="H43" s="23" t="s">
        <v>37</v>
      </c>
      <c r="I43" s="23" t="str">
        <f t="shared" si="0"/>
        <v>20 ounce Blender</v>
      </c>
      <c r="J43" s="23" t="s">
        <v>264</v>
      </c>
      <c r="K43" s="23" t="s">
        <v>38</v>
      </c>
      <c r="L43" s="23">
        <v>11164009</v>
      </c>
      <c r="M43" s="23" t="s">
        <v>138</v>
      </c>
      <c r="N43" s="23">
        <v>69.53</v>
      </c>
      <c r="O43" s="23">
        <v>4</v>
      </c>
      <c r="P43" s="23">
        <v>317.88</v>
      </c>
      <c r="Q43" s="23">
        <v>356.0256</v>
      </c>
      <c r="R43"/>
      <c r="S43"/>
      <c r="T43"/>
      <c r="U43" s="7"/>
      <c r="Y43" s="7"/>
    </row>
    <row r="44" spans="2:25" x14ac:dyDescent="0.2">
      <c r="B44" s="23">
        <v>42</v>
      </c>
      <c r="C44" s="23">
        <v>1044</v>
      </c>
      <c r="D44" s="23">
        <v>44214</v>
      </c>
      <c r="E44" s="23">
        <v>1200</v>
      </c>
      <c r="F44" s="23">
        <v>10</v>
      </c>
      <c r="G44" s="23" t="str">
        <f t="shared" si="3"/>
        <v>Dell Technologies</v>
      </c>
      <c r="H44" s="23" t="s">
        <v>243</v>
      </c>
      <c r="I44" s="23" t="str">
        <f t="shared" si="0"/>
        <v>40 ounce Blender</v>
      </c>
      <c r="J44" s="23" t="s">
        <v>264</v>
      </c>
      <c r="K44" s="23" t="s">
        <v>40</v>
      </c>
      <c r="L44" s="23">
        <v>42542001</v>
      </c>
      <c r="M44" s="23" t="s">
        <v>139</v>
      </c>
      <c r="N44" s="23">
        <v>89.41</v>
      </c>
      <c r="O44" s="23">
        <v>4</v>
      </c>
      <c r="P44" s="23">
        <v>317.88</v>
      </c>
      <c r="Q44" s="23">
        <v>356.0256</v>
      </c>
      <c r="R44"/>
      <c r="S44"/>
      <c r="T44"/>
      <c r="U44" s="7"/>
      <c r="Y44" s="7"/>
    </row>
    <row r="45" spans="2:25" x14ac:dyDescent="0.2">
      <c r="B45" s="23">
        <v>43</v>
      </c>
      <c r="C45" s="23">
        <v>1044</v>
      </c>
      <c r="D45" s="23">
        <v>44214</v>
      </c>
      <c r="E45" s="23">
        <v>1200</v>
      </c>
      <c r="F45" s="23">
        <v>10</v>
      </c>
      <c r="G45" s="23" t="str">
        <f t="shared" si="3"/>
        <v>Dell Technologies</v>
      </c>
      <c r="H45" s="23" t="s">
        <v>243</v>
      </c>
      <c r="I45" s="23" t="str">
        <f t="shared" si="0"/>
        <v>40 ounce Blender</v>
      </c>
      <c r="J45" s="23" t="s">
        <v>264</v>
      </c>
      <c r="K45" s="23" t="s">
        <v>40</v>
      </c>
      <c r="L45" s="23">
        <v>42542001</v>
      </c>
      <c r="M45" s="23" t="s">
        <v>140</v>
      </c>
      <c r="N45" s="23">
        <v>89.41</v>
      </c>
      <c r="O45" s="23">
        <v>4</v>
      </c>
      <c r="P45" s="23">
        <v>317.88</v>
      </c>
      <c r="Q45" s="23">
        <v>356.0256</v>
      </c>
      <c r="R45"/>
      <c r="S45"/>
      <c r="T45"/>
    </row>
    <row r="46" spans="2:25" x14ac:dyDescent="0.2">
      <c r="B46" s="23">
        <v>44</v>
      </c>
      <c r="C46" s="23">
        <v>1046</v>
      </c>
      <c r="D46" s="23">
        <v>44214</v>
      </c>
      <c r="E46" s="23">
        <v>1300</v>
      </c>
      <c r="F46" s="23">
        <v>7</v>
      </c>
      <c r="G46" s="23" t="str">
        <f t="shared" si="3"/>
        <v>Boxstore Inc.</v>
      </c>
      <c r="H46" s="23" t="s">
        <v>41</v>
      </c>
      <c r="I46" s="23" t="str">
        <f t="shared" si="0"/>
        <v>Super Tablet</v>
      </c>
      <c r="J46" s="23" t="s">
        <v>13</v>
      </c>
      <c r="K46" s="23" t="s">
        <v>42</v>
      </c>
      <c r="L46" s="23">
        <v>8335</v>
      </c>
      <c r="M46" s="23" t="s">
        <v>131</v>
      </c>
      <c r="N46" s="23">
        <v>1435</v>
      </c>
      <c r="O46" s="23">
        <v>2</v>
      </c>
      <c r="P46" s="23">
        <v>5370</v>
      </c>
      <c r="Q46" s="23">
        <v>6014.4</v>
      </c>
      <c r="R46"/>
      <c r="S46"/>
      <c r="T46" s="18"/>
      <c r="U46" s="18"/>
    </row>
    <row r="47" spans="2:25" x14ac:dyDescent="0.2">
      <c r="B47" s="23">
        <v>45</v>
      </c>
      <c r="C47" s="23">
        <v>1046</v>
      </c>
      <c r="D47" s="23">
        <v>44214</v>
      </c>
      <c r="E47" s="23">
        <v>1300</v>
      </c>
      <c r="F47" s="23">
        <v>7</v>
      </c>
      <c r="G47" s="23" t="str">
        <f t="shared" si="3"/>
        <v>Boxstore Inc.</v>
      </c>
      <c r="H47" s="23" t="s">
        <v>41</v>
      </c>
      <c r="I47" s="23" t="str">
        <f t="shared" si="0"/>
        <v>Super Tablet</v>
      </c>
      <c r="J47" s="23" t="s">
        <v>13</v>
      </c>
      <c r="K47" s="23" t="s">
        <v>42</v>
      </c>
      <c r="L47" s="23">
        <v>8335</v>
      </c>
      <c r="M47" s="23" t="s">
        <v>132</v>
      </c>
      <c r="N47" s="23">
        <v>1435</v>
      </c>
      <c r="O47" s="23">
        <v>2</v>
      </c>
      <c r="P47" s="23">
        <v>5370</v>
      </c>
      <c r="Q47" s="23">
        <v>6014.4</v>
      </c>
      <c r="R47"/>
      <c r="S47"/>
      <c r="T47"/>
    </row>
    <row r="48" spans="2:25" x14ac:dyDescent="0.2">
      <c r="B48" s="23">
        <v>46</v>
      </c>
      <c r="C48" s="23">
        <v>1046</v>
      </c>
      <c r="D48" s="23">
        <v>44214</v>
      </c>
      <c r="E48" s="23">
        <v>1300</v>
      </c>
      <c r="F48" s="23">
        <v>42</v>
      </c>
      <c r="G48" s="23" t="str">
        <f t="shared" si="3"/>
        <v>Samsung Electronics</v>
      </c>
      <c r="H48" s="23" t="s">
        <v>43</v>
      </c>
      <c r="I48" s="23" t="str">
        <f t="shared" si="0"/>
        <v>Really Smartphone</v>
      </c>
      <c r="J48" s="23" t="s">
        <v>19</v>
      </c>
      <c r="K48" s="23" t="s">
        <v>44</v>
      </c>
      <c r="L48" s="23">
        <v>12490</v>
      </c>
      <c r="M48" s="23" t="s">
        <v>192</v>
      </c>
      <c r="N48" s="23">
        <v>1250</v>
      </c>
      <c r="O48" s="23">
        <v>2</v>
      </c>
      <c r="P48" s="23">
        <v>5370</v>
      </c>
      <c r="Q48" s="23">
        <v>6014.4</v>
      </c>
      <c r="R48"/>
      <c r="S48"/>
      <c r="T48"/>
    </row>
    <row r="49" spans="2:20" x14ac:dyDescent="0.2">
      <c r="B49" s="23">
        <v>47</v>
      </c>
      <c r="C49" s="23">
        <v>1046</v>
      </c>
      <c r="D49" s="23">
        <v>44214</v>
      </c>
      <c r="E49" s="23">
        <v>1300</v>
      </c>
      <c r="F49" s="23">
        <v>42</v>
      </c>
      <c r="G49" s="23" t="str">
        <f t="shared" si="3"/>
        <v>Samsung Electronics</v>
      </c>
      <c r="H49" s="23" t="s">
        <v>43</v>
      </c>
      <c r="I49" s="23" t="str">
        <f t="shared" si="0"/>
        <v>Really Smartphone</v>
      </c>
      <c r="J49" s="23" t="s">
        <v>19</v>
      </c>
      <c r="K49" s="23" t="s">
        <v>44</v>
      </c>
      <c r="L49" s="23">
        <v>12490</v>
      </c>
      <c r="M49" s="23" t="s">
        <v>193</v>
      </c>
      <c r="N49" s="23">
        <v>1250</v>
      </c>
      <c r="O49" s="23">
        <v>2</v>
      </c>
      <c r="P49" s="23">
        <v>5370</v>
      </c>
      <c r="Q49" s="23">
        <v>6014.4</v>
      </c>
      <c r="R49"/>
      <c r="S49"/>
      <c r="T49"/>
    </row>
    <row r="50" spans="2:20" x14ac:dyDescent="0.2">
      <c r="B50" s="23">
        <v>48</v>
      </c>
      <c r="C50" s="23">
        <v>1048</v>
      </c>
      <c r="D50" s="23">
        <v>44214</v>
      </c>
      <c r="E50" s="23">
        <v>1400</v>
      </c>
      <c r="F50" s="23">
        <v>14</v>
      </c>
      <c r="G50" s="23" t="str">
        <f t="shared" si="3"/>
        <v>Dell Technologies</v>
      </c>
      <c r="H50" s="23" t="s">
        <v>45</v>
      </c>
      <c r="I50" s="23" t="str">
        <f t="shared" si="0"/>
        <v>Really Smartphone</v>
      </c>
      <c r="J50" s="23" t="s">
        <v>19</v>
      </c>
      <c r="K50" s="23" t="s">
        <v>46</v>
      </c>
      <c r="L50" s="23">
        <v>50864001</v>
      </c>
      <c r="M50" s="23" t="s">
        <v>215</v>
      </c>
      <c r="N50" s="23">
        <v>1090.9100000000001</v>
      </c>
      <c r="O50" s="23">
        <v>1</v>
      </c>
      <c r="P50" s="23">
        <v>1090.9100000000001</v>
      </c>
      <c r="Q50" s="23">
        <v>1221.8192000000001</v>
      </c>
      <c r="R50"/>
      <c r="S50"/>
      <c r="T50"/>
    </row>
    <row r="51" spans="2:20" x14ac:dyDescent="0.2">
      <c r="B51" s="23">
        <v>49</v>
      </c>
      <c r="C51" s="23">
        <v>1049</v>
      </c>
      <c r="D51" s="23">
        <v>44214</v>
      </c>
      <c r="E51" s="23">
        <v>1500</v>
      </c>
      <c r="F51" s="23">
        <v>18</v>
      </c>
      <c r="G51" s="23" t="str">
        <f>MID(H51, 1, FIND(" ", H51)-1)</f>
        <v>Hitachi</v>
      </c>
      <c r="H51" s="23" t="s">
        <v>47</v>
      </c>
      <c r="I51" s="23" t="str">
        <f t="shared" si="0"/>
        <v>Dryer</v>
      </c>
      <c r="J51" s="23" t="s">
        <v>267</v>
      </c>
      <c r="K51" s="23" t="s">
        <v>87</v>
      </c>
      <c r="L51" s="23">
        <v>8359</v>
      </c>
      <c r="M51" s="23" t="s">
        <v>220</v>
      </c>
      <c r="N51" s="23">
        <v>710</v>
      </c>
      <c r="O51" s="23">
        <v>1</v>
      </c>
      <c r="P51" s="23">
        <v>1880</v>
      </c>
      <c r="Q51" s="23">
        <v>2105.6</v>
      </c>
      <c r="R51"/>
      <c r="S51"/>
      <c r="T51"/>
    </row>
    <row r="52" spans="2:20" x14ac:dyDescent="0.2">
      <c r="B52" s="23">
        <v>50</v>
      </c>
      <c r="C52" s="23">
        <v>1049</v>
      </c>
      <c r="D52" s="23">
        <v>44214</v>
      </c>
      <c r="E52" s="23">
        <v>1500</v>
      </c>
      <c r="F52" s="23">
        <v>20</v>
      </c>
      <c r="G52" s="23" t="str">
        <f>MID(H52, 1, FIND(" ", H52)-1)</f>
        <v>Hitachi</v>
      </c>
      <c r="H52" s="23" t="s">
        <v>50</v>
      </c>
      <c r="I52" s="23" t="str">
        <f t="shared" si="0"/>
        <v>Really Smartphone</v>
      </c>
      <c r="J52" s="23" t="s">
        <v>19</v>
      </c>
      <c r="K52" s="23" t="s">
        <v>51</v>
      </c>
      <c r="L52" s="23">
        <v>13563</v>
      </c>
      <c r="M52" s="23" t="s">
        <v>226</v>
      </c>
      <c r="N52" s="23">
        <v>1170</v>
      </c>
      <c r="O52" s="23">
        <v>1</v>
      </c>
      <c r="P52" s="23">
        <v>1880</v>
      </c>
      <c r="Q52" s="23">
        <v>2105.6</v>
      </c>
      <c r="R52"/>
      <c r="S52"/>
      <c r="T52"/>
    </row>
    <row r="53" spans="2:20" x14ac:dyDescent="0.2">
      <c r="B53" s="23">
        <v>51</v>
      </c>
      <c r="C53" s="23">
        <v>1051</v>
      </c>
      <c r="D53" s="23">
        <v>44214</v>
      </c>
      <c r="E53" s="23">
        <v>1600</v>
      </c>
      <c r="F53" s="23">
        <v>45</v>
      </c>
      <c r="G53" s="23" t="str">
        <f>MID(H53, 1, FIND(" ", H53, FIND(" ", H53)+1)-1)</f>
        <v>Samsung Electronics</v>
      </c>
      <c r="H53" s="23" t="s">
        <v>24</v>
      </c>
      <c r="I53" s="23" t="str">
        <f t="shared" si="0"/>
        <v>Washer</v>
      </c>
      <c r="J53" s="23" t="s">
        <v>266</v>
      </c>
      <c r="K53" s="23" t="s">
        <v>26</v>
      </c>
      <c r="L53" s="23">
        <v>5804084</v>
      </c>
      <c r="M53" s="23" t="s">
        <v>198</v>
      </c>
      <c r="N53" s="23">
        <v>553.95000000000005</v>
      </c>
      <c r="O53" s="23">
        <v>1</v>
      </c>
      <c r="P53" s="23">
        <v>553.95000000000005</v>
      </c>
      <c r="Q53" s="23">
        <v>620.42400000000009</v>
      </c>
      <c r="R53"/>
      <c r="S53"/>
      <c r="T53"/>
    </row>
    <row r="54" spans="2:20" x14ac:dyDescent="0.2">
      <c r="B54" s="23">
        <v>52</v>
      </c>
      <c r="C54" s="23">
        <v>1052</v>
      </c>
      <c r="D54" s="23">
        <v>44214</v>
      </c>
      <c r="E54" s="23">
        <v>1700</v>
      </c>
      <c r="F54" s="23">
        <v>48</v>
      </c>
      <c r="G54" s="23" t="str">
        <f t="shared" ref="G54:G60" si="4">MID(H54, 1, FIND(" ", H54)-1)</f>
        <v>Sony</v>
      </c>
      <c r="H54" s="23" t="s">
        <v>53</v>
      </c>
      <c r="I54" s="23" t="str">
        <f t="shared" si="0"/>
        <v>Super Tablet</v>
      </c>
      <c r="J54" s="23" t="s">
        <v>13</v>
      </c>
      <c r="K54" s="23" t="s">
        <v>88</v>
      </c>
      <c r="L54" s="23">
        <v>8355</v>
      </c>
      <c r="M54" s="23" t="s">
        <v>205</v>
      </c>
      <c r="N54" s="23">
        <v>1435</v>
      </c>
      <c r="O54" s="23">
        <v>1</v>
      </c>
      <c r="P54" s="23">
        <v>1435</v>
      </c>
      <c r="Q54" s="23">
        <v>1607.2</v>
      </c>
      <c r="R54"/>
      <c r="S54"/>
      <c r="T54"/>
    </row>
    <row r="55" spans="2:20" x14ac:dyDescent="0.2">
      <c r="B55" s="23">
        <v>53</v>
      </c>
      <c r="C55" s="23">
        <v>1054</v>
      </c>
      <c r="D55" s="23">
        <v>44214</v>
      </c>
      <c r="E55" s="23">
        <v>1800</v>
      </c>
      <c r="F55" s="23">
        <v>16</v>
      </c>
      <c r="G55" s="23" t="str">
        <f t="shared" si="4"/>
        <v>Hitachi</v>
      </c>
      <c r="H55" s="23" t="s">
        <v>55</v>
      </c>
      <c r="I55" s="23" t="str">
        <f t="shared" si="0"/>
        <v>Actually a Flipper</v>
      </c>
      <c r="J55" s="23" t="s">
        <v>19</v>
      </c>
      <c r="K55" s="23" t="s">
        <v>56</v>
      </c>
      <c r="L55" s="23">
        <v>40184001</v>
      </c>
      <c r="M55" s="23" t="s">
        <v>216</v>
      </c>
      <c r="N55" s="23">
        <v>226.07</v>
      </c>
      <c r="O55" s="23">
        <v>3</v>
      </c>
      <c r="P55" s="23">
        <v>1747.3400000000001</v>
      </c>
      <c r="Q55" s="23">
        <v>1957.0208000000002</v>
      </c>
      <c r="R55"/>
      <c r="S55"/>
      <c r="T55"/>
    </row>
    <row r="56" spans="2:20" x14ac:dyDescent="0.2">
      <c r="B56" s="23">
        <v>54</v>
      </c>
      <c r="C56" s="23">
        <v>1054</v>
      </c>
      <c r="D56" s="23">
        <v>44214</v>
      </c>
      <c r="E56" s="23">
        <v>1800</v>
      </c>
      <c r="F56" s="23">
        <v>16</v>
      </c>
      <c r="G56" s="23" t="str">
        <f t="shared" si="4"/>
        <v>Hitachi</v>
      </c>
      <c r="H56" s="23" t="s">
        <v>55</v>
      </c>
      <c r="I56" s="23" t="str">
        <f t="shared" si="0"/>
        <v>Actually a Flipper</v>
      </c>
      <c r="J56" s="23" t="s">
        <v>19</v>
      </c>
      <c r="K56" s="23" t="s">
        <v>56</v>
      </c>
      <c r="L56" s="23">
        <v>40184001</v>
      </c>
      <c r="M56" s="23" t="s">
        <v>217</v>
      </c>
      <c r="N56" s="23">
        <v>226.07</v>
      </c>
      <c r="O56" s="23">
        <v>3</v>
      </c>
      <c r="P56" s="23">
        <v>1747.3400000000001</v>
      </c>
      <c r="Q56" s="23">
        <v>1957.0208000000002</v>
      </c>
      <c r="R56"/>
      <c r="S56"/>
      <c r="T56"/>
    </row>
    <row r="57" spans="2:20" x14ac:dyDescent="0.2">
      <c r="B57" s="23">
        <v>55</v>
      </c>
      <c r="C57" s="23">
        <v>1054</v>
      </c>
      <c r="D57" s="23">
        <v>44214</v>
      </c>
      <c r="E57" s="23">
        <v>1800</v>
      </c>
      <c r="F57" s="23">
        <v>16</v>
      </c>
      <c r="G57" s="23" t="str">
        <f t="shared" si="4"/>
        <v>Hitachi</v>
      </c>
      <c r="H57" s="23" t="s">
        <v>55</v>
      </c>
      <c r="I57" s="23" t="str">
        <f t="shared" si="0"/>
        <v>Actually a Flipper</v>
      </c>
      <c r="J57" s="23" t="s">
        <v>19</v>
      </c>
      <c r="K57" s="23" t="s">
        <v>56</v>
      </c>
      <c r="L57" s="23">
        <v>40184001</v>
      </c>
      <c r="M57" s="23" t="s">
        <v>218</v>
      </c>
      <c r="N57" s="23">
        <v>226.07</v>
      </c>
      <c r="O57" s="23">
        <v>3</v>
      </c>
      <c r="P57" s="23">
        <v>1747.3400000000001</v>
      </c>
      <c r="Q57" s="23">
        <v>1957.0208000000002</v>
      </c>
      <c r="R57"/>
      <c r="S57"/>
      <c r="T57"/>
    </row>
    <row r="58" spans="2:20" x14ac:dyDescent="0.2">
      <c r="B58" s="23">
        <v>56</v>
      </c>
      <c r="C58" s="23">
        <v>1054</v>
      </c>
      <c r="D58" s="23">
        <v>44214</v>
      </c>
      <c r="E58" s="23">
        <v>1800</v>
      </c>
      <c r="F58" s="23">
        <v>17</v>
      </c>
      <c r="G58" s="23" t="str">
        <f t="shared" si="4"/>
        <v>Hitachi</v>
      </c>
      <c r="H58" s="23" t="s">
        <v>57</v>
      </c>
      <c r="I58" s="23" t="str">
        <f t="shared" si="0"/>
        <v>Barista Express</v>
      </c>
      <c r="J58" s="23" t="s">
        <v>1</v>
      </c>
      <c r="K58" s="23" t="s">
        <v>58</v>
      </c>
      <c r="L58" s="23">
        <v>40182001</v>
      </c>
      <c r="M58" s="23" t="s">
        <v>219</v>
      </c>
      <c r="N58" s="23">
        <v>172.63</v>
      </c>
      <c r="O58" s="23">
        <v>1</v>
      </c>
      <c r="P58" s="23">
        <v>1747.3400000000001</v>
      </c>
      <c r="Q58" s="23">
        <v>1957.0208000000002</v>
      </c>
      <c r="R58"/>
      <c r="S58"/>
      <c r="T58"/>
    </row>
    <row r="59" spans="2:20" x14ac:dyDescent="0.2">
      <c r="B59" s="23">
        <v>57</v>
      </c>
      <c r="C59" s="23">
        <v>1054</v>
      </c>
      <c r="D59" s="23">
        <v>44214</v>
      </c>
      <c r="E59" s="23">
        <v>1800</v>
      </c>
      <c r="F59" s="23">
        <v>19</v>
      </c>
      <c r="G59" s="23" t="str">
        <f t="shared" si="4"/>
        <v>Hitachi</v>
      </c>
      <c r="H59" s="23" t="s">
        <v>59</v>
      </c>
      <c r="I59" s="23" t="str">
        <f t="shared" si="0"/>
        <v>Mini Tablet</v>
      </c>
      <c r="J59" s="23" t="s">
        <v>13</v>
      </c>
      <c r="K59" s="23" t="s">
        <v>60</v>
      </c>
      <c r="L59" s="23">
        <v>5850009</v>
      </c>
      <c r="M59" s="23" t="s">
        <v>224</v>
      </c>
      <c r="N59" s="23">
        <v>448.25</v>
      </c>
      <c r="O59" s="23">
        <v>2</v>
      </c>
      <c r="P59" s="23">
        <v>1747.3400000000001</v>
      </c>
      <c r="Q59" s="23">
        <v>1957.0208000000002</v>
      </c>
      <c r="R59"/>
      <c r="S59"/>
      <c r="T59"/>
    </row>
    <row r="60" spans="2:20" x14ac:dyDescent="0.2">
      <c r="B60" s="23">
        <v>58</v>
      </c>
      <c r="C60" s="23">
        <v>1054</v>
      </c>
      <c r="D60" s="23">
        <v>44214</v>
      </c>
      <c r="E60" s="23">
        <v>1800</v>
      </c>
      <c r="F60" s="23">
        <v>19</v>
      </c>
      <c r="G60" s="23" t="str">
        <f t="shared" si="4"/>
        <v>Hitachi</v>
      </c>
      <c r="H60" s="23" t="s">
        <v>59</v>
      </c>
      <c r="I60" s="23" t="str">
        <f t="shared" si="0"/>
        <v>Mini Tablet</v>
      </c>
      <c r="J60" s="23" t="s">
        <v>13</v>
      </c>
      <c r="K60" s="23" t="s">
        <v>60</v>
      </c>
      <c r="L60" s="23">
        <v>5850009</v>
      </c>
      <c r="M60" s="23" t="s">
        <v>225</v>
      </c>
      <c r="N60" s="23">
        <v>448.25</v>
      </c>
      <c r="O60" s="23">
        <v>2</v>
      </c>
      <c r="P60" s="23">
        <v>1747.3400000000001</v>
      </c>
      <c r="Q60" s="23">
        <v>1957.0208000000002</v>
      </c>
      <c r="R60"/>
      <c r="S60"/>
      <c r="T60"/>
    </row>
    <row r="61" spans="2:20" x14ac:dyDescent="0.2">
      <c r="B61" s="23">
        <v>59</v>
      </c>
      <c r="C61" s="23">
        <v>1056</v>
      </c>
      <c r="D61" s="23">
        <v>44214</v>
      </c>
      <c r="E61" s="23">
        <v>1900</v>
      </c>
      <c r="F61" s="23">
        <v>30</v>
      </c>
      <c r="G61" s="23" t="str">
        <f>MID(H61, 1, FIND(" ", H61, FIND(" ", H61)+1)-1)</f>
        <v>LG Electronics</v>
      </c>
      <c r="H61" s="23" t="s">
        <v>268</v>
      </c>
      <c r="I61" s="23" t="str">
        <f t="shared" si="0"/>
        <v>Super Tablet X</v>
      </c>
      <c r="J61" s="23" t="s">
        <v>13</v>
      </c>
      <c r="K61" s="23" t="s">
        <v>62</v>
      </c>
      <c r="L61" s="23">
        <v>11577</v>
      </c>
      <c r="M61" s="23" t="s">
        <v>172</v>
      </c>
      <c r="N61" s="23">
        <v>1842</v>
      </c>
      <c r="O61" s="23">
        <v>2</v>
      </c>
      <c r="P61" s="23">
        <v>7666</v>
      </c>
      <c r="Q61" s="23">
        <v>8585.92</v>
      </c>
      <c r="R61"/>
      <c r="S61"/>
      <c r="T61"/>
    </row>
    <row r="62" spans="2:20" x14ac:dyDescent="0.2">
      <c r="B62" s="23">
        <v>60</v>
      </c>
      <c r="C62" s="23">
        <v>1056</v>
      </c>
      <c r="D62" s="23">
        <v>44214</v>
      </c>
      <c r="E62" s="23">
        <v>1900</v>
      </c>
      <c r="F62" s="23">
        <v>30</v>
      </c>
      <c r="G62" s="23" t="str">
        <f>MID(H62, 1, FIND(" ", H62, FIND(" ", H62)+1)-1)</f>
        <v>LG Electronics</v>
      </c>
      <c r="H62" s="23" t="s">
        <v>268</v>
      </c>
      <c r="I62" s="23" t="str">
        <f t="shared" si="0"/>
        <v>Super Tablet X</v>
      </c>
      <c r="J62" s="23" t="s">
        <v>13</v>
      </c>
      <c r="K62" s="23" t="s">
        <v>62</v>
      </c>
      <c r="L62" s="23">
        <v>11577</v>
      </c>
      <c r="M62" s="23" t="s">
        <v>173</v>
      </c>
      <c r="N62" s="23">
        <v>1842</v>
      </c>
      <c r="O62" s="23">
        <v>2</v>
      </c>
      <c r="P62" s="23">
        <v>7666</v>
      </c>
      <c r="Q62" s="23">
        <v>8585.92</v>
      </c>
      <c r="R62"/>
      <c r="S62"/>
      <c r="T62"/>
    </row>
    <row r="63" spans="2:20" x14ac:dyDescent="0.2">
      <c r="B63" s="23">
        <v>61</v>
      </c>
      <c r="C63" s="23">
        <v>1056</v>
      </c>
      <c r="D63" s="23">
        <v>44214</v>
      </c>
      <c r="E63" s="23">
        <v>1900</v>
      </c>
      <c r="F63" s="23">
        <v>36</v>
      </c>
      <c r="G63" s="23" t="str">
        <f t="shared" ref="G63:G68" si="5">MID(H63, 1, FIND(" ", H63)-1)</f>
        <v>Microsoft</v>
      </c>
      <c r="H63" s="23" t="s">
        <v>63</v>
      </c>
      <c r="I63" s="23" t="str">
        <f t="shared" si="0"/>
        <v>Super Tablet</v>
      </c>
      <c r="J63" s="23" t="s">
        <v>13</v>
      </c>
      <c r="K63" s="23" t="s">
        <v>64</v>
      </c>
      <c r="L63" s="23">
        <v>41491</v>
      </c>
      <c r="M63" s="23" t="s">
        <v>182</v>
      </c>
      <c r="N63" s="23">
        <v>1991</v>
      </c>
      <c r="O63" s="23">
        <v>2</v>
      </c>
      <c r="P63" s="23">
        <v>7666</v>
      </c>
      <c r="Q63" s="23">
        <v>8585.92</v>
      </c>
      <c r="R63"/>
      <c r="S63"/>
      <c r="T63"/>
    </row>
    <row r="64" spans="2:20" x14ac:dyDescent="0.2">
      <c r="B64" s="23">
        <v>62</v>
      </c>
      <c r="C64" s="23">
        <v>1056</v>
      </c>
      <c r="D64" s="23">
        <v>44214</v>
      </c>
      <c r="E64" s="23">
        <v>1900</v>
      </c>
      <c r="F64" s="23">
        <v>36</v>
      </c>
      <c r="G64" s="23" t="str">
        <f t="shared" si="5"/>
        <v>Microsoft</v>
      </c>
      <c r="H64" s="23" t="s">
        <v>63</v>
      </c>
      <c r="I64" s="23" t="str">
        <f t="shared" si="0"/>
        <v>Super Tablet</v>
      </c>
      <c r="J64" s="23" t="s">
        <v>13</v>
      </c>
      <c r="K64" s="23" t="s">
        <v>64</v>
      </c>
      <c r="L64" s="23">
        <v>41491</v>
      </c>
      <c r="M64" s="23" t="s">
        <v>183</v>
      </c>
      <c r="N64" s="23">
        <v>1991</v>
      </c>
      <c r="O64" s="23">
        <v>2</v>
      </c>
      <c r="P64" s="23">
        <v>7666</v>
      </c>
      <c r="Q64" s="23">
        <v>8585.92</v>
      </c>
      <c r="R64"/>
      <c r="S64"/>
      <c r="T64"/>
    </row>
    <row r="65" spans="2:20" x14ac:dyDescent="0.2">
      <c r="B65" s="23">
        <v>63</v>
      </c>
      <c r="C65" s="23">
        <v>1057</v>
      </c>
      <c r="D65" s="23">
        <v>44214</v>
      </c>
      <c r="E65" s="23">
        <v>2000</v>
      </c>
      <c r="F65" s="23">
        <v>31</v>
      </c>
      <c r="G65" s="23" t="str">
        <f t="shared" si="5"/>
        <v>Microsoft</v>
      </c>
      <c r="H65" s="23" t="s">
        <v>269</v>
      </c>
      <c r="I65" s="23" t="str">
        <f t="shared" si="0"/>
        <v>55" HDTV</v>
      </c>
      <c r="J65" s="23" t="s">
        <v>239</v>
      </c>
      <c r="K65" s="23" t="s">
        <v>270</v>
      </c>
      <c r="L65" s="23">
        <v>56014</v>
      </c>
      <c r="M65" s="23" t="s">
        <v>66</v>
      </c>
      <c r="N65" s="23">
        <v>2605</v>
      </c>
      <c r="O65" s="23">
        <v>2</v>
      </c>
      <c r="P65" s="23">
        <v>5210</v>
      </c>
      <c r="Q65" s="23">
        <v>5835.2</v>
      </c>
      <c r="R65"/>
      <c r="S65"/>
      <c r="T65"/>
    </row>
    <row r="66" spans="2:20" x14ac:dyDescent="0.2">
      <c r="B66" s="23">
        <v>64</v>
      </c>
      <c r="C66" s="23">
        <v>1057</v>
      </c>
      <c r="D66" s="23">
        <v>44214</v>
      </c>
      <c r="E66" s="23">
        <v>2000</v>
      </c>
      <c r="F66" s="23">
        <v>31</v>
      </c>
      <c r="G66" s="23" t="str">
        <f t="shared" si="5"/>
        <v>Microsoft</v>
      </c>
      <c r="H66" s="23" t="s">
        <v>269</v>
      </c>
      <c r="I66" s="23" t="str">
        <f t="shared" si="0"/>
        <v>55" HDTV</v>
      </c>
      <c r="J66" s="23" t="s">
        <v>239</v>
      </c>
      <c r="K66" s="23" t="s">
        <v>270</v>
      </c>
      <c r="L66" s="23">
        <v>56014</v>
      </c>
      <c r="M66" s="23" t="s">
        <v>9</v>
      </c>
      <c r="N66" s="23">
        <v>2605</v>
      </c>
      <c r="O66" s="23">
        <v>2</v>
      </c>
      <c r="P66" s="23">
        <v>5210</v>
      </c>
      <c r="Q66" s="23">
        <v>5835.2</v>
      </c>
      <c r="R66"/>
      <c r="S66"/>
      <c r="T66"/>
    </row>
    <row r="67" spans="2:20" x14ac:dyDescent="0.2">
      <c r="B67" s="23">
        <v>65</v>
      </c>
      <c r="C67" s="23">
        <v>1058</v>
      </c>
      <c r="D67" s="23">
        <v>44214</v>
      </c>
      <c r="E67" s="23">
        <v>2100</v>
      </c>
      <c r="F67" s="23">
        <v>35</v>
      </c>
      <c r="G67" s="23" t="str">
        <f t="shared" si="5"/>
        <v>Microsoft</v>
      </c>
      <c r="H67" s="23" t="s">
        <v>271</v>
      </c>
      <c r="I67" s="23" t="str">
        <f t="shared" ref="I67:I122" si="6">TRIM(SUBSTITUTE(H67,G67,""))</f>
        <v>Really Smartphone X</v>
      </c>
      <c r="J67" s="23" t="s">
        <v>19</v>
      </c>
      <c r="K67" s="23" t="s">
        <v>67</v>
      </c>
      <c r="L67" s="23">
        <v>13628</v>
      </c>
      <c r="M67" s="23" t="s">
        <v>179</v>
      </c>
      <c r="N67" s="23">
        <v>1350</v>
      </c>
      <c r="O67" s="23">
        <v>1</v>
      </c>
      <c r="P67" s="23">
        <v>0</v>
      </c>
      <c r="Q67" s="23">
        <v>0</v>
      </c>
      <c r="R67"/>
      <c r="S67"/>
      <c r="T67"/>
    </row>
    <row r="68" spans="2:20" x14ac:dyDescent="0.2">
      <c r="B68" s="23">
        <v>66</v>
      </c>
      <c r="C68" s="23">
        <v>1058</v>
      </c>
      <c r="D68" s="23">
        <v>44214</v>
      </c>
      <c r="E68" s="23">
        <v>2100</v>
      </c>
      <c r="F68" s="23">
        <v>35</v>
      </c>
      <c r="G68" s="23" t="str">
        <f t="shared" si="5"/>
        <v>Microsoft</v>
      </c>
      <c r="H68" s="23" t="s">
        <v>271</v>
      </c>
      <c r="I68" s="23" t="str">
        <f t="shared" si="6"/>
        <v>Really Smartphone X</v>
      </c>
      <c r="J68" s="23" t="s">
        <v>19</v>
      </c>
      <c r="K68" s="23" t="s">
        <v>67</v>
      </c>
      <c r="L68" s="23">
        <v>13628</v>
      </c>
      <c r="M68" s="23" t="s">
        <v>180</v>
      </c>
      <c r="N68" s="23">
        <v>1350</v>
      </c>
      <c r="O68" s="23">
        <v>-1</v>
      </c>
      <c r="P68" s="23">
        <v>0</v>
      </c>
      <c r="Q68" s="23">
        <v>0</v>
      </c>
      <c r="R68"/>
      <c r="S68"/>
      <c r="T68"/>
    </row>
    <row r="69" spans="2:20" x14ac:dyDescent="0.2">
      <c r="B69" s="23">
        <v>67</v>
      </c>
      <c r="C69" s="23">
        <v>1064</v>
      </c>
      <c r="D69" s="23">
        <v>44215</v>
      </c>
      <c r="E69" s="23">
        <v>2200</v>
      </c>
      <c r="F69" s="23">
        <v>29</v>
      </c>
      <c r="G69" s="23" t="str">
        <f>MID(H69, 1, FIND(" ", H69, FIND(" ", H69)+1)-1)</f>
        <v>LG Electronics</v>
      </c>
      <c r="H69" s="23" t="s">
        <v>61</v>
      </c>
      <c r="I69" s="23" t="str">
        <f t="shared" si="6"/>
        <v>Super Tablet</v>
      </c>
      <c r="J69" s="23" t="s">
        <v>13</v>
      </c>
      <c r="K69" s="23" t="s">
        <v>69</v>
      </c>
      <c r="L69" s="23">
        <v>8335</v>
      </c>
      <c r="M69" s="23" t="s">
        <v>171</v>
      </c>
      <c r="N69" s="23">
        <v>1435</v>
      </c>
      <c r="O69" s="23">
        <v>-2</v>
      </c>
      <c r="P69" s="23">
        <v>-2870</v>
      </c>
      <c r="Q69" s="23">
        <v>-3214.4</v>
      </c>
      <c r="R69"/>
      <c r="S69"/>
      <c r="T69"/>
    </row>
    <row r="70" spans="2:20" x14ac:dyDescent="0.2">
      <c r="B70" s="23">
        <v>68</v>
      </c>
      <c r="C70" s="23">
        <v>1064</v>
      </c>
      <c r="D70" s="23">
        <v>44215</v>
      </c>
      <c r="E70" s="23">
        <v>2200</v>
      </c>
      <c r="F70" s="23">
        <v>29</v>
      </c>
      <c r="G70" s="23" t="str">
        <f>MID(H70, 1, FIND(" ", H70, FIND(" ", H70)+1)-1)</f>
        <v>LG Electronics</v>
      </c>
      <c r="H70" s="23" t="s">
        <v>61</v>
      </c>
      <c r="I70" s="23" t="str">
        <f t="shared" si="6"/>
        <v>Super Tablet</v>
      </c>
      <c r="J70" s="23" t="s">
        <v>13</v>
      </c>
      <c r="K70" s="23" t="s">
        <v>69</v>
      </c>
      <c r="L70" s="23">
        <v>8335</v>
      </c>
      <c r="M70" s="23" t="s">
        <v>272</v>
      </c>
      <c r="N70" s="23">
        <v>1435</v>
      </c>
      <c r="O70" s="23">
        <v>-2</v>
      </c>
      <c r="P70" s="23">
        <v>-2870</v>
      </c>
      <c r="Q70" s="23">
        <v>-3214.4</v>
      </c>
      <c r="R70"/>
      <c r="S70"/>
      <c r="T70"/>
    </row>
    <row r="71" spans="2:20" x14ac:dyDescent="0.2">
      <c r="B71" s="23">
        <v>69</v>
      </c>
      <c r="C71" s="23">
        <v>1089</v>
      </c>
      <c r="D71" s="23">
        <v>44251</v>
      </c>
      <c r="E71" s="23">
        <v>2300</v>
      </c>
      <c r="F71" s="23">
        <v>33</v>
      </c>
      <c r="G71" s="23" t="str">
        <f>MID(H71, 1, FIND(" ", H71)-1)</f>
        <v>Microsoft</v>
      </c>
      <c r="H71" s="23" t="s">
        <v>70</v>
      </c>
      <c r="I71" s="23" t="str">
        <f t="shared" si="6"/>
        <v>Not-as Smartphone</v>
      </c>
      <c r="J71" s="23" t="s">
        <v>19</v>
      </c>
      <c r="K71" s="23" t="s">
        <v>71</v>
      </c>
      <c r="L71" s="23">
        <v>2124</v>
      </c>
      <c r="M71" s="23" t="s">
        <v>174</v>
      </c>
      <c r="N71" s="23">
        <v>358.74</v>
      </c>
      <c r="O71" s="23">
        <v>-2</v>
      </c>
      <c r="P71" s="23">
        <v>-717.48</v>
      </c>
      <c r="Q71" s="23">
        <v>-803.57760000000007</v>
      </c>
      <c r="R71"/>
      <c r="S71"/>
      <c r="T71"/>
    </row>
    <row r="72" spans="2:20" x14ac:dyDescent="0.2">
      <c r="B72" s="23">
        <v>70</v>
      </c>
      <c r="C72" s="23">
        <v>1089</v>
      </c>
      <c r="D72" s="23">
        <v>44251</v>
      </c>
      <c r="E72" s="23">
        <v>2300</v>
      </c>
      <c r="F72" s="23">
        <v>33</v>
      </c>
      <c r="G72" s="23" t="str">
        <f>MID(H72, 1, FIND(" ", H72)-1)</f>
        <v>Microsoft</v>
      </c>
      <c r="H72" s="23" t="s">
        <v>70</v>
      </c>
      <c r="I72" s="23" t="str">
        <f t="shared" si="6"/>
        <v>Not-as Smartphone</v>
      </c>
      <c r="J72" s="23" t="s">
        <v>19</v>
      </c>
      <c r="K72" s="23" t="s">
        <v>71</v>
      </c>
      <c r="L72" s="23">
        <v>2124</v>
      </c>
      <c r="M72" s="23" t="s">
        <v>273</v>
      </c>
      <c r="N72" s="23">
        <v>358.74</v>
      </c>
      <c r="O72" s="23">
        <v>-2</v>
      </c>
      <c r="P72" s="23">
        <v>-717.48</v>
      </c>
      <c r="Q72" s="23">
        <v>-803.57760000000007</v>
      </c>
      <c r="R72"/>
      <c r="S72"/>
      <c r="T72"/>
    </row>
    <row r="73" spans="2:20" x14ac:dyDescent="0.2">
      <c r="B73" s="23">
        <v>71</v>
      </c>
      <c r="C73" s="23">
        <v>1090</v>
      </c>
      <c r="D73" s="23">
        <v>44251</v>
      </c>
      <c r="E73" s="23">
        <v>2400</v>
      </c>
      <c r="F73" s="23">
        <v>8</v>
      </c>
      <c r="G73" s="23" t="str">
        <f t="shared" ref="G73:G97" si="7">MID(H73, 1, FIND(" ", H73, FIND(" ", H73)+1)-1)</f>
        <v>Boxstore Inc.</v>
      </c>
      <c r="H73" s="23" t="s">
        <v>274</v>
      </c>
      <c r="I73" s="23" t="str">
        <f t="shared" si="6"/>
        <v>Super Tablet 1TB</v>
      </c>
      <c r="J73" s="23" t="s">
        <v>13</v>
      </c>
      <c r="K73" s="23" t="s">
        <v>73</v>
      </c>
      <c r="L73" s="23">
        <v>8360</v>
      </c>
      <c r="M73" s="23" t="s">
        <v>133</v>
      </c>
      <c r="N73" s="23">
        <v>2000</v>
      </c>
      <c r="O73" s="23">
        <v>4</v>
      </c>
      <c r="P73" s="23">
        <v>8000</v>
      </c>
      <c r="Q73" s="23">
        <v>8960</v>
      </c>
      <c r="R73"/>
      <c r="S73"/>
      <c r="T73"/>
    </row>
    <row r="74" spans="2:20" x14ac:dyDescent="0.2">
      <c r="B74" s="23">
        <v>72</v>
      </c>
      <c r="C74" s="23">
        <v>1090</v>
      </c>
      <c r="D74" s="23">
        <v>44251</v>
      </c>
      <c r="E74" s="23">
        <v>2400</v>
      </c>
      <c r="F74" s="23">
        <v>8</v>
      </c>
      <c r="G74" s="23" t="str">
        <f t="shared" si="7"/>
        <v>Boxstore Inc.</v>
      </c>
      <c r="H74" s="23" t="s">
        <v>274</v>
      </c>
      <c r="I74" s="23" t="str">
        <f t="shared" si="6"/>
        <v>Super Tablet 1TB</v>
      </c>
      <c r="J74" s="23" t="s">
        <v>13</v>
      </c>
      <c r="K74" s="23" t="s">
        <v>73</v>
      </c>
      <c r="L74" s="23">
        <v>8360</v>
      </c>
      <c r="M74" s="23" t="s">
        <v>134</v>
      </c>
      <c r="N74" s="23">
        <v>2000</v>
      </c>
      <c r="O74" s="23">
        <v>4</v>
      </c>
      <c r="P74" s="23">
        <v>8000</v>
      </c>
      <c r="Q74" s="23">
        <v>8960</v>
      </c>
      <c r="R74"/>
      <c r="S74"/>
      <c r="T74"/>
    </row>
    <row r="75" spans="2:20" x14ac:dyDescent="0.2">
      <c r="B75" s="23">
        <v>73</v>
      </c>
      <c r="C75" s="23">
        <v>1090</v>
      </c>
      <c r="D75" s="23">
        <v>44251</v>
      </c>
      <c r="E75" s="23">
        <v>2400</v>
      </c>
      <c r="F75" s="23">
        <v>8</v>
      </c>
      <c r="G75" s="23" t="str">
        <f t="shared" si="7"/>
        <v>Boxstore Inc.</v>
      </c>
      <c r="H75" s="23" t="s">
        <v>274</v>
      </c>
      <c r="I75" s="23" t="str">
        <f t="shared" si="6"/>
        <v>Super Tablet 1TB</v>
      </c>
      <c r="J75" s="23" t="s">
        <v>13</v>
      </c>
      <c r="K75" s="23" t="s">
        <v>73</v>
      </c>
      <c r="L75" s="23">
        <v>8360</v>
      </c>
      <c r="M75" s="23" t="s">
        <v>136</v>
      </c>
      <c r="N75" s="23">
        <v>2000</v>
      </c>
      <c r="O75" s="23">
        <v>4</v>
      </c>
      <c r="P75" s="23">
        <v>8000</v>
      </c>
      <c r="Q75" s="23">
        <v>8960</v>
      </c>
      <c r="R75"/>
      <c r="S75"/>
      <c r="T75"/>
    </row>
    <row r="76" spans="2:20" x14ac:dyDescent="0.2">
      <c r="B76" s="23">
        <v>74</v>
      </c>
      <c r="C76" s="23">
        <v>1090</v>
      </c>
      <c r="D76" s="23">
        <v>44251</v>
      </c>
      <c r="E76" s="23">
        <v>2400</v>
      </c>
      <c r="F76" s="23">
        <v>8</v>
      </c>
      <c r="G76" s="23" t="str">
        <f t="shared" si="7"/>
        <v>Boxstore Inc.</v>
      </c>
      <c r="H76" s="23" t="s">
        <v>274</v>
      </c>
      <c r="I76" s="23" t="str">
        <f t="shared" si="6"/>
        <v>Super Tablet 1TB</v>
      </c>
      <c r="J76" s="23" t="s">
        <v>13</v>
      </c>
      <c r="K76" s="23" t="s">
        <v>73</v>
      </c>
      <c r="L76" s="23">
        <v>8360</v>
      </c>
      <c r="M76" s="23" t="s">
        <v>137</v>
      </c>
      <c r="N76" s="23">
        <v>2000</v>
      </c>
      <c r="O76" s="23">
        <v>4</v>
      </c>
      <c r="P76" s="23">
        <v>8000</v>
      </c>
      <c r="Q76" s="23">
        <v>8960</v>
      </c>
      <c r="R76"/>
      <c r="S76"/>
      <c r="T76"/>
    </row>
    <row r="77" spans="2:20" x14ac:dyDescent="0.2">
      <c r="B77" s="23">
        <v>75</v>
      </c>
      <c r="C77" s="23">
        <v>1091</v>
      </c>
      <c r="D77" s="23">
        <v>44244</v>
      </c>
      <c r="E77" s="23">
        <v>2500</v>
      </c>
      <c r="F77" s="23">
        <v>11</v>
      </c>
      <c r="G77" s="23" t="str">
        <f t="shared" si="7"/>
        <v>Dell Technologies</v>
      </c>
      <c r="H77" s="23" t="s">
        <v>74</v>
      </c>
      <c r="I77" s="23" t="str">
        <f t="shared" si="6"/>
        <v>65" HDTV</v>
      </c>
      <c r="J77" s="23" t="s">
        <v>241</v>
      </c>
      <c r="K77" s="23" t="s">
        <v>76</v>
      </c>
      <c r="L77" s="23">
        <v>51281</v>
      </c>
      <c r="M77" s="23" t="s">
        <v>210</v>
      </c>
      <c r="N77" s="23">
        <v>6665.33</v>
      </c>
      <c r="O77" s="23">
        <v>3</v>
      </c>
      <c r="P77" s="23">
        <v>19395.989999999998</v>
      </c>
      <c r="Q77" s="23">
        <v>21723.5088</v>
      </c>
      <c r="R77"/>
      <c r="S77"/>
      <c r="T77"/>
    </row>
    <row r="78" spans="2:20" x14ac:dyDescent="0.2">
      <c r="B78" s="23">
        <v>76</v>
      </c>
      <c r="C78" s="23">
        <v>1091</v>
      </c>
      <c r="D78" s="23">
        <v>44244</v>
      </c>
      <c r="E78" s="23">
        <v>2500</v>
      </c>
      <c r="F78" s="23">
        <v>11</v>
      </c>
      <c r="G78" s="23" t="str">
        <f t="shared" si="7"/>
        <v>Dell Technologies</v>
      </c>
      <c r="H78" s="23" t="s">
        <v>74</v>
      </c>
      <c r="I78" s="23" t="str">
        <f t="shared" si="6"/>
        <v>65" HDTV</v>
      </c>
      <c r="J78" s="23" t="s">
        <v>241</v>
      </c>
      <c r="K78" s="23" t="s">
        <v>76</v>
      </c>
      <c r="L78" s="23">
        <v>51281</v>
      </c>
      <c r="M78" s="23" t="s">
        <v>211</v>
      </c>
      <c r="N78" s="23">
        <v>6665.33</v>
      </c>
      <c r="O78" s="23">
        <v>3</v>
      </c>
      <c r="P78" s="23">
        <v>19395.989999999998</v>
      </c>
      <c r="Q78" s="23">
        <v>21723.5088</v>
      </c>
      <c r="R78"/>
      <c r="S78"/>
      <c r="T78"/>
    </row>
    <row r="79" spans="2:20" x14ac:dyDescent="0.2">
      <c r="B79" s="23">
        <v>77</v>
      </c>
      <c r="C79" s="23">
        <v>1091</v>
      </c>
      <c r="D79" s="23">
        <v>44244</v>
      </c>
      <c r="E79" s="23">
        <v>2500</v>
      </c>
      <c r="F79" s="23">
        <v>12</v>
      </c>
      <c r="G79" s="23" t="str">
        <f t="shared" si="7"/>
        <v>Dell Technologies</v>
      </c>
      <c r="H79" s="23" t="s">
        <v>275</v>
      </c>
      <c r="I79" s="23" t="str">
        <f t="shared" si="6"/>
        <v>60" HDTV</v>
      </c>
      <c r="J79" s="23" t="s">
        <v>241</v>
      </c>
      <c r="K79" s="23" t="s">
        <v>276</v>
      </c>
      <c r="L79" s="23">
        <v>51287</v>
      </c>
      <c r="M79" s="23" t="s">
        <v>212</v>
      </c>
      <c r="N79" s="23">
        <v>6065.33</v>
      </c>
      <c r="O79" s="23">
        <v>3</v>
      </c>
      <c r="P79" s="23">
        <v>19395.989999999998</v>
      </c>
      <c r="Q79" s="23">
        <v>21723.5088</v>
      </c>
      <c r="R79"/>
      <c r="S79"/>
      <c r="T79"/>
    </row>
    <row r="80" spans="2:20" x14ac:dyDescent="0.2">
      <c r="B80" s="23">
        <v>78</v>
      </c>
      <c r="C80" s="23">
        <v>1102</v>
      </c>
      <c r="D80" s="23">
        <v>44253</v>
      </c>
      <c r="E80" s="23">
        <v>2600</v>
      </c>
      <c r="F80" s="23">
        <v>26</v>
      </c>
      <c r="G80" s="23" t="str">
        <f t="shared" si="7"/>
        <v>LG Electronics</v>
      </c>
      <c r="H80" s="23" t="s">
        <v>78</v>
      </c>
      <c r="I80" s="23" t="str">
        <f t="shared" si="6"/>
        <v>Mini Tablet</v>
      </c>
      <c r="J80" s="23" t="s">
        <v>13</v>
      </c>
      <c r="K80" s="23" t="s">
        <v>79</v>
      </c>
      <c r="L80" s="23">
        <v>2136</v>
      </c>
      <c r="M80" s="23" t="s">
        <v>157</v>
      </c>
      <c r="N80" s="23">
        <v>374.63</v>
      </c>
      <c r="O80" s="23">
        <v>6</v>
      </c>
      <c r="P80" s="23">
        <v>2247.7800000000002</v>
      </c>
      <c r="Q80" s="23">
        <f>P80*1.12</f>
        <v>2517.5136000000007</v>
      </c>
      <c r="R80"/>
      <c r="S80"/>
      <c r="T80"/>
    </row>
    <row r="81" spans="2:20" x14ac:dyDescent="0.2">
      <c r="B81" s="23">
        <v>79</v>
      </c>
      <c r="C81" s="23">
        <v>1102</v>
      </c>
      <c r="D81" s="23">
        <v>44253</v>
      </c>
      <c r="E81" s="23">
        <v>2600</v>
      </c>
      <c r="F81" s="23">
        <v>26</v>
      </c>
      <c r="G81" s="23" t="str">
        <f t="shared" si="7"/>
        <v>LG Electronics</v>
      </c>
      <c r="H81" s="23" t="s">
        <v>78</v>
      </c>
      <c r="I81" s="23" t="str">
        <f t="shared" si="6"/>
        <v>Mini Tablet</v>
      </c>
      <c r="J81" s="23" t="s">
        <v>13</v>
      </c>
      <c r="K81" s="23" t="s">
        <v>79</v>
      </c>
      <c r="L81" s="23">
        <v>2136</v>
      </c>
      <c r="M81" s="23" t="s">
        <v>158</v>
      </c>
      <c r="N81" s="23">
        <v>374.63</v>
      </c>
      <c r="O81" s="23">
        <v>6</v>
      </c>
      <c r="P81" s="23">
        <v>2247.7800000000002</v>
      </c>
      <c r="Q81" s="23">
        <v>2517.5136000000002</v>
      </c>
      <c r="R81"/>
      <c r="S81"/>
      <c r="T81"/>
    </row>
    <row r="82" spans="2:20" x14ac:dyDescent="0.2">
      <c r="B82" s="23">
        <v>80</v>
      </c>
      <c r="C82" s="23">
        <v>1102</v>
      </c>
      <c r="D82" s="23">
        <v>44253</v>
      </c>
      <c r="E82" s="23">
        <v>2600</v>
      </c>
      <c r="F82" s="23">
        <v>26</v>
      </c>
      <c r="G82" s="23" t="str">
        <f t="shared" si="7"/>
        <v>LG Electronics</v>
      </c>
      <c r="H82" s="23" t="s">
        <v>78</v>
      </c>
      <c r="I82" s="23" t="str">
        <f t="shared" si="6"/>
        <v>Mini Tablet</v>
      </c>
      <c r="J82" s="23" t="s">
        <v>13</v>
      </c>
      <c r="K82" s="23" t="s">
        <v>79</v>
      </c>
      <c r="L82" s="23">
        <v>2136</v>
      </c>
      <c r="M82" s="23" t="s">
        <v>161</v>
      </c>
      <c r="N82" s="23">
        <v>374.63</v>
      </c>
      <c r="O82" s="23">
        <v>6</v>
      </c>
      <c r="P82" s="23">
        <v>2247.7800000000002</v>
      </c>
      <c r="Q82" s="23">
        <v>2517.5136000000002</v>
      </c>
      <c r="R82"/>
      <c r="S82"/>
      <c r="T82"/>
    </row>
    <row r="83" spans="2:20" x14ac:dyDescent="0.2">
      <c r="B83" s="23">
        <v>81</v>
      </c>
      <c r="C83" s="23">
        <v>1102</v>
      </c>
      <c r="D83" s="23">
        <v>44253</v>
      </c>
      <c r="E83" s="23">
        <v>2600</v>
      </c>
      <c r="F83" s="23">
        <v>26</v>
      </c>
      <c r="G83" s="23" t="str">
        <f t="shared" si="7"/>
        <v>LG Electronics</v>
      </c>
      <c r="H83" s="23" t="s">
        <v>78</v>
      </c>
      <c r="I83" s="23" t="str">
        <f t="shared" si="6"/>
        <v>Mini Tablet</v>
      </c>
      <c r="J83" s="23" t="s">
        <v>13</v>
      </c>
      <c r="K83" s="23" t="s">
        <v>79</v>
      </c>
      <c r="L83" s="23">
        <v>2136</v>
      </c>
      <c r="M83" s="23" t="s">
        <v>162</v>
      </c>
      <c r="N83" s="23">
        <v>374.63</v>
      </c>
      <c r="O83" s="23">
        <v>6</v>
      </c>
      <c r="P83" s="23">
        <v>2247.7800000000002</v>
      </c>
      <c r="Q83" s="23">
        <v>2517.5136000000002</v>
      </c>
      <c r="R83"/>
      <c r="S83"/>
      <c r="T83"/>
    </row>
    <row r="84" spans="2:20" x14ac:dyDescent="0.2">
      <c r="B84" s="23">
        <v>82</v>
      </c>
      <c r="C84" s="23">
        <v>1102</v>
      </c>
      <c r="D84" s="23">
        <v>44253</v>
      </c>
      <c r="E84" s="23">
        <v>2600</v>
      </c>
      <c r="F84" s="23">
        <v>26</v>
      </c>
      <c r="G84" s="23" t="str">
        <f t="shared" si="7"/>
        <v>LG Electronics</v>
      </c>
      <c r="H84" s="23" t="s">
        <v>78</v>
      </c>
      <c r="I84" s="23" t="str">
        <f t="shared" si="6"/>
        <v>Mini Tablet</v>
      </c>
      <c r="J84" s="23" t="s">
        <v>13</v>
      </c>
      <c r="K84" s="23" t="s">
        <v>79</v>
      </c>
      <c r="L84" s="23">
        <v>2136</v>
      </c>
      <c r="M84" s="23" t="s">
        <v>164</v>
      </c>
      <c r="N84" s="23">
        <v>374.63</v>
      </c>
      <c r="O84" s="23">
        <v>6</v>
      </c>
      <c r="P84" s="23">
        <v>2247.7800000000002</v>
      </c>
      <c r="Q84" s="23">
        <v>2517.5136000000002</v>
      </c>
      <c r="R84"/>
      <c r="S84"/>
      <c r="T84"/>
    </row>
    <row r="85" spans="2:20" x14ac:dyDescent="0.2">
      <c r="B85" s="23">
        <v>83</v>
      </c>
      <c r="C85" s="23">
        <v>1102</v>
      </c>
      <c r="D85" s="23">
        <v>44253</v>
      </c>
      <c r="E85" s="23">
        <v>2600</v>
      </c>
      <c r="F85" s="23">
        <v>26</v>
      </c>
      <c r="G85" s="23" t="str">
        <f t="shared" si="7"/>
        <v>LG Electronics</v>
      </c>
      <c r="H85" s="23" t="s">
        <v>78</v>
      </c>
      <c r="I85" s="23" t="str">
        <f t="shared" si="6"/>
        <v>Mini Tablet</v>
      </c>
      <c r="J85" s="23" t="s">
        <v>13</v>
      </c>
      <c r="K85" s="23" t="s">
        <v>79</v>
      </c>
      <c r="L85" s="23">
        <v>2136</v>
      </c>
      <c r="M85" s="23" t="s">
        <v>165</v>
      </c>
      <c r="N85" s="23">
        <v>374.63</v>
      </c>
      <c r="O85" s="23">
        <v>6</v>
      </c>
      <c r="P85" s="23">
        <v>2247.7800000000002</v>
      </c>
      <c r="Q85" s="23">
        <v>2517.5136000000002</v>
      </c>
      <c r="R85"/>
      <c r="S85"/>
      <c r="T85"/>
    </row>
    <row r="86" spans="2:20" x14ac:dyDescent="0.2">
      <c r="B86" s="23">
        <v>84</v>
      </c>
      <c r="C86" s="23">
        <v>1105</v>
      </c>
      <c r="D86" s="23">
        <v>44253</v>
      </c>
      <c r="E86" s="23">
        <v>2700</v>
      </c>
      <c r="F86" s="23">
        <v>13</v>
      </c>
      <c r="G86" s="23" t="str">
        <f t="shared" si="7"/>
        <v>Dell Technologies</v>
      </c>
      <c r="H86" s="23" t="s">
        <v>80</v>
      </c>
      <c r="I86" s="23" t="str">
        <f t="shared" si="6"/>
        <v>Mini Tablet</v>
      </c>
      <c r="J86" s="23" t="s">
        <v>13</v>
      </c>
      <c r="K86" s="23" t="s">
        <v>81</v>
      </c>
      <c r="L86" s="23">
        <v>8211010</v>
      </c>
      <c r="M86" s="23" t="s">
        <v>231</v>
      </c>
      <c r="N86" s="23">
        <v>499.5</v>
      </c>
      <c r="O86" s="23">
        <v>3</v>
      </c>
      <c r="P86" s="23">
        <v>1498.5</v>
      </c>
      <c r="Q86" s="23">
        <v>1678.32</v>
      </c>
      <c r="R86"/>
      <c r="S86"/>
      <c r="T86"/>
    </row>
    <row r="87" spans="2:20" x14ac:dyDescent="0.2">
      <c r="B87" s="23">
        <v>85</v>
      </c>
      <c r="C87" s="23">
        <v>1105</v>
      </c>
      <c r="D87" s="23">
        <v>44253</v>
      </c>
      <c r="E87" s="23">
        <v>2700</v>
      </c>
      <c r="F87" s="23">
        <v>13</v>
      </c>
      <c r="G87" s="23" t="str">
        <f t="shared" si="7"/>
        <v>Dell Technologies</v>
      </c>
      <c r="H87" s="23" t="s">
        <v>80</v>
      </c>
      <c r="I87" s="23" t="str">
        <f t="shared" si="6"/>
        <v>Mini Tablet</v>
      </c>
      <c r="J87" s="23" t="s">
        <v>13</v>
      </c>
      <c r="K87" s="23" t="s">
        <v>81</v>
      </c>
      <c r="L87" s="23">
        <v>8211010</v>
      </c>
      <c r="M87" s="23" t="s">
        <v>213</v>
      </c>
      <c r="N87" s="23">
        <v>499.5</v>
      </c>
      <c r="O87" s="23">
        <v>3</v>
      </c>
      <c r="P87" s="23">
        <v>1498.5</v>
      </c>
      <c r="Q87" s="23">
        <v>1678.32</v>
      </c>
      <c r="R87"/>
      <c r="S87"/>
      <c r="T87"/>
    </row>
    <row r="88" spans="2:20" x14ac:dyDescent="0.2">
      <c r="B88" s="23">
        <v>86</v>
      </c>
      <c r="C88" s="23">
        <v>1105</v>
      </c>
      <c r="D88" s="23">
        <v>44253</v>
      </c>
      <c r="E88" s="23">
        <v>2700</v>
      </c>
      <c r="F88" s="23">
        <v>13</v>
      </c>
      <c r="G88" s="23" t="str">
        <f t="shared" si="7"/>
        <v>Dell Technologies</v>
      </c>
      <c r="H88" s="23" t="s">
        <v>80</v>
      </c>
      <c r="I88" s="23" t="str">
        <f t="shared" si="6"/>
        <v>Mini Tablet</v>
      </c>
      <c r="J88" s="23" t="s">
        <v>13</v>
      </c>
      <c r="K88" s="23" t="s">
        <v>81</v>
      </c>
      <c r="L88" s="23">
        <v>8211010</v>
      </c>
      <c r="M88" s="23" t="s">
        <v>214</v>
      </c>
      <c r="N88" s="23">
        <v>499.5</v>
      </c>
      <c r="O88" s="23">
        <v>3</v>
      </c>
      <c r="P88" s="23">
        <v>1498.5</v>
      </c>
      <c r="Q88" s="23">
        <v>1678.32</v>
      </c>
      <c r="R88"/>
      <c r="S88"/>
      <c r="T88"/>
    </row>
    <row r="89" spans="2:20" x14ac:dyDescent="0.2">
      <c r="B89" s="23">
        <v>87</v>
      </c>
      <c r="C89" s="23">
        <v>1107</v>
      </c>
      <c r="D89" s="23">
        <v>44260</v>
      </c>
      <c r="E89" s="23">
        <v>2800</v>
      </c>
      <c r="F89" s="23">
        <v>26</v>
      </c>
      <c r="G89" s="23" t="str">
        <f t="shared" si="7"/>
        <v>LG Electronics</v>
      </c>
      <c r="H89" s="23" t="s">
        <v>78</v>
      </c>
      <c r="I89" s="23" t="str">
        <f t="shared" si="6"/>
        <v>Mini Tablet</v>
      </c>
      <c r="J89" s="23" t="s">
        <v>13</v>
      </c>
      <c r="K89" s="23" t="s">
        <v>79</v>
      </c>
      <c r="L89" s="23">
        <v>2136</v>
      </c>
      <c r="M89" s="23" t="s">
        <v>159</v>
      </c>
      <c r="N89" s="23">
        <v>374.63</v>
      </c>
      <c r="O89" s="23">
        <v>3</v>
      </c>
      <c r="P89" s="23">
        <v>1123.8899999999999</v>
      </c>
      <c r="Q89" s="23">
        <v>1258.7567999999999</v>
      </c>
      <c r="R89"/>
      <c r="S89"/>
      <c r="T89"/>
    </row>
    <row r="90" spans="2:20" x14ac:dyDescent="0.2">
      <c r="B90" s="23">
        <v>88</v>
      </c>
      <c r="C90" s="23">
        <v>1107</v>
      </c>
      <c r="D90" s="23">
        <v>44260</v>
      </c>
      <c r="E90" s="23">
        <v>2800</v>
      </c>
      <c r="F90" s="23">
        <v>26</v>
      </c>
      <c r="G90" s="23" t="str">
        <f t="shared" si="7"/>
        <v>LG Electronics</v>
      </c>
      <c r="H90" s="23" t="s">
        <v>78</v>
      </c>
      <c r="I90" s="23" t="str">
        <f t="shared" si="6"/>
        <v>Mini Tablet</v>
      </c>
      <c r="J90" s="23" t="s">
        <v>13</v>
      </c>
      <c r="K90" s="23" t="s">
        <v>79</v>
      </c>
      <c r="L90" s="23">
        <v>2136</v>
      </c>
      <c r="M90" s="23" t="s">
        <v>160</v>
      </c>
      <c r="N90" s="23">
        <v>374.63</v>
      </c>
      <c r="O90" s="23">
        <v>3</v>
      </c>
      <c r="P90" s="23">
        <v>1123.8899999999999</v>
      </c>
      <c r="Q90" s="23">
        <v>1258.7567999999999</v>
      </c>
      <c r="R90"/>
      <c r="S90"/>
      <c r="T90"/>
    </row>
    <row r="91" spans="2:20" x14ac:dyDescent="0.2">
      <c r="B91" s="23">
        <v>89</v>
      </c>
      <c r="C91" s="23">
        <v>1107</v>
      </c>
      <c r="D91" s="23">
        <v>44260</v>
      </c>
      <c r="E91" s="23">
        <v>2800</v>
      </c>
      <c r="F91" s="23">
        <v>26</v>
      </c>
      <c r="G91" s="23" t="str">
        <f t="shared" si="7"/>
        <v>LG Electronics</v>
      </c>
      <c r="H91" s="23" t="s">
        <v>78</v>
      </c>
      <c r="I91" s="23" t="str">
        <f t="shared" si="6"/>
        <v>Mini Tablet</v>
      </c>
      <c r="J91" s="23" t="s">
        <v>13</v>
      </c>
      <c r="K91" s="23" t="s">
        <v>79</v>
      </c>
      <c r="L91" s="23">
        <v>2136</v>
      </c>
      <c r="M91" s="23" t="s">
        <v>163</v>
      </c>
      <c r="N91" s="23">
        <v>374.63</v>
      </c>
      <c r="O91" s="23">
        <v>3</v>
      </c>
      <c r="P91" s="23">
        <v>1123.8899999999999</v>
      </c>
      <c r="Q91" s="23">
        <v>1258.7567999999999</v>
      </c>
      <c r="R91"/>
      <c r="S91"/>
      <c r="T91"/>
    </row>
    <row r="92" spans="2:20" x14ac:dyDescent="0.2">
      <c r="B92" s="23">
        <v>90</v>
      </c>
      <c r="C92" s="23">
        <v>1111</v>
      </c>
      <c r="D92" s="23">
        <v>44253</v>
      </c>
      <c r="E92" s="23">
        <v>2900</v>
      </c>
      <c r="F92" s="23">
        <v>28</v>
      </c>
      <c r="G92" s="23" t="str">
        <f t="shared" si="7"/>
        <v>LG Electronics</v>
      </c>
      <c r="H92" s="23" t="s">
        <v>33</v>
      </c>
      <c r="I92" s="23" t="str">
        <f t="shared" si="6"/>
        <v>Really Smartphone</v>
      </c>
      <c r="J92" s="23" t="s">
        <v>19</v>
      </c>
      <c r="K92" s="23" t="s">
        <v>82</v>
      </c>
      <c r="L92" s="23">
        <v>41398</v>
      </c>
      <c r="M92" s="23" t="s">
        <v>168</v>
      </c>
      <c r="N92" s="23">
        <v>1200</v>
      </c>
      <c r="O92" s="23">
        <v>2</v>
      </c>
      <c r="P92" s="23">
        <v>2400</v>
      </c>
      <c r="Q92" s="23">
        <v>2688</v>
      </c>
      <c r="R92"/>
      <c r="S92"/>
      <c r="T92"/>
    </row>
    <row r="93" spans="2:20" x14ac:dyDescent="0.2">
      <c r="B93" s="23">
        <v>91</v>
      </c>
      <c r="C93" s="23">
        <v>1111</v>
      </c>
      <c r="D93" s="23">
        <v>44253</v>
      </c>
      <c r="E93" s="23">
        <v>2900</v>
      </c>
      <c r="F93" s="23">
        <v>28</v>
      </c>
      <c r="G93" s="23" t="str">
        <f t="shared" si="7"/>
        <v>LG Electronics</v>
      </c>
      <c r="H93" s="23" t="s">
        <v>33</v>
      </c>
      <c r="I93" s="23" t="str">
        <f t="shared" si="6"/>
        <v>Really Smartphone</v>
      </c>
      <c r="J93" s="23" t="s">
        <v>19</v>
      </c>
      <c r="K93" s="23" t="s">
        <v>82</v>
      </c>
      <c r="L93" s="23">
        <v>41398</v>
      </c>
      <c r="M93" s="23" t="s">
        <v>169</v>
      </c>
      <c r="N93" s="23">
        <v>1200</v>
      </c>
      <c r="O93" s="23">
        <v>2</v>
      </c>
      <c r="P93" s="23">
        <v>2400</v>
      </c>
      <c r="Q93" s="23">
        <v>2688</v>
      </c>
      <c r="R93"/>
      <c r="S93"/>
      <c r="T93"/>
    </row>
    <row r="94" spans="2:20" x14ac:dyDescent="0.2">
      <c r="B94" s="23">
        <v>92</v>
      </c>
      <c r="C94" s="23">
        <v>1111</v>
      </c>
      <c r="D94" s="23">
        <v>44253</v>
      </c>
      <c r="E94" s="23">
        <v>2900</v>
      </c>
      <c r="F94" s="23">
        <v>43</v>
      </c>
      <c r="G94" s="23" t="str">
        <f t="shared" si="7"/>
        <v>Samsung Electronics</v>
      </c>
      <c r="H94" s="23" t="s">
        <v>83</v>
      </c>
      <c r="I94" s="23" t="str">
        <f t="shared" si="6"/>
        <v>Super Tablet</v>
      </c>
      <c r="J94" s="23" t="s">
        <v>13</v>
      </c>
      <c r="K94" s="23" t="s">
        <v>84</v>
      </c>
      <c r="L94" s="23">
        <v>8335</v>
      </c>
      <c r="M94" s="23" t="s">
        <v>194</v>
      </c>
      <c r="N94" s="23">
        <v>1435</v>
      </c>
      <c r="O94" s="23">
        <v>-1</v>
      </c>
      <c r="P94" s="23">
        <v>2400</v>
      </c>
      <c r="Q94" s="23">
        <v>2688</v>
      </c>
      <c r="R94"/>
      <c r="S94"/>
      <c r="T94"/>
    </row>
    <row r="95" spans="2:20" x14ac:dyDescent="0.2">
      <c r="B95" s="23">
        <v>93</v>
      </c>
      <c r="C95" s="23">
        <v>1111</v>
      </c>
      <c r="D95" s="23">
        <v>44253</v>
      </c>
      <c r="E95" s="23">
        <v>2900</v>
      </c>
      <c r="F95" s="23">
        <v>43</v>
      </c>
      <c r="G95" s="23" t="str">
        <f t="shared" si="7"/>
        <v>Samsung Electronics</v>
      </c>
      <c r="H95" s="23" t="s">
        <v>83</v>
      </c>
      <c r="I95" s="23" t="str">
        <f t="shared" si="6"/>
        <v>Super Tablet</v>
      </c>
      <c r="J95" s="23" t="s">
        <v>13</v>
      </c>
      <c r="K95" s="23" t="s">
        <v>84</v>
      </c>
      <c r="L95" s="23">
        <v>8335</v>
      </c>
      <c r="M95" s="23" t="s">
        <v>195</v>
      </c>
      <c r="N95" s="23">
        <v>1435</v>
      </c>
      <c r="O95" s="23">
        <v>1</v>
      </c>
      <c r="P95" s="23">
        <v>2400</v>
      </c>
      <c r="Q95" s="23">
        <v>2688</v>
      </c>
      <c r="R95"/>
      <c r="S95"/>
      <c r="T95"/>
    </row>
    <row r="96" spans="2:20" x14ac:dyDescent="0.2">
      <c r="B96" s="23">
        <v>94</v>
      </c>
      <c r="C96" s="23">
        <v>1114</v>
      </c>
      <c r="D96" s="23">
        <v>44263</v>
      </c>
      <c r="E96" s="23">
        <v>3000</v>
      </c>
      <c r="F96" s="23">
        <v>27</v>
      </c>
      <c r="G96" s="23" t="str">
        <f t="shared" si="7"/>
        <v>LG Electronics</v>
      </c>
      <c r="H96" s="23" t="s">
        <v>85</v>
      </c>
      <c r="I96" s="23" t="str">
        <f t="shared" si="6"/>
        <v>Not-as Smartphone</v>
      </c>
      <c r="J96" s="23" t="s">
        <v>19</v>
      </c>
      <c r="K96" s="23" t="s">
        <v>86</v>
      </c>
      <c r="L96" s="23">
        <v>2124</v>
      </c>
      <c r="M96" s="23" t="s">
        <v>166</v>
      </c>
      <c r="N96" s="23">
        <v>358.74</v>
      </c>
      <c r="O96" s="23">
        <v>2</v>
      </c>
      <c r="P96" s="23">
        <v>717.48</v>
      </c>
      <c r="Q96" s="23">
        <v>803.57760000000007</v>
      </c>
      <c r="R96"/>
      <c r="S96"/>
      <c r="T96"/>
    </row>
    <row r="97" spans="2:20" x14ac:dyDescent="0.2">
      <c r="B97" s="23">
        <v>95</v>
      </c>
      <c r="C97" s="23">
        <v>1114</v>
      </c>
      <c r="D97" s="23">
        <v>44263</v>
      </c>
      <c r="E97" s="23">
        <v>3000</v>
      </c>
      <c r="F97" s="23">
        <v>27</v>
      </c>
      <c r="G97" s="23" t="str">
        <f t="shared" si="7"/>
        <v>LG Electronics</v>
      </c>
      <c r="H97" s="23" t="s">
        <v>85</v>
      </c>
      <c r="I97" s="23" t="str">
        <f t="shared" si="6"/>
        <v>Not-as Smartphone</v>
      </c>
      <c r="J97" s="23" t="s">
        <v>19</v>
      </c>
      <c r="K97" s="23" t="s">
        <v>86</v>
      </c>
      <c r="L97" s="23">
        <v>2124</v>
      </c>
      <c r="M97" s="23" t="s">
        <v>167</v>
      </c>
      <c r="N97" s="23">
        <v>358.74</v>
      </c>
      <c r="O97" s="23">
        <v>2</v>
      </c>
      <c r="P97" s="23">
        <v>717.48</v>
      </c>
      <c r="Q97" s="23">
        <v>803.57760000000007</v>
      </c>
      <c r="R97"/>
      <c r="S97"/>
      <c r="T97"/>
    </row>
    <row r="98" spans="2:20" x14ac:dyDescent="0.2">
      <c r="B98" s="23">
        <v>96</v>
      </c>
      <c r="C98" s="23">
        <v>1117</v>
      </c>
      <c r="D98" s="23">
        <v>44259</v>
      </c>
      <c r="E98" s="23">
        <v>3100</v>
      </c>
      <c r="F98" s="23">
        <v>18</v>
      </c>
      <c r="G98" s="23" t="str">
        <f t="shared" ref="G98:G105" si="8">MID(H98, 1, FIND(" ", H98)-1)</f>
        <v>Hitachi</v>
      </c>
      <c r="H98" s="23" t="s">
        <v>47</v>
      </c>
      <c r="I98" s="23" t="str">
        <f t="shared" si="6"/>
        <v>Dryer</v>
      </c>
      <c r="J98" s="23" t="s">
        <v>267</v>
      </c>
      <c r="K98" s="23" t="s">
        <v>87</v>
      </c>
      <c r="L98" s="23">
        <v>8359</v>
      </c>
      <c r="M98" s="23" t="s">
        <v>221</v>
      </c>
      <c r="N98" s="23">
        <v>710</v>
      </c>
      <c r="O98" s="23">
        <v>-1</v>
      </c>
      <c r="P98" s="23">
        <v>3000</v>
      </c>
      <c r="Q98" s="23">
        <v>3360</v>
      </c>
      <c r="R98"/>
      <c r="S98"/>
      <c r="T98"/>
    </row>
    <row r="99" spans="2:20" x14ac:dyDescent="0.2">
      <c r="B99" s="23">
        <v>97</v>
      </c>
      <c r="C99" s="23">
        <v>1117</v>
      </c>
      <c r="D99" s="23">
        <v>44259</v>
      </c>
      <c r="E99" s="23">
        <v>3100</v>
      </c>
      <c r="F99" s="23">
        <v>18</v>
      </c>
      <c r="G99" s="23" t="str">
        <f t="shared" si="8"/>
        <v>Hitachi</v>
      </c>
      <c r="H99" s="23" t="s">
        <v>47</v>
      </c>
      <c r="I99" s="23" t="str">
        <f t="shared" si="6"/>
        <v>Dryer</v>
      </c>
      <c r="J99" s="23" t="s">
        <v>267</v>
      </c>
      <c r="K99" s="23" t="s">
        <v>87</v>
      </c>
      <c r="L99" s="23">
        <v>8359</v>
      </c>
      <c r="M99" s="23" t="s">
        <v>222</v>
      </c>
      <c r="N99" s="23">
        <v>710</v>
      </c>
      <c r="O99" s="23">
        <v>1</v>
      </c>
      <c r="P99" s="23">
        <v>3000</v>
      </c>
      <c r="Q99" s="23">
        <v>3360</v>
      </c>
      <c r="R99"/>
      <c r="S99"/>
      <c r="T99"/>
    </row>
    <row r="100" spans="2:20" x14ac:dyDescent="0.2">
      <c r="B100" s="23">
        <v>98</v>
      </c>
      <c r="C100" s="23">
        <v>1117</v>
      </c>
      <c r="D100" s="23">
        <v>44259</v>
      </c>
      <c r="E100" s="23">
        <v>3100</v>
      </c>
      <c r="F100" s="23">
        <v>48</v>
      </c>
      <c r="G100" s="23" t="str">
        <f t="shared" si="8"/>
        <v>Sony</v>
      </c>
      <c r="H100" s="23" t="s">
        <v>53</v>
      </c>
      <c r="I100" s="23" t="str">
        <f t="shared" si="6"/>
        <v>Super Tablet</v>
      </c>
      <c r="J100" s="23" t="s">
        <v>13</v>
      </c>
      <c r="K100" s="23" t="s">
        <v>88</v>
      </c>
      <c r="L100" s="23">
        <v>8355</v>
      </c>
      <c r="M100" s="23" t="s">
        <v>206</v>
      </c>
      <c r="N100" s="23">
        <v>1500</v>
      </c>
      <c r="O100" s="23">
        <v>2</v>
      </c>
      <c r="P100" s="23">
        <v>3000</v>
      </c>
      <c r="Q100" s="23">
        <v>3360</v>
      </c>
      <c r="R100"/>
      <c r="S100"/>
      <c r="T100"/>
    </row>
    <row r="101" spans="2:20" x14ac:dyDescent="0.2">
      <c r="B101" s="23">
        <v>99</v>
      </c>
      <c r="C101" s="23">
        <v>1117</v>
      </c>
      <c r="D101" s="23">
        <v>44259</v>
      </c>
      <c r="E101" s="23">
        <v>3100</v>
      </c>
      <c r="F101" s="23">
        <v>48</v>
      </c>
      <c r="G101" s="23" t="str">
        <f t="shared" si="8"/>
        <v>Sony</v>
      </c>
      <c r="H101" s="23" t="s">
        <v>53</v>
      </c>
      <c r="I101" s="23" t="str">
        <f t="shared" si="6"/>
        <v>Super Tablet</v>
      </c>
      <c r="J101" s="23" t="s">
        <v>13</v>
      </c>
      <c r="K101" s="23" t="s">
        <v>88</v>
      </c>
      <c r="L101" s="23">
        <v>8355</v>
      </c>
      <c r="M101" s="23" t="s">
        <v>207</v>
      </c>
      <c r="N101" s="23">
        <v>1500</v>
      </c>
      <c r="O101" s="23">
        <v>2</v>
      </c>
      <c r="P101" s="23">
        <v>3000</v>
      </c>
      <c r="Q101" s="23">
        <v>3360</v>
      </c>
      <c r="R101"/>
      <c r="S101"/>
      <c r="T101"/>
    </row>
    <row r="102" spans="2:20" x14ac:dyDescent="0.2">
      <c r="B102" s="23">
        <v>100</v>
      </c>
      <c r="C102" s="23">
        <v>1119</v>
      </c>
      <c r="D102" s="23">
        <v>44259</v>
      </c>
      <c r="E102" s="23">
        <v>3200</v>
      </c>
      <c r="F102" s="23">
        <v>18</v>
      </c>
      <c r="G102" s="23" t="str">
        <f t="shared" si="8"/>
        <v>Hitachi</v>
      </c>
      <c r="H102" s="23" t="s">
        <v>47</v>
      </c>
      <c r="I102" s="23" t="str">
        <f t="shared" si="6"/>
        <v>Dryer</v>
      </c>
      <c r="J102" s="23" t="s">
        <v>267</v>
      </c>
      <c r="K102" s="23" t="s">
        <v>87</v>
      </c>
      <c r="L102" s="23">
        <v>8359</v>
      </c>
      <c r="M102" s="23" t="s">
        <v>223</v>
      </c>
      <c r="N102" s="23">
        <v>710</v>
      </c>
      <c r="O102" s="23">
        <v>1</v>
      </c>
      <c r="P102" s="23">
        <v>3710</v>
      </c>
      <c r="Q102" s="23">
        <v>4155.2</v>
      </c>
      <c r="R102"/>
      <c r="S102"/>
      <c r="T102"/>
    </row>
    <row r="103" spans="2:20" x14ac:dyDescent="0.2">
      <c r="B103" s="23">
        <v>101</v>
      </c>
      <c r="C103" s="23">
        <v>1119</v>
      </c>
      <c r="D103" s="23">
        <v>44259</v>
      </c>
      <c r="E103" s="23">
        <v>3200</v>
      </c>
      <c r="F103" s="23">
        <v>39</v>
      </c>
      <c r="G103" s="23" t="str">
        <f t="shared" si="8"/>
        <v>Panasonic</v>
      </c>
      <c r="H103" s="23" t="s">
        <v>90</v>
      </c>
      <c r="I103" s="23" t="str">
        <f t="shared" si="6"/>
        <v>Super Tablet</v>
      </c>
      <c r="J103" s="23" t="s">
        <v>13</v>
      </c>
      <c r="K103" s="23" t="s">
        <v>91</v>
      </c>
      <c r="L103" s="23">
        <v>41406</v>
      </c>
      <c r="M103" s="23" t="s">
        <v>189</v>
      </c>
      <c r="N103" s="23">
        <v>1500</v>
      </c>
      <c r="O103" s="23">
        <v>2</v>
      </c>
      <c r="P103" s="23">
        <v>3710</v>
      </c>
      <c r="Q103" s="23">
        <v>4155.2</v>
      </c>
      <c r="R103"/>
      <c r="S103"/>
      <c r="T103"/>
    </row>
    <row r="104" spans="2:20" x14ac:dyDescent="0.2">
      <c r="B104" s="23">
        <v>102</v>
      </c>
      <c r="C104" s="23">
        <v>1119</v>
      </c>
      <c r="D104" s="23">
        <v>44259</v>
      </c>
      <c r="E104" s="23">
        <v>3200</v>
      </c>
      <c r="F104" s="23">
        <v>39</v>
      </c>
      <c r="G104" s="23" t="str">
        <f t="shared" si="8"/>
        <v>Panasonic</v>
      </c>
      <c r="H104" s="23" t="s">
        <v>90</v>
      </c>
      <c r="I104" s="23" t="str">
        <f t="shared" si="6"/>
        <v>Super Tablet</v>
      </c>
      <c r="J104" s="23" t="s">
        <v>13</v>
      </c>
      <c r="K104" s="23" t="s">
        <v>91</v>
      </c>
      <c r="L104" s="23">
        <v>41406</v>
      </c>
      <c r="M104" s="23" t="s">
        <v>190</v>
      </c>
      <c r="N104" s="23">
        <v>1500</v>
      </c>
      <c r="O104" s="23">
        <v>2</v>
      </c>
      <c r="P104" s="23">
        <v>3710</v>
      </c>
      <c r="Q104" s="23">
        <v>4155.2</v>
      </c>
      <c r="R104"/>
      <c r="S104"/>
      <c r="T104"/>
    </row>
    <row r="105" spans="2:20" x14ac:dyDescent="0.2">
      <c r="B105" s="23">
        <v>103</v>
      </c>
      <c r="C105" s="23">
        <v>1150</v>
      </c>
      <c r="D105" s="23">
        <v>44313</v>
      </c>
      <c r="E105" s="23">
        <v>3300</v>
      </c>
      <c r="F105" s="23">
        <v>25</v>
      </c>
      <c r="G105" s="23" t="str">
        <f t="shared" si="8"/>
        <v>Intel</v>
      </c>
      <c r="H105" s="23" t="s">
        <v>92</v>
      </c>
      <c r="I105" s="23" t="str">
        <f t="shared" si="6"/>
        <v>Super Tablet</v>
      </c>
      <c r="J105" s="23" t="s">
        <v>13</v>
      </c>
      <c r="K105" s="23" t="s">
        <v>93</v>
      </c>
      <c r="L105" s="23">
        <v>8294</v>
      </c>
      <c r="M105" s="23" t="s">
        <v>230</v>
      </c>
      <c r="N105" s="23">
        <v>1414.11</v>
      </c>
      <c r="O105" s="23">
        <v>1</v>
      </c>
      <c r="P105" s="23">
        <v>1414.11</v>
      </c>
      <c r="Q105" s="23">
        <v>1583.8031999999998</v>
      </c>
      <c r="R105"/>
      <c r="S105"/>
      <c r="T105"/>
    </row>
    <row r="106" spans="2:20" x14ac:dyDescent="0.2">
      <c r="B106" s="23">
        <v>104</v>
      </c>
      <c r="C106" s="23">
        <v>1151</v>
      </c>
      <c r="D106" s="23">
        <v>44314</v>
      </c>
      <c r="E106" s="23">
        <v>3400</v>
      </c>
      <c r="F106" s="23">
        <v>40</v>
      </c>
      <c r="G106" s="23" t="str">
        <f>MID(H106, 1, FIND(" ", H106, FIND(" ", H106)+1)-1)</f>
        <v>Samsung Electronics</v>
      </c>
      <c r="H106" s="23" t="s">
        <v>94</v>
      </c>
      <c r="I106" s="23" t="str">
        <f t="shared" si="6"/>
        <v>Barista Express</v>
      </c>
      <c r="J106" s="23" t="s">
        <v>1</v>
      </c>
      <c r="K106" s="23" t="s">
        <v>95</v>
      </c>
      <c r="L106" s="23">
        <v>1012</v>
      </c>
      <c r="M106" s="23" t="s">
        <v>96</v>
      </c>
      <c r="N106" s="23">
        <v>133.16999999999999</v>
      </c>
      <c r="O106" s="23">
        <v>1</v>
      </c>
      <c r="P106" s="23">
        <v>133.16999999999999</v>
      </c>
      <c r="Q106" s="23">
        <v>149.15039999999999</v>
      </c>
      <c r="R106"/>
      <c r="S106"/>
      <c r="T106"/>
    </row>
    <row r="107" spans="2:20" x14ac:dyDescent="0.2">
      <c r="B107" s="23">
        <v>105</v>
      </c>
      <c r="C107" s="23">
        <v>1157</v>
      </c>
      <c r="D107" s="23">
        <v>44333</v>
      </c>
      <c r="E107" s="23">
        <v>3500</v>
      </c>
      <c r="F107" s="23">
        <v>35</v>
      </c>
      <c r="G107" s="23" t="str">
        <f t="shared" ref="G107:G113" si="9">MID(H107, 1, FIND(" ", H107)-1)</f>
        <v>Microsoft</v>
      </c>
      <c r="H107" s="23" t="s">
        <v>271</v>
      </c>
      <c r="I107" s="23" t="str">
        <f t="shared" si="6"/>
        <v>Really Smartphone X</v>
      </c>
      <c r="J107" s="23" t="s">
        <v>19</v>
      </c>
      <c r="K107" s="23" t="s">
        <v>67</v>
      </c>
      <c r="L107" s="23">
        <v>13628</v>
      </c>
      <c r="M107" s="23" t="s">
        <v>181</v>
      </c>
      <c r="N107" s="23">
        <v>1350</v>
      </c>
      <c r="O107" s="23">
        <v>1</v>
      </c>
      <c r="P107" s="23">
        <v>1350</v>
      </c>
      <c r="Q107" s="23">
        <v>1512</v>
      </c>
      <c r="R107"/>
      <c r="S107"/>
      <c r="T107"/>
    </row>
    <row r="108" spans="2:20" x14ac:dyDescent="0.2">
      <c r="B108" s="23">
        <v>106</v>
      </c>
      <c r="C108" s="23">
        <v>1160</v>
      </c>
      <c r="D108" s="23">
        <v>44334</v>
      </c>
      <c r="E108" s="23">
        <v>3600</v>
      </c>
      <c r="F108" s="23">
        <v>46</v>
      </c>
      <c r="G108" s="23" t="str">
        <f t="shared" si="9"/>
        <v>Sony</v>
      </c>
      <c r="H108" s="23" t="s">
        <v>98</v>
      </c>
      <c r="I108" s="23" t="str">
        <f t="shared" si="6"/>
        <v>50" HDTV</v>
      </c>
      <c r="J108" s="23" t="s">
        <v>239</v>
      </c>
      <c r="K108" s="23" t="s">
        <v>99</v>
      </c>
      <c r="L108" s="23">
        <v>99999203</v>
      </c>
      <c r="M108" s="23" t="s">
        <v>199</v>
      </c>
      <c r="N108" s="23">
        <v>2100</v>
      </c>
      <c r="O108" s="23">
        <v>2</v>
      </c>
      <c r="P108" s="23">
        <v>84253.32</v>
      </c>
      <c r="Q108" s="23">
        <v>94363.718400000012</v>
      </c>
      <c r="R108"/>
      <c r="S108"/>
      <c r="T108"/>
    </row>
    <row r="109" spans="2:20" x14ac:dyDescent="0.2">
      <c r="B109" s="23">
        <v>107</v>
      </c>
      <c r="C109" s="23">
        <v>1160</v>
      </c>
      <c r="D109" s="23">
        <v>44334</v>
      </c>
      <c r="E109" s="23">
        <v>3600</v>
      </c>
      <c r="F109" s="23">
        <v>46</v>
      </c>
      <c r="G109" s="23" t="str">
        <f t="shared" si="9"/>
        <v>Sony</v>
      </c>
      <c r="H109" s="23" t="s">
        <v>98</v>
      </c>
      <c r="I109" s="23" t="str">
        <f t="shared" si="6"/>
        <v>50" HDTV</v>
      </c>
      <c r="J109" s="23" t="s">
        <v>239</v>
      </c>
      <c r="K109" s="23" t="s">
        <v>99</v>
      </c>
      <c r="L109" s="23">
        <v>99999203</v>
      </c>
      <c r="M109" s="23" t="s">
        <v>200</v>
      </c>
      <c r="N109" s="23">
        <v>2100</v>
      </c>
      <c r="O109" s="23">
        <v>2</v>
      </c>
      <c r="P109" s="23">
        <v>84253.32</v>
      </c>
      <c r="Q109" s="23">
        <v>94363.718400000012</v>
      </c>
      <c r="R109"/>
      <c r="S109"/>
      <c r="T109"/>
    </row>
    <row r="110" spans="2:20" x14ac:dyDescent="0.2">
      <c r="B110" s="23">
        <v>108</v>
      </c>
      <c r="C110" s="23">
        <v>1160</v>
      </c>
      <c r="D110" s="23">
        <v>44334</v>
      </c>
      <c r="E110" s="23">
        <v>3600</v>
      </c>
      <c r="F110" s="23">
        <v>47</v>
      </c>
      <c r="G110" s="23" t="str">
        <f t="shared" si="9"/>
        <v>Sony</v>
      </c>
      <c r="H110" s="23" t="s">
        <v>100</v>
      </c>
      <c r="I110" s="23" t="str">
        <f t="shared" si="6"/>
        <v>75" HDTV</v>
      </c>
      <c r="J110" s="23" t="s">
        <v>240</v>
      </c>
      <c r="K110" s="23" t="s">
        <v>102</v>
      </c>
      <c r="L110" s="23">
        <v>99999197</v>
      </c>
      <c r="M110" s="23" t="s">
        <v>201</v>
      </c>
      <c r="N110" s="23">
        <v>20013.330000000002</v>
      </c>
      <c r="O110" s="23">
        <v>4</v>
      </c>
      <c r="P110" s="23">
        <v>84253.32</v>
      </c>
      <c r="Q110" s="23">
        <v>94363.718400000012</v>
      </c>
      <c r="R110"/>
      <c r="S110"/>
      <c r="T110"/>
    </row>
    <row r="111" spans="2:20" x14ac:dyDescent="0.2">
      <c r="B111" s="23">
        <v>109</v>
      </c>
      <c r="C111" s="23">
        <v>1160</v>
      </c>
      <c r="D111" s="23">
        <v>44334</v>
      </c>
      <c r="E111" s="23">
        <v>3600</v>
      </c>
      <c r="F111" s="23">
        <v>47</v>
      </c>
      <c r="G111" s="23" t="str">
        <f t="shared" si="9"/>
        <v>Sony</v>
      </c>
      <c r="H111" s="23" t="s">
        <v>100</v>
      </c>
      <c r="I111" s="23" t="str">
        <f t="shared" si="6"/>
        <v>75" HDTV</v>
      </c>
      <c r="J111" s="23" t="s">
        <v>240</v>
      </c>
      <c r="K111" s="23" t="s">
        <v>102</v>
      </c>
      <c r="L111" s="23">
        <v>99999197</v>
      </c>
      <c r="M111" s="23" t="s">
        <v>202</v>
      </c>
      <c r="N111" s="23">
        <v>20013.330000000002</v>
      </c>
      <c r="O111" s="23">
        <v>4</v>
      </c>
      <c r="P111" s="23">
        <v>84253.32</v>
      </c>
      <c r="Q111" s="23">
        <v>94363.718400000012</v>
      </c>
      <c r="R111"/>
      <c r="S111"/>
      <c r="T111"/>
    </row>
    <row r="112" spans="2:20" x14ac:dyDescent="0.2">
      <c r="B112" s="23">
        <v>110</v>
      </c>
      <c r="C112" s="23">
        <v>1160</v>
      </c>
      <c r="D112" s="23">
        <v>44334</v>
      </c>
      <c r="E112" s="23">
        <v>3600</v>
      </c>
      <c r="F112" s="23">
        <v>47</v>
      </c>
      <c r="G112" s="23" t="str">
        <f t="shared" si="9"/>
        <v>Sony</v>
      </c>
      <c r="H112" s="23" t="s">
        <v>100</v>
      </c>
      <c r="I112" s="23" t="str">
        <f t="shared" si="6"/>
        <v>75" HDTV</v>
      </c>
      <c r="J112" s="23" t="s">
        <v>240</v>
      </c>
      <c r="K112" s="23" t="s">
        <v>102</v>
      </c>
      <c r="L112" s="23">
        <v>99999197</v>
      </c>
      <c r="M112" s="23" t="s">
        <v>203</v>
      </c>
      <c r="N112" s="23">
        <v>20013.330000000002</v>
      </c>
      <c r="O112" s="23">
        <v>4</v>
      </c>
      <c r="P112" s="23">
        <v>84253.32</v>
      </c>
      <c r="Q112" s="23">
        <v>94363.718400000012</v>
      </c>
      <c r="R112"/>
      <c r="S112"/>
      <c r="T112"/>
    </row>
    <row r="113" spans="2:27" x14ac:dyDescent="0.2">
      <c r="B113" s="23">
        <v>111</v>
      </c>
      <c r="C113" s="23">
        <v>1160</v>
      </c>
      <c r="D113" s="23">
        <v>44334</v>
      </c>
      <c r="E113" s="23">
        <v>3600</v>
      </c>
      <c r="F113" s="23">
        <v>47</v>
      </c>
      <c r="G113" s="23" t="str">
        <f t="shared" si="9"/>
        <v>Sony</v>
      </c>
      <c r="H113" s="23" t="s">
        <v>100</v>
      </c>
      <c r="I113" s="23" t="str">
        <f t="shared" si="6"/>
        <v>75" HDTV</v>
      </c>
      <c r="J113" s="23" t="s">
        <v>240</v>
      </c>
      <c r="K113" s="23" t="s">
        <v>102</v>
      </c>
      <c r="L113" s="23">
        <v>99999197</v>
      </c>
      <c r="M113" s="23" t="s">
        <v>204</v>
      </c>
      <c r="N113" s="23">
        <v>20013.330000000002</v>
      </c>
      <c r="O113" s="23">
        <v>4</v>
      </c>
      <c r="P113" s="23">
        <v>84253.32</v>
      </c>
      <c r="Q113" s="23">
        <v>94363.718400000012</v>
      </c>
      <c r="R113"/>
      <c r="S113"/>
      <c r="T113"/>
    </row>
    <row r="114" spans="2:27" x14ac:dyDescent="0.2">
      <c r="B114" s="23">
        <v>112</v>
      </c>
      <c r="C114" s="23">
        <v>1168</v>
      </c>
      <c r="D114" s="23">
        <v>44334</v>
      </c>
      <c r="E114" s="23">
        <v>3700</v>
      </c>
      <c r="F114" s="23">
        <v>1</v>
      </c>
      <c r="G114" s="23" t="str">
        <f t="shared" ref="G114:G122" si="10">MID(H114, 1, FIND(" ", H114, FIND(" ", H114)+1)-1)</f>
        <v>Apple Inc.</v>
      </c>
      <c r="H114" s="23" t="s">
        <v>103</v>
      </c>
      <c r="I114" s="23" t="str">
        <f t="shared" si="6"/>
        <v>Actually a Flipper</v>
      </c>
      <c r="J114" s="23" t="s">
        <v>19</v>
      </c>
      <c r="K114" s="23" t="s">
        <v>104</v>
      </c>
      <c r="L114" s="23">
        <v>2260</v>
      </c>
      <c r="M114" s="23" t="s">
        <v>105</v>
      </c>
      <c r="N114" s="23">
        <v>264.74</v>
      </c>
      <c r="O114" s="23">
        <v>2</v>
      </c>
      <c r="P114" s="23">
        <v>529.48</v>
      </c>
      <c r="Q114" s="23">
        <v>593.01760000000013</v>
      </c>
      <c r="R114"/>
      <c r="S114"/>
      <c r="T114"/>
    </row>
    <row r="115" spans="2:27" x14ac:dyDescent="0.2">
      <c r="B115" s="23">
        <v>113</v>
      </c>
      <c r="C115" s="23">
        <v>1168</v>
      </c>
      <c r="D115" s="23">
        <v>44334</v>
      </c>
      <c r="E115" s="23">
        <v>3700</v>
      </c>
      <c r="F115" s="23">
        <v>1</v>
      </c>
      <c r="G115" s="23" t="str">
        <f t="shared" si="10"/>
        <v>Apple Inc.</v>
      </c>
      <c r="H115" s="23" t="s">
        <v>103</v>
      </c>
      <c r="I115" s="23" t="str">
        <f t="shared" si="6"/>
        <v>Actually a Flipper</v>
      </c>
      <c r="J115" s="23" t="s">
        <v>19</v>
      </c>
      <c r="K115" s="23" t="s">
        <v>104</v>
      </c>
      <c r="L115" s="23">
        <v>2260</v>
      </c>
      <c r="M115" s="23" t="s">
        <v>124</v>
      </c>
      <c r="N115" s="23">
        <v>264.74</v>
      </c>
      <c r="O115" s="23">
        <v>2</v>
      </c>
      <c r="P115" s="23">
        <v>529.48</v>
      </c>
      <c r="Q115" s="23">
        <v>593.01760000000013</v>
      </c>
      <c r="R115"/>
      <c r="S115"/>
      <c r="T115"/>
    </row>
    <row r="116" spans="2:27" x14ac:dyDescent="0.2">
      <c r="B116" s="23">
        <v>114</v>
      </c>
      <c r="C116" s="23">
        <v>1169</v>
      </c>
      <c r="D116" s="23">
        <v>44334</v>
      </c>
      <c r="E116" s="23">
        <v>3800</v>
      </c>
      <c r="F116" s="23">
        <v>41</v>
      </c>
      <c r="G116" s="23" t="str">
        <f t="shared" si="10"/>
        <v>Samsung Electronics</v>
      </c>
      <c r="H116" s="23" t="s">
        <v>106</v>
      </c>
      <c r="I116" s="23" t="str">
        <f t="shared" si="6"/>
        <v>Mini Tablet</v>
      </c>
      <c r="J116" s="23" t="s">
        <v>13</v>
      </c>
      <c r="K116" s="23" t="s">
        <v>107</v>
      </c>
      <c r="L116" s="23">
        <v>2136</v>
      </c>
      <c r="M116" s="23" t="s">
        <v>191</v>
      </c>
      <c r="N116" s="23">
        <v>374.63</v>
      </c>
      <c r="O116" s="23">
        <v>1</v>
      </c>
      <c r="P116" s="23">
        <v>374.63</v>
      </c>
      <c r="Q116" s="23">
        <v>419.5856</v>
      </c>
      <c r="R116"/>
      <c r="S116"/>
      <c r="T116"/>
    </row>
    <row r="117" spans="2:27" x14ac:dyDescent="0.2">
      <c r="B117" s="23">
        <v>115</v>
      </c>
      <c r="C117" s="23">
        <v>1170</v>
      </c>
      <c r="D117" s="23">
        <v>44334</v>
      </c>
      <c r="E117" s="23">
        <v>3900</v>
      </c>
      <c r="F117" s="23">
        <v>4</v>
      </c>
      <c r="G117" s="23" t="str">
        <f t="shared" si="10"/>
        <v>Apple Inc.</v>
      </c>
      <c r="H117" s="23" t="s">
        <v>277</v>
      </c>
      <c r="I117" s="23" t="str">
        <f t="shared" si="6"/>
        <v>Tiny Tablet</v>
      </c>
      <c r="J117" s="23" t="s">
        <v>13</v>
      </c>
      <c r="K117" s="23" t="s">
        <v>109</v>
      </c>
      <c r="L117" s="23">
        <v>2136</v>
      </c>
      <c r="M117" s="23" t="s">
        <v>209</v>
      </c>
      <c r="N117" s="23">
        <v>374.63</v>
      </c>
      <c r="O117" s="23">
        <v>1</v>
      </c>
      <c r="P117" s="23">
        <v>374.63</v>
      </c>
      <c r="Q117" s="23">
        <v>419.5856</v>
      </c>
      <c r="R117"/>
      <c r="S117"/>
      <c r="T117"/>
    </row>
    <row r="118" spans="2:27" x14ac:dyDescent="0.2">
      <c r="B118" s="23">
        <v>116</v>
      </c>
      <c r="C118" s="23">
        <v>1171</v>
      </c>
      <c r="D118" s="23">
        <v>44334</v>
      </c>
      <c r="E118" s="23">
        <v>4000</v>
      </c>
      <c r="F118" s="23">
        <v>3</v>
      </c>
      <c r="G118" s="23" t="str">
        <f t="shared" si="10"/>
        <v>Apple Inc.</v>
      </c>
      <c r="H118" s="23" t="s">
        <v>108</v>
      </c>
      <c r="I118" s="23" t="str">
        <f t="shared" si="6"/>
        <v>Mini Tablet</v>
      </c>
      <c r="J118" s="23" t="s">
        <v>13</v>
      </c>
      <c r="K118" s="23" t="s">
        <v>110</v>
      </c>
      <c r="L118" s="23">
        <v>2123</v>
      </c>
      <c r="M118" s="23" t="s">
        <v>208</v>
      </c>
      <c r="N118" s="23">
        <v>424.58</v>
      </c>
      <c r="O118" s="23">
        <v>1</v>
      </c>
      <c r="P118" s="23">
        <v>424.58</v>
      </c>
      <c r="Q118" s="23">
        <v>475.52959999999996</v>
      </c>
      <c r="R118"/>
      <c r="S118"/>
      <c r="T118"/>
    </row>
    <row r="119" spans="2:27" x14ac:dyDescent="0.2">
      <c r="B119" s="23">
        <v>117</v>
      </c>
      <c r="C119" s="23">
        <v>1173</v>
      </c>
      <c r="D119" s="23">
        <v>44334</v>
      </c>
      <c r="E119" s="23">
        <v>4100</v>
      </c>
      <c r="F119" s="23">
        <v>2</v>
      </c>
      <c r="G119" s="23" t="str">
        <f t="shared" si="10"/>
        <v>Apple Inc.</v>
      </c>
      <c r="H119" s="23" t="s">
        <v>242</v>
      </c>
      <c r="I119" s="23" t="str">
        <f t="shared" si="6"/>
        <v>Actually a Flipper 2</v>
      </c>
      <c r="J119" s="23" t="s">
        <v>19</v>
      </c>
      <c r="K119" s="23" t="s">
        <v>111</v>
      </c>
      <c r="L119" s="23">
        <v>2293</v>
      </c>
      <c r="M119" s="23" t="s">
        <v>125</v>
      </c>
      <c r="N119" s="23">
        <v>207.79</v>
      </c>
      <c r="O119" s="23">
        <v>4</v>
      </c>
      <c r="P119" s="23">
        <v>831.16</v>
      </c>
      <c r="Q119" s="23">
        <v>930.89919999999995</v>
      </c>
      <c r="R119"/>
      <c r="S119"/>
      <c r="T119"/>
    </row>
    <row r="120" spans="2:27" x14ac:dyDescent="0.2">
      <c r="B120" s="23">
        <v>118</v>
      </c>
      <c r="C120" s="23">
        <v>1173</v>
      </c>
      <c r="D120" s="23">
        <v>44334</v>
      </c>
      <c r="E120" s="23">
        <v>4100</v>
      </c>
      <c r="F120" s="23">
        <v>2</v>
      </c>
      <c r="G120" s="23" t="str">
        <f t="shared" si="10"/>
        <v>Apple Inc.</v>
      </c>
      <c r="H120" s="23" t="s">
        <v>242</v>
      </c>
      <c r="I120" s="23" t="str">
        <f t="shared" si="6"/>
        <v>Actually a Flipper 2</v>
      </c>
      <c r="J120" s="23" t="s">
        <v>19</v>
      </c>
      <c r="K120" s="23" t="s">
        <v>111</v>
      </c>
      <c r="L120" s="23">
        <v>2293</v>
      </c>
      <c r="M120" s="23" t="s">
        <v>126</v>
      </c>
      <c r="N120" s="23">
        <v>207.79</v>
      </c>
      <c r="O120" s="23">
        <v>4</v>
      </c>
      <c r="P120" s="23">
        <v>831.16</v>
      </c>
      <c r="Q120" s="23">
        <v>930.89919999999995</v>
      </c>
      <c r="R120"/>
      <c r="S120"/>
      <c r="T120"/>
    </row>
    <row r="121" spans="2:27" x14ac:dyDescent="0.2">
      <c r="B121" s="23">
        <v>119</v>
      </c>
      <c r="C121" s="23">
        <v>1173</v>
      </c>
      <c r="D121" s="23">
        <v>44334</v>
      </c>
      <c r="E121" s="23">
        <v>4100</v>
      </c>
      <c r="F121" s="23">
        <v>2</v>
      </c>
      <c r="G121" s="23" t="str">
        <f t="shared" si="10"/>
        <v>Apple Inc.</v>
      </c>
      <c r="H121" s="23" t="s">
        <v>242</v>
      </c>
      <c r="I121" s="23" t="str">
        <f t="shared" si="6"/>
        <v>Actually a Flipper 2</v>
      </c>
      <c r="J121" s="23" t="s">
        <v>19</v>
      </c>
      <c r="K121" s="23" t="s">
        <v>111</v>
      </c>
      <c r="L121" s="23">
        <v>2293</v>
      </c>
      <c r="M121" s="23" t="s">
        <v>127</v>
      </c>
      <c r="N121" s="23">
        <v>207.79</v>
      </c>
      <c r="O121" s="23">
        <v>4</v>
      </c>
      <c r="P121" s="23">
        <v>831.16</v>
      </c>
      <c r="Q121" s="23">
        <v>930.89919999999995</v>
      </c>
      <c r="R121"/>
      <c r="S121"/>
      <c r="T121"/>
    </row>
    <row r="122" spans="2:27" x14ac:dyDescent="0.2">
      <c r="B122" s="23">
        <v>120</v>
      </c>
      <c r="C122" s="23">
        <v>1173</v>
      </c>
      <c r="D122" s="23">
        <v>44334</v>
      </c>
      <c r="E122" s="23">
        <v>4100</v>
      </c>
      <c r="F122" s="23">
        <v>2</v>
      </c>
      <c r="G122" s="23" t="str">
        <f t="shared" si="10"/>
        <v>Apple Inc.</v>
      </c>
      <c r="H122" s="23" t="s">
        <v>242</v>
      </c>
      <c r="I122" s="23" t="str">
        <f t="shared" si="6"/>
        <v>Actually a Flipper 2</v>
      </c>
      <c r="J122" s="23" t="s">
        <v>19</v>
      </c>
      <c r="K122" s="23" t="s">
        <v>111</v>
      </c>
      <c r="L122" s="23">
        <v>2293</v>
      </c>
      <c r="M122" s="23" t="s">
        <v>128</v>
      </c>
      <c r="N122" s="23">
        <v>207.79</v>
      </c>
      <c r="O122" s="23">
        <v>4</v>
      </c>
      <c r="P122" s="23">
        <v>831.16</v>
      </c>
      <c r="Q122" s="23">
        <v>930.89919999999995</v>
      </c>
      <c r="R122"/>
      <c r="S122"/>
      <c r="T122"/>
    </row>
    <row r="123" spans="2:27" x14ac:dyDescent="0.2">
      <c r="W123" s="18"/>
      <c r="X123" s="18"/>
      <c r="Y123" s="18"/>
    </row>
    <row r="125" spans="2:27" s="18" customFormat="1" ht="15" customHeight="1" x14ac:dyDescent="0.2">
      <c r="D125" s="49" t="s">
        <v>326</v>
      </c>
      <c r="E125" s="49"/>
      <c r="F125" s="49"/>
      <c r="G125" s="49"/>
      <c r="H125" s="49"/>
      <c r="I125" s="49"/>
      <c r="J125" s="49"/>
      <c r="K125"/>
      <c r="L125" s="49" t="s">
        <v>327</v>
      </c>
      <c r="M125" s="49"/>
      <c r="N125" s="48"/>
      <c r="O125" s="49" t="s">
        <v>365</v>
      </c>
      <c r="P125" s="49"/>
      <c r="Q125" s="49"/>
      <c r="R125" s="49"/>
      <c r="S125" s="48"/>
      <c r="V125"/>
      <c r="Y125"/>
      <c r="Z125"/>
      <c r="AA125"/>
    </row>
    <row r="126" spans="2:27" s="42" customFormat="1" ht="15" customHeight="1" x14ac:dyDescent="0.2">
      <c r="C126"/>
      <c r="D126" s="49"/>
      <c r="E126" s="49"/>
      <c r="F126" s="49"/>
      <c r="G126" s="49"/>
      <c r="H126" s="49"/>
      <c r="I126" s="49"/>
      <c r="J126" s="49"/>
      <c r="K126"/>
      <c r="L126" s="49"/>
      <c r="M126" s="49"/>
      <c r="N126" s="48"/>
      <c r="O126" s="49"/>
      <c r="P126" s="49"/>
      <c r="Q126" s="49"/>
      <c r="R126" s="49"/>
      <c r="S126" s="48"/>
      <c r="T126"/>
      <c r="U126"/>
      <c r="X126"/>
      <c r="Y126"/>
    </row>
    <row r="127" spans="2:27" x14ac:dyDescent="0.2">
      <c r="N127" s="7"/>
      <c r="R127"/>
      <c r="S127"/>
      <c r="T127"/>
    </row>
    <row r="128" spans="2:27" x14ac:dyDescent="0.2">
      <c r="D128" s="21" t="s">
        <v>254</v>
      </c>
      <c r="E128" s="21" t="s">
        <v>356</v>
      </c>
      <c r="F128" s="21" t="s">
        <v>298</v>
      </c>
      <c r="G128" s="21" t="s">
        <v>299</v>
      </c>
      <c r="H128" s="21" t="s">
        <v>258</v>
      </c>
      <c r="I128" s="21" t="s">
        <v>259</v>
      </c>
      <c r="J128" s="21" t="s">
        <v>261</v>
      </c>
      <c r="L128" s="21" t="s">
        <v>356</v>
      </c>
      <c r="M128" s="21" t="s">
        <v>355</v>
      </c>
      <c r="O128" s="29" t="s">
        <v>364</v>
      </c>
      <c r="P128" s="29" t="s">
        <v>341</v>
      </c>
      <c r="Q128" s="29" t="s">
        <v>254</v>
      </c>
      <c r="R128" s="29" t="s">
        <v>278</v>
      </c>
      <c r="T128"/>
    </row>
    <row r="129" spans="3:24" ht="15" customHeight="1" x14ac:dyDescent="0.2">
      <c r="D129" s="21">
        <v>1</v>
      </c>
      <c r="E129" s="21">
        <v>1</v>
      </c>
      <c r="F129" s="21" t="s">
        <v>314</v>
      </c>
      <c r="G129" s="21">
        <v>7</v>
      </c>
      <c r="H129" s="21" t="s">
        <v>104</v>
      </c>
      <c r="I129" s="22">
        <v>2260</v>
      </c>
      <c r="J129" s="21">
        <f>_xlfn.XLOOKUP(D129, $F$3:$F$122, $N$3:$N$122)</f>
        <v>264.74</v>
      </c>
      <c r="L129" s="21">
        <v>1</v>
      </c>
      <c r="M129" s="21" t="s">
        <v>301</v>
      </c>
      <c r="O129" s="27">
        <v>1</v>
      </c>
      <c r="P129" s="27">
        <v>1</v>
      </c>
      <c r="Q129" s="27">
        <v>5</v>
      </c>
      <c r="R129" s="27" t="s">
        <v>135</v>
      </c>
      <c r="T129"/>
    </row>
    <row r="130" spans="3:24" ht="15" customHeight="1" x14ac:dyDescent="0.2">
      <c r="D130" s="21">
        <v>2</v>
      </c>
      <c r="E130" s="21">
        <v>1</v>
      </c>
      <c r="F130" s="21" t="s">
        <v>324</v>
      </c>
      <c r="G130" s="21">
        <v>7</v>
      </c>
      <c r="H130" s="21" t="s">
        <v>111</v>
      </c>
      <c r="I130" s="22">
        <v>2293</v>
      </c>
      <c r="J130" s="21">
        <f t="shared" ref="J130:J176" si="11">_xlfn.XLOOKUP(D130, $F$3:$F$122, $N$3:$N$122)</f>
        <v>207.79</v>
      </c>
      <c r="L130" s="21">
        <v>2</v>
      </c>
      <c r="M130" s="21" t="s">
        <v>302</v>
      </c>
      <c r="O130" s="27">
        <v>2</v>
      </c>
      <c r="P130" s="27">
        <v>2</v>
      </c>
      <c r="Q130" s="27">
        <v>15</v>
      </c>
      <c r="R130" s="27" t="s">
        <v>122</v>
      </c>
      <c r="T130"/>
    </row>
    <row r="131" spans="3:24" x14ac:dyDescent="0.2">
      <c r="D131" s="21">
        <v>3</v>
      </c>
      <c r="E131" s="21">
        <v>1</v>
      </c>
      <c r="F131" s="21" t="s">
        <v>315</v>
      </c>
      <c r="G131" s="21">
        <v>8</v>
      </c>
      <c r="H131" s="21" t="s">
        <v>110</v>
      </c>
      <c r="I131" s="22">
        <v>2123</v>
      </c>
      <c r="J131" s="21">
        <f t="shared" si="11"/>
        <v>424.58</v>
      </c>
      <c r="L131" s="21">
        <v>3</v>
      </c>
      <c r="M131" s="21" t="s">
        <v>303</v>
      </c>
      <c r="O131" s="27">
        <v>3</v>
      </c>
      <c r="P131" s="27">
        <v>2</v>
      </c>
      <c r="Q131" s="27">
        <v>15</v>
      </c>
      <c r="R131" s="27" t="s">
        <v>141</v>
      </c>
      <c r="T131"/>
    </row>
    <row r="132" spans="3:24" x14ac:dyDescent="0.2">
      <c r="D132" s="21">
        <v>4</v>
      </c>
      <c r="E132" s="21">
        <v>1</v>
      </c>
      <c r="F132" s="21" t="s">
        <v>323</v>
      </c>
      <c r="G132" s="21">
        <v>8</v>
      </c>
      <c r="H132" s="21" t="s">
        <v>109</v>
      </c>
      <c r="I132" s="22">
        <v>2136</v>
      </c>
      <c r="J132" s="21">
        <f t="shared" si="11"/>
        <v>374.63</v>
      </c>
      <c r="L132" s="21">
        <v>4</v>
      </c>
      <c r="M132" s="21" t="s">
        <v>293</v>
      </c>
      <c r="O132" s="27">
        <v>4</v>
      </c>
      <c r="P132" s="27">
        <v>3</v>
      </c>
      <c r="Q132" s="27">
        <v>32</v>
      </c>
      <c r="R132" s="27" t="s">
        <v>72</v>
      </c>
      <c r="T132"/>
    </row>
    <row r="133" spans="3:24" x14ac:dyDescent="0.2">
      <c r="D133" s="21">
        <v>5</v>
      </c>
      <c r="E133" s="21">
        <v>2</v>
      </c>
      <c r="F133" s="21" t="s">
        <v>306</v>
      </c>
      <c r="G133" s="21">
        <v>5</v>
      </c>
      <c r="H133" s="21" t="s">
        <v>2</v>
      </c>
      <c r="I133" s="22">
        <v>1006</v>
      </c>
      <c r="J133" s="21">
        <f t="shared" si="11"/>
        <v>100</v>
      </c>
      <c r="L133" s="21">
        <v>5</v>
      </c>
      <c r="M133" s="21" t="s">
        <v>296</v>
      </c>
      <c r="O133" s="27">
        <v>5</v>
      </c>
      <c r="P133" s="27">
        <v>3</v>
      </c>
      <c r="Q133" s="27">
        <v>32</v>
      </c>
      <c r="R133" s="27" t="s">
        <v>112</v>
      </c>
      <c r="T133"/>
    </row>
    <row r="134" spans="3:24" x14ac:dyDescent="0.2">
      <c r="D134" s="21">
        <v>6</v>
      </c>
      <c r="E134" s="21">
        <v>2</v>
      </c>
      <c r="F134" s="21" t="s">
        <v>309</v>
      </c>
      <c r="G134" s="21">
        <v>5</v>
      </c>
      <c r="H134" s="21" t="s">
        <v>11</v>
      </c>
      <c r="I134" s="22">
        <v>1012</v>
      </c>
      <c r="J134" s="21">
        <f t="shared" si="11"/>
        <v>133.16999999999999</v>
      </c>
      <c r="L134" s="21">
        <v>6</v>
      </c>
      <c r="M134" s="21" t="s">
        <v>304</v>
      </c>
      <c r="O134" s="27">
        <v>6</v>
      </c>
      <c r="P134" s="27">
        <v>4</v>
      </c>
      <c r="Q134" s="27">
        <v>6</v>
      </c>
      <c r="R134" s="27" t="s">
        <v>129</v>
      </c>
      <c r="T134"/>
    </row>
    <row r="135" spans="3:24" x14ac:dyDescent="0.2">
      <c r="D135" s="21">
        <v>7</v>
      </c>
      <c r="E135" s="21">
        <v>2</v>
      </c>
      <c r="F135" s="21" t="s">
        <v>310</v>
      </c>
      <c r="G135" s="21">
        <v>8</v>
      </c>
      <c r="H135" s="21" t="s">
        <v>42</v>
      </c>
      <c r="I135" s="22">
        <v>8335</v>
      </c>
      <c r="J135" s="21">
        <f t="shared" si="11"/>
        <v>1435</v>
      </c>
      <c r="L135" s="21">
        <v>7</v>
      </c>
      <c r="M135" s="21" t="s">
        <v>294</v>
      </c>
      <c r="O135" s="27">
        <v>7</v>
      </c>
      <c r="P135" s="27">
        <v>4</v>
      </c>
      <c r="Q135" s="27">
        <v>6</v>
      </c>
      <c r="R135" s="27" t="s">
        <v>130</v>
      </c>
      <c r="T135"/>
    </row>
    <row r="136" spans="3:24" x14ac:dyDescent="0.2">
      <c r="D136" s="21">
        <v>8</v>
      </c>
      <c r="E136" s="21">
        <v>2</v>
      </c>
      <c r="F136" s="21" t="s">
        <v>319</v>
      </c>
      <c r="G136" s="21">
        <v>8</v>
      </c>
      <c r="H136" s="21" t="s">
        <v>73</v>
      </c>
      <c r="I136" s="22">
        <v>8360</v>
      </c>
      <c r="J136" s="21">
        <f t="shared" si="11"/>
        <v>2000</v>
      </c>
      <c r="L136" s="21">
        <v>8</v>
      </c>
      <c r="M136" s="21" t="s">
        <v>295</v>
      </c>
      <c r="O136" s="27">
        <v>8</v>
      </c>
      <c r="P136" s="27">
        <v>6</v>
      </c>
      <c r="Q136" s="27">
        <v>21</v>
      </c>
      <c r="R136" s="27" t="s">
        <v>227</v>
      </c>
      <c r="T136"/>
    </row>
    <row r="137" spans="3:24" x14ac:dyDescent="0.2">
      <c r="D137" s="21">
        <v>9</v>
      </c>
      <c r="E137" s="21">
        <v>3</v>
      </c>
      <c r="F137" s="21" t="s">
        <v>307</v>
      </c>
      <c r="G137" s="21">
        <v>4</v>
      </c>
      <c r="H137" s="21" t="s">
        <v>38</v>
      </c>
      <c r="I137" s="22">
        <v>11164009</v>
      </c>
      <c r="J137" s="21">
        <f t="shared" si="11"/>
        <v>69.53</v>
      </c>
      <c r="L137" s="21">
        <v>9</v>
      </c>
      <c r="M137" s="21" t="s">
        <v>305</v>
      </c>
      <c r="O137" s="27">
        <v>9</v>
      </c>
      <c r="P137" s="27">
        <v>6</v>
      </c>
      <c r="Q137" s="27">
        <v>21</v>
      </c>
      <c r="R137" s="27" t="s">
        <v>228</v>
      </c>
      <c r="T137"/>
      <c r="U137" s="18"/>
      <c r="V137" s="18"/>
    </row>
    <row r="138" spans="3:24" x14ac:dyDescent="0.2">
      <c r="D138" s="21">
        <v>10</v>
      </c>
      <c r="E138" s="21">
        <v>3</v>
      </c>
      <c r="F138" s="21" t="s">
        <v>313</v>
      </c>
      <c r="G138" s="21">
        <v>4</v>
      </c>
      <c r="H138" s="21" t="s">
        <v>40</v>
      </c>
      <c r="I138" s="22">
        <v>42542001</v>
      </c>
      <c r="J138" s="21">
        <f t="shared" si="11"/>
        <v>89.41</v>
      </c>
      <c r="L138" s="21">
        <v>10</v>
      </c>
      <c r="M138" s="21" t="s">
        <v>297</v>
      </c>
      <c r="O138" s="27">
        <v>10</v>
      </c>
      <c r="P138" s="27">
        <v>7</v>
      </c>
      <c r="Q138" s="27">
        <v>37</v>
      </c>
      <c r="R138" s="27" t="s">
        <v>17</v>
      </c>
      <c r="T138"/>
    </row>
    <row r="139" spans="3:24" s="18" customFormat="1" x14ac:dyDescent="0.2">
      <c r="C139"/>
      <c r="D139" s="21">
        <v>11</v>
      </c>
      <c r="E139" s="21">
        <v>3</v>
      </c>
      <c r="F139" s="21" t="s">
        <v>320</v>
      </c>
      <c r="G139" s="21">
        <v>2</v>
      </c>
      <c r="H139" s="21" t="s">
        <v>76</v>
      </c>
      <c r="I139" s="22">
        <v>51281</v>
      </c>
      <c r="J139" s="21">
        <f t="shared" si="11"/>
        <v>6665.33</v>
      </c>
      <c r="K139"/>
      <c r="L139"/>
      <c r="M139"/>
      <c r="N139"/>
      <c r="O139" s="27">
        <v>11</v>
      </c>
      <c r="P139" s="27">
        <v>7</v>
      </c>
      <c r="Q139" s="27">
        <v>37</v>
      </c>
      <c r="R139" s="27" t="s">
        <v>184</v>
      </c>
      <c r="T139"/>
      <c r="U139"/>
      <c r="V139"/>
      <c r="W139"/>
      <c r="X139"/>
    </row>
    <row r="140" spans="3:24" x14ac:dyDescent="0.2">
      <c r="D140" s="21">
        <v>12</v>
      </c>
      <c r="E140" s="21">
        <v>3</v>
      </c>
      <c r="F140" s="21" t="s">
        <v>321</v>
      </c>
      <c r="G140" s="21">
        <v>2</v>
      </c>
      <c r="H140" s="21" t="s">
        <v>276</v>
      </c>
      <c r="I140" s="22">
        <v>51287</v>
      </c>
      <c r="J140" s="21">
        <f t="shared" si="11"/>
        <v>6065.33</v>
      </c>
      <c r="M140"/>
      <c r="O140" s="27">
        <v>12</v>
      </c>
      <c r="P140" s="27">
        <v>8</v>
      </c>
      <c r="Q140" s="27">
        <v>38</v>
      </c>
      <c r="R140" s="27" t="s">
        <v>185</v>
      </c>
      <c r="T140"/>
    </row>
    <row r="141" spans="3:24" x14ac:dyDescent="0.2">
      <c r="D141" s="21">
        <v>13</v>
      </c>
      <c r="E141" s="21">
        <v>3</v>
      </c>
      <c r="F141" s="21" t="s">
        <v>315</v>
      </c>
      <c r="G141" s="21">
        <v>8</v>
      </c>
      <c r="H141" s="21" t="s">
        <v>81</v>
      </c>
      <c r="I141" s="22">
        <v>8211010</v>
      </c>
      <c r="J141" s="21">
        <f t="shared" si="11"/>
        <v>499.5</v>
      </c>
      <c r="L141" s="49" t="s">
        <v>257</v>
      </c>
      <c r="M141" s="49"/>
      <c r="O141" s="27">
        <v>13</v>
      </c>
      <c r="P141" s="27">
        <v>8</v>
      </c>
      <c r="Q141" s="27">
        <v>38</v>
      </c>
      <c r="R141" s="27" t="s">
        <v>186</v>
      </c>
      <c r="T141"/>
    </row>
    <row r="142" spans="3:24" x14ac:dyDescent="0.2">
      <c r="D142" s="21">
        <v>14</v>
      </c>
      <c r="E142" s="21">
        <v>3</v>
      </c>
      <c r="F142" s="21" t="s">
        <v>312</v>
      </c>
      <c r="G142" s="21">
        <v>7</v>
      </c>
      <c r="H142" s="21" t="s">
        <v>46</v>
      </c>
      <c r="I142" s="22">
        <v>50864001</v>
      </c>
      <c r="J142" s="21">
        <f t="shared" si="11"/>
        <v>1090.9100000000001</v>
      </c>
      <c r="L142" s="49"/>
      <c r="M142" s="49"/>
      <c r="O142" s="27">
        <v>14</v>
      </c>
      <c r="P142" s="27">
        <v>8</v>
      </c>
      <c r="Q142" s="27">
        <v>38</v>
      </c>
      <c r="R142" s="27" t="s">
        <v>187</v>
      </c>
      <c r="T142"/>
    </row>
    <row r="143" spans="3:24" x14ac:dyDescent="0.2">
      <c r="D143" s="21">
        <v>15</v>
      </c>
      <c r="E143" s="21">
        <v>4</v>
      </c>
      <c r="F143" s="21" t="s">
        <v>307</v>
      </c>
      <c r="G143" s="21">
        <v>4</v>
      </c>
      <c r="H143" s="21" t="s">
        <v>5</v>
      </c>
      <c r="I143" s="22">
        <v>20815001</v>
      </c>
      <c r="J143" s="21">
        <f t="shared" si="11"/>
        <v>54.35</v>
      </c>
      <c r="M143"/>
      <c r="O143" s="27">
        <v>15</v>
      </c>
      <c r="P143" s="27">
        <v>8</v>
      </c>
      <c r="Q143" s="27">
        <v>38</v>
      </c>
      <c r="R143" s="27" t="s">
        <v>188</v>
      </c>
      <c r="T143"/>
    </row>
    <row r="144" spans="3:24" x14ac:dyDescent="0.2">
      <c r="D144" s="21">
        <v>16</v>
      </c>
      <c r="E144" s="21">
        <v>4</v>
      </c>
      <c r="F144" s="21" t="s">
        <v>314</v>
      </c>
      <c r="G144" s="21">
        <v>7</v>
      </c>
      <c r="H144" s="21" t="s">
        <v>56</v>
      </c>
      <c r="I144" s="22">
        <v>40184001</v>
      </c>
      <c r="J144" s="21">
        <f t="shared" si="11"/>
        <v>226.07</v>
      </c>
      <c r="L144" s="43" t="s">
        <v>299</v>
      </c>
      <c r="M144" s="21" t="s">
        <v>257</v>
      </c>
      <c r="O144" s="27">
        <v>16</v>
      </c>
      <c r="P144" s="27">
        <v>9</v>
      </c>
      <c r="Q144" s="27">
        <v>34</v>
      </c>
      <c r="R144" s="27" t="s">
        <v>175</v>
      </c>
      <c r="T144"/>
    </row>
    <row r="145" spans="3:24" x14ac:dyDescent="0.2">
      <c r="D145" s="21">
        <v>17</v>
      </c>
      <c r="E145" s="21">
        <v>4</v>
      </c>
      <c r="F145" s="21" t="s">
        <v>306</v>
      </c>
      <c r="G145" s="21">
        <v>5</v>
      </c>
      <c r="H145" s="21" t="s">
        <v>58</v>
      </c>
      <c r="I145" s="22">
        <v>40182001</v>
      </c>
      <c r="J145" s="21">
        <f t="shared" si="11"/>
        <v>172.63</v>
      </c>
      <c r="L145" s="21">
        <v>1</v>
      </c>
      <c r="M145" s="21" t="s">
        <v>239</v>
      </c>
      <c r="O145" s="27">
        <v>17</v>
      </c>
      <c r="P145" s="27">
        <v>9</v>
      </c>
      <c r="Q145" s="27">
        <v>34</v>
      </c>
      <c r="R145" s="27" t="s">
        <v>176</v>
      </c>
      <c r="T145"/>
    </row>
    <row r="146" spans="3:24" x14ac:dyDescent="0.2">
      <c r="D146" s="21">
        <v>18</v>
      </c>
      <c r="E146" s="21">
        <v>4</v>
      </c>
      <c r="F146" s="21" t="s">
        <v>48</v>
      </c>
      <c r="G146" s="21">
        <v>6</v>
      </c>
      <c r="H146" s="21" t="s">
        <v>87</v>
      </c>
      <c r="I146" s="22">
        <v>8359</v>
      </c>
      <c r="J146" s="21">
        <f t="shared" si="11"/>
        <v>710</v>
      </c>
      <c r="L146" s="21">
        <v>2</v>
      </c>
      <c r="M146" s="21" t="s">
        <v>241</v>
      </c>
      <c r="O146" s="27">
        <v>18</v>
      </c>
      <c r="P146" s="27">
        <v>11</v>
      </c>
      <c r="Q146" s="27">
        <v>44</v>
      </c>
      <c r="R146" s="27" t="s">
        <v>196</v>
      </c>
      <c r="T146"/>
    </row>
    <row r="147" spans="3:24" x14ac:dyDescent="0.2">
      <c r="D147" s="21">
        <v>19</v>
      </c>
      <c r="E147" s="21">
        <v>4</v>
      </c>
      <c r="F147" s="21" t="s">
        <v>315</v>
      </c>
      <c r="G147" s="21">
        <v>8</v>
      </c>
      <c r="H147" s="21" t="s">
        <v>60</v>
      </c>
      <c r="I147" s="22">
        <v>5850009</v>
      </c>
      <c r="J147" s="21">
        <f t="shared" si="11"/>
        <v>448.25</v>
      </c>
      <c r="L147" s="21">
        <v>3</v>
      </c>
      <c r="M147" s="21" t="s">
        <v>240</v>
      </c>
      <c r="O147" s="27">
        <v>19</v>
      </c>
      <c r="P147" s="27">
        <v>11</v>
      </c>
      <c r="Q147" s="27">
        <v>44</v>
      </c>
      <c r="R147" s="27" t="s">
        <v>197</v>
      </c>
      <c r="T147"/>
    </row>
    <row r="148" spans="3:24" x14ac:dyDescent="0.2">
      <c r="D148" s="21">
        <v>20</v>
      </c>
      <c r="E148" s="21">
        <v>4</v>
      </c>
      <c r="F148" s="21" t="s">
        <v>312</v>
      </c>
      <c r="G148" s="21">
        <v>7</v>
      </c>
      <c r="H148" s="21" t="s">
        <v>51</v>
      </c>
      <c r="I148" s="22">
        <v>13563</v>
      </c>
      <c r="J148" s="21">
        <f t="shared" si="11"/>
        <v>1170</v>
      </c>
      <c r="L148" s="21">
        <v>4</v>
      </c>
      <c r="M148" s="21" t="s">
        <v>264</v>
      </c>
      <c r="O148" s="27">
        <v>20</v>
      </c>
      <c r="P148" s="27">
        <v>12</v>
      </c>
      <c r="Q148" s="27">
        <v>34</v>
      </c>
      <c r="R148" s="27" t="s">
        <v>177</v>
      </c>
      <c r="T148"/>
    </row>
    <row r="149" spans="3:24" x14ac:dyDescent="0.2">
      <c r="D149" s="21">
        <v>21</v>
      </c>
      <c r="E149" s="21">
        <v>4</v>
      </c>
      <c r="F149" s="21" t="s">
        <v>310</v>
      </c>
      <c r="G149" s="21">
        <v>8</v>
      </c>
      <c r="H149" s="21" t="s">
        <v>14</v>
      </c>
      <c r="I149" s="22">
        <v>41406</v>
      </c>
      <c r="J149" s="21">
        <f t="shared" si="11"/>
        <v>1500</v>
      </c>
      <c r="L149" s="21">
        <v>5</v>
      </c>
      <c r="M149" s="21" t="s">
        <v>1</v>
      </c>
      <c r="O149" s="27">
        <v>21</v>
      </c>
      <c r="P149" s="27">
        <v>12</v>
      </c>
      <c r="Q149" s="27">
        <v>34</v>
      </c>
      <c r="R149" s="27" t="s">
        <v>178</v>
      </c>
      <c r="T149"/>
      <c r="U149" s="18"/>
      <c r="V149" s="18"/>
    </row>
    <row r="150" spans="3:24" x14ac:dyDescent="0.2">
      <c r="D150" s="21">
        <v>22</v>
      </c>
      <c r="E150" s="21">
        <v>5</v>
      </c>
      <c r="F150" s="21" t="s">
        <v>307</v>
      </c>
      <c r="G150" s="21">
        <v>4</v>
      </c>
      <c r="H150" s="21" t="s">
        <v>29</v>
      </c>
      <c r="I150" s="22">
        <v>8413009</v>
      </c>
      <c r="J150" s="21">
        <f t="shared" si="11"/>
        <v>50.75</v>
      </c>
      <c r="L150" s="21">
        <v>6</v>
      </c>
      <c r="M150" s="21" t="s">
        <v>267</v>
      </c>
      <c r="O150" s="27">
        <v>22</v>
      </c>
      <c r="P150" s="27">
        <v>13</v>
      </c>
      <c r="Q150" s="27">
        <v>22</v>
      </c>
      <c r="R150" s="27" t="s">
        <v>30</v>
      </c>
      <c r="T150"/>
    </row>
    <row r="151" spans="3:24" s="18" customFormat="1" x14ac:dyDescent="0.2">
      <c r="C151"/>
      <c r="D151" s="21">
        <v>23</v>
      </c>
      <c r="E151" s="21">
        <v>5</v>
      </c>
      <c r="F151" s="21" t="s">
        <v>306</v>
      </c>
      <c r="G151" s="21">
        <v>5</v>
      </c>
      <c r="H151" s="21" t="s">
        <v>32</v>
      </c>
      <c r="I151" s="22">
        <v>3820009</v>
      </c>
      <c r="J151" s="21">
        <f t="shared" si="11"/>
        <v>104.5</v>
      </c>
      <c r="K151"/>
      <c r="L151" s="21">
        <v>7</v>
      </c>
      <c r="M151" s="21" t="s">
        <v>19</v>
      </c>
      <c r="N151"/>
      <c r="O151" s="27">
        <v>23</v>
      </c>
      <c r="P151" s="27">
        <v>13</v>
      </c>
      <c r="Q151" s="27">
        <v>22</v>
      </c>
      <c r="R151" s="27" t="s">
        <v>142</v>
      </c>
      <c r="T151"/>
      <c r="U151"/>
      <c r="V151"/>
      <c r="W151"/>
      <c r="X151"/>
    </row>
    <row r="152" spans="3:24" x14ac:dyDescent="0.2">
      <c r="D152" s="21">
        <v>24</v>
      </c>
      <c r="E152" s="21">
        <v>5</v>
      </c>
      <c r="F152" s="21" t="s">
        <v>312</v>
      </c>
      <c r="G152" s="21">
        <v>7</v>
      </c>
      <c r="H152" s="21" t="s">
        <v>36</v>
      </c>
      <c r="I152" s="22">
        <v>1100321</v>
      </c>
      <c r="J152" s="21">
        <f t="shared" si="11"/>
        <v>1272</v>
      </c>
      <c r="L152" s="21">
        <v>8</v>
      </c>
      <c r="M152" s="21" t="s">
        <v>13</v>
      </c>
      <c r="N152" s="7"/>
      <c r="O152" s="27">
        <v>24</v>
      </c>
      <c r="P152" s="27">
        <v>14</v>
      </c>
      <c r="Q152" s="27">
        <v>23</v>
      </c>
      <c r="R152" s="27" t="s">
        <v>143</v>
      </c>
      <c r="T152"/>
    </row>
    <row r="153" spans="3:24" x14ac:dyDescent="0.2">
      <c r="D153" s="21">
        <v>25</v>
      </c>
      <c r="E153" s="21">
        <v>5</v>
      </c>
      <c r="F153" s="21" t="s">
        <v>310</v>
      </c>
      <c r="G153" s="21">
        <v>8</v>
      </c>
      <c r="H153" s="21" t="s">
        <v>93</v>
      </c>
      <c r="I153" s="22">
        <v>8294</v>
      </c>
      <c r="J153" s="21">
        <f t="shared" si="11"/>
        <v>1414.11</v>
      </c>
      <c r="L153" s="21">
        <v>9</v>
      </c>
      <c r="M153" s="21" t="s">
        <v>266</v>
      </c>
      <c r="N153" s="7"/>
      <c r="O153" s="27">
        <v>25</v>
      </c>
      <c r="P153" s="27">
        <v>14</v>
      </c>
      <c r="Q153" s="27">
        <v>23</v>
      </c>
      <c r="R153" s="27" t="s">
        <v>144</v>
      </c>
      <c r="T153"/>
      <c r="W153" s="18"/>
      <c r="X153" s="18"/>
    </row>
    <row r="154" spans="3:24" x14ac:dyDescent="0.2">
      <c r="D154" s="21">
        <v>26</v>
      </c>
      <c r="E154" s="21">
        <v>6</v>
      </c>
      <c r="F154" s="21" t="s">
        <v>315</v>
      </c>
      <c r="G154" s="21">
        <v>8</v>
      </c>
      <c r="H154" s="21" t="s">
        <v>79</v>
      </c>
      <c r="I154" s="22">
        <v>2136</v>
      </c>
      <c r="J154" s="21">
        <f t="shared" si="11"/>
        <v>374.63</v>
      </c>
      <c r="M154"/>
      <c r="N154" s="7"/>
      <c r="O154" s="27">
        <v>26</v>
      </c>
      <c r="P154" s="27">
        <v>14</v>
      </c>
      <c r="Q154" s="27">
        <v>23</v>
      </c>
      <c r="R154" s="27" t="s">
        <v>145</v>
      </c>
      <c r="T154"/>
    </row>
    <row r="155" spans="3:24" x14ac:dyDescent="0.2">
      <c r="D155" s="21">
        <v>27</v>
      </c>
      <c r="E155" s="21">
        <v>6</v>
      </c>
      <c r="F155" s="21" t="s">
        <v>311</v>
      </c>
      <c r="G155" s="21">
        <v>7</v>
      </c>
      <c r="H155" s="21" t="s">
        <v>86</v>
      </c>
      <c r="I155" s="22">
        <v>2124</v>
      </c>
      <c r="J155" s="21">
        <f t="shared" si="11"/>
        <v>358.74</v>
      </c>
      <c r="M155"/>
      <c r="N155" s="7"/>
      <c r="O155" s="27">
        <v>27</v>
      </c>
      <c r="P155" s="27">
        <v>14</v>
      </c>
      <c r="Q155" s="27">
        <v>23</v>
      </c>
      <c r="R155" s="27" t="s">
        <v>146</v>
      </c>
      <c r="T155"/>
    </row>
    <row r="156" spans="3:24" x14ac:dyDescent="0.2">
      <c r="D156" s="21">
        <v>28</v>
      </c>
      <c r="E156" s="21">
        <v>6</v>
      </c>
      <c r="F156" s="21" t="s">
        <v>312</v>
      </c>
      <c r="G156" s="21">
        <v>7</v>
      </c>
      <c r="H156" s="21" t="s">
        <v>82</v>
      </c>
      <c r="I156" s="22">
        <v>41398</v>
      </c>
      <c r="J156" s="21">
        <f t="shared" si="11"/>
        <v>1040</v>
      </c>
      <c r="M156"/>
      <c r="N156" s="7"/>
      <c r="O156" s="27">
        <v>28</v>
      </c>
      <c r="P156" s="27">
        <v>14</v>
      </c>
      <c r="Q156" s="27">
        <v>23</v>
      </c>
      <c r="R156" s="27" t="s">
        <v>147</v>
      </c>
      <c r="T156"/>
    </row>
    <row r="157" spans="3:24" x14ac:dyDescent="0.2">
      <c r="D157" s="21">
        <v>29</v>
      </c>
      <c r="E157" s="21">
        <v>6</v>
      </c>
      <c r="F157" s="21" t="s">
        <v>310</v>
      </c>
      <c r="G157" s="21">
        <v>8</v>
      </c>
      <c r="H157" s="21" t="s">
        <v>69</v>
      </c>
      <c r="I157" s="22">
        <v>8335</v>
      </c>
      <c r="J157" s="21">
        <f t="shared" si="11"/>
        <v>1435</v>
      </c>
      <c r="M157"/>
      <c r="N157" s="7"/>
      <c r="O157" s="27">
        <v>29</v>
      </c>
      <c r="P157" s="27">
        <v>14</v>
      </c>
      <c r="Q157" s="27">
        <v>23</v>
      </c>
      <c r="R157" s="27" t="s">
        <v>148</v>
      </c>
      <c r="T157"/>
    </row>
    <row r="158" spans="3:24" x14ac:dyDescent="0.2">
      <c r="D158" s="21">
        <v>30</v>
      </c>
      <c r="E158" s="21">
        <v>6</v>
      </c>
      <c r="F158" s="21" t="s">
        <v>316</v>
      </c>
      <c r="G158" s="21">
        <v>8</v>
      </c>
      <c r="H158" s="21" t="s">
        <v>62</v>
      </c>
      <c r="I158" s="22">
        <v>11577</v>
      </c>
      <c r="J158" s="21">
        <f t="shared" si="11"/>
        <v>1842</v>
      </c>
      <c r="M158"/>
      <c r="N158" s="7"/>
      <c r="O158" s="27">
        <v>30</v>
      </c>
      <c r="P158" s="27">
        <v>14</v>
      </c>
      <c r="Q158" s="27">
        <v>23</v>
      </c>
      <c r="R158" s="27" t="s">
        <v>149</v>
      </c>
      <c r="T158"/>
    </row>
    <row r="159" spans="3:24" x14ac:dyDescent="0.2">
      <c r="D159" s="21">
        <v>31</v>
      </c>
      <c r="E159" s="21">
        <v>7</v>
      </c>
      <c r="F159" s="21" t="s">
        <v>317</v>
      </c>
      <c r="G159" s="21">
        <v>1</v>
      </c>
      <c r="H159" s="21" t="s">
        <v>270</v>
      </c>
      <c r="I159" s="22">
        <v>56014</v>
      </c>
      <c r="J159" s="21">
        <f t="shared" si="11"/>
        <v>2605</v>
      </c>
      <c r="M159"/>
      <c r="N159" s="7"/>
      <c r="O159" s="27">
        <v>31</v>
      </c>
      <c r="P159" s="27">
        <v>14</v>
      </c>
      <c r="Q159" s="27">
        <v>23</v>
      </c>
      <c r="R159" s="27" t="s">
        <v>150</v>
      </c>
      <c r="T159"/>
    </row>
    <row r="160" spans="3:24" x14ac:dyDescent="0.2">
      <c r="D160" s="21">
        <v>32</v>
      </c>
      <c r="E160" s="21">
        <v>7</v>
      </c>
      <c r="F160" s="21" t="s">
        <v>308</v>
      </c>
      <c r="G160" s="21">
        <v>1</v>
      </c>
      <c r="H160" s="21" t="s">
        <v>65</v>
      </c>
      <c r="I160" s="22">
        <v>66001</v>
      </c>
      <c r="J160" s="21">
        <f t="shared" si="11"/>
        <v>2100</v>
      </c>
      <c r="M160"/>
      <c r="N160" s="7"/>
      <c r="O160" s="27">
        <v>32</v>
      </c>
      <c r="P160" s="27">
        <v>14</v>
      </c>
      <c r="Q160" s="27">
        <v>23</v>
      </c>
      <c r="R160" s="27" t="s">
        <v>151</v>
      </c>
      <c r="T160"/>
    </row>
    <row r="161" spans="4:20" x14ac:dyDescent="0.2">
      <c r="D161" s="21">
        <v>33</v>
      </c>
      <c r="E161" s="21">
        <v>7</v>
      </c>
      <c r="F161" s="21" t="s">
        <v>311</v>
      </c>
      <c r="G161" s="21">
        <v>7</v>
      </c>
      <c r="H161" s="21" t="s">
        <v>71</v>
      </c>
      <c r="I161" s="22">
        <v>2124</v>
      </c>
      <c r="J161" s="21">
        <f t="shared" si="11"/>
        <v>358.74</v>
      </c>
      <c r="M161"/>
      <c r="N161" s="7"/>
      <c r="O161" s="27">
        <v>33</v>
      </c>
      <c r="P161" s="27">
        <v>14</v>
      </c>
      <c r="Q161" s="27">
        <v>23</v>
      </c>
      <c r="R161" s="27" t="s">
        <v>152</v>
      </c>
      <c r="T161"/>
    </row>
    <row r="162" spans="4:20" x14ac:dyDescent="0.2">
      <c r="D162" s="21">
        <v>34</v>
      </c>
      <c r="E162" s="21">
        <v>7</v>
      </c>
      <c r="F162" s="21" t="s">
        <v>312</v>
      </c>
      <c r="G162" s="21">
        <v>7</v>
      </c>
      <c r="H162" s="21" t="s">
        <v>23</v>
      </c>
      <c r="I162" s="22">
        <v>8427</v>
      </c>
      <c r="J162" s="21">
        <f t="shared" si="11"/>
        <v>1010</v>
      </c>
      <c r="M162"/>
      <c r="N162" s="7"/>
      <c r="O162" s="27">
        <v>34</v>
      </c>
      <c r="P162" s="27">
        <v>14</v>
      </c>
      <c r="Q162" s="27">
        <v>23</v>
      </c>
      <c r="R162" s="27" t="s">
        <v>153</v>
      </c>
      <c r="T162"/>
    </row>
    <row r="163" spans="4:20" x14ac:dyDescent="0.2">
      <c r="D163" s="21">
        <v>35</v>
      </c>
      <c r="E163" s="21">
        <v>7</v>
      </c>
      <c r="F163" s="21" t="s">
        <v>318</v>
      </c>
      <c r="G163" s="21">
        <v>7</v>
      </c>
      <c r="H163" s="21" t="s">
        <v>67</v>
      </c>
      <c r="I163" s="22">
        <v>13628</v>
      </c>
      <c r="J163" s="21">
        <f t="shared" si="11"/>
        <v>1350</v>
      </c>
      <c r="M163"/>
      <c r="N163" s="7"/>
      <c r="O163" s="27">
        <v>35</v>
      </c>
      <c r="P163" s="27">
        <v>14</v>
      </c>
      <c r="Q163" s="27">
        <v>23</v>
      </c>
      <c r="R163" s="27" t="s">
        <v>154</v>
      </c>
      <c r="T163"/>
    </row>
    <row r="164" spans="4:20" x14ac:dyDescent="0.2">
      <c r="D164" s="21">
        <v>36</v>
      </c>
      <c r="E164" s="21">
        <v>7</v>
      </c>
      <c r="F164" s="21" t="s">
        <v>310</v>
      </c>
      <c r="G164" s="21">
        <v>8</v>
      </c>
      <c r="H164" s="21" t="s">
        <v>64</v>
      </c>
      <c r="I164" s="22">
        <v>41491</v>
      </c>
      <c r="J164" s="21">
        <f t="shared" si="11"/>
        <v>1991</v>
      </c>
      <c r="M164"/>
      <c r="N164" s="7"/>
      <c r="O164" s="27">
        <v>36</v>
      </c>
      <c r="P164" s="27">
        <v>14</v>
      </c>
      <c r="Q164" s="27">
        <v>23</v>
      </c>
      <c r="R164" s="27" t="s">
        <v>155</v>
      </c>
      <c r="T164"/>
    </row>
    <row r="165" spans="4:20" x14ac:dyDescent="0.2">
      <c r="D165" s="21">
        <v>37</v>
      </c>
      <c r="E165" s="21">
        <v>8</v>
      </c>
      <c r="F165" s="21" t="s">
        <v>306</v>
      </c>
      <c r="G165" s="21">
        <v>5</v>
      </c>
      <c r="H165" s="21" t="s">
        <v>16</v>
      </c>
      <c r="I165" s="22">
        <v>5618009</v>
      </c>
      <c r="J165" s="21">
        <f t="shared" si="11"/>
        <v>199.8</v>
      </c>
      <c r="M165"/>
      <c r="N165" s="7"/>
      <c r="O165" s="27">
        <v>37</v>
      </c>
      <c r="P165" s="27">
        <v>14</v>
      </c>
      <c r="Q165" s="27">
        <v>23</v>
      </c>
      <c r="R165" s="27" t="s">
        <v>156</v>
      </c>
      <c r="T165"/>
    </row>
    <row r="166" spans="4:20" x14ac:dyDescent="0.2">
      <c r="D166" s="21">
        <v>38</v>
      </c>
      <c r="E166" s="21">
        <v>8</v>
      </c>
      <c r="F166" s="21" t="s">
        <v>311</v>
      </c>
      <c r="G166" s="21">
        <v>7</v>
      </c>
      <c r="H166" s="21" t="s">
        <v>20</v>
      </c>
      <c r="I166" s="22">
        <v>20983041</v>
      </c>
      <c r="J166" s="21">
        <f t="shared" si="11"/>
        <v>332.97</v>
      </c>
      <c r="M166"/>
      <c r="N166" s="7"/>
      <c r="O166" s="27">
        <v>38</v>
      </c>
      <c r="P166" s="27">
        <v>15</v>
      </c>
      <c r="Q166" s="27">
        <v>28</v>
      </c>
      <c r="R166" s="27" t="s">
        <v>170</v>
      </c>
      <c r="T166"/>
    </row>
    <row r="167" spans="4:20" x14ac:dyDescent="0.2">
      <c r="D167" s="21">
        <v>39</v>
      </c>
      <c r="E167" s="21">
        <v>8</v>
      </c>
      <c r="F167" s="21" t="s">
        <v>310</v>
      </c>
      <c r="G167" s="21">
        <v>8</v>
      </c>
      <c r="H167" s="21" t="s">
        <v>91</v>
      </c>
      <c r="I167" s="22">
        <v>41406</v>
      </c>
      <c r="J167" s="21">
        <f t="shared" si="11"/>
        <v>1500</v>
      </c>
      <c r="M167"/>
      <c r="N167" s="7"/>
      <c r="O167" s="27">
        <v>39</v>
      </c>
      <c r="P167" s="27">
        <v>16</v>
      </c>
      <c r="Q167" s="27">
        <v>24</v>
      </c>
      <c r="R167" s="27" t="s">
        <v>229</v>
      </c>
      <c r="T167"/>
    </row>
    <row r="168" spans="4:20" x14ac:dyDescent="0.2">
      <c r="D168" s="21">
        <v>40</v>
      </c>
      <c r="E168" s="21">
        <v>9</v>
      </c>
      <c r="F168" s="21" t="s">
        <v>306</v>
      </c>
      <c r="G168" s="21">
        <v>5</v>
      </c>
      <c r="H168" s="21" t="s">
        <v>95</v>
      </c>
      <c r="I168" s="22">
        <v>1012</v>
      </c>
      <c r="J168" s="21">
        <f t="shared" si="11"/>
        <v>133.16999999999999</v>
      </c>
      <c r="M168"/>
      <c r="N168" s="7"/>
      <c r="O168" s="27">
        <v>40</v>
      </c>
      <c r="P168" s="27">
        <v>17</v>
      </c>
      <c r="Q168" s="27">
        <v>9</v>
      </c>
      <c r="R168" s="27" t="s">
        <v>39</v>
      </c>
      <c r="T168"/>
    </row>
    <row r="169" spans="4:20" x14ac:dyDescent="0.2">
      <c r="D169" s="21">
        <v>41</v>
      </c>
      <c r="E169" s="21">
        <v>9</v>
      </c>
      <c r="F169" s="21" t="s">
        <v>315</v>
      </c>
      <c r="G169" s="21">
        <v>8</v>
      </c>
      <c r="H169" s="21" t="s">
        <v>107</v>
      </c>
      <c r="I169" s="22">
        <v>2136</v>
      </c>
      <c r="J169" s="21">
        <f t="shared" si="11"/>
        <v>374.63</v>
      </c>
      <c r="M169"/>
      <c r="N169" s="7"/>
      <c r="O169" s="27">
        <v>41</v>
      </c>
      <c r="P169" s="27">
        <v>17</v>
      </c>
      <c r="Q169" s="27">
        <v>9</v>
      </c>
      <c r="R169" s="27" t="s">
        <v>138</v>
      </c>
      <c r="T169"/>
    </row>
    <row r="170" spans="4:20" x14ac:dyDescent="0.2">
      <c r="D170" s="21">
        <v>42</v>
      </c>
      <c r="E170" s="21">
        <v>9</v>
      </c>
      <c r="F170" s="21" t="s">
        <v>312</v>
      </c>
      <c r="G170" s="21">
        <v>7</v>
      </c>
      <c r="H170" s="21" t="s">
        <v>44</v>
      </c>
      <c r="I170" s="22">
        <v>12490</v>
      </c>
      <c r="J170" s="21">
        <f t="shared" si="11"/>
        <v>1250</v>
      </c>
      <c r="M170"/>
      <c r="N170" s="7"/>
      <c r="O170" s="27">
        <v>42</v>
      </c>
      <c r="P170" s="27">
        <v>18</v>
      </c>
      <c r="Q170" s="27">
        <v>10</v>
      </c>
      <c r="R170" s="27" t="s">
        <v>139</v>
      </c>
      <c r="T170"/>
    </row>
    <row r="171" spans="4:20" x14ac:dyDescent="0.2">
      <c r="D171" s="21">
        <v>43</v>
      </c>
      <c r="E171" s="21">
        <v>9</v>
      </c>
      <c r="F171" s="21" t="s">
        <v>310</v>
      </c>
      <c r="G171" s="21">
        <v>8</v>
      </c>
      <c r="H171" s="21" t="s">
        <v>84</v>
      </c>
      <c r="I171" s="22">
        <v>8335</v>
      </c>
      <c r="J171" s="21">
        <f t="shared" si="11"/>
        <v>1435</v>
      </c>
      <c r="M171"/>
      <c r="N171" s="7"/>
      <c r="O171" s="27">
        <v>43</v>
      </c>
      <c r="P171" s="27">
        <v>18</v>
      </c>
      <c r="Q171" s="27">
        <v>10</v>
      </c>
      <c r="R171" s="27" t="s">
        <v>140</v>
      </c>
      <c r="T171"/>
    </row>
    <row r="172" spans="4:20" x14ac:dyDescent="0.2">
      <c r="D172" s="21">
        <v>44</v>
      </c>
      <c r="E172" s="21">
        <v>9</v>
      </c>
      <c r="F172" s="21" t="s">
        <v>25</v>
      </c>
      <c r="G172" s="21">
        <v>9</v>
      </c>
      <c r="H172" s="21" t="s">
        <v>26</v>
      </c>
      <c r="I172" s="22">
        <v>5804084</v>
      </c>
      <c r="J172" s="21">
        <f t="shared" si="11"/>
        <v>504.69</v>
      </c>
      <c r="M172"/>
      <c r="N172" s="7"/>
      <c r="O172" s="27">
        <v>44</v>
      </c>
      <c r="P172" s="27">
        <v>19</v>
      </c>
      <c r="Q172" s="27">
        <v>7</v>
      </c>
      <c r="R172" s="27" t="s">
        <v>131</v>
      </c>
      <c r="T172"/>
    </row>
    <row r="173" spans="4:20" x14ac:dyDescent="0.2">
      <c r="D173" s="21">
        <v>45</v>
      </c>
      <c r="E173" s="21">
        <v>9</v>
      </c>
      <c r="F173" s="21" t="s">
        <v>25</v>
      </c>
      <c r="G173" s="21">
        <v>9</v>
      </c>
      <c r="H173" s="21" t="s">
        <v>26</v>
      </c>
      <c r="I173" s="22">
        <v>5804084</v>
      </c>
      <c r="J173" s="21">
        <f t="shared" si="11"/>
        <v>553.95000000000005</v>
      </c>
      <c r="M173"/>
      <c r="N173" s="7"/>
      <c r="O173" s="27">
        <v>45</v>
      </c>
      <c r="P173" s="27">
        <v>19</v>
      </c>
      <c r="Q173" s="27">
        <v>7</v>
      </c>
      <c r="R173" s="27" t="s">
        <v>132</v>
      </c>
      <c r="T173"/>
    </row>
    <row r="174" spans="4:20" x14ac:dyDescent="0.2">
      <c r="D174" s="21">
        <v>46</v>
      </c>
      <c r="E174" s="21">
        <v>10</v>
      </c>
      <c r="F174" s="21" t="s">
        <v>308</v>
      </c>
      <c r="G174" s="21">
        <v>1</v>
      </c>
      <c r="H174" s="21" t="s">
        <v>99</v>
      </c>
      <c r="I174" s="22">
        <v>99999203</v>
      </c>
      <c r="J174" s="21">
        <f t="shared" si="11"/>
        <v>2100</v>
      </c>
      <c r="M174"/>
      <c r="O174" s="27">
        <v>46</v>
      </c>
      <c r="P174" s="27">
        <v>20</v>
      </c>
      <c r="Q174" s="27">
        <v>42</v>
      </c>
      <c r="R174" s="27" t="s">
        <v>192</v>
      </c>
      <c r="T174"/>
    </row>
    <row r="175" spans="4:20" x14ac:dyDescent="0.2">
      <c r="D175" s="21">
        <v>47</v>
      </c>
      <c r="E175" s="21">
        <v>10</v>
      </c>
      <c r="F175" s="21" t="s">
        <v>322</v>
      </c>
      <c r="G175" s="21">
        <v>3</v>
      </c>
      <c r="H175" s="21" t="s">
        <v>102</v>
      </c>
      <c r="I175" s="22">
        <v>99999197</v>
      </c>
      <c r="J175" s="21">
        <f t="shared" si="11"/>
        <v>20013.330000000002</v>
      </c>
      <c r="M175"/>
      <c r="O175" s="27">
        <v>47</v>
      </c>
      <c r="P175" s="27">
        <v>20</v>
      </c>
      <c r="Q175" s="27">
        <v>42</v>
      </c>
      <c r="R175" s="27" t="s">
        <v>193</v>
      </c>
      <c r="T175"/>
    </row>
    <row r="176" spans="4:20" x14ac:dyDescent="0.2">
      <c r="D176" s="21">
        <v>48</v>
      </c>
      <c r="E176" s="21">
        <v>10</v>
      </c>
      <c r="F176" s="21" t="s">
        <v>310</v>
      </c>
      <c r="G176" s="21">
        <v>8</v>
      </c>
      <c r="H176" s="21" t="s">
        <v>88</v>
      </c>
      <c r="I176" s="22">
        <v>8355</v>
      </c>
      <c r="J176" s="21">
        <f t="shared" si="11"/>
        <v>1435</v>
      </c>
      <c r="M176"/>
      <c r="O176" s="27">
        <v>48</v>
      </c>
      <c r="P176" s="27">
        <v>21</v>
      </c>
      <c r="Q176" s="27">
        <v>14</v>
      </c>
      <c r="R176" s="27" t="s">
        <v>215</v>
      </c>
      <c r="T176"/>
    </row>
    <row r="177" spans="3:20" x14ac:dyDescent="0.2">
      <c r="M177"/>
      <c r="O177" s="27">
        <v>49</v>
      </c>
      <c r="P177" s="27">
        <v>22</v>
      </c>
      <c r="Q177" s="27">
        <v>18</v>
      </c>
      <c r="R177" s="27" t="s">
        <v>220</v>
      </c>
      <c r="T177"/>
    </row>
    <row r="178" spans="3:20" x14ac:dyDescent="0.2">
      <c r="M178"/>
      <c r="O178" s="27">
        <v>50</v>
      </c>
      <c r="P178" s="27">
        <v>23</v>
      </c>
      <c r="Q178" s="27">
        <v>20</v>
      </c>
      <c r="R178" s="27" t="s">
        <v>226</v>
      </c>
      <c r="T178"/>
    </row>
    <row r="179" spans="3:20" x14ac:dyDescent="0.2">
      <c r="M179"/>
      <c r="O179" s="27">
        <v>51</v>
      </c>
      <c r="P179" s="27">
        <v>24</v>
      </c>
      <c r="Q179" s="27">
        <v>45</v>
      </c>
      <c r="R179" s="27" t="s">
        <v>198</v>
      </c>
      <c r="T179"/>
    </row>
    <row r="180" spans="3:20" x14ac:dyDescent="0.2">
      <c r="M180"/>
      <c r="O180" s="27">
        <v>52</v>
      </c>
      <c r="P180" s="27">
        <v>25</v>
      </c>
      <c r="Q180" s="27">
        <v>48</v>
      </c>
      <c r="R180" s="27" t="s">
        <v>205</v>
      </c>
      <c r="T180"/>
    </row>
    <row r="181" spans="3:20" ht="15" customHeight="1" x14ac:dyDescent="0.2">
      <c r="D181" s="49" t="s">
        <v>362</v>
      </c>
      <c r="E181" s="49"/>
      <c r="F181" s="49"/>
      <c r="G181" s="49"/>
      <c r="H181" s="49"/>
      <c r="M181"/>
      <c r="O181" s="27">
        <v>53</v>
      </c>
      <c r="P181" s="27">
        <v>26</v>
      </c>
      <c r="Q181" s="27">
        <v>16</v>
      </c>
      <c r="R181" s="27" t="s">
        <v>216</v>
      </c>
      <c r="T181"/>
    </row>
    <row r="182" spans="3:20" ht="15" customHeight="1" x14ac:dyDescent="0.2">
      <c r="D182" s="49"/>
      <c r="E182" s="49"/>
      <c r="F182" s="49"/>
      <c r="G182" s="49"/>
      <c r="H182" s="49"/>
      <c r="M182"/>
      <c r="O182" s="27">
        <v>54</v>
      </c>
      <c r="P182" s="27">
        <v>26</v>
      </c>
      <c r="Q182" s="27">
        <v>16</v>
      </c>
      <c r="R182" s="27" t="s">
        <v>217</v>
      </c>
      <c r="T182"/>
    </row>
    <row r="183" spans="3:20" x14ac:dyDescent="0.2">
      <c r="F183" s="7"/>
      <c r="G183" s="7"/>
      <c r="M183"/>
      <c r="O183" s="27">
        <v>55</v>
      </c>
      <c r="P183" s="27">
        <v>26</v>
      </c>
      <c r="Q183" s="27">
        <v>16</v>
      </c>
      <c r="R183" s="27" t="s">
        <v>218</v>
      </c>
      <c r="T183"/>
    </row>
    <row r="184" spans="3:20" x14ac:dyDescent="0.2">
      <c r="D184" s="20" t="s">
        <v>363</v>
      </c>
      <c r="E184" s="20" t="s">
        <v>357</v>
      </c>
      <c r="F184" s="20" t="s">
        <v>358</v>
      </c>
      <c r="G184" s="45" t="s">
        <v>359</v>
      </c>
      <c r="H184" s="20" t="s">
        <v>360</v>
      </c>
      <c r="M184"/>
      <c r="O184" s="27">
        <v>56</v>
      </c>
      <c r="P184" s="27">
        <v>27</v>
      </c>
      <c r="Q184" s="27">
        <v>17</v>
      </c>
      <c r="R184" s="27" t="s">
        <v>219</v>
      </c>
      <c r="T184"/>
    </row>
    <row r="185" spans="3:20" x14ac:dyDescent="0.2">
      <c r="D185" s="21">
        <v>1</v>
      </c>
      <c r="E185" s="21" t="s">
        <v>350</v>
      </c>
      <c r="F185" s="21">
        <v>0.05</v>
      </c>
      <c r="G185" s="46">
        <v>39448</v>
      </c>
      <c r="H185" s="21" t="s">
        <v>352</v>
      </c>
      <c r="M185"/>
      <c r="O185" s="27">
        <v>57</v>
      </c>
      <c r="P185" s="27">
        <v>28</v>
      </c>
      <c r="Q185" s="27">
        <v>19</v>
      </c>
      <c r="R185" s="27" t="s">
        <v>224</v>
      </c>
      <c r="T185"/>
    </row>
    <row r="186" spans="3:20" x14ac:dyDescent="0.2">
      <c r="D186" s="21">
        <v>2</v>
      </c>
      <c r="E186" s="21" t="s">
        <v>351</v>
      </c>
      <c r="F186" s="21">
        <v>7.0000000000000007E-2</v>
      </c>
      <c r="G186" s="46">
        <v>43617</v>
      </c>
      <c r="H186" s="21" t="s">
        <v>352</v>
      </c>
      <c r="M186"/>
      <c r="O186" s="27">
        <v>58</v>
      </c>
      <c r="P186" s="27">
        <v>28</v>
      </c>
      <c r="Q186" s="27">
        <v>19</v>
      </c>
      <c r="R186" s="27" t="s">
        <v>225</v>
      </c>
      <c r="T186"/>
    </row>
    <row r="187" spans="3:20" x14ac:dyDescent="0.2">
      <c r="M187"/>
      <c r="O187" s="27">
        <v>59</v>
      </c>
      <c r="P187" s="27">
        <v>29</v>
      </c>
      <c r="Q187" s="27">
        <v>30</v>
      </c>
      <c r="R187" s="27" t="s">
        <v>172</v>
      </c>
      <c r="T187"/>
    </row>
    <row r="188" spans="3:20" x14ac:dyDescent="0.2">
      <c r="M188"/>
      <c r="O188" s="27">
        <v>60</v>
      </c>
      <c r="P188" s="27">
        <v>29</v>
      </c>
      <c r="Q188" s="27">
        <v>30</v>
      </c>
      <c r="R188" s="27" t="s">
        <v>173</v>
      </c>
      <c r="T188"/>
    </row>
    <row r="189" spans="3:20" x14ac:dyDescent="0.2">
      <c r="M189"/>
      <c r="O189" s="27">
        <v>61</v>
      </c>
      <c r="P189" s="27">
        <v>30</v>
      </c>
      <c r="Q189" s="27">
        <v>36</v>
      </c>
      <c r="R189" s="27" t="s">
        <v>182</v>
      </c>
      <c r="T189"/>
    </row>
    <row r="190" spans="3:20" ht="15" customHeight="1" x14ac:dyDescent="0.2">
      <c r="C190" s="49" t="s">
        <v>329</v>
      </c>
      <c r="D190" s="49"/>
      <c r="E190" s="49"/>
      <c r="G190" s="49" t="s">
        <v>371</v>
      </c>
      <c r="H190" s="49"/>
      <c r="I190" s="49"/>
      <c r="J190" s="49"/>
      <c r="K190" s="49"/>
      <c r="M190"/>
      <c r="O190" s="27">
        <v>62</v>
      </c>
      <c r="P190" s="27">
        <v>30</v>
      </c>
      <c r="Q190" s="27">
        <v>36</v>
      </c>
      <c r="R190" s="27" t="s">
        <v>183</v>
      </c>
      <c r="T190"/>
    </row>
    <row r="191" spans="3:20" ht="15" customHeight="1" x14ac:dyDescent="0.2">
      <c r="C191" s="49"/>
      <c r="D191" s="49"/>
      <c r="E191" s="49"/>
      <c r="G191" s="49"/>
      <c r="H191" s="49"/>
      <c r="I191" s="49"/>
      <c r="J191" s="49"/>
      <c r="K191" s="49"/>
      <c r="M191"/>
      <c r="O191" s="27">
        <v>63</v>
      </c>
      <c r="P191" s="27">
        <v>31</v>
      </c>
      <c r="Q191" s="27">
        <v>31</v>
      </c>
      <c r="R191" s="27" t="s">
        <v>66</v>
      </c>
      <c r="T191"/>
    </row>
    <row r="192" spans="3:20" x14ac:dyDescent="0.2">
      <c r="M192"/>
      <c r="O192" s="27">
        <v>64</v>
      </c>
      <c r="P192" s="27">
        <v>31</v>
      </c>
      <c r="Q192" s="27">
        <v>31</v>
      </c>
      <c r="R192" s="27" t="s">
        <v>9</v>
      </c>
      <c r="T192"/>
    </row>
    <row r="193" spans="2:26" x14ac:dyDescent="0.2">
      <c r="B193" s="18"/>
      <c r="C193" s="20" t="s">
        <v>114</v>
      </c>
      <c r="D193" s="20" t="s">
        <v>115</v>
      </c>
      <c r="E193" s="20" t="s">
        <v>253</v>
      </c>
      <c r="F193" s="18"/>
      <c r="G193" s="20" t="s">
        <v>341</v>
      </c>
      <c r="H193" s="20" t="s">
        <v>114</v>
      </c>
      <c r="I193" s="20" t="s">
        <v>254</v>
      </c>
      <c r="J193" s="20" t="s">
        <v>260</v>
      </c>
      <c r="K193" s="20" t="s">
        <v>367</v>
      </c>
      <c r="L193" s="18"/>
      <c r="M193" s="18"/>
      <c r="N193" s="7"/>
      <c r="O193" s="27">
        <v>65</v>
      </c>
      <c r="P193" s="27">
        <v>32</v>
      </c>
      <c r="Q193" s="27">
        <v>35</v>
      </c>
      <c r="R193" s="27" t="s">
        <v>179</v>
      </c>
    </row>
    <row r="194" spans="2:26" x14ac:dyDescent="0.2">
      <c r="C194" s="4">
        <v>1003</v>
      </c>
      <c r="D194" s="5">
        <v>44209</v>
      </c>
      <c r="E194" s="4">
        <v>100</v>
      </c>
      <c r="G194" s="4">
        <v>1</v>
      </c>
      <c r="H194" s="4">
        <v>1003</v>
      </c>
      <c r="I194" s="4">
        <v>5</v>
      </c>
      <c r="J194" s="4">
        <v>1</v>
      </c>
      <c r="K194" s="4" t="str">
        <f>IF(J193="exchange", "exchange", IF(I194&gt;0, "purchase", IF(I194&lt;0, "return", "")))</f>
        <v>purchase</v>
      </c>
      <c r="M194"/>
      <c r="N194" s="7"/>
      <c r="O194" s="27">
        <v>66</v>
      </c>
      <c r="P194" s="27">
        <v>32</v>
      </c>
      <c r="Q194" s="27">
        <v>35</v>
      </c>
      <c r="R194" s="27" t="s">
        <v>180</v>
      </c>
    </row>
    <row r="195" spans="2:26" x14ac:dyDescent="0.2">
      <c r="C195" s="1">
        <v>1021</v>
      </c>
      <c r="D195" s="2">
        <v>44209</v>
      </c>
      <c r="E195" s="1">
        <v>200</v>
      </c>
      <c r="G195" s="1">
        <v>2</v>
      </c>
      <c r="H195" s="1">
        <v>1021</v>
      </c>
      <c r="I195" s="1">
        <v>15</v>
      </c>
      <c r="J195" s="1">
        <v>2</v>
      </c>
      <c r="K195" s="1" t="str">
        <f t="shared" ref="K195:K253" si="12">IF(J194="exchange", "exchange", IF(I195&gt;0, "purchase", IF(I195&lt;0, "return", "")))</f>
        <v>purchase</v>
      </c>
      <c r="M195"/>
      <c r="N195" s="7"/>
      <c r="O195" s="27">
        <v>67</v>
      </c>
      <c r="P195" s="27">
        <v>34</v>
      </c>
      <c r="Q195" s="27">
        <v>29</v>
      </c>
      <c r="R195" s="27" t="s">
        <v>171</v>
      </c>
    </row>
    <row r="196" spans="2:26" s="18" customFormat="1" x14ac:dyDescent="0.2">
      <c r="B196"/>
      <c r="C196" s="4">
        <v>1026</v>
      </c>
      <c r="D196" s="5">
        <v>44209</v>
      </c>
      <c r="E196" s="4">
        <v>300</v>
      </c>
      <c r="F196"/>
      <c r="G196" s="4">
        <v>3</v>
      </c>
      <c r="H196" s="4">
        <v>1026</v>
      </c>
      <c r="I196" s="4">
        <v>32</v>
      </c>
      <c r="J196" s="4">
        <v>2</v>
      </c>
      <c r="K196" s="4" t="str">
        <f t="shared" si="12"/>
        <v>purchase</v>
      </c>
      <c r="L196"/>
      <c r="M196"/>
      <c r="O196" s="27">
        <v>68</v>
      </c>
      <c r="P196" s="27">
        <v>34</v>
      </c>
      <c r="Q196" s="27">
        <v>29</v>
      </c>
      <c r="R196" s="27" t="s">
        <v>272</v>
      </c>
    </row>
    <row r="197" spans="2:26" x14ac:dyDescent="0.2">
      <c r="C197" s="1">
        <v>1030</v>
      </c>
      <c r="D197" s="2">
        <v>44209</v>
      </c>
      <c r="E197" s="1">
        <v>400</v>
      </c>
      <c r="G197" s="1">
        <v>4</v>
      </c>
      <c r="H197" s="1">
        <v>1030</v>
      </c>
      <c r="I197" s="1">
        <v>6</v>
      </c>
      <c r="J197" s="1">
        <v>-1</v>
      </c>
      <c r="K197" s="1" t="s">
        <v>366</v>
      </c>
      <c r="L197" s="7"/>
      <c r="N197" s="7"/>
      <c r="O197" s="27">
        <v>69</v>
      </c>
      <c r="P197" s="27">
        <v>35</v>
      </c>
      <c r="Q197" s="27">
        <v>33</v>
      </c>
      <c r="R197" s="27" t="s">
        <v>174</v>
      </c>
      <c r="U197" s="7"/>
    </row>
    <row r="198" spans="2:26" x14ac:dyDescent="0.2">
      <c r="C198" s="4">
        <v>1031</v>
      </c>
      <c r="D198" s="5">
        <v>44210</v>
      </c>
      <c r="E198" s="4">
        <v>500</v>
      </c>
      <c r="G198" s="1">
        <v>5</v>
      </c>
      <c r="H198" s="1">
        <v>1030</v>
      </c>
      <c r="I198" s="1">
        <v>6</v>
      </c>
      <c r="J198" s="1">
        <v>1</v>
      </c>
      <c r="K198" s="1" t="s">
        <v>366</v>
      </c>
      <c r="L198" s="7"/>
      <c r="N198" s="7"/>
      <c r="O198" s="27">
        <v>70</v>
      </c>
      <c r="P198" s="27">
        <v>35</v>
      </c>
      <c r="Q198" s="27">
        <v>33</v>
      </c>
      <c r="R198" s="27" t="s">
        <v>273</v>
      </c>
      <c r="U198" s="7"/>
    </row>
    <row r="199" spans="2:26" x14ac:dyDescent="0.2">
      <c r="C199" s="1">
        <v>1033</v>
      </c>
      <c r="D199" s="2">
        <v>44210</v>
      </c>
      <c r="E199" s="1">
        <v>600</v>
      </c>
      <c r="G199" s="4">
        <v>6</v>
      </c>
      <c r="H199" s="4">
        <v>1031</v>
      </c>
      <c r="I199" s="4">
        <v>21</v>
      </c>
      <c r="J199" s="4">
        <v>2</v>
      </c>
      <c r="K199" s="4" t="str">
        <f t="shared" si="12"/>
        <v>purchase</v>
      </c>
      <c r="L199" s="7"/>
      <c r="N199" s="7"/>
      <c r="O199" s="27">
        <v>71</v>
      </c>
      <c r="P199" s="27">
        <v>36</v>
      </c>
      <c r="Q199" s="27">
        <v>8</v>
      </c>
      <c r="R199" s="27" t="s">
        <v>133</v>
      </c>
      <c r="T199"/>
      <c r="U199" s="7"/>
    </row>
    <row r="200" spans="2:26" x14ac:dyDescent="0.2">
      <c r="C200" s="4">
        <v>1034</v>
      </c>
      <c r="D200" s="5">
        <v>44210</v>
      </c>
      <c r="E200" s="4">
        <v>700</v>
      </c>
      <c r="G200" s="4">
        <v>7</v>
      </c>
      <c r="H200" s="4">
        <v>1031</v>
      </c>
      <c r="I200" s="4">
        <v>37</v>
      </c>
      <c r="J200" s="4">
        <v>2</v>
      </c>
      <c r="K200" s="4" t="str">
        <f t="shared" si="12"/>
        <v>purchase</v>
      </c>
      <c r="L200" s="7"/>
      <c r="N200" s="7"/>
      <c r="O200" s="27">
        <v>72</v>
      </c>
      <c r="P200" s="27">
        <v>36</v>
      </c>
      <c r="Q200" s="27">
        <v>8</v>
      </c>
      <c r="R200" s="27" t="s">
        <v>134</v>
      </c>
      <c r="T200"/>
      <c r="U200" s="7"/>
      <c r="W200" s="41"/>
      <c r="Z200" s="42"/>
    </row>
    <row r="201" spans="2:26" x14ac:dyDescent="0.2">
      <c r="C201" s="1">
        <v>1036</v>
      </c>
      <c r="D201" s="2">
        <v>44214</v>
      </c>
      <c r="E201" s="1">
        <v>800</v>
      </c>
      <c r="G201" s="4">
        <v>8</v>
      </c>
      <c r="H201" s="4">
        <v>1031</v>
      </c>
      <c r="I201" s="4">
        <v>38</v>
      </c>
      <c r="J201" s="4">
        <v>4</v>
      </c>
      <c r="K201" s="4" t="str">
        <f t="shared" si="12"/>
        <v>purchase</v>
      </c>
      <c r="L201" s="7"/>
      <c r="N201" s="7"/>
      <c r="O201" s="27">
        <v>73</v>
      </c>
      <c r="P201" s="27">
        <v>36</v>
      </c>
      <c r="Q201" s="27">
        <v>8</v>
      </c>
      <c r="R201" s="27" t="s">
        <v>136</v>
      </c>
      <c r="T201"/>
      <c r="U201" s="7"/>
      <c r="W201" s="7"/>
    </row>
    <row r="202" spans="2:26" x14ac:dyDescent="0.2">
      <c r="C202" s="4">
        <v>1040</v>
      </c>
      <c r="D202" s="5">
        <v>44214</v>
      </c>
      <c r="E202" s="4">
        <v>900</v>
      </c>
      <c r="G202" s="1">
        <v>9</v>
      </c>
      <c r="H202" s="1">
        <v>1033</v>
      </c>
      <c r="I202" s="1">
        <v>34</v>
      </c>
      <c r="J202" s="1">
        <v>-1</v>
      </c>
      <c r="K202" s="1" t="s">
        <v>366</v>
      </c>
      <c r="L202" s="7"/>
      <c r="N202" s="7"/>
      <c r="O202" s="27">
        <v>74</v>
      </c>
      <c r="P202" s="27">
        <v>36</v>
      </c>
      <c r="Q202" s="27">
        <v>8</v>
      </c>
      <c r="R202" s="27" t="s">
        <v>137</v>
      </c>
      <c r="T202"/>
      <c r="U202" s="7"/>
      <c r="W202" s="7"/>
    </row>
    <row r="203" spans="2:26" x14ac:dyDescent="0.2">
      <c r="C203" s="1">
        <v>1042</v>
      </c>
      <c r="D203" s="2">
        <v>44214</v>
      </c>
      <c r="E203" s="1">
        <v>1000</v>
      </c>
      <c r="G203" s="1">
        <v>10</v>
      </c>
      <c r="H203" s="1">
        <v>1033</v>
      </c>
      <c r="I203" s="1">
        <v>34</v>
      </c>
      <c r="J203" s="1">
        <v>1</v>
      </c>
      <c r="K203" s="1" t="s">
        <v>366</v>
      </c>
      <c r="L203" s="7"/>
      <c r="N203" s="7"/>
      <c r="O203" s="27">
        <v>75</v>
      </c>
      <c r="P203" s="27">
        <v>37</v>
      </c>
      <c r="Q203" s="27">
        <v>11</v>
      </c>
      <c r="R203" s="27" t="s">
        <v>210</v>
      </c>
      <c r="T203"/>
      <c r="U203" s="7"/>
      <c r="W203" s="7"/>
    </row>
    <row r="204" spans="2:26" x14ac:dyDescent="0.2">
      <c r="C204" s="4">
        <v>1043</v>
      </c>
      <c r="D204" s="5">
        <v>44214</v>
      </c>
      <c r="E204" s="4">
        <v>1100</v>
      </c>
      <c r="G204" s="4">
        <v>11</v>
      </c>
      <c r="H204" s="4">
        <v>1034</v>
      </c>
      <c r="I204" s="4">
        <v>44</v>
      </c>
      <c r="J204" s="4">
        <v>2</v>
      </c>
      <c r="K204" s="4" t="str">
        <f t="shared" si="12"/>
        <v>purchase</v>
      </c>
      <c r="L204" s="7"/>
      <c r="N204" s="7"/>
      <c r="O204" s="27">
        <v>76</v>
      </c>
      <c r="P204" s="27">
        <v>37</v>
      </c>
      <c r="Q204" s="27">
        <v>11</v>
      </c>
      <c r="R204" s="27" t="s">
        <v>211</v>
      </c>
      <c r="T204"/>
      <c r="U204" s="7"/>
      <c r="W204" s="7"/>
    </row>
    <row r="205" spans="2:26" x14ac:dyDescent="0.2">
      <c r="C205" s="1">
        <v>1044</v>
      </c>
      <c r="D205" s="2">
        <v>44214</v>
      </c>
      <c r="E205" s="1">
        <v>1200</v>
      </c>
      <c r="G205" s="1">
        <v>12</v>
      </c>
      <c r="H205" s="1">
        <v>1036</v>
      </c>
      <c r="I205" s="1">
        <v>34</v>
      </c>
      <c r="J205" s="1">
        <v>2</v>
      </c>
      <c r="K205" s="1" t="str">
        <f t="shared" si="12"/>
        <v>purchase</v>
      </c>
      <c r="L205" s="7"/>
      <c r="N205" s="7"/>
      <c r="O205" s="27">
        <v>77</v>
      </c>
      <c r="P205" s="27">
        <v>38</v>
      </c>
      <c r="Q205" s="27">
        <v>12</v>
      </c>
      <c r="R205" s="27" t="s">
        <v>212</v>
      </c>
      <c r="T205"/>
      <c r="U205" s="7"/>
      <c r="W205" s="7"/>
    </row>
    <row r="206" spans="2:26" x14ac:dyDescent="0.2">
      <c r="C206" s="4">
        <v>1046</v>
      </c>
      <c r="D206" s="5">
        <v>44214</v>
      </c>
      <c r="E206" s="4">
        <v>1300</v>
      </c>
      <c r="G206" s="4">
        <v>13</v>
      </c>
      <c r="H206" s="4">
        <v>1040</v>
      </c>
      <c r="I206" s="4">
        <v>22</v>
      </c>
      <c r="J206" s="4">
        <v>2</v>
      </c>
      <c r="K206" s="4" t="str">
        <f t="shared" si="12"/>
        <v>purchase</v>
      </c>
      <c r="L206" s="7"/>
      <c r="N206" s="7"/>
      <c r="O206" s="27">
        <v>78</v>
      </c>
      <c r="P206" s="27">
        <v>39</v>
      </c>
      <c r="Q206" s="27">
        <v>26</v>
      </c>
      <c r="R206" s="27" t="s">
        <v>157</v>
      </c>
      <c r="T206"/>
      <c r="U206" s="7"/>
      <c r="W206" s="7"/>
    </row>
    <row r="207" spans="2:26" x14ac:dyDescent="0.2">
      <c r="C207" s="1">
        <v>1048</v>
      </c>
      <c r="D207" s="2">
        <v>44214</v>
      </c>
      <c r="E207" s="1">
        <v>1400</v>
      </c>
      <c r="G207" s="4">
        <v>14</v>
      </c>
      <c r="H207" s="4">
        <v>1040</v>
      </c>
      <c r="I207" s="4">
        <v>23</v>
      </c>
      <c r="J207" s="4">
        <v>14</v>
      </c>
      <c r="K207" s="4" t="str">
        <f t="shared" si="12"/>
        <v>purchase</v>
      </c>
      <c r="L207" s="7"/>
      <c r="N207" s="7"/>
      <c r="O207" s="27">
        <v>79</v>
      </c>
      <c r="P207" s="27">
        <v>39</v>
      </c>
      <c r="Q207" s="27">
        <v>26</v>
      </c>
      <c r="R207" s="27" t="s">
        <v>158</v>
      </c>
      <c r="T207"/>
      <c r="U207" s="7"/>
      <c r="W207" s="7"/>
    </row>
    <row r="208" spans="2:26" x14ac:dyDescent="0.2">
      <c r="C208" s="4">
        <v>1049</v>
      </c>
      <c r="D208" s="5">
        <v>44214</v>
      </c>
      <c r="E208" s="4">
        <v>1500</v>
      </c>
      <c r="G208" s="1">
        <v>15</v>
      </c>
      <c r="H208" s="1">
        <v>1042</v>
      </c>
      <c r="I208" s="1">
        <v>28</v>
      </c>
      <c r="J208" s="1">
        <v>1</v>
      </c>
      <c r="K208" s="1" t="str">
        <f t="shared" si="12"/>
        <v>purchase</v>
      </c>
      <c r="L208" s="7"/>
      <c r="N208" s="7"/>
      <c r="O208" s="27">
        <v>80</v>
      </c>
      <c r="P208" s="27">
        <v>39</v>
      </c>
      <c r="Q208" s="27">
        <v>26</v>
      </c>
      <c r="R208" s="27" t="s">
        <v>161</v>
      </c>
      <c r="T208"/>
      <c r="U208" s="7"/>
      <c r="W208" s="7"/>
    </row>
    <row r="209" spans="3:27" x14ac:dyDescent="0.2">
      <c r="C209" s="1">
        <v>1051</v>
      </c>
      <c r="D209" s="2">
        <v>44214</v>
      </c>
      <c r="E209" s="1">
        <v>1600</v>
      </c>
      <c r="G209" s="4">
        <v>16</v>
      </c>
      <c r="H209" s="4">
        <v>1043</v>
      </c>
      <c r="I209" s="4">
        <v>24</v>
      </c>
      <c r="J209" s="4">
        <v>1</v>
      </c>
      <c r="K209" s="4" t="str">
        <f t="shared" si="12"/>
        <v>purchase</v>
      </c>
      <c r="L209" s="7"/>
      <c r="N209" s="7"/>
      <c r="O209" s="27">
        <v>81</v>
      </c>
      <c r="P209" s="27">
        <v>39</v>
      </c>
      <c r="Q209" s="27">
        <v>26</v>
      </c>
      <c r="R209" s="27" t="s">
        <v>162</v>
      </c>
      <c r="T209"/>
      <c r="U209" s="7"/>
      <c r="W209" s="7"/>
    </row>
    <row r="210" spans="3:27" x14ac:dyDescent="0.2">
      <c r="C210" s="4">
        <v>1052</v>
      </c>
      <c r="D210" s="5">
        <v>44214</v>
      </c>
      <c r="E210" s="4">
        <v>1700</v>
      </c>
      <c r="G210" s="1">
        <v>17</v>
      </c>
      <c r="H210" s="1">
        <v>1044</v>
      </c>
      <c r="I210" s="1">
        <v>9</v>
      </c>
      <c r="J210" s="1">
        <v>4</v>
      </c>
      <c r="K210" s="1" t="str">
        <f t="shared" si="12"/>
        <v>purchase</v>
      </c>
      <c r="L210" s="7"/>
      <c r="N210" s="7"/>
      <c r="O210" s="27">
        <v>82</v>
      </c>
      <c r="P210" s="27">
        <v>39</v>
      </c>
      <c r="Q210" s="27">
        <v>26</v>
      </c>
      <c r="R210" s="27" t="s">
        <v>164</v>
      </c>
      <c r="T210"/>
      <c r="U210" s="7"/>
      <c r="W210" s="7"/>
      <c r="AA210" s="7"/>
    </row>
    <row r="211" spans="3:27" x14ac:dyDescent="0.2">
      <c r="C211" s="1">
        <v>1054</v>
      </c>
      <c r="D211" s="2">
        <v>44214</v>
      </c>
      <c r="E211" s="1">
        <v>1800</v>
      </c>
      <c r="G211" s="1">
        <v>18</v>
      </c>
      <c r="H211" s="1">
        <v>1044</v>
      </c>
      <c r="I211" s="1">
        <v>10</v>
      </c>
      <c r="J211" s="1">
        <v>4</v>
      </c>
      <c r="K211" s="1" t="str">
        <f t="shared" si="12"/>
        <v>purchase</v>
      </c>
      <c r="L211" s="7"/>
      <c r="N211" s="7"/>
      <c r="O211" s="27">
        <v>83</v>
      </c>
      <c r="P211" s="27">
        <v>39</v>
      </c>
      <c r="Q211" s="27">
        <v>26</v>
      </c>
      <c r="R211" s="27" t="s">
        <v>165</v>
      </c>
      <c r="T211"/>
      <c r="W211" s="7"/>
      <c r="Z211" s="18"/>
      <c r="AA211" s="7"/>
    </row>
    <row r="212" spans="3:27" x14ac:dyDescent="0.2">
      <c r="C212" s="4">
        <v>1056</v>
      </c>
      <c r="D212" s="5">
        <v>44214</v>
      </c>
      <c r="E212" s="4">
        <v>1900</v>
      </c>
      <c r="G212" s="4">
        <v>19</v>
      </c>
      <c r="H212" s="4">
        <v>1046</v>
      </c>
      <c r="I212" s="4">
        <v>7</v>
      </c>
      <c r="J212" s="4">
        <v>2</v>
      </c>
      <c r="K212" s="4" t="str">
        <f t="shared" si="12"/>
        <v>purchase</v>
      </c>
      <c r="L212" s="7"/>
      <c r="N212" s="7"/>
      <c r="O212" s="27">
        <v>84</v>
      </c>
      <c r="P212" s="27">
        <v>40</v>
      </c>
      <c r="Q212" s="27">
        <v>13</v>
      </c>
      <c r="R212" s="27" t="s">
        <v>231</v>
      </c>
      <c r="T212"/>
    </row>
    <row r="213" spans="3:27" x14ac:dyDescent="0.2">
      <c r="C213" s="1">
        <v>1057</v>
      </c>
      <c r="D213" s="2">
        <v>44214</v>
      </c>
      <c r="E213" s="1">
        <v>2000</v>
      </c>
      <c r="G213" s="4">
        <v>20</v>
      </c>
      <c r="H213" s="4">
        <v>1046</v>
      </c>
      <c r="I213" s="4">
        <v>42</v>
      </c>
      <c r="J213" s="4">
        <v>2</v>
      </c>
      <c r="K213" s="4" t="str">
        <f t="shared" si="12"/>
        <v>purchase</v>
      </c>
      <c r="L213" s="7"/>
      <c r="N213" s="7"/>
      <c r="O213" s="27">
        <v>85</v>
      </c>
      <c r="P213" s="27">
        <v>40</v>
      </c>
      <c r="Q213" s="27">
        <v>13</v>
      </c>
      <c r="R213" s="27" t="s">
        <v>213</v>
      </c>
      <c r="T213"/>
    </row>
    <row r="214" spans="3:27" x14ac:dyDescent="0.2">
      <c r="C214" s="4">
        <v>1058</v>
      </c>
      <c r="D214" s="5">
        <v>44214</v>
      </c>
      <c r="E214" s="4">
        <v>2100</v>
      </c>
      <c r="G214" s="1">
        <v>21</v>
      </c>
      <c r="H214" s="1">
        <v>1048</v>
      </c>
      <c r="I214" s="1">
        <v>14</v>
      </c>
      <c r="J214" s="1">
        <v>1</v>
      </c>
      <c r="K214" s="1" t="str">
        <f t="shared" si="12"/>
        <v>purchase</v>
      </c>
      <c r="L214" s="7"/>
      <c r="N214" s="7"/>
      <c r="O214" s="27">
        <v>86</v>
      </c>
      <c r="P214" s="27">
        <v>40</v>
      </c>
      <c r="Q214" s="27">
        <v>13</v>
      </c>
      <c r="R214" s="27" t="s">
        <v>214</v>
      </c>
      <c r="T214"/>
    </row>
    <row r="215" spans="3:27" x14ac:dyDescent="0.2">
      <c r="C215" s="1">
        <v>1064</v>
      </c>
      <c r="D215" s="2">
        <v>44215</v>
      </c>
      <c r="E215" s="1">
        <v>2200</v>
      </c>
      <c r="G215" s="4">
        <v>22</v>
      </c>
      <c r="H215" s="4">
        <v>1049</v>
      </c>
      <c r="I215" s="4">
        <v>18</v>
      </c>
      <c r="J215" s="4">
        <v>1</v>
      </c>
      <c r="K215" s="4" t="str">
        <f t="shared" si="12"/>
        <v>purchase</v>
      </c>
      <c r="L215" s="7"/>
      <c r="N215" s="7"/>
      <c r="O215" s="27">
        <v>87</v>
      </c>
      <c r="P215" s="27">
        <v>41</v>
      </c>
      <c r="Q215" s="27">
        <v>26</v>
      </c>
      <c r="R215" s="27" t="s">
        <v>159</v>
      </c>
      <c r="T215"/>
    </row>
    <row r="216" spans="3:27" x14ac:dyDescent="0.2">
      <c r="C216" s="4">
        <v>1089</v>
      </c>
      <c r="D216" s="5">
        <v>44251</v>
      </c>
      <c r="E216" s="4">
        <v>2300</v>
      </c>
      <c r="G216" s="4">
        <v>23</v>
      </c>
      <c r="H216" s="4">
        <v>1049</v>
      </c>
      <c r="I216" s="4">
        <v>20</v>
      </c>
      <c r="J216" s="4">
        <v>1</v>
      </c>
      <c r="K216" s="4" t="str">
        <f t="shared" si="12"/>
        <v>purchase</v>
      </c>
      <c r="L216" s="7"/>
      <c r="N216" s="7"/>
      <c r="O216" s="27">
        <v>88</v>
      </c>
      <c r="P216" s="27">
        <v>41</v>
      </c>
      <c r="Q216" s="27">
        <v>26</v>
      </c>
      <c r="R216" s="27" t="s">
        <v>160</v>
      </c>
      <c r="T216"/>
    </row>
    <row r="217" spans="3:27" x14ac:dyDescent="0.2">
      <c r="C217" s="1">
        <v>1090</v>
      </c>
      <c r="D217" s="2">
        <v>44251</v>
      </c>
      <c r="E217" s="1">
        <v>2400</v>
      </c>
      <c r="G217" s="1">
        <v>24</v>
      </c>
      <c r="H217" s="1">
        <v>1051</v>
      </c>
      <c r="I217" s="1">
        <v>45</v>
      </c>
      <c r="J217" s="1">
        <v>1</v>
      </c>
      <c r="K217" s="1" t="str">
        <f t="shared" si="12"/>
        <v>purchase</v>
      </c>
      <c r="L217" s="7"/>
      <c r="N217" s="7"/>
      <c r="O217" s="27">
        <v>89</v>
      </c>
      <c r="P217" s="27">
        <v>41</v>
      </c>
      <c r="Q217" s="27">
        <v>26</v>
      </c>
      <c r="R217" s="27" t="s">
        <v>163</v>
      </c>
      <c r="T217"/>
    </row>
    <row r="218" spans="3:27" x14ac:dyDescent="0.2">
      <c r="C218" s="4">
        <v>1091</v>
      </c>
      <c r="D218" s="5">
        <v>44244</v>
      </c>
      <c r="E218" s="4">
        <v>2500</v>
      </c>
      <c r="G218" s="4">
        <v>25</v>
      </c>
      <c r="H218" s="4">
        <v>1052</v>
      </c>
      <c r="I218" s="4">
        <v>48</v>
      </c>
      <c r="J218" s="4">
        <v>1</v>
      </c>
      <c r="K218" s="4" t="str">
        <f t="shared" si="12"/>
        <v>purchase</v>
      </c>
      <c r="L218" s="7"/>
      <c r="N218" s="7"/>
      <c r="O218" s="27">
        <v>90</v>
      </c>
      <c r="P218" s="27">
        <v>42</v>
      </c>
      <c r="Q218" s="27">
        <v>28</v>
      </c>
      <c r="R218" s="27" t="s">
        <v>168</v>
      </c>
      <c r="T218"/>
    </row>
    <row r="219" spans="3:27" x14ac:dyDescent="0.2">
      <c r="C219" s="1">
        <v>1102</v>
      </c>
      <c r="D219" s="2">
        <v>44253</v>
      </c>
      <c r="E219" s="1">
        <v>2600</v>
      </c>
      <c r="G219" s="1">
        <v>26</v>
      </c>
      <c r="H219" s="1">
        <v>1054</v>
      </c>
      <c r="I219" s="1">
        <v>16</v>
      </c>
      <c r="J219" s="1">
        <v>3</v>
      </c>
      <c r="K219" s="1" t="str">
        <f t="shared" si="12"/>
        <v>purchase</v>
      </c>
      <c r="L219" s="7"/>
      <c r="N219" s="7"/>
      <c r="O219" s="27">
        <v>91</v>
      </c>
      <c r="P219" s="27">
        <v>42</v>
      </c>
      <c r="Q219" s="27">
        <v>28</v>
      </c>
      <c r="R219" s="27" t="s">
        <v>169</v>
      </c>
      <c r="T219"/>
    </row>
    <row r="220" spans="3:27" x14ac:dyDescent="0.2">
      <c r="C220" s="4">
        <v>1105</v>
      </c>
      <c r="D220" s="5">
        <v>44253</v>
      </c>
      <c r="E220" s="4">
        <v>2700</v>
      </c>
      <c r="G220" s="1">
        <v>27</v>
      </c>
      <c r="H220" s="1">
        <v>1054</v>
      </c>
      <c r="I220" s="1">
        <v>17</v>
      </c>
      <c r="J220" s="1">
        <v>1</v>
      </c>
      <c r="K220" s="1" t="str">
        <f t="shared" si="12"/>
        <v>purchase</v>
      </c>
      <c r="L220" s="7"/>
      <c r="N220" s="7"/>
      <c r="O220" s="27">
        <v>92</v>
      </c>
      <c r="P220" s="27">
        <v>43</v>
      </c>
      <c r="Q220" s="27">
        <v>43</v>
      </c>
      <c r="R220" s="27" t="s">
        <v>194</v>
      </c>
      <c r="T220"/>
    </row>
    <row r="221" spans="3:27" x14ac:dyDescent="0.2">
      <c r="C221" s="1">
        <v>1107</v>
      </c>
      <c r="D221" s="2">
        <v>44260</v>
      </c>
      <c r="E221" s="1">
        <v>2800</v>
      </c>
      <c r="G221" s="1">
        <v>28</v>
      </c>
      <c r="H221" s="1">
        <v>1054</v>
      </c>
      <c r="I221" s="1">
        <v>19</v>
      </c>
      <c r="J221" s="1">
        <v>2</v>
      </c>
      <c r="K221" s="1" t="str">
        <f t="shared" si="12"/>
        <v>purchase</v>
      </c>
      <c r="L221" s="7"/>
      <c r="N221" s="7"/>
      <c r="O221" s="27">
        <v>93</v>
      </c>
      <c r="P221" s="27">
        <v>43</v>
      </c>
      <c r="Q221" s="27">
        <v>43</v>
      </c>
      <c r="R221" s="27" t="s">
        <v>195</v>
      </c>
      <c r="T221"/>
    </row>
    <row r="222" spans="3:27" x14ac:dyDescent="0.2">
      <c r="C222" s="4">
        <v>1111</v>
      </c>
      <c r="D222" s="5">
        <v>44253</v>
      </c>
      <c r="E222" s="4">
        <v>2900</v>
      </c>
      <c r="G222" s="4">
        <v>29</v>
      </c>
      <c r="H222" s="4">
        <v>1056</v>
      </c>
      <c r="I222" s="4">
        <v>30</v>
      </c>
      <c r="J222" s="4">
        <v>2</v>
      </c>
      <c r="K222" s="4" t="str">
        <f t="shared" si="12"/>
        <v>purchase</v>
      </c>
      <c r="L222" s="7"/>
      <c r="N222" s="7"/>
      <c r="O222" s="27">
        <v>94</v>
      </c>
      <c r="P222" s="27">
        <v>45</v>
      </c>
      <c r="Q222" s="27">
        <v>27</v>
      </c>
      <c r="R222" s="27" t="s">
        <v>166</v>
      </c>
      <c r="T222"/>
    </row>
    <row r="223" spans="3:27" x14ac:dyDescent="0.2">
      <c r="C223" s="1">
        <v>1114</v>
      </c>
      <c r="D223" s="2">
        <v>44263</v>
      </c>
      <c r="E223" s="1">
        <v>3000</v>
      </c>
      <c r="G223" s="4">
        <v>30</v>
      </c>
      <c r="H223" s="4">
        <v>1056</v>
      </c>
      <c r="I223" s="4">
        <v>36</v>
      </c>
      <c r="J223" s="4">
        <v>2</v>
      </c>
      <c r="K223" s="4" t="str">
        <f t="shared" si="12"/>
        <v>purchase</v>
      </c>
      <c r="L223" s="7"/>
      <c r="N223" s="7"/>
      <c r="O223" s="27">
        <v>95</v>
      </c>
      <c r="P223" s="27">
        <v>45</v>
      </c>
      <c r="Q223" s="27">
        <v>27</v>
      </c>
      <c r="R223" s="27" t="s">
        <v>167</v>
      </c>
      <c r="T223"/>
    </row>
    <row r="224" spans="3:27" x14ac:dyDescent="0.2">
      <c r="C224" s="4">
        <v>1117</v>
      </c>
      <c r="D224" s="5">
        <v>44259</v>
      </c>
      <c r="E224" s="4">
        <v>3100</v>
      </c>
      <c r="G224" s="1">
        <v>31</v>
      </c>
      <c r="H224" s="1">
        <v>1057</v>
      </c>
      <c r="I224" s="1">
        <v>31</v>
      </c>
      <c r="J224" s="1">
        <v>2</v>
      </c>
      <c r="K224" s="1" t="str">
        <f t="shared" si="12"/>
        <v>purchase</v>
      </c>
      <c r="L224" s="7"/>
      <c r="N224" s="7"/>
      <c r="O224" s="27">
        <v>96</v>
      </c>
      <c r="P224" s="27">
        <v>46</v>
      </c>
      <c r="Q224" s="27">
        <v>18</v>
      </c>
      <c r="R224" s="27" t="s">
        <v>221</v>
      </c>
      <c r="T224"/>
    </row>
    <row r="225" spans="3:20" x14ac:dyDescent="0.2">
      <c r="C225" s="1">
        <v>1119</v>
      </c>
      <c r="D225" s="2">
        <v>44259</v>
      </c>
      <c r="E225" s="1">
        <v>3200</v>
      </c>
      <c r="G225" s="4">
        <v>32</v>
      </c>
      <c r="H225" s="4">
        <v>1058</v>
      </c>
      <c r="I225" s="4">
        <v>35</v>
      </c>
      <c r="J225" s="4">
        <v>1</v>
      </c>
      <c r="K225" s="4" t="s">
        <v>366</v>
      </c>
      <c r="L225" s="7"/>
      <c r="N225" s="7"/>
      <c r="O225" s="27">
        <v>97</v>
      </c>
      <c r="P225" s="27">
        <v>46</v>
      </c>
      <c r="Q225" s="27">
        <v>18</v>
      </c>
      <c r="R225" s="27" t="s">
        <v>222</v>
      </c>
      <c r="T225"/>
    </row>
    <row r="226" spans="3:20" x14ac:dyDescent="0.2">
      <c r="C226" s="4">
        <v>1150</v>
      </c>
      <c r="D226" s="5">
        <v>44313</v>
      </c>
      <c r="E226" s="4">
        <v>3300</v>
      </c>
      <c r="G226" s="4">
        <v>33</v>
      </c>
      <c r="H226" s="4">
        <v>1058</v>
      </c>
      <c r="I226" s="4">
        <v>35</v>
      </c>
      <c r="J226" s="4">
        <v>-1</v>
      </c>
      <c r="K226" s="4" t="s">
        <v>366</v>
      </c>
      <c r="L226" s="7"/>
      <c r="N226" s="7"/>
      <c r="O226" s="27">
        <v>98</v>
      </c>
      <c r="P226" s="27">
        <v>48</v>
      </c>
      <c r="Q226" s="27">
        <v>48</v>
      </c>
      <c r="R226" s="27" t="s">
        <v>206</v>
      </c>
      <c r="T226"/>
    </row>
    <row r="227" spans="3:20" x14ac:dyDescent="0.2">
      <c r="C227" s="1">
        <v>1151</v>
      </c>
      <c r="D227" s="2">
        <v>44314</v>
      </c>
      <c r="E227" s="1">
        <v>3400</v>
      </c>
      <c r="G227" s="1">
        <v>34</v>
      </c>
      <c r="H227" s="1">
        <v>1064</v>
      </c>
      <c r="I227" s="1">
        <v>29</v>
      </c>
      <c r="J227" s="1">
        <v>-2</v>
      </c>
      <c r="K227" s="1" t="str">
        <f t="shared" si="12"/>
        <v>purchase</v>
      </c>
      <c r="L227" s="7"/>
      <c r="N227" s="7"/>
      <c r="O227" s="27">
        <v>99</v>
      </c>
      <c r="P227" s="27">
        <v>48</v>
      </c>
      <c r="Q227" s="27">
        <v>48</v>
      </c>
      <c r="R227" s="27" t="s">
        <v>207</v>
      </c>
      <c r="T227"/>
    </row>
    <row r="228" spans="3:20" x14ac:dyDescent="0.2">
      <c r="C228" s="4">
        <v>1157</v>
      </c>
      <c r="D228" s="5">
        <v>44333</v>
      </c>
      <c r="E228" s="4">
        <v>3500</v>
      </c>
      <c r="G228" s="4">
        <v>35</v>
      </c>
      <c r="H228" s="4">
        <v>1089</v>
      </c>
      <c r="I228" s="4">
        <v>33</v>
      </c>
      <c r="J228" s="4">
        <v>-2</v>
      </c>
      <c r="K228" s="4" t="str">
        <f t="shared" si="12"/>
        <v>purchase</v>
      </c>
      <c r="L228" s="7"/>
      <c r="N228" s="7"/>
      <c r="O228" s="27">
        <v>100</v>
      </c>
      <c r="P228" s="27">
        <v>49</v>
      </c>
      <c r="Q228" s="27">
        <v>18</v>
      </c>
      <c r="R228" s="27" t="s">
        <v>223</v>
      </c>
      <c r="T228"/>
    </row>
    <row r="229" spans="3:20" x14ac:dyDescent="0.2">
      <c r="C229" s="1">
        <v>1160</v>
      </c>
      <c r="D229" s="2">
        <v>44334</v>
      </c>
      <c r="E229" s="1">
        <v>3600</v>
      </c>
      <c r="G229" s="1">
        <v>36</v>
      </c>
      <c r="H229" s="1">
        <v>1090</v>
      </c>
      <c r="I229" s="1">
        <v>8</v>
      </c>
      <c r="J229" s="1">
        <v>4</v>
      </c>
      <c r="K229" s="1" t="str">
        <f t="shared" si="12"/>
        <v>purchase</v>
      </c>
      <c r="L229" s="7"/>
      <c r="N229" s="7"/>
      <c r="O229" s="27">
        <v>101</v>
      </c>
      <c r="P229" s="27">
        <v>50</v>
      </c>
      <c r="Q229" s="27">
        <v>39</v>
      </c>
      <c r="R229" s="27" t="s">
        <v>189</v>
      </c>
      <c r="T229"/>
    </row>
    <row r="230" spans="3:20" x14ac:dyDescent="0.2">
      <c r="C230" s="4">
        <v>1168</v>
      </c>
      <c r="D230" s="5">
        <v>44334</v>
      </c>
      <c r="E230" s="4">
        <v>3700</v>
      </c>
      <c r="G230" s="4">
        <v>37</v>
      </c>
      <c r="H230" s="4">
        <v>1091</v>
      </c>
      <c r="I230" s="4">
        <v>11</v>
      </c>
      <c r="J230" s="4">
        <v>3</v>
      </c>
      <c r="K230" s="4" t="str">
        <f t="shared" si="12"/>
        <v>purchase</v>
      </c>
      <c r="L230" s="7"/>
      <c r="N230" s="7"/>
      <c r="O230" s="27">
        <v>102</v>
      </c>
      <c r="P230" s="27">
        <v>50</v>
      </c>
      <c r="Q230" s="27">
        <v>39</v>
      </c>
      <c r="R230" s="27" t="s">
        <v>190</v>
      </c>
      <c r="T230"/>
    </row>
    <row r="231" spans="3:20" x14ac:dyDescent="0.2">
      <c r="C231" s="1">
        <v>1169</v>
      </c>
      <c r="D231" s="2">
        <v>44334</v>
      </c>
      <c r="E231" s="1">
        <v>3800</v>
      </c>
      <c r="G231" s="4">
        <v>38</v>
      </c>
      <c r="H231" s="4">
        <v>1091</v>
      </c>
      <c r="I231" s="4">
        <v>12</v>
      </c>
      <c r="J231" s="4">
        <v>3</v>
      </c>
      <c r="K231" s="4" t="str">
        <f t="shared" si="12"/>
        <v>purchase</v>
      </c>
      <c r="L231" s="7"/>
      <c r="N231" s="7"/>
      <c r="O231" s="27">
        <v>103</v>
      </c>
      <c r="P231" s="27">
        <v>51</v>
      </c>
      <c r="Q231" s="27">
        <v>25</v>
      </c>
      <c r="R231" s="27" t="s">
        <v>230</v>
      </c>
      <c r="T231"/>
    </row>
    <row r="232" spans="3:20" x14ac:dyDescent="0.2">
      <c r="C232" s="4">
        <v>1170</v>
      </c>
      <c r="D232" s="5">
        <v>44334</v>
      </c>
      <c r="E232" s="4">
        <v>3900</v>
      </c>
      <c r="G232" s="1">
        <v>39</v>
      </c>
      <c r="H232" s="1">
        <v>1102</v>
      </c>
      <c r="I232" s="1">
        <v>26</v>
      </c>
      <c r="J232" s="1">
        <v>6</v>
      </c>
      <c r="K232" s="1" t="str">
        <f t="shared" si="12"/>
        <v>purchase</v>
      </c>
      <c r="L232" s="7"/>
      <c r="N232" s="7"/>
      <c r="O232" s="27">
        <v>104</v>
      </c>
      <c r="P232" s="27">
        <v>52</v>
      </c>
      <c r="Q232" s="27">
        <v>40</v>
      </c>
      <c r="R232" s="27" t="s">
        <v>96</v>
      </c>
      <c r="T232"/>
    </row>
    <row r="233" spans="3:20" x14ac:dyDescent="0.2">
      <c r="C233" s="1">
        <v>1171</v>
      </c>
      <c r="D233" s="2">
        <v>44334</v>
      </c>
      <c r="E233" s="1">
        <v>4000</v>
      </c>
      <c r="G233" s="4">
        <v>40</v>
      </c>
      <c r="H233" s="4">
        <v>1105</v>
      </c>
      <c r="I233" s="4">
        <v>13</v>
      </c>
      <c r="J233" s="4">
        <v>3</v>
      </c>
      <c r="K233" s="4" t="str">
        <f t="shared" si="12"/>
        <v>purchase</v>
      </c>
      <c r="L233" s="7"/>
      <c r="N233" s="7"/>
      <c r="O233" s="27">
        <v>105</v>
      </c>
      <c r="P233" s="27">
        <v>53</v>
      </c>
      <c r="Q233" s="27">
        <v>35</v>
      </c>
      <c r="R233" s="27" t="s">
        <v>181</v>
      </c>
      <c r="T233"/>
    </row>
    <row r="234" spans="3:20" x14ac:dyDescent="0.2">
      <c r="C234" s="4">
        <v>1173</v>
      </c>
      <c r="D234" s="5">
        <v>44334</v>
      </c>
      <c r="E234" s="4">
        <v>4100</v>
      </c>
      <c r="G234" s="1">
        <v>41</v>
      </c>
      <c r="H234" s="1">
        <v>1107</v>
      </c>
      <c r="I234" s="1">
        <v>26</v>
      </c>
      <c r="J234" s="1">
        <v>3</v>
      </c>
      <c r="K234" s="1" t="str">
        <f t="shared" si="12"/>
        <v>purchase</v>
      </c>
      <c r="L234" s="7"/>
      <c r="N234" s="7"/>
      <c r="O234" s="27">
        <v>106</v>
      </c>
      <c r="P234" s="27">
        <v>54</v>
      </c>
      <c r="Q234" s="27">
        <v>46</v>
      </c>
      <c r="R234" s="27" t="s">
        <v>199</v>
      </c>
      <c r="T234"/>
    </row>
    <row r="235" spans="3:20" x14ac:dyDescent="0.2">
      <c r="G235" s="4">
        <v>42</v>
      </c>
      <c r="H235" s="4">
        <v>1111</v>
      </c>
      <c r="I235" s="4">
        <v>28</v>
      </c>
      <c r="J235" s="4">
        <v>2</v>
      </c>
      <c r="K235" s="4" t="str">
        <f t="shared" si="12"/>
        <v>purchase</v>
      </c>
      <c r="L235" s="7"/>
      <c r="N235" s="7"/>
      <c r="O235" s="27">
        <v>107</v>
      </c>
      <c r="P235" s="27">
        <v>54</v>
      </c>
      <c r="Q235" s="27">
        <v>46</v>
      </c>
      <c r="R235" s="27" t="s">
        <v>200</v>
      </c>
      <c r="T235"/>
    </row>
    <row r="236" spans="3:20" x14ac:dyDescent="0.2">
      <c r="G236" s="4">
        <v>43</v>
      </c>
      <c r="H236" s="4">
        <v>1111</v>
      </c>
      <c r="I236" s="4">
        <v>43</v>
      </c>
      <c r="J236" s="4">
        <v>-1</v>
      </c>
      <c r="K236" s="4" t="s">
        <v>366</v>
      </c>
      <c r="L236" s="7"/>
      <c r="N236" s="7"/>
      <c r="O236" s="27">
        <v>108</v>
      </c>
      <c r="P236" s="27">
        <v>55</v>
      </c>
      <c r="Q236" s="27">
        <v>47</v>
      </c>
      <c r="R236" s="27" t="s">
        <v>201</v>
      </c>
      <c r="T236"/>
    </row>
    <row r="237" spans="3:20" x14ac:dyDescent="0.2">
      <c r="G237" s="4">
        <v>44</v>
      </c>
      <c r="H237" s="4">
        <v>1111</v>
      </c>
      <c r="I237" s="4">
        <v>43</v>
      </c>
      <c r="J237" s="4">
        <v>1</v>
      </c>
      <c r="K237" s="4" t="s">
        <v>366</v>
      </c>
      <c r="L237" s="7"/>
      <c r="N237" s="7"/>
      <c r="O237" s="27">
        <v>109</v>
      </c>
      <c r="P237" s="27">
        <v>55</v>
      </c>
      <c r="Q237" s="27">
        <v>47</v>
      </c>
      <c r="R237" s="27" t="s">
        <v>202</v>
      </c>
      <c r="T237"/>
    </row>
    <row r="238" spans="3:20" x14ac:dyDescent="0.2">
      <c r="G238" s="1">
        <v>45</v>
      </c>
      <c r="H238" s="1">
        <v>1114</v>
      </c>
      <c r="I238" s="1">
        <v>27</v>
      </c>
      <c r="J238" s="1">
        <v>2</v>
      </c>
      <c r="K238" s="1" t="str">
        <f t="shared" si="12"/>
        <v>purchase</v>
      </c>
      <c r="L238" s="7"/>
      <c r="N238" s="7"/>
      <c r="O238" s="27">
        <v>110</v>
      </c>
      <c r="P238" s="27">
        <v>55</v>
      </c>
      <c r="Q238" s="27">
        <v>47</v>
      </c>
      <c r="R238" s="27" t="s">
        <v>203</v>
      </c>
      <c r="T238"/>
    </row>
    <row r="239" spans="3:20" x14ac:dyDescent="0.2">
      <c r="G239" s="4">
        <v>46</v>
      </c>
      <c r="H239" s="4">
        <v>1117</v>
      </c>
      <c r="I239" s="4">
        <v>18</v>
      </c>
      <c r="J239" s="4">
        <v>-1</v>
      </c>
      <c r="K239" s="4" t="s">
        <v>366</v>
      </c>
      <c r="L239" s="7"/>
      <c r="N239" s="7"/>
      <c r="O239" s="27">
        <v>111</v>
      </c>
      <c r="P239" s="27">
        <v>55</v>
      </c>
      <c r="Q239" s="27">
        <v>47</v>
      </c>
      <c r="R239" s="27" t="s">
        <v>204</v>
      </c>
      <c r="T239"/>
    </row>
    <row r="240" spans="3:20" x14ac:dyDescent="0.2">
      <c r="G240" s="4">
        <v>47</v>
      </c>
      <c r="H240" s="4">
        <v>1117</v>
      </c>
      <c r="I240" s="4">
        <v>18</v>
      </c>
      <c r="J240" s="4">
        <v>1</v>
      </c>
      <c r="K240" s="4" t="s">
        <v>366</v>
      </c>
      <c r="L240" s="7"/>
      <c r="N240" s="7"/>
      <c r="O240" s="27">
        <v>112</v>
      </c>
      <c r="P240" s="27">
        <v>56</v>
      </c>
      <c r="Q240" s="27">
        <v>1</v>
      </c>
      <c r="R240" s="27" t="s">
        <v>105</v>
      </c>
      <c r="T240"/>
    </row>
    <row r="241" spans="7:20" x14ac:dyDescent="0.2">
      <c r="G241" s="4">
        <v>48</v>
      </c>
      <c r="H241" s="4">
        <v>1117</v>
      </c>
      <c r="I241" s="4">
        <v>48</v>
      </c>
      <c r="J241" s="4">
        <v>2</v>
      </c>
      <c r="K241" s="4" t="str">
        <f t="shared" si="12"/>
        <v>purchase</v>
      </c>
      <c r="L241" s="7"/>
      <c r="N241" s="7"/>
      <c r="O241" s="27">
        <v>113</v>
      </c>
      <c r="P241" s="27">
        <v>56</v>
      </c>
      <c r="Q241" s="27">
        <v>1</v>
      </c>
      <c r="R241" s="27" t="s">
        <v>124</v>
      </c>
      <c r="T241"/>
    </row>
    <row r="242" spans="7:20" x14ac:dyDescent="0.2">
      <c r="G242" s="1">
        <v>49</v>
      </c>
      <c r="H242" s="1">
        <v>1119</v>
      </c>
      <c r="I242" s="1">
        <v>18</v>
      </c>
      <c r="J242" s="1">
        <v>1</v>
      </c>
      <c r="K242" s="1" t="str">
        <f t="shared" si="12"/>
        <v>purchase</v>
      </c>
      <c r="L242" s="7"/>
      <c r="N242" s="7"/>
      <c r="O242" s="27">
        <v>114</v>
      </c>
      <c r="P242" s="27">
        <v>57</v>
      </c>
      <c r="Q242" s="27">
        <v>41</v>
      </c>
      <c r="R242" s="27" t="s">
        <v>191</v>
      </c>
      <c r="T242"/>
    </row>
    <row r="243" spans="7:20" x14ac:dyDescent="0.2">
      <c r="G243" s="1">
        <v>50</v>
      </c>
      <c r="H243" s="1">
        <v>1119</v>
      </c>
      <c r="I243" s="1">
        <v>39</v>
      </c>
      <c r="J243" s="1">
        <v>2</v>
      </c>
      <c r="K243" s="1" t="str">
        <f t="shared" si="12"/>
        <v>purchase</v>
      </c>
      <c r="L243" s="7"/>
      <c r="N243" s="7"/>
      <c r="O243" s="27">
        <v>115</v>
      </c>
      <c r="P243" s="27">
        <v>58</v>
      </c>
      <c r="Q243" s="27">
        <v>4</v>
      </c>
      <c r="R243" s="27" t="s">
        <v>209</v>
      </c>
      <c r="T243"/>
    </row>
    <row r="244" spans="7:20" x14ac:dyDescent="0.2">
      <c r="G244" s="4">
        <v>51</v>
      </c>
      <c r="H244" s="4">
        <v>1150</v>
      </c>
      <c r="I244" s="4">
        <v>25</v>
      </c>
      <c r="J244" s="4">
        <v>1</v>
      </c>
      <c r="K244" s="4" t="str">
        <f t="shared" si="12"/>
        <v>purchase</v>
      </c>
      <c r="L244" s="7"/>
      <c r="N244" s="7"/>
      <c r="O244" s="27">
        <v>116</v>
      </c>
      <c r="P244" s="27">
        <v>59</v>
      </c>
      <c r="Q244" s="27">
        <v>3</v>
      </c>
      <c r="R244" s="27" t="s">
        <v>208</v>
      </c>
      <c r="T244"/>
    </row>
    <row r="245" spans="7:20" x14ac:dyDescent="0.2">
      <c r="G245" s="1">
        <v>52</v>
      </c>
      <c r="H245" s="1">
        <v>1151</v>
      </c>
      <c r="I245" s="1">
        <v>40</v>
      </c>
      <c r="J245" s="1">
        <v>1</v>
      </c>
      <c r="K245" s="1" t="str">
        <f t="shared" si="12"/>
        <v>purchase</v>
      </c>
      <c r="L245" s="7"/>
      <c r="N245" s="7"/>
      <c r="O245" s="27">
        <v>117</v>
      </c>
      <c r="P245" s="27">
        <v>60</v>
      </c>
      <c r="Q245" s="27">
        <v>2</v>
      </c>
      <c r="R245" s="27" t="s">
        <v>125</v>
      </c>
      <c r="T245"/>
    </row>
    <row r="246" spans="7:20" x14ac:dyDescent="0.2">
      <c r="G246" s="4">
        <v>53</v>
      </c>
      <c r="H246" s="4">
        <v>1157</v>
      </c>
      <c r="I246" s="4">
        <v>35</v>
      </c>
      <c r="J246" s="4">
        <v>1</v>
      </c>
      <c r="K246" s="4" t="str">
        <f t="shared" si="12"/>
        <v>purchase</v>
      </c>
      <c r="L246" s="7"/>
      <c r="N246" s="7"/>
      <c r="O246" s="27">
        <v>118</v>
      </c>
      <c r="P246" s="27">
        <v>60</v>
      </c>
      <c r="Q246" s="27">
        <v>2</v>
      </c>
      <c r="R246" s="27" t="s">
        <v>126</v>
      </c>
      <c r="T246"/>
    </row>
    <row r="247" spans="7:20" x14ac:dyDescent="0.2">
      <c r="G247" s="1">
        <v>54</v>
      </c>
      <c r="H247" s="1">
        <v>1160</v>
      </c>
      <c r="I247" s="1">
        <v>46</v>
      </c>
      <c r="J247" s="1">
        <v>2</v>
      </c>
      <c r="K247" s="1" t="str">
        <f t="shared" si="12"/>
        <v>purchase</v>
      </c>
      <c r="L247" s="7"/>
      <c r="N247" s="7"/>
      <c r="O247" s="27">
        <v>119</v>
      </c>
      <c r="P247" s="27">
        <v>60</v>
      </c>
      <c r="Q247" s="27">
        <v>2</v>
      </c>
      <c r="R247" s="27" t="s">
        <v>127</v>
      </c>
      <c r="T247"/>
    </row>
    <row r="248" spans="7:20" x14ac:dyDescent="0.2">
      <c r="G248" s="1">
        <v>55</v>
      </c>
      <c r="H248" s="1">
        <v>1160</v>
      </c>
      <c r="I248" s="1">
        <v>47</v>
      </c>
      <c r="J248" s="1">
        <v>4</v>
      </c>
      <c r="K248" s="1" t="str">
        <f t="shared" si="12"/>
        <v>purchase</v>
      </c>
      <c r="L248" s="7"/>
      <c r="N248" s="7"/>
      <c r="O248" s="27">
        <v>120</v>
      </c>
      <c r="P248" s="27">
        <v>60</v>
      </c>
      <c r="Q248" s="27">
        <v>2</v>
      </c>
      <c r="R248" s="27" t="s">
        <v>128</v>
      </c>
      <c r="T248"/>
    </row>
    <row r="249" spans="7:20" x14ac:dyDescent="0.2">
      <c r="G249" s="4">
        <v>56</v>
      </c>
      <c r="H249" s="4">
        <v>1168</v>
      </c>
      <c r="I249" s="4">
        <v>1</v>
      </c>
      <c r="J249" s="4">
        <v>2</v>
      </c>
      <c r="K249" s="4" t="str">
        <f t="shared" si="12"/>
        <v>purchase</v>
      </c>
      <c r="L249" s="7"/>
      <c r="R249"/>
      <c r="S249"/>
      <c r="T249"/>
    </row>
    <row r="250" spans="7:20" x14ac:dyDescent="0.2">
      <c r="G250" s="1">
        <v>57</v>
      </c>
      <c r="H250" s="1">
        <v>1169</v>
      </c>
      <c r="I250" s="1">
        <v>41</v>
      </c>
      <c r="J250" s="1">
        <v>1</v>
      </c>
      <c r="K250" s="1" t="str">
        <f t="shared" si="12"/>
        <v>purchase</v>
      </c>
      <c r="L250" s="7"/>
      <c r="R250"/>
      <c r="S250"/>
      <c r="T250"/>
    </row>
    <row r="251" spans="7:20" x14ac:dyDescent="0.2">
      <c r="G251" s="4">
        <v>58</v>
      </c>
      <c r="H251" s="4">
        <v>1170</v>
      </c>
      <c r="I251" s="4">
        <v>4</v>
      </c>
      <c r="J251" s="4">
        <v>1</v>
      </c>
      <c r="K251" s="4" t="str">
        <f t="shared" si="12"/>
        <v>purchase</v>
      </c>
      <c r="L251" s="7"/>
      <c r="R251"/>
      <c r="S251"/>
      <c r="T251"/>
    </row>
    <row r="252" spans="7:20" x14ac:dyDescent="0.2">
      <c r="G252" s="1">
        <v>59</v>
      </c>
      <c r="H252" s="1">
        <v>1171</v>
      </c>
      <c r="I252" s="1">
        <v>3</v>
      </c>
      <c r="J252" s="1">
        <v>1</v>
      </c>
      <c r="K252" s="1" t="str">
        <f t="shared" si="12"/>
        <v>purchase</v>
      </c>
      <c r="L252" s="7"/>
      <c r="R252"/>
      <c r="S252"/>
      <c r="T252"/>
    </row>
    <row r="253" spans="7:20" x14ac:dyDescent="0.2">
      <c r="G253" s="4">
        <v>60</v>
      </c>
      <c r="H253" s="4">
        <v>1173</v>
      </c>
      <c r="I253" s="4">
        <v>2</v>
      </c>
      <c r="J253" s="4">
        <v>4</v>
      </c>
      <c r="K253" s="4" t="str">
        <f t="shared" si="12"/>
        <v>purchase</v>
      </c>
      <c r="R253"/>
      <c r="S253"/>
      <c r="T253"/>
    </row>
    <row r="254" spans="7:20" x14ac:dyDescent="0.2">
      <c r="R254"/>
      <c r="S254"/>
      <c r="T254"/>
    </row>
    <row r="255" spans="7:20" x14ac:dyDescent="0.2">
      <c r="R255"/>
      <c r="S255"/>
      <c r="T255"/>
    </row>
    <row r="256" spans="7:20" x14ac:dyDescent="0.2">
      <c r="M256"/>
      <c r="N256" s="7"/>
      <c r="O256" s="7"/>
      <c r="R256"/>
      <c r="S256"/>
      <c r="T256"/>
    </row>
    <row r="257" spans="13:20" x14ac:dyDescent="0.2">
      <c r="M257"/>
      <c r="N257" s="7"/>
      <c r="O257" s="7"/>
      <c r="R257"/>
      <c r="S257"/>
      <c r="T257"/>
    </row>
    <row r="258" spans="13:20" x14ac:dyDescent="0.2">
      <c r="M258"/>
      <c r="N258" s="7"/>
      <c r="O258" s="7"/>
      <c r="R258"/>
      <c r="S258"/>
      <c r="T258"/>
    </row>
    <row r="259" spans="13:20" x14ac:dyDescent="0.2">
      <c r="M259"/>
      <c r="N259" s="7"/>
      <c r="O259" s="7"/>
      <c r="R259"/>
      <c r="S259"/>
      <c r="T259"/>
    </row>
    <row r="260" spans="13:20" x14ac:dyDescent="0.2">
      <c r="M260"/>
      <c r="N260" s="7"/>
      <c r="O260" s="7"/>
      <c r="R260"/>
      <c r="S260"/>
      <c r="T260"/>
    </row>
    <row r="261" spans="13:20" x14ac:dyDescent="0.2">
      <c r="M261"/>
      <c r="N261" s="7"/>
      <c r="O261" s="7"/>
      <c r="R261"/>
      <c r="S261"/>
      <c r="T261"/>
    </row>
    <row r="262" spans="13:20" x14ac:dyDescent="0.2">
      <c r="M262"/>
      <c r="N262" s="7"/>
      <c r="O262" s="7"/>
      <c r="R262"/>
      <c r="S262"/>
      <c r="T262"/>
    </row>
    <row r="263" spans="13:20" x14ac:dyDescent="0.2">
      <c r="M263"/>
      <c r="N263" s="7"/>
      <c r="O263" s="7"/>
      <c r="R263"/>
      <c r="S263"/>
      <c r="T263"/>
    </row>
    <row r="264" spans="13:20" x14ac:dyDescent="0.2">
      <c r="M264"/>
      <c r="N264" s="7"/>
      <c r="O264" s="7"/>
      <c r="R264"/>
      <c r="S264"/>
      <c r="T264"/>
    </row>
    <row r="265" spans="13:20" x14ac:dyDescent="0.2">
      <c r="M265"/>
      <c r="N265" s="7"/>
      <c r="O265" s="7"/>
      <c r="R265"/>
      <c r="S265"/>
      <c r="T265"/>
    </row>
    <row r="266" spans="13:20" x14ac:dyDescent="0.2">
      <c r="M266"/>
      <c r="N266" s="7"/>
      <c r="O266" s="7"/>
      <c r="R266"/>
      <c r="S266"/>
      <c r="T266"/>
    </row>
    <row r="267" spans="13:20" x14ac:dyDescent="0.2">
      <c r="M267"/>
      <c r="N267" s="7"/>
      <c r="O267" s="7"/>
      <c r="R267"/>
      <c r="S267"/>
      <c r="T267"/>
    </row>
    <row r="268" spans="13:20" x14ac:dyDescent="0.2">
      <c r="M268"/>
      <c r="N268" s="7"/>
      <c r="O268" s="7"/>
      <c r="R268"/>
      <c r="S268"/>
      <c r="T268"/>
    </row>
    <row r="269" spans="13:20" x14ac:dyDescent="0.2">
      <c r="M269"/>
      <c r="N269" s="7"/>
      <c r="O269" s="7"/>
      <c r="R269"/>
      <c r="S269"/>
      <c r="T269"/>
    </row>
    <row r="270" spans="13:20" x14ac:dyDescent="0.2">
      <c r="M270"/>
      <c r="N270" s="7"/>
      <c r="O270" s="7"/>
      <c r="R270"/>
      <c r="S270"/>
      <c r="T270"/>
    </row>
    <row r="271" spans="13:20" x14ac:dyDescent="0.2">
      <c r="M271"/>
      <c r="N271" s="7"/>
      <c r="O271" s="7"/>
      <c r="R271"/>
      <c r="S271"/>
      <c r="T271"/>
    </row>
    <row r="272" spans="13:20" x14ac:dyDescent="0.2">
      <c r="M272"/>
      <c r="N272" s="7"/>
      <c r="O272" s="7"/>
      <c r="R272"/>
      <c r="S272"/>
      <c r="T272"/>
    </row>
    <row r="273" spans="13:20" x14ac:dyDescent="0.2">
      <c r="M273"/>
      <c r="N273" s="7"/>
      <c r="O273" s="7"/>
      <c r="R273"/>
      <c r="S273"/>
      <c r="T273"/>
    </row>
    <row r="274" spans="13:20" x14ac:dyDescent="0.2">
      <c r="M274"/>
      <c r="N274" s="7"/>
      <c r="O274" s="7"/>
      <c r="R274"/>
      <c r="S274"/>
      <c r="T274"/>
    </row>
    <row r="275" spans="13:20" x14ac:dyDescent="0.2">
      <c r="M275"/>
      <c r="N275" s="7"/>
      <c r="O275" s="7"/>
      <c r="R275"/>
      <c r="S275"/>
      <c r="T275"/>
    </row>
    <row r="276" spans="13:20" x14ac:dyDescent="0.2">
      <c r="M276"/>
      <c r="N276" s="7"/>
      <c r="O276" s="7"/>
      <c r="R276"/>
      <c r="S276"/>
      <c r="T276"/>
    </row>
    <row r="277" spans="13:20" x14ac:dyDescent="0.2">
      <c r="M277"/>
      <c r="N277" s="7"/>
      <c r="O277" s="7"/>
      <c r="R277"/>
      <c r="S277"/>
      <c r="T277"/>
    </row>
    <row r="278" spans="13:20" x14ac:dyDescent="0.2">
      <c r="M278"/>
      <c r="N278" s="7"/>
      <c r="O278" s="7"/>
      <c r="R278"/>
      <c r="S278"/>
      <c r="T278"/>
    </row>
    <row r="279" spans="13:20" x14ac:dyDescent="0.2">
      <c r="M279"/>
      <c r="N279" s="7"/>
      <c r="O279" s="7"/>
      <c r="R279"/>
      <c r="S279"/>
      <c r="T279"/>
    </row>
    <row r="280" spans="13:20" x14ac:dyDescent="0.2">
      <c r="M280"/>
      <c r="N280" s="7"/>
      <c r="O280" s="7"/>
      <c r="R280"/>
      <c r="S280"/>
      <c r="T280"/>
    </row>
    <row r="281" spans="13:20" x14ac:dyDescent="0.2">
      <c r="M281"/>
      <c r="N281" s="7"/>
      <c r="O281" s="7"/>
      <c r="R281"/>
      <c r="S281"/>
      <c r="T281"/>
    </row>
    <row r="282" spans="13:20" x14ac:dyDescent="0.2">
      <c r="M282"/>
      <c r="N282" s="7"/>
      <c r="O282" s="7"/>
      <c r="R282"/>
      <c r="S282"/>
      <c r="T282"/>
    </row>
    <row r="283" spans="13:20" x14ac:dyDescent="0.2">
      <c r="M283"/>
      <c r="N283" s="7"/>
      <c r="O283" s="7"/>
      <c r="R283"/>
      <c r="S283"/>
      <c r="T283"/>
    </row>
    <row r="284" spans="13:20" x14ac:dyDescent="0.2">
      <c r="M284"/>
      <c r="N284" s="7"/>
      <c r="O284" s="7"/>
      <c r="R284"/>
      <c r="S284"/>
      <c r="T284"/>
    </row>
    <row r="285" spans="13:20" x14ac:dyDescent="0.2">
      <c r="M285"/>
      <c r="N285" s="7"/>
      <c r="O285" s="7"/>
      <c r="R285"/>
      <c r="S285"/>
      <c r="T285"/>
    </row>
    <row r="286" spans="13:20" x14ac:dyDescent="0.2">
      <c r="M286"/>
      <c r="N286" s="7"/>
      <c r="O286" s="7"/>
      <c r="R286"/>
      <c r="S286"/>
      <c r="T286"/>
    </row>
    <row r="287" spans="13:20" x14ac:dyDescent="0.2">
      <c r="M287"/>
      <c r="N287" s="7"/>
      <c r="O287" s="7"/>
      <c r="R287"/>
      <c r="S287"/>
      <c r="T287"/>
    </row>
    <row r="288" spans="13:20" x14ac:dyDescent="0.2">
      <c r="M288"/>
      <c r="N288" s="7"/>
      <c r="O288" s="7"/>
      <c r="R288"/>
      <c r="S288"/>
      <c r="T288"/>
    </row>
    <row r="289" spans="13:20" x14ac:dyDescent="0.2">
      <c r="M289"/>
      <c r="N289" s="7"/>
      <c r="O289" s="7"/>
      <c r="R289"/>
      <c r="S289"/>
      <c r="T289"/>
    </row>
    <row r="290" spans="13:20" x14ac:dyDescent="0.2">
      <c r="M290"/>
      <c r="N290" s="7"/>
      <c r="O290" s="7"/>
      <c r="R290"/>
      <c r="S290"/>
      <c r="T290"/>
    </row>
    <row r="291" spans="13:20" x14ac:dyDescent="0.2">
      <c r="M291"/>
      <c r="N291" s="7"/>
      <c r="O291" s="7"/>
      <c r="R291"/>
      <c r="S291"/>
      <c r="T291"/>
    </row>
    <row r="292" spans="13:20" x14ac:dyDescent="0.2">
      <c r="M292"/>
      <c r="N292" s="7"/>
      <c r="O292" s="7"/>
      <c r="R292"/>
      <c r="S292"/>
      <c r="T292"/>
    </row>
    <row r="293" spans="13:20" x14ac:dyDescent="0.2">
      <c r="M293"/>
      <c r="N293" s="7"/>
      <c r="O293" s="7"/>
      <c r="R293"/>
      <c r="S293"/>
      <c r="T293"/>
    </row>
    <row r="294" spans="13:20" x14ac:dyDescent="0.2">
      <c r="M294"/>
      <c r="N294" s="7"/>
      <c r="O294" s="7"/>
      <c r="R294"/>
      <c r="S294"/>
      <c r="T294"/>
    </row>
    <row r="295" spans="13:20" x14ac:dyDescent="0.2">
      <c r="M295"/>
      <c r="N295" s="7"/>
      <c r="O295" s="7"/>
      <c r="R295"/>
      <c r="S295"/>
      <c r="T295"/>
    </row>
    <row r="296" spans="13:20" x14ac:dyDescent="0.2">
      <c r="M296"/>
      <c r="N296" s="7"/>
      <c r="O296" s="7"/>
      <c r="R296"/>
      <c r="S296"/>
      <c r="T296"/>
    </row>
    <row r="297" spans="13:20" x14ac:dyDescent="0.2">
      <c r="M297"/>
      <c r="N297" s="7"/>
      <c r="O297" s="7"/>
      <c r="R297"/>
      <c r="S297"/>
      <c r="T297"/>
    </row>
    <row r="298" spans="13:20" x14ac:dyDescent="0.2">
      <c r="M298"/>
      <c r="N298" s="7"/>
      <c r="O298" s="7"/>
      <c r="R298"/>
      <c r="S298"/>
      <c r="T298"/>
    </row>
    <row r="299" spans="13:20" x14ac:dyDescent="0.2">
      <c r="M299"/>
      <c r="N299" s="7"/>
      <c r="O299" s="7"/>
      <c r="R299"/>
      <c r="S299"/>
      <c r="T299"/>
    </row>
    <row r="300" spans="13:20" x14ac:dyDescent="0.2">
      <c r="M300"/>
      <c r="N300" s="7"/>
      <c r="O300" s="7"/>
      <c r="R300"/>
      <c r="S300"/>
      <c r="T300"/>
    </row>
    <row r="301" spans="13:20" x14ac:dyDescent="0.2">
      <c r="M301"/>
      <c r="N301" s="7"/>
      <c r="O301" s="7"/>
      <c r="R301"/>
      <c r="S301"/>
      <c r="T301"/>
    </row>
    <row r="302" spans="13:20" x14ac:dyDescent="0.2">
      <c r="M302"/>
      <c r="N302" s="7"/>
      <c r="O302" s="7"/>
      <c r="R302"/>
      <c r="S302"/>
      <c r="T302"/>
    </row>
    <row r="303" spans="13:20" x14ac:dyDescent="0.2">
      <c r="M303"/>
      <c r="N303" s="7"/>
      <c r="O303" s="7"/>
      <c r="R303"/>
      <c r="S303"/>
      <c r="T303"/>
    </row>
    <row r="304" spans="13:20" x14ac:dyDescent="0.2">
      <c r="M304"/>
      <c r="N304" s="7"/>
      <c r="O304" s="7"/>
      <c r="R304"/>
      <c r="S304"/>
      <c r="T304"/>
    </row>
    <row r="305" spans="13:20" x14ac:dyDescent="0.2">
      <c r="M305"/>
      <c r="N305" s="7"/>
      <c r="O305" s="7"/>
      <c r="R305"/>
      <c r="S305"/>
      <c r="T305"/>
    </row>
    <row r="306" spans="13:20" x14ac:dyDescent="0.2">
      <c r="M306"/>
      <c r="N306" s="7"/>
      <c r="O306" s="7"/>
      <c r="R306"/>
      <c r="S306"/>
      <c r="T306"/>
    </row>
    <row r="307" spans="13:20" x14ac:dyDescent="0.2">
      <c r="M307"/>
      <c r="N307" s="7"/>
      <c r="O307" s="7"/>
      <c r="R307"/>
      <c r="S307"/>
      <c r="T307"/>
    </row>
    <row r="308" spans="13:20" x14ac:dyDescent="0.2">
      <c r="M308"/>
      <c r="N308" s="7"/>
      <c r="O308" s="7"/>
      <c r="R308"/>
      <c r="S308"/>
      <c r="T308"/>
    </row>
    <row r="309" spans="13:20" x14ac:dyDescent="0.2">
      <c r="M309"/>
      <c r="N309" s="7"/>
      <c r="O309" s="7"/>
      <c r="R309"/>
      <c r="S309"/>
      <c r="T309"/>
    </row>
    <row r="310" spans="13:20" x14ac:dyDescent="0.2">
      <c r="M310"/>
      <c r="N310" s="7"/>
      <c r="O310" s="7"/>
      <c r="R310"/>
      <c r="S310"/>
      <c r="T310"/>
    </row>
    <row r="311" spans="13:20" x14ac:dyDescent="0.2">
      <c r="M311"/>
      <c r="N311" s="7"/>
      <c r="O311" s="7"/>
      <c r="R311"/>
      <c r="S311"/>
      <c r="T311"/>
    </row>
    <row r="312" spans="13:20" x14ac:dyDescent="0.2">
      <c r="M312"/>
      <c r="N312" s="7"/>
      <c r="O312" s="7"/>
      <c r="R312"/>
      <c r="S312"/>
      <c r="T312"/>
    </row>
    <row r="313" spans="13:20" x14ac:dyDescent="0.2">
      <c r="M313"/>
      <c r="N313" s="7"/>
      <c r="O313" s="7"/>
      <c r="R313"/>
      <c r="S313"/>
      <c r="T313"/>
    </row>
    <row r="314" spans="13:20" x14ac:dyDescent="0.2">
      <c r="M314"/>
      <c r="N314" s="7"/>
      <c r="O314" s="7"/>
      <c r="R314"/>
      <c r="S314"/>
      <c r="T314"/>
    </row>
    <row r="315" spans="13:20" x14ac:dyDescent="0.2">
      <c r="M315"/>
      <c r="N315" s="7"/>
      <c r="O315" s="7"/>
      <c r="R315"/>
      <c r="S315"/>
      <c r="T315"/>
    </row>
    <row r="316" spans="13:20" x14ac:dyDescent="0.2">
      <c r="M316"/>
      <c r="N316" s="7"/>
      <c r="O316" s="7"/>
      <c r="R316"/>
      <c r="S316"/>
      <c r="T316"/>
    </row>
  </sheetData>
  <autoFilter ref="B2:R122" xr:uid="{25EB766A-7385-41B7-919F-3BC239029209}"/>
  <sortState xmlns:xlrd2="http://schemas.microsoft.com/office/spreadsheetml/2017/richdata2" ref="N129:P248">
    <sortCondition ref="N129:N248"/>
  </sortState>
  <mergeCells count="7">
    <mergeCell ref="O125:R126"/>
    <mergeCell ref="G190:K191"/>
    <mergeCell ref="L141:M142"/>
    <mergeCell ref="C190:E191"/>
    <mergeCell ref="D181:H182"/>
    <mergeCell ref="L125:M126"/>
    <mergeCell ref="D125:J1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1808-8F22-EA4F-8FF0-888A154E268F}">
  <dimension ref="B2:X184"/>
  <sheetViews>
    <sheetView topLeftCell="A16" zoomScale="75" zoomScaleNormal="100" workbookViewId="0">
      <selection activeCell="G64" sqref="G64:K65"/>
    </sheetView>
  </sheetViews>
  <sheetFormatPr baseColWidth="10" defaultColWidth="9.1640625" defaultRowHeight="15" x14ac:dyDescent="0.2"/>
  <cols>
    <col min="1" max="1" width="11.5" bestFit="1" customWidth="1"/>
    <col min="2" max="2" width="12.83203125" bestFit="1" customWidth="1"/>
    <col min="3" max="3" width="14.33203125" bestFit="1" customWidth="1"/>
    <col min="4" max="4" width="16" bestFit="1" customWidth="1"/>
    <col min="5" max="5" width="12.1640625" bestFit="1" customWidth="1"/>
    <col min="6" max="6" width="15.6640625" bestFit="1" customWidth="1"/>
    <col min="7" max="7" width="17" bestFit="1" customWidth="1"/>
    <col min="8" max="8" width="31.5" bestFit="1" customWidth="1"/>
    <col min="9" max="9" width="16.83203125" bestFit="1" customWidth="1"/>
    <col min="10" max="10" width="15.5" bestFit="1" customWidth="1"/>
    <col min="11" max="11" width="18.6640625" bestFit="1" customWidth="1"/>
    <col min="12" max="12" width="18" bestFit="1" customWidth="1"/>
    <col min="13" max="13" width="21.33203125" style="7" bestFit="1" customWidth="1"/>
    <col min="14" max="14" width="15.6640625" bestFit="1" customWidth="1"/>
    <col min="15" max="15" width="14.6640625" bestFit="1" customWidth="1"/>
    <col min="16" max="16" width="15.1640625" bestFit="1" customWidth="1"/>
    <col min="17" max="17" width="17.5" customWidth="1"/>
    <col min="18" max="18" width="7.5" bestFit="1" customWidth="1"/>
    <col min="19" max="19" width="16.1640625" style="7" bestFit="1" customWidth="1"/>
    <col min="20" max="20" width="16.6640625" style="7" bestFit="1" customWidth="1"/>
    <col min="21" max="21" width="2.83203125" customWidth="1"/>
    <col min="22" max="22" width="12" bestFit="1" customWidth="1"/>
    <col min="23" max="23" width="16.83203125" bestFit="1" customWidth="1"/>
    <col min="24" max="24" width="2.83203125" customWidth="1"/>
    <col min="25" max="25" width="11.1640625" bestFit="1" customWidth="1"/>
    <col min="26" max="26" width="15.33203125" bestFit="1" customWidth="1"/>
    <col min="27" max="27" width="2.83203125" customWidth="1"/>
    <col min="28" max="28" width="6.83203125" bestFit="1" customWidth="1"/>
    <col min="29" max="29" width="5" bestFit="1" customWidth="1"/>
    <col min="30" max="30" width="7.5" bestFit="1" customWidth="1"/>
    <col min="31" max="31" width="16.1640625" bestFit="1" customWidth="1"/>
    <col min="32" max="32" width="15" bestFit="1" customWidth="1"/>
  </cols>
  <sheetData>
    <row r="2" spans="2:17" s="18" customFormat="1" ht="15" customHeight="1" x14ac:dyDescent="0.2">
      <c r="B2" s="49" t="s">
        <v>326</v>
      </c>
      <c r="C2" s="49"/>
      <c r="D2" s="49"/>
      <c r="E2" s="49"/>
      <c r="F2" s="49"/>
      <c r="G2" s="49"/>
      <c r="H2" s="49"/>
      <c r="J2" s="50" t="s">
        <v>261</v>
      </c>
      <c r="K2" s="50"/>
      <c r="L2" s="50"/>
      <c r="M2" s="50"/>
      <c r="N2" s="50"/>
      <c r="O2" s="47"/>
      <c r="P2" s="49" t="s">
        <v>327</v>
      </c>
      <c r="Q2" s="49"/>
    </row>
    <row r="3" spans="2:17" s="42" customFormat="1" ht="15" customHeight="1" x14ac:dyDescent="0.2">
      <c r="B3" s="49"/>
      <c r="C3" s="49"/>
      <c r="D3" s="49"/>
      <c r="E3" s="49"/>
      <c r="F3" s="49"/>
      <c r="G3" s="49"/>
      <c r="H3" s="49"/>
      <c r="J3" s="50"/>
      <c r="K3" s="50"/>
      <c r="L3" s="50"/>
      <c r="M3" s="50"/>
      <c r="N3" s="50"/>
      <c r="O3" s="47"/>
      <c r="P3" s="49"/>
      <c r="Q3" s="49"/>
    </row>
    <row r="4" spans="2:17" x14ac:dyDescent="0.2">
      <c r="M4"/>
      <c r="Q4" s="7"/>
    </row>
    <row r="5" spans="2:17" x14ac:dyDescent="0.2">
      <c r="B5" s="21" t="s">
        <v>254</v>
      </c>
      <c r="C5" s="21" t="s">
        <v>356</v>
      </c>
      <c r="D5" s="21" t="s">
        <v>300</v>
      </c>
      <c r="E5" s="21" t="s">
        <v>299</v>
      </c>
      <c r="F5" s="21" t="s">
        <v>258</v>
      </c>
      <c r="G5" s="21" t="s">
        <v>259</v>
      </c>
      <c r="H5" s="20" t="s">
        <v>261</v>
      </c>
      <c r="J5" s="25" t="s">
        <v>347</v>
      </c>
      <c r="K5" s="25" t="s">
        <v>254</v>
      </c>
      <c r="L5" s="25" t="s">
        <v>261</v>
      </c>
      <c r="M5" s="25" t="s">
        <v>348</v>
      </c>
      <c r="N5" s="25" t="s">
        <v>349</v>
      </c>
      <c r="P5" s="21" t="s">
        <v>356</v>
      </c>
      <c r="Q5" s="21" t="s">
        <v>355</v>
      </c>
    </row>
    <row r="6" spans="2:17" x14ac:dyDescent="0.2">
      <c r="B6" s="21">
        <v>1</v>
      </c>
      <c r="C6" s="21">
        <v>1</v>
      </c>
      <c r="D6" s="21" t="s">
        <v>314</v>
      </c>
      <c r="E6" s="21">
        <v>7</v>
      </c>
      <c r="F6" s="21" t="s">
        <v>104</v>
      </c>
      <c r="G6" s="22">
        <v>2260</v>
      </c>
      <c r="H6" s="21">
        <v>264.74</v>
      </c>
      <c r="J6" s="27">
        <v>1</v>
      </c>
      <c r="K6" s="27">
        <v>1</v>
      </c>
      <c r="L6" s="27">
        <v>264.74</v>
      </c>
      <c r="M6" s="28">
        <v>44334</v>
      </c>
      <c r="N6" s="28" t="s">
        <v>352</v>
      </c>
      <c r="P6" s="21">
        <v>1</v>
      </c>
      <c r="Q6" s="21" t="s">
        <v>301</v>
      </c>
    </row>
    <row r="7" spans="2:17" x14ac:dyDescent="0.2">
      <c r="B7" s="21">
        <v>2</v>
      </c>
      <c r="C7" s="21">
        <v>1</v>
      </c>
      <c r="D7" s="21" t="s">
        <v>324</v>
      </c>
      <c r="E7" s="21">
        <v>7</v>
      </c>
      <c r="F7" s="21" t="s">
        <v>111</v>
      </c>
      <c r="G7" s="22">
        <v>2293</v>
      </c>
      <c r="H7" s="21">
        <v>207.79</v>
      </c>
      <c r="J7" s="27">
        <v>2</v>
      </c>
      <c r="K7" s="27">
        <v>2</v>
      </c>
      <c r="L7" s="27">
        <v>207.79</v>
      </c>
      <c r="M7" s="28">
        <v>44334</v>
      </c>
      <c r="N7" s="28" t="s">
        <v>352</v>
      </c>
      <c r="P7" s="21">
        <v>2</v>
      </c>
      <c r="Q7" s="21" t="s">
        <v>302</v>
      </c>
    </row>
    <row r="8" spans="2:17" x14ac:dyDescent="0.2">
      <c r="B8" s="21">
        <v>3</v>
      </c>
      <c r="C8" s="21">
        <v>1</v>
      </c>
      <c r="D8" s="21" t="s">
        <v>315</v>
      </c>
      <c r="E8" s="21">
        <v>8</v>
      </c>
      <c r="F8" s="21" t="s">
        <v>110</v>
      </c>
      <c r="G8" s="22">
        <v>2123</v>
      </c>
      <c r="H8" s="21">
        <v>424.58</v>
      </c>
      <c r="J8" s="27">
        <v>3</v>
      </c>
      <c r="K8" s="27">
        <v>3</v>
      </c>
      <c r="L8" s="27">
        <v>424.58</v>
      </c>
      <c r="M8" s="28">
        <v>44334</v>
      </c>
      <c r="N8" s="28" t="s">
        <v>352</v>
      </c>
      <c r="P8" s="21">
        <v>3</v>
      </c>
      <c r="Q8" s="21" t="s">
        <v>303</v>
      </c>
    </row>
    <row r="9" spans="2:17" x14ac:dyDescent="0.2">
      <c r="B9" s="21">
        <v>4</v>
      </c>
      <c r="C9" s="21">
        <v>1</v>
      </c>
      <c r="D9" s="21" t="s">
        <v>323</v>
      </c>
      <c r="E9" s="21">
        <v>8</v>
      </c>
      <c r="F9" s="21" t="s">
        <v>109</v>
      </c>
      <c r="G9" s="22">
        <v>2136</v>
      </c>
      <c r="H9" s="21">
        <v>374.63</v>
      </c>
      <c r="J9" s="27">
        <v>4</v>
      </c>
      <c r="K9" s="27">
        <v>4</v>
      </c>
      <c r="L9" s="27">
        <v>374.63</v>
      </c>
      <c r="M9" s="28">
        <v>44334</v>
      </c>
      <c r="N9" s="28" t="s">
        <v>352</v>
      </c>
      <c r="P9" s="21">
        <v>4</v>
      </c>
      <c r="Q9" s="21" t="s">
        <v>293</v>
      </c>
    </row>
    <row r="10" spans="2:17" x14ac:dyDescent="0.2">
      <c r="B10" s="21">
        <v>5</v>
      </c>
      <c r="C10" s="21">
        <v>2</v>
      </c>
      <c r="D10" s="21" t="s">
        <v>306</v>
      </c>
      <c r="E10" s="21">
        <v>5</v>
      </c>
      <c r="F10" s="21" t="s">
        <v>2</v>
      </c>
      <c r="G10" s="22">
        <v>1006</v>
      </c>
      <c r="H10" s="21">
        <v>100</v>
      </c>
      <c r="J10" s="27">
        <v>5</v>
      </c>
      <c r="K10" s="27">
        <v>5</v>
      </c>
      <c r="L10" s="27">
        <v>100</v>
      </c>
      <c r="M10" s="28">
        <v>44209</v>
      </c>
      <c r="N10" s="28" t="s">
        <v>352</v>
      </c>
      <c r="P10" s="21">
        <v>5</v>
      </c>
      <c r="Q10" s="21" t="s">
        <v>296</v>
      </c>
    </row>
    <row r="11" spans="2:17" x14ac:dyDescent="0.2">
      <c r="B11" s="21">
        <v>6</v>
      </c>
      <c r="C11" s="21">
        <v>2</v>
      </c>
      <c r="D11" s="21" t="s">
        <v>309</v>
      </c>
      <c r="E11" s="21">
        <v>5</v>
      </c>
      <c r="F11" s="21" t="s">
        <v>11</v>
      </c>
      <c r="G11" s="22">
        <v>1012</v>
      </c>
      <c r="H11" s="21">
        <v>133.16999999999999</v>
      </c>
      <c r="J11" s="27">
        <v>6</v>
      </c>
      <c r="K11" s="27">
        <v>6</v>
      </c>
      <c r="L11" s="27">
        <v>133.16999999999999</v>
      </c>
      <c r="M11" s="28">
        <v>44209</v>
      </c>
      <c r="N11" s="28" t="s">
        <v>352</v>
      </c>
      <c r="P11" s="21">
        <v>6</v>
      </c>
      <c r="Q11" s="21" t="s">
        <v>304</v>
      </c>
    </row>
    <row r="12" spans="2:17" x14ac:dyDescent="0.2">
      <c r="B12" s="21">
        <v>7</v>
      </c>
      <c r="C12" s="21">
        <v>2</v>
      </c>
      <c r="D12" s="21" t="s">
        <v>310</v>
      </c>
      <c r="E12" s="21">
        <v>8</v>
      </c>
      <c r="F12" s="21" t="s">
        <v>42</v>
      </c>
      <c r="G12" s="22">
        <v>8335</v>
      </c>
      <c r="H12" s="21">
        <v>1435</v>
      </c>
      <c r="J12" s="27">
        <v>7</v>
      </c>
      <c r="K12" s="27">
        <v>7</v>
      </c>
      <c r="L12" s="27">
        <v>1435</v>
      </c>
      <c r="M12" s="28">
        <v>44214</v>
      </c>
      <c r="N12" s="28" t="s">
        <v>352</v>
      </c>
      <c r="P12" s="21">
        <v>7</v>
      </c>
      <c r="Q12" s="21" t="s">
        <v>294</v>
      </c>
    </row>
    <row r="13" spans="2:17" x14ac:dyDescent="0.2">
      <c r="B13" s="21">
        <v>8</v>
      </c>
      <c r="C13" s="21">
        <v>2</v>
      </c>
      <c r="D13" s="21" t="s">
        <v>319</v>
      </c>
      <c r="E13" s="21">
        <v>8</v>
      </c>
      <c r="F13" s="21" t="s">
        <v>73</v>
      </c>
      <c r="G13" s="22">
        <v>8360</v>
      </c>
      <c r="H13" s="21">
        <v>2000</v>
      </c>
      <c r="J13" s="27">
        <v>8</v>
      </c>
      <c r="K13" s="27">
        <v>8</v>
      </c>
      <c r="L13" s="27">
        <v>2000</v>
      </c>
      <c r="M13" s="28">
        <v>44251</v>
      </c>
      <c r="N13" s="28" t="s">
        <v>352</v>
      </c>
      <c r="P13" s="21">
        <v>8</v>
      </c>
      <c r="Q13" s="21" t="s">
        <v>295</v>
      </c>
    </row>
    <row r="14" spans="2:17" x14ac:dyDescent="0.2">
      <c r="B14" s="21">
        <v>9</v>
      </c>
      <c r="C14" s="21">
        <v>3</v>
      </c>
      <c r="D14" s="21" t="s">
        <v>307</v>
      </c>
      <c r="E14" s="21">
        <v>4</v>
      </c>
      <c r="F14" s="21" t="s">
        <v>38</v>
      </c>
      <c r="G14" s="22">
        <v>11164009</v>
      </c>
      <c r="H14" s="21">
        <v>69.53</v>
      </c>
      <c r="J14" s="27">
        <v>9</v>
      </c>
      <c r="K14" s="27">
        <v>9</v>
      </c>
      <c r="L14" s="27">
        <v>69.53</v>
      </c>
      <c r="M14" s="28">
        <v>44214</v>
      </c>
      <c r="N14" s="28" t="s">
        <v>352</v>
      </c>
      <c r="P14" s="21">
        <v>9</v>
      </c>
      <c r="Q14" s="21" t="s">
        <v>305</v>
      </c>
    </row>
    <row r="15" spans="2:17" x14ac:dyDescent="0.2">
      <c r="B15" s="21">
        <v>10</v>
      </c>
      <c r="C15" s="21">
        <v>3</v>
      </c>
      <c r="D15" s="21" t="s">
        <v>313</v>
      </c>
      <c r="E15" s="21">
        <v>4</v>
      </c>
      <c r="F15" s="21" t="s">
        <v>40</v>
      </c>
      <c r="G15" s="22">
        <v>42542001</v>
      </c>
      <c r="H15" s="21">
        <v>89.41</v>
      </c>
      <c r="J15" s="27">
        <v>10</v>
      </c>
      <c r="K15" s="27">
        <v>10</v>
      </c>
      <c r="L15" s="27">
        <v>89.41</v>
      </c>
      <c r="M15" s="28">
        <v>44214</v>
      </c>
      <c r="N15" s="28" t="s">
        <v>352</v>
      </c>
      <c r="P15" s="21">
        <v>10</v>
      </c>
      <c r="Q15" s="21" t="s">
        <v>297</v>
      </c>
    </row>
    <row r="16" spans="2:17" s="18" customFormat="1" x14ac:dyDescent="0.2">
      <c r="B16" s="21">
        <v>11</v>
      </c>
      <c r="C16" s="21">
        <v>3</v>
      </c>
      <c r="D16" s="21" t="s">
        <v>320</v>
      </c>
      <c r="E16" s="21">
        <v>2</v>
      </c>
      <c r="F16" s="21" t="s">
        <v>76</v>
      </c>
      <c r="G16" s="22">
        <v>51281</v>
      </c>
      <c r="H16" s="21">
        <v>6065.33</v>
      </c>
      <c r="J16" s="27">
        <v>11</v>
      </c>
      <c r="K16" s="27">
        <v>11</v>
      </c>
      <c r="L16" s="27">
        <v>6665.33</v>
      </c>
      <c r="M16" s="28">
        <v>44244</v>
      </c>
      <c r="N16" s="28" t="s">
        <v>352</v>
      </c>
    </row>
    <row r="17" spans="2:24" x14ac:dyDescent="0.2">
      <c r="B17" s="21">
        <v>12</v>
      </c>
      <c r="C17" s="21">
        <v>3</v>
      </c>
      <c r="D17" s="21" t="s">
        <v>321</v>
      </c>
      <c r="E17" s="21">
        <v>2</v>
      </c>
      <c r="F17" s="21" t="s">
        <v>276</v>
      </c>
      <c r="G17" s="22">
        <v>51287</v>
      </c>
      <c r="H17" s="21">
        <v>6665.33</v>
      </c>
      <c r="J17" s="27">
        <v>12</v>
      </c>
      <c r="K17" s="27">
        <v>12</v>
      </c>
      <c r="L17" s="27">
        <v>6065.33</v>
      </c>
      <c r="M17" s="28">
        <v>44244</v>
      </c>
      <c r="N17" s="28" t="s">
        <v>352</v>
      </c>
    </row>
    <row r="18" spans="2:24" x14ac:dyDescent="0.2">
      <c r="B18" s="21">
        <v>13</v>
      </c>
      <c r="C18" s="21">
        <v>3</v>
      </c>
      <c r="D18" s="21" t="s">
        <v>315</v>
      </c>
      <c r="E18" s="21">
        <v>8</v>
      </c>
      <c r="F18" s="21" t="s">
        <v>81</v>
      </c>
      <c r="G18" s="22">
        <v>8211010</v>
      </c>
      <c r="H18" s="21">
        <v>499.5</v>
      </c>
      <c r="J18" s="27">
        <v>13</v>
      </c>
      <c r="K18" s="27">
        <v>13</v>
      </c>
      <c r="L18" s="27">
        <v>499.5</v>
      </c>
      <c r="M18" s="28">
        <v>44253</v>
      </c>
      <c r="N18" s="28" t="s">
        <v>352</v>
      </c>
    </row>
    <row r="19" spans="2:24" x14ac:dyDescent="0.2">
      <c r="B19" s="21">
        <v>14</v>
      </c>
      <c r="C19" s="21">
        <v>3</v>
      </c>
      <c r="D19" s="21" t="s">
        <v>312</v>
      </c>
      <c r="E19" s="21">
        <v>7</v>
      </c>
      <c r="F19" s="21" t="s">
        <v>46</v>
      </c>
      <c r="G19" s="22">
        <v>50864001</v>
      </c>
      <c r="H19" s="21">
        <v>1090.9100000000001</v>
      </c>
      <c r="J19" s="27">
        <v>14</v>
      </c>
      <c r="K19" s="27">
        <v>14</v>
      </c>
      <c r="L19" s="27">
        <v>1090.9100000000001</v>
      </c>
      <c r="M19" s="28">
        <v>44214</v>
      </c>
      <c r="N19" s="28" t="s">
        <v>352</v>
      </c>
      <c r="P19" s="49" t="s">
        <v>257</v>
      </c>
      <c r="Q19" s="49"/>
    </row>
    <row r="20" spans="2:24" x14ac:dyDescent="0.2">
      <c r="B20" s="21">
        <v>15</v>
      </c>
      <c r="C20" s="21">
        <v>4</v>
      </c>
      <c r="D20" s="21" t="s">
        <v>307</v>
      </c>
      <c r="E20" s="21">
        <v>4</v>
      </c>
      <c r="F20" s="21" t="s">
        <v>5</v>
      </c>
      <c r="G20" s="22">
        <v>20815001</v>
      </c>
      <c r="H20" s="21">
        <v>54.35</v>
      </c>
      <c r="J20" s="27">
        <v>15</v>
      </c>
      <c r="K20" s="27">
        <v>15</v>
      </c>
      <c r="L20" s="27">
        <v>54.35</v>
      </c>
      <c r="M20" s="28">
        <v>44209</v>
      </c>
      <c r="N20" s="28" t="s">
        <v>352</v>
      </c>
      <c r="P20" s="49"/>
      <c r="Q20" s="49"/>
    </row>
    <row r="21" spans="2:24" x14ac:dyDescent="0.2">
      <c r="B21" s="21">
        <v>16</v>
      </c>
      <c r="C21" s="21">
        <v>4</v>
      </c>
      <c r="D21" s="21" t="s">
        <v>314</v>
      </c>
      <c r="E21" s="21">
        <v>7</v>
      </c>
      <c r="F21" s="21" t="s">
        <v>56</v>
      </c>
      <c r="G21" s="22">
        <v>40184001</v>
      </c>
      <c r="H21" s="21">
        <v>226.07</v>
      </c>
      <c r="J21" s="27">
        <v>16</v>
      </c>
      <c r="K21" s="27">
        <v>16</v>
      </c>
      <c r="L21" s="27">
        <v>226.07</v>
      </c>
      <c r="M21" s="28">
        <v>44214</v>
      </c>
      <c r="N21" s="28" t="s">
        <v>352</v>
      </c>
    </row>
    <row r="22" spans="2:24" x14ac:dyDescent="0.2">
      <c r="B22" s="21">
        <v>17</v>
      </c>
      <c r="C22" s="21">
        <v>4</v>
      </c>
      <c r="D22" s="21" t="s">
        <v>306</v>
      </c>
      <c r="E22" s="21">
        <v>5</v>
      </c>
      <c r="F22" s="21" t="s">
        <v>58</v>
      </c>
      <c r="G22" s="22">
        <v>40182001</v>
      </c>
      <c r="H22" s="21">
        <v>172.63</v>
      </c>
      <c r="J22" s="27">
        <v>17</v>
      </c>
      <c r="K22" s="27">
        <v>17</v>
      </c>
      <c r="L22" s="27">
        <v>172.63</v>
      </c>
      <c r="M22" s="28">
        <v>44214</v>
      </c>
      <c r="N22" s="28" t="s">
        <v>352</v>
      </c>
      <c r="P22" s="43" t="s">
        <v>299</v>
      </c>
      <c r="Q22" s="21" t="s">
        <v>257</v>
      </c>
    </row>
    <row r="23" spans="2:24" x14ac:dyDescent="0.2">
      <c r="B23" s="21">
        <v>18</v>
      </c>
      <c r="C23" s="21">
        <v>4</v>
      </c>
      <c r="D23" s="21" t="s">
        <v>48</v>
      </c>
      <c r="E23" s="21">
        <v>6</v>
      </c>
      <c r="F23" s="21" t="s">
        <v>87</v>
      </c>
      <c r="G23" s="22">
        <v>8359</v>
      </c>
      <c r="H23" s="21">
        <v>710</v>
      </c>
      <c r="J23" s="27">
        <v>18</v>
      </c>
      <c r="K23" s="27">
        <v>18</v>
      </c>
      <c r="L23" s="27">
        <v>710</v>
      </c>
      <c r="M23" s="28">
        <v>44214</v>
      </c>
      <c r="N23" s="28" t="s">
        <v>352</v>
      </c>
      <c r="P23" s="21">
        <v>1</v>
      </c>
      <c r="Q23" s="21" t="s">
        <v>239</v>
      </c>
    </row>
    <row r="24" spans="2:24" x14ac:dyDescent="0.2">
      <c r="B24" s="21">
        <v>19</v>
      </c>
      <c r="C24" s="21">
        <v>4</v>
      </c>
      <c r="D24" s="21" t="s">
        <v>315</v>
      </c>
      <c r="E24" s="21">
        <v>8</v>
      </c>
      <c r="F24" s="21" t="s">
        <v>60</v>
      </c>
      <c r="G24" s="22">
        <v>5850009</v>
      </c>
      <c r="H24" s="21">
        <v>448.25</v>
      </c>
      <c r="J24" s="27">
        <v>19</v>
      </c>
      <c r="K24" s="27">
        <v>19</v>
      </c>
      <c r="L24" s="27">
        <v>448.25</v>
      </c>
      <c r="M24" s="28">
        <v>44214</v>
      </c>
      <c r="N24" s="28" t="s">
        <v>352</v>
      </c>
      <c r="P24" s="21">
        <v>2</v>
      </c>
      <c r="Q24" s="21" t="s">
        <v>241</v>
      </c>
    </row>
    <row r="25" spans="2:24" x14ac:dyDescent="0.2">
      <c r="B25" s="21">
        <v>20</v>
      </c>
      <c r="C25" s="21">
        <v>4</v>
      </c>
      <c r="D25" s="21" t="s">
        <v>312</v>
      </c>
      <c r="E25" s="21">
        <v>7</v>
      </c>
      <c r="F25" s="21" t="s">
        <v>51</v>
      </c>
      <c r="G25" s="22">
        <v>13563</v>
      </c>
      <c r="H25" s="21">
        <v>1170</v>
      </c>
      <c r="J25" s="27">
        <v>20</v>
      </c>
      <c r="K25" s="27">
        <v>20</v>
      </c>
      <c r="L25" s="27">
        <v>1170</v>
      </c>
      <c r="M25" s="28">
        <v>44214</v>
      </c>
      <c r="N25" s="28" t="s">
        <v>352</v>
      </c>
      <c r="P25" s="21">
        <v>3</v>
      </c>
      <c r="Q25" s="21" t="s">
        <v>240</v>
      </c>
    </row>
    <row r="26" spans="2:24" x14ac:dyDescent="0.2">
      <c r="B26" s="21">
        <v>21</v>
      </c>
      <c r="C26" s="21">
        <v>4</v>
      </c>
      <c r="D26" s="21" t="s">
        <v>310</v>
      </c>
      <c r="E26" s="21">
        <v>8</v>
      </c>
      <c r="F26" s="21" t="s">
        <v>14</v>
      </c>
      <c r="G26" s="22">
        <v>41406</v>
      </c>
      <c r="H26" s="21">
        <v>1500</v>
      </c>
      <c r="J26" s="27">
        <v>21</v>
      </c>
      <c r="K26" s="27">
        <v>21</v>
      </c>
      <c r="L26" s="27">
        <v>1500</v>
      </c>
      <c r="M26" s="28">
        <v>44210</v>
      </c>
      <c r="N26" s="28" t="s">
        <v>352</v>
      </c>
      <c r="P26" s="21">
        <v>4</v>
      </c>
      <c r="Q26" s="21" t="s">
        <v>264</v>
      </c>
      <c r="R26" s="18"/>
      <c r="W26" s="18"/>
      <c r="X26" s="18"/>
    </row>
    <row r="27" spans="2:24" x14ac:dyDescent="0.2">
      <c r="B27" s="21">
        <v>22</v>
      </c>
      <c r="C27" s="21">
        <v>5</v>
      </c>
      <c r="D27" s="21" t="s">
        <v>307</v>
      </c>
      <c r="E27" s="21">
        <v>4</v>
      </c>
      <c r="F27" s="21" t="s">
        <v>29</v>
      </c>
      <c r="G27" s="22">
        <v>8413009</v>
      </c>
      <c r="H27" s="21">
        <v>50.75</v>
      </c>
      <c r="J27" s="27">
        <v>22</v>
      </c>
      <c r="K27" s="27">
        <v>22</v>
      </c>
      <c r="L27" s="27">
        <v>50.75</v>
      </c>
      <c r="M27" s="28">
        <v>44214</v>
      </c>
      <c r="N27" s="28" t="s">
        <v>352</v>
      </c>
      <c r="P27" s="21">
        <v>5</v>
      </c>
      <c r="Q27" s="21" t="s">
        <v>1</v>
      </c>
    </row>
    <row r="28" spans="2:24" s="18" customFormat="1" x14ac:dyDescent="0.2">
      <c r="B28" s="21">
        <v>23</v>
      </c>
      <c r="C28" s="21">
        <v>5</v>
      </c>
      <c r="D28" s="21" t="s">
        <v>306</v>
      </c>
      <c r="E28" s="21">
        <v>5</v>
      </c>
      <c r="F28" s="21" t="s">
        <v>32</v>
      </c>
      <c r="G28" s="22">
        <v>3820009</v>
      </c>
      <c r="H28" s="21">
        <v>104.5</v>
      </c>
      <c r="J28" s="27">
        <v>23</v>
      </c>
      <c r="K28" s="27">
        <v>23</v>
      </c>
      <c r="L28" s="27">
        <v>104.5</v>
      </c>
      <c r="M28" s="28">
        <v>44214</v>
      </c>
      <c r="N28" s="28" t="s">
        <v>352</v>
      </c>
      <c r="P28" s="21">
        <v>6</v>
      </c>
      <c r="Q28" s="21" t="s">
        <v>267</v>
      </c>
      <c r="R28"/>
      <c r="W28"/>
      <c r="X28"/>
    </row>
    <row r="29" spans="2:24" x14ac:dyDescent="0.2">
      <c r="B29" s="21">
        <v>24</v>
      </c>
      <c r="C29" s="21">
        <v>5</v>
      </c>
      <c r="D29" s="21" t="s">
        <v>312</v>
      </c>
      <c r="E29" s="21">
        <v>7</v>
      </c>
      <c r="F29" s="21" t="s">
        <v>36</v>
      </c>
      <c r="G29" s="22">
        <v>1100321</v>
      </c>
      <c r="H29" s="21">
        <v>1272</v>
      </c>
      <c r="J29" s="27">
        <v>24</v>
      </c>
      <c r="K29" s="27">
        <v>24</v>
      </c>
      <c r="L29" s="27">
        <v>1272</v>
      </c>
      <c r="M29" s="28">
        <v>44214</v>
      </c>
      <c r="N29" s="28" t="s">
        <v>352</v>
      </c>
      <c r="P29" s="21">
        <v>7</v>
      </c>
      <c r="Q29" s="21" t="s">
        <v>19</v>
      </c>
    </row>
    <row r="30" spans="2:24" x14ac:dyDescent="0.2">
      <c r="B30" s="21">
        <v>25</v>
      </c>
      <c r="C30" s="21">
        <v>5</v>
      </c>
      <c r="D30" s="21" t="s">
        <v>310</v>
      </c>
      <c r="E30" s="21">
        <v>8</v>
      </c>
      <c r="F30" s="21" t="s">
        <v>93</v>
      </c>
      <c r="G30" s="22">
        <v>8294</v>
      </c>
      <c r="H30" s="21">
        <v>1414.11</v>
      </c>
      <c r="J30" s="27">
        <v>25</v>
      </c>
      <c r="K30" s="27">
        <v>25</v>
      </c>
      <c r="L30" s="27">
        <v>1414.11</v>
      </c>
      <c r="M30" s="28">
        <v>44313</v>
      </c>
      <c r="N30" s="28" t="s">
        <v>352</v>
      </c>
      <c r="P30" s="21">
        <v>8</v>
      </c>
      <c r="Q30" s="21" t="s">
        <v>13</v>
      </c>
    </row>
    <row r="31" spans="2:24" x14ac:dyDescent="0.2">
      <c r="B31" s="21">
        <v>26</v>
      </c>
      <c r="C31" s="21">
        <v>6</v>
      </c>
      <c r="D31" s="21" t="s">
        <v>315</v>
      </c>
      <c r="E31" s="21">
        <v>8</v>
      </c>
      <c r="F31" s="21" t="s">
        <v>79</v>
      </c>
      <c r="G31" s="22">
        <v>2136</v>
      </c>
      <c r="H31" s="21">
        <v>374.63</v>
      </c>
      <c r="J31" s="27">
        <v>26</v>
      </c>
      <c r="K31" s="27">
        <v>26</v>
      </c>
      <c r="L31" s="27">
        <v>374.63</v>
      </c>
      <c r="M31" s="28">
        <v>44253</v>
      </c>
      <c r="N31" s="28" t="s">
        <v>352</v>
      </c>
      <c r="P31" s="21">
        <v>9</v>
      </c>
      <c r="Q31" s="21" t="s">
        <v>266</v>
      </c>
    </row>
    <row r="32" spans="2:24" x14ac:dyDescent="0.2">
      <c r="B32" s="21">
        <v>27</v>
      </c>
      <c r="C32" s="21">
        <v>6</v>
      </c>
      <c r="D32" s="21" t="s">
        <v>311</v>
      </c>
      <c r="E32" s="21">
        <v>7</v>
      </c>
      <c r="F32" s="21" t="s">
        <v>86</v>
      </c>
      <c r="G32" s="22">
        <v>2124</v>
      </c>
      <c r="H32" s="21">
        <v>358.74</v>
      </c>
      <c r="J32" s="27">
        <v>27</v>
      </c>
      <c r="K32" s="27">
        <v>27</v>
      </c>
      <c r="L32" s="27">
        <v>358.74</v>
      </c>
      <c r="M32" s="28">
        <v>44263</v>
      </c>
      <c r="N32" s="28" t="s">
        <v>352</v>
      </c>
    </row>
    <row r="33" spans="2:19" x14ac:dyDescent="0.2">
      <c r="B33" s="21">
        <v>28</v>
      </c>
      <c r="C33" s="21">
        <v>6</v>
      </c>
      <c r="D33" s="21" t="s">
        <v>312</v>
      </c>
      <c r="E33" s="21">
        <v>7</v>
      </c>
      <c r="F33" s="21" t="s">
        <v>82</v>
      </c>
      <c r="G33" s="22">
        <v>41398</v>
      </c>
      <c r="H33" s="21">
        <v>1200</v>
      </c>
      <c r="J33" s="27">
        <v>28</v>
      </c>
      <c r="K33" s="36">
        <v>28</v>
      </c>
      <c r="L33" s="27">
        <v>1040</v>
      </c>
      <c r="M33" s="28">
        <v>44214</v>
      </c>
      <c r="N33" s="28">
        <f t="shared" ref="N33:N54" si="0">IFERROR(IF(K33=K34, M34-1, ""), "")</f>
        <v>44252</v>
      </c>
    </row>
    <row r="34" spans="2:19" x14ac:dyDescent="0.2">
      <c r="B34" s="21">
        <v>29</v>
      </c>
      <c r="C34" s="21">
        <v>6</v>
      </c>
      <c r="D34" s="21" t="s">
        <v>310</v>
      </c>
      <c r="E34" s="21">
        <v>8</v>
      </c>
      <c r="F34" s="21" t="s">
        <v>69</v>
      </c>
      <c r="G34" s="22">
        <v>8335</v>
      </c>
      <c r="H34" s="21">
        <v>1435</v>
      </c>
      <c r="J34" s="27">
        <v>29</v>
      </c>
      <c r="K34" s="36">
        <v>28</v>
      </c>
      <c r="L34" s="27">
        <v>1200</v>
      </c>
      <c r="M34" s="28">
        <v>44253</v>
      </c>
      <c r="N34" s="28" t="s">
        <v>352</v>
      </c>
      <c r="R34" s="44"/>
    </row>
    <row r="35" spans="2:19" x14ac:dyDescent="0.2">
      <c r="B35" s="21">
        <v>30</v>
      </c>
      <c r="C35" s="21">
        <v>6</v>
      </c>
      <c r="D35" s="21" t="s">
        <v>316</v>
      </c>
      <c r="E35" s="21">
        <v>8</v>
      </c>
      <c r="F35" s="21" t="s">
        <v>62</v>
      </c>
      <c r="G35" s="22">
        <v>11577</v>
      </c>
      <c r="H35" s="21">
        <v>1842</v>
      </c>
      <c r="J35" s="27">
        <v>30</v>
      </c>
      <c r="K35" s="27">
        <v>29</v>
      </c>
      <c r="L35" s="27">
        <v>1435</v>
      </c>
      <c r="M35" s="28">
        <v>44215</v>
      </c>
      <c r="N35" s="28" t="s">
        <v>352</v>
      </c>
      <c r="P35" s="49" t="s">
        <v>365</v>
      </c>
      <c r="Q35" s="49"/>
      <c r="R35" s="49"/>
      <c r="S35" s="49"/>
    </row>
    <row r="36" spans="2:19" x14ac:dyDescent="0.2">
      <c r="B36" s="21">
        <v>31</v>
      </c>
      <c r="C36" s="21">
        <v>7</v>
      </c>
      <c r="D36" s="21" t="s">
        <v>317</v>
      </c>
      <c r="E36" s="21">
        <v>1</v>
      </c>
      <c r="F36" s="21" t="s">
        <v>270</v>
      </c>
      <c r="G36" s="22">
        <v>56014</v>
      </c>
      <c r="H36" s="21">
        <v>2100</v>
      </c>
      <c r="J36" s="27">
        <v>31</v>
      </c>
      <c r="K36" s="27">
        <v>30</v>
      </c>
      <c r="L36" s="27">
        <v>1842</v>
      </c>
      <c r="M36" s="28">
        <v>44214</v>
      </c>
      <c r="N36" s="28" t="s">
        <v>352</v>
      </c>
      <c r="P36" s="49"/>
      <c r="Q36" s="49"/>
      <c r="R36" s="49"/>
      <c r="S36" s="49"/>
    </row>
    <row r="37" spans="2:19" x14ac:dyDescent="0.2">
      <c r="B37" s="21">
        <v>32</v>
      </c>
      <c r="C37" s="21">
        <v>7</v>
      </c>
      <c r="D37" s="21" t="s">
        <v>308</v>
      </c>
      <c r="E37" s="21">
        <v>1</v>
      </c>
      <c r="F37" s="21" t="s">
        <v>65</v>
      </c>
      <c r="G37" s="22">
        <v>66001</v>
      </c>
      <c r="H37" s="21">
        <v>2605</v>
      </c>
      <c r="J37" s="27">
        <v>32</v>
      </c>
      <c r="K37" s="27">
        <v>31</v>
      </c>
      <c r="L37" s="27">
        <v>2605</v>
      </c>
      <c r="M37" s="28">
        <v>44214</v>
      </c>
      <c r="N37" s="28" t="s">
        <v>352</v>
      </c>
    </row>
    <row r="38" spans="2:19" x14ac:dyDescent="0.2">
      <c r="B38" s="21">
        <v>33</v>
      </c>
      <c r="C38" s="21">
        <v>7</v>
      </c>
      <c r="D38" s="21" t="s">
        <v>311</v>
      </c>
      <c r="E38" s="21">
        <v>7</v>
      </c>
      <c r="F38" s="21" t="s">
        <v>71</v>
      </c>
      <c r="G38" s="22">
        <v>2124</v>
      </c>
      <c r="H38" s="21">
        <v>358.74</v>
      </c>
      <c r="J38" s="27">
        <v>33</v>
      </c>
      <c r="K38" s="27">
        <v>32</v>
      </c>
      <c r="L38" s="27">
        <v>2100</v>
      </c>
      <c r="M38" s="28">
        <v>44209</v>
      </c>
      <c r="N38" s="28" t="s">
        <v>352</v>
      </c>
      <c r="P38" s="29" t="s">
        <v>364</v>
      </c>
      <c r="Q38" s="29" t="s">
        <v>341</v>
      </c>
      <c r="R38" s="29" t="s">
        <v>254</v>
      </c>
      <c r="S38" s="29" t="s">
        <v>278</v>
      </c>
    </row>
    <row r="39" spans="2:19" x14ac:dyDescent="0.2">
      <c r="B39" s="21">
        <v>34</v>
      </c>
      <c r="C39" s="21">
        <v>7</v>
      </c>
      <c r="D39" s="21" t="s">
        <v>312</v>
      </c>
      <c r="E39" s="21">
        <v>7</v>
      </c>
      <c r="F39" s="21" t="s">
        <v>23</v>
      </c>
      <c r="G39" s="22">
        <v>8427</v>
      </c>
      <c r="H39" s="21">
        <v>1010</v>
      </c>
      <c r="J39" s="27">
        <v>34</v>
      </c>
      <c r="K39" s="27">
        <v>33</v>
      </c>
      <c r="L39" s="27">
        <v>358.74</v>
      </c>
      <c r="M39" s="28">
        <v>44251</v>
      </c>
      <c r="N39" s="28" t="s">
        <v>352</v>
      </c>
      <c r="P39" s="27">
        <v>1</v>
      </c>
      <c r="Q39" s="27">
        <v>1</v>
      </c>
      <c r="R39" s="27">
        <v>5</v>
      </c>
      <c r="S39" s="27" t="s">
        <v>135</v>
      </c>
    </row>
    <row r="40" spans="2:19" x14ac:dyDescent="0.2">
      <c r="B40" s="21">
        <v>35</v>
      </c>
      <c r="C40" s="21">
        <v>7</v>
      </c>
      <c r="D40" s="21" t="s">
        <v>318</v>
      </c>
      <c r="E40" s="21">
        <v>7</v>
      </c>
      <c r="F40" s="21" t="s">
        <v>67</v>
      </c>
      <c r="G40" s="22">
        <v>13628</v>
      </c>
      <c r="H40" s="21">
        <v>1350</v>
      </c>
      <c r="J40" s="27">
        <v>35</v>
      </c>
      <c r="K40" s="27">
        <v>34</v>
      </c>
      <c r="L40" s="27">
        <v>1010</v>
      </c>
      <c r="M40" s="28">
        <v>44214</v>
      </c>
      <c r="N40" s="28" t="s">
        <v>352</v>
      </c>
      <c r="P40" s="27">
        <v>2</v>
      </c>
      <c r="Q40" s="27">
        <v>2</v>
      </c>
      <c r="R40" s="27">
        <v>15</v>
      </c>
      <c r="S40" s="27" t="s">
        <v>122</v>
      </c>
    </row>
    <row r="41" spans="2:19" x14ac:dyDescent="0.2">
      <c r="B41" s="21">
        <v>36</v>
      </c>
      <c r="C41" s="21">
        <v>7</v>
      </c>
      <c r="D41" s="21" t="s">
        <v>310</v>
      </c>
      <c r="E41" s="21">
        <v>8</v>
      </c>
      <c r="F41" s="21" t="s">
        <v>64</v>
      </c>
      <c r="G41" s="22">
        <v>41491</v>
      </c>
      <c r="H41" s="21">
        <v>1991</v>
      </c>
      <c r="J41" s="27">
        <v>36</v>
      </c>
      <c r="K41" s="27">
        <v>35</v>
      </c>
      <c r="L41" s="27">
        <v>1350</v>
      </c>
      <c r="M41" s="28">
        <v>44333</v>
      </c>
      <c r="N41" s="28" t="s">
        <v>352</v>
      </c>
      <c r="P41" s="27">
        <v>3</v>
      </c>
      <c r="Q41" s="27">
        <v>2</v>
      </c>
      <c r="R41" s="27">
        <v>15</v>
      </c>
      <c r="S41" s="27" t="s">
        <v>141</v>
      </c>
    </row>
    <row r="42" spans="2:19" x14ac:dyDescent="0.2">
      <c r="B42" s="21">
        <v>37</v>
      </c>
      <c r="C42" s="21">
        <v>8</v>
      </c>
      <c r="D42" s="21" t="s">
        <v>306</v>
      </c>
      <c r="E42" s="21">
        <v>5</v>
      </c>
      <c r="F42" s="21" t="s">
        <v>16</v>
      </c>
      <c r="G42" s="22">
        <v>5618009</v>
      </c>
      <c r="H42" s="21">
        <v>199.8</v>
      </c>
      <c r="J42" s="27">
        <v>37</v>
      </c>
      <c r="K42" s="27">
        <v>36</v>
      </c>
      <c r="L42" s="27">
        <v>1991</v>
      </c>
      <c r="M42" s="28">
        <v>44214</v>
      </c>
      <c r="N42" s="28" t="s">
        <v>352</v>
      </c>
      <c r="P42" s="27">
        <v>4</v>
      </c>
      <c r="Q42" s="27">
        <v>3</v>
      </c>
      <c r="R42" s="27">
        <v>32</v>
      </c>
      <c r="S42" s="27" t="s">
        <v>72</v>
      </c>
    </row>
    <row r="43" spans="2:19" x14ac:dyDescent="0.2">
      <c r="B43" s="21">
        <v>38</v>
      </c>
      <c r="C43" s="21">
        <v>8</v>
      </c>
      <c r="D43" s="21" t="s">
        <v>311</v>
      </c>
      <c r="E43" s="21">
        <v>7</v>
      </c>
      <c r="F43" s="21" t="s">
        <v>20</v>
      </c>
      <c r="G43" s="22">
        <v>20983041</v>
      </c>
      <c r="H43" s="21">
        <v>332.97</v>
      </c>
      <c r="J43" s="27">
        <v>38</v>
      </c>
      <c r="K43" s="27">
        <v>37</v>
      </c>
      <c r="L43" s="27">
        <v>199.8</v>
      </c>
      <c r="M43" s="28">
        <v>44210</v>
      </c>
      <c r="N43" s="28" t="s">
        <v>352</v>
      </c>
      <c r="P43" s="27">
        <v>5</v>
      </c>
      <c r="Q43" s="27">
        <v>3</v>
      </c>
      <c r="R43" s="27">
        <v>32</v>
      </c>
      <c r="S43" s="27" t="s">
        <v>112</v>
      </c>
    </row>
    <row r="44" spans="2:19" x14ac:dyDescent="0.2">
      <c r="B44" s="21">
        <v>39</v>
      </c>
      <c r="C44" s="21">
        <v>8</v>
      </c>
      <c r="D44" s="21" t="s">
        <v>310</v>
      </c>
      <c r="E44" s="21">
        <v>8</v>
      </c>
      <c r="F44" s="21" t="s">
        <v>91</v>
      </c>
      <c r="G44" s="22">
        <v>41406</v>
      </c>
      <c r="H44" s="21">
        <v>1500</v>
      </c>
      <c r="J44" s="27">
        <v>39</v>
      </c>
      <c r="K44" s="27">
        <v>38</v>
      </c>
      <c r="L44" s="27">
        <v>332.97</v>
      </c>
      <c r="M44" s="28">
        <v>44210</v>
      </c>
      <c r="N44" s="28" t="s">
        <v>352</v>
      </c>
      <c r="P44" s="27">
        <v>6</v>
      </c>
      <c r="Q44" s="27">
        <v>4</v>
      </c>
      <c r="R44" s="27">
        <v>6</v>
      </c>
      <c r="S44" s="27" t="s">
        <v>129</v>
      </c>
    </row>
    <row r="45" spans="2:19" x14ac:dyDescent="0.2">
      <c r="B45" s="21">
        <v>40</v>
      </c>
      <c r="C45" s="21">
        <v>9</v>
      </c>
      <c r="D45" s="21" t="s">
        <v>306</v>
      </c>
      <c r="E45" s="21">
        <v>5</v>
      </c>
      <c r="F45" s="21" t="s">
        <v>95</v>
      </c>
      <c r="G45" s="22">
        <v>1012</v>
      </c>
      <c r="H45" s="21">
        <v>133.16999999999999</v>
      </c>
      <c r="J45" s="27">
        <v>40</v>
      </c>
      <c r="K45" s="27">
        <v>39</v>
      </c>
      <c r="L45" s="27">
        <v>1500</v>
      </c>
      <c r="M45" s="28">
        <v>44259</v>
      </c>
      <c r="N45" s="28" t="s">
        <v>352</v>
      </c>
      <c r="P45" s="27">
        <v>7</v>
      </c>
      <c r="Q45" s="27">
        <v>4</v>
      </c>
      <c r="R45" s="27">
        <v>6</v>
      </c>
      <c r="S45" s="27" t="s">
        <v>130</v>
      </c>
    </row>
    <row r="46" spans="2:19" x14ac:dyDescent="0.2">
      <c r="B46" s="21">
        <v>41</v>
      </c>
      <c r="C46" s="21">
        <v>9</v>
      </c>
      <c r="D46" s="21" t="s">
        <v>315</v>
      </c>
      <c r="E46" s="21">
        <v>8</v>
      </c>
      <c r="F46" s="21" t="s">
        <v>107</v>
      </c>
      <c r="G46" s="22">
        <v>2136</v>
      </c>
      <c r="H46" s="21">
        <v>374.63</v>
      </c>
      <c r="J46" s="27">
        <v>41</v>
      </c>
      <c r="K46" s="27">
        <v>40</v>
      </c>
      <c r="L46" s="27">
        <v>133.16999999999999</v>
      </c>
      <c r="M46" s="28">
        <v>44314</v>
      </c>
      <c r="N46" s="28" t="s">
        <v>352</v>
      </c>
      <c r="P46" s="27">
        <v>8</v>
      </c>
      <c r="Q46" s="27">
        <v>6</v>
      </c>
      <c r="R46" s="27">
        <v>21</v>
      </c>
      <c r="S46" s="27" t="s">
        <v>227</v>
      </c>
    </row>
    <row r="47" spans="2:19" x14ac:dyDescent="0.2">
      <c r="B47" s="21">
        <v>42</v>
      </c>
      <c r="C47" s="21">
        <v>9</v>
      </c>
      <c r="D47" s="21" t="s">
        <v>312</v>
      </c>
      <c r="E47" s="21">
        <v>7</v>
      </c>
      <c r="F47" s="21" t="s">
        <v>44</v>
      </c>
      <c r="G47" s="22">
        <v>12490</v>
      </c>
      <c r="H47" s="21">
        <v>1250</v>
      </c>
      <c r="J47" s="27">
        <v>42</v>
      </c>
      <c r="K47" s="27">
        <v>41</v>
      </c>
      <c r="L47" s="27">
        <v>374.63</v>
      </c>
      <c r="M47" s="28">
        <v>44334</v>
      </c>
      <c r="N47" s="28" t="s">
        <v>352</v>
      </c>
      <c r="P47" s="27">
        <v>9</v>
      </c>
      <c r="Q47" s="27">
        <v>6</v>
      </c>
      <c r="R47" s="27">
        <v>21</v>
      </c>
      <c r="S47" s="27" t="s">
        <v>228</v>
      </c>
    </row>
    <row r="48" spans="2:19" x14ac:dyDescent="0.2">
      <c r="B48" s="21">
        <v>43</v>
      </c>
      <c r="C48" s="21">
        <v>9</v>
      </c>
      <c r="D48" s="21" t="s">
        <v>310</v>
      </c>
      <c r="E48" s="21">
        <v>8</v>
      </c>
      <c r="F48" s="21" t="s">
        <v>84</v>
      </c>
      <c r="G48" s="22">
        <v>8335</v>
      </c>
      <c r="H48" s="21">
        <v>1435</v>
      </c>
      <c r="J48" s="27">
        <v>43</v>
      </c>
      <c r="K48" s="27">
        <v>42</v>
      </c>
      <c r="L48" s="27">
        <v>1250</v>
      </c>
      <c r="M48" s="28">
        <v>44214</v>
      </c>
      <c r="N48" s="28" t="s">
        <v>352</v>
      </c>
      <c r="P48" s="27">
        <v>10</v>
      </c>
      <c r="Q48" s="27">
        <v>7</v>
      </c>
      <c r="R48" s="27">
        <v>37</v>
      </c>
      <c r="S48" s="27" t="s">
        <v>17</v>
      </c>
    </row>
    <row r="49" spans="2:19" x14ac:dyDescent="0.2">
      <c r="B49" s="21">
        <v>44</v>
      </c>
      <c r="C49" s="21">
        <v>9</v>
      </c>
      <c r="D49" s="21" t="s">
        <v>25</v>
      </c>
      <c r="E49" s="21">
        <v>9</v>
      </c>
      <c r="F49" s="21" t="s">
        <v>26</v>
      </c>
      <c r="G49" s="22">
        <v>5804084</v>
      </c>
      <c r="H49" s="21">
        <v>504.69</v>
      </c>
      <c r="J49" s="27">
        <v>44</v>
      </c>
      <c r="K49" s="27">
        <v>43</v>
      </c>
      <c r="L49" s="27">
        <v>1435</v>
      </c>
      <c r="M49" s="28">
        <v>44253</v>
      </c>
      <c r="N49" s="28" t="s">
        <v>352</v>
      </c>
      <c r="P49" s="27">
        <v>11</v>
      </c>
      <c r="Q49" s="27">
        <v>7</v>
      </c>
      <c r="R49" s="27">
        <v>37</v>
      </c>
      <c r="S49" s="27" t="s">
        <v>184</v>
      </c>
    </row>
    <row r="50" spans="2:19" x14ac:dyDescent="0.2">
      <c r="B50" s="21">
        <v>45</v>
      </c>
      <c r="C50" s="21">
        <v>9</v>
      </c>
      <c r="D50" s="21" t="s">
        <v>25</v>
      </c>
      <c r="E50" s="21">
        <v>9</v>
      </c>
      <c r="F50" s="21" t="s">
        <v>26</v>
      </c>
      <c r="G50" s="22">
        <v>5804084</v>
      </c>
      <c r="H50" s="21">
        <v>553.95000000000005</v>
      </c>
      <c r="J50" s="27">
        <v>45</v>
      </c>
      <c r="K50" s="27">
        <v>44</v>
      </c>
      <c r="L50" s="27">
        <v>504.69</v>
      </c>
      <c r="M50" s="28">
        <v>44210</v>
      </c>
      <c r="N50" s="28" t="s">
        <v>352</v>
      </c>
      <c r="P50" s="27">
        <v>12</v>
      </c>
      <c r="Q50" s="27">
        <v>8</v>
      </c>
      <c r="R50" s="27">
        <v>38</v>
      </c>
      <c r="S50" s="27" t="s">
        <v>185</v>
      </c>
    </row>
    <row r="51" spans="2:19" x14ac:dyDescent="0.2">
      <c r="B51" s="21">
        <v>46</v>
      </c>
      <c r="C51" s="21">
        <v>10</v>
      </c>
      <c r="D51" s="21" t="s">
        <v>308</v>
      </c>
      <c r="E51" s="21">
        <v>1</v>
      </c>
      <c r="F51" s="21" t="s">
        <v>99</v>
      </c>
      <c r="G51" s="22">
        <v>99999203</v>
      </c>
      <c r="H51" s="21">
        <v>2100</v>
      </c>
      <c r="J51" s="27">
        <v>46</v>
      </c>
      <c r="K51" s="27">
        <v>45</v>
      </c>
      <c r="L51" s="27">
        <v>553.95000000000005</v>
      </c>
      <c r="M51" s="28">
        <v>44214</v>
      </c>
      <c r="N51" s="28" t="s">
        <v>352</v>
      </c>
      <c r="P51" s="27">
        <v>13</v>
      </c>
      <c r="Q51" s="27">
        <v>8</v>
      </c>
      <c r="R51" s="27">
        <v>38</v>
      </c>
      <c r="S51" s="27" t="s">
        <v>186</v>
      </c>
    </row>
    <row r="52" spans="2:19" x14ac:dyDescent="0.2">
      <c r="B52" s="21">
        <v>47</v>
      </c>
      <c r="C52" s="21">
        <v>10</v>
      </c>
      <c r="D52" s="21" t="s">
        <v>322</v>
      </c>
      <c r="E52" s="21">
        <v>3</v>
      </c>
      <c r="F52" s="21" t="s">
        <v>102</v>
      </c>
      <c r="G52" s="22">
        <v>99999197</v>
      </c>
      <c r="H52" s="21">
        <v>20013.330000000002</v>
      </c>
      <c r="J52" s="27">
        <v>47</v>
      </c>
      <c r="K52" s="27">
        <v>46</v>
      </c>
      <c r="L52" s="27">
        <v>2100</v>
      </c>
      <c r="M52" s="28">
        <v>44334</v>
      </c>
      <c r="N52" s="28" t="s">
        <v>352</v>
      </c>
      <c r="P52" s="27">
        <v>14</v>
      </c>
      <c r="Q52" s="27">
        <v>8</v>
      </c>
      <c r="R52" s="27">
        <v>38</v>
      </c>
      <c r="S52" s="27" t="s">
        <v>187</v>
      </c>
    </row>
    <row r="53" spans="2:19" x14ac:dyDescent="0.2">
      <c r="B53" s="21">
        <v>48</v>
      </c>
      <c r="C53" s="21">
        <v>10</v>
      </c>
      <c r="D53" s="21" t="s">
        <v>310</v>
      </c>
      <c r="E53" s="21">
        <v>8</v>
      </c>
      <c r="F53" s="21" t="s">
        <v>88</v>
      </c>
      <c r="G53" s="22">
        <v>8355</v>
      </c>
      <c r="H53" s="21">
        <v>1500</v>
      </c>
      <c r="J53" s="27">
        <v>48</v>
      </c>
      <c r="K53" s="27">
        <v>47</v>
      </c>
      <c r="L53" s="27">
        <v>20013.330000000002</v>
      </c>
      <c r="M53" s="28">
        <v>44334</v>
      </c>
      <c r="N53" s="28" t="s">
        <v>352</v>
      </c>
      <c r="P53" s="27">
        <v>15</v>
      </c>
      <c r="Q53" s="27">
        <v>8</v>
      </c>
      <c r="R53" s="27">
        <v>38</v>
      </c>
      <c r="S53" s="27" t="s">
        <v>188</v>
      </c>
    </row>
    <row r="54" spans="2:19" x14ac:dyDescent="0.2">
      <c r="J54" s="27">
        <v>49</v>
      </c>
      <c r="K54" s="36">
        <v>48</v>
      </c>
      <c r="L54" s="27">
        <v>1435</v>
      </c>
      <c r="M54" s="28">
        <v>44214</v>
      </c>
      <c r="N54" s="28">
        <f t="shared" si="0"/>
        <v>44258</v>
      </c>
      <c r="P54" s="27">
        <v>16</v>
      </c>
      <c r="Q54" s="27">
        <v>9</v>
      </c>
      <c r="R54" s="27">
        <v>34</v>
      </c>
      <c r="S54" s="27" t="s">
        <v>175</v>
      </c>
    </row>
    <row r="55" spans="2:19" x14ac:dyDescent="0.2">
      <c r="J55" s="27">
        <v>50</v>
      </c>
      <c r="K55" s="36">
        <v>48</v>
      </c>
      <c r="L55" s="27">
        <v>1500</v>
      </c>
      <c r="M55" s="28">
        <v>44259</v>
      </c>
      <c r="N55" s="28" t="s">
        <v>352</v>
      </c>
      <c r="P55" s="27">
        <v>17</v>
      </c>
      <c r="Q55" s="27">
        <v>9</v>
      </c>
      <c r="R55" s="27">
        <v>34</v>
      </c>
      <c r="S55" s="27" t="s">
        <v>176</v>
      </c>
    </row>
    <row r="56" spans="2:19" ht="15" customHeight="1" x14ac:dyDescent="0.2">
      <c r="D56" s="49" t="s">
        <v>362</v>
      </c>
      <c r="E56" s="49"/>
      <c r="F56" s="49"/>
      <c r="G56" s="49"/>
      <c r="H56" s="49"/>
      <c r="M56"/>
      <c r="O56" s="7"/>
      <c r="P56" s="27">
        <v>18</v>
      </c>
      <c r="Q56" s="27">
        <v>11</v>
      </c>
      <c r="R56" s="27">
        <v>44</v>
      </c>
      <c r="S56" s="27" t="s">
        <v>196</v>
      </c>
    </row>
    <row r="57" spans="2:19" ht="15" customHeight="1" x14ac:dyDescent="0.2">
      <c r="D57" s="49"/>
      <c r="E57" s="49"/>
      <c r="F57" s="49"/>
      <c r="G57" s="49"/>
      <c r="H57" s="49"/>
      <c r="M57"/>
      <c r="O57" s="7"/>
      <c r="P57" s="27">
        <v>19</v>
      </c>
      <c r="Q57" s="27">
        <v>11</v>
      </c>
      <c r="R57" s="27">
        <v>44</v>
      </c>
      <c r="S57" s="27" t="s">
        <v>197</v>
      </c>
    </row>
    <row r="58" spans="2:19" x14ac:dyDescent="0.2">
      <c r="M58"/>
      <c r="O58" s="7"/>
      <c r="P58" s="27">
        <v>20</v>
      </c>
      <c r="Q58" s="27">
        <v>12</v>
      </c>
      <c r="R58" s="27">
        <v>34</v>
      </c>
      <c r="S58" s="27" t="s">
        <v>177</v>
      </c>
    </row>
    <row r="59" spans="2:19" x14ac:dyDescent="0.2">
      <c r="D59" s="20" t="s">
        <v>363</v>
      </c>
      <c r="E59" s="20" t="s">
        <v>357</v>
      </c>
      <c r="F59" s="20" t="s">
        <v>358</v>
      </c>
      <c r="G59" s="45" t="s">
        <v>359</v>
      </c>
      <c r="H59" s="20" t="s">
        <v>360</v>
      </c>
      <c r="M59"/>
      <c r="P59" s="27">
        <v>21</v>
      </c>
      <c r="Q59" s="27">
        <v>12</v>
      </c>
      <c r="R59" s="27">
        <v>34</v>
      </c>
      <c r="S59" s="27" t="s">
        <v>178</v>
      </c>
    </row>
    <row r="60" spans="2:19" x14ac:dyDescent="0.2">
      <c r="D60" s="21">
        <v>1</v>
      </c>
      <c r="E60" s="21" t="s">
        <v>350</v>
      </c>
      <c r="F60" s="21">
        <v>0.05</v>
      </c>
      <c r="G60" s="46">
        <v>39448</v>
      </c>
      <c r="H60" s="21" t="s">
        <v>352</v>
      </c>
      <c r="M60"/>
      <c r="P60" s="27">
        <v>22</v>
      </c>
      <c r="Q60" s="27">
        <v>13</v>
      </c>
      <c r="R60" s="27">
        <v>22</v>
      </c>
      <c r="S60" s="27" t="s">
        <v>30</v>
      </c>
    </row>
    <row r="61" spans="2:19" x14ac:dyDescent="0.2">
      <c r="D61" s="21">
        <v>2</v>
      </c>
      <c r="E61" s="21" t="s">
        <v>351</v>
      </c>
      <c r="F61" s="21">
        <v>7.0000000000000007E-2</v>
      </c>
      <c r="G61" s="46">
        <v>43617</v>
      </c>
      <c r="H61" s="21" t="s">
        <v>352</v>
      </c>
      <c r="P61" s="27">
        <v>23</v>
      </c>
      <c r="Q61" s="27">
        <v>13</v>
      </c>
      <c r="R61" s="27">
        <v>22</v>
      </c>
      <c r="S61" s="27" t="s">
        <v>142</v>
      </c>
    </row>
    <row r="62" spans="2:19" x14ac:dyDescent="0.2">
      <c r="P62" s="27">
        <v>24</v>
      </c>
      <c r="Q62" s="27">
        <v>14</v>
      </c>
      <c r="R62" s="27">
        <v>23</v>
      </c>
      <c r="S62" s="27" t="s">
        <v>143</v>
      </c>
    </row>
    <row r="63" spans="2:19" x14ac:dyDescent="0.2">
      <c r="M63"/>
      <c r="P63" s="27">
        <v>25</v>
      </c>
      <c r="Q63" s="27">
        <v>14</v>
      </c>
      <c r="R63" s="27">
        <v>23</v>
      </c>
      <c r="S63" s="27" t="s">
        <v>144</v>
      </c>
    </row>
    <row r="64" spans="2:19" s="18" customFormat="1" ht="15" customHeight="1" x14ac:dyDescent="0.2">
      <c r="C64" s="49" t="s">
        <v>329</v>
      </c>
      <c r="D64" s="49"/>
      <c r="E64" s="49"/>
      <c r="G64" s="49" t="s">
        <v>371</v>
      </c>
      <c r="H64" s="49"/>
      <c r="I64" s="49"/>
      <c r="J64" s="49"/>
      <c r="K64" s="49"/>
      <c r="P64" s="27">
        <v>26</v>
      </c>
      <c r="Q64" s="27">
        <v>14</v>
      </c>
      <c r="R64" s="27">
        <v>23</v>
      </c>
      <c r="S64" s="27" t="s">
        <v>145</v>
      </c>
    </row>
    <row r="65" spans="3:19" ht="15" customHeight="1" x14ac:dyDescent="0.2">
      <c r="C65" s="49"/>
      <c r="D65" s="49"/>
      <c r="E65" s="49"/>
      <c r="G65" s="49"/>
      <c r="H65" s="49"/>
      <c r="I65" s="49"/>
      <c r="J65" s="49"/>
      <c r="K65" s="49"/>
      <c r="L65" s="7"/>
      <c r="P65" s="27">
        <v>27</v>
      </c>
      <c r="Q65" s="27">
        <v>14</v>
      </c>
      <c r="R65" s="27">
        <v>23</v>
      </c>
      <c r="S65" s="27" t="s">
        <v>146</v>
      </c>
    </row>
    <row r="66" spans="3:19" x14ac:dyDescent="0.2">
      <c r="L66" s="7"/>
      <c r="P66" s="27">
        <v>28</v>
      </c>
      <c r="Q66" s="27">
        <v>14</v>
      </c>
      <c r="R66" s="27">
        <v>23</v>
      </c>
      <c r="S66" s="27" t="s">
        <v>147</v>
      </c>
    </row>
    <row r="67" spans="3:19" x14ac:dyDescent="0.2">
      <c r="C67" s="20" t="s">
        <v>114</v>
      </c>
      <c r="D67" s="20" t="s">
        <v>115</v>
      </c>
      <c r="E67" s="20" t="s">
        <v>253</v>
      </c>
      <c r="G67" s="20" t="s">
        <v>341</v>
      </c>
      <c r="H67" s="20" t="s">
        <v>114</v>
      </c>
      <c r="I67" s="20" t="s">
        <v>254</v>
      </c>
      <c r="J67" s="20" t="s">
        <v>260</v>
      </c>
      <c r="K67" s="20" t="s">
        <v>367</v>
      </c>
      <c r="L67" s="7"/>
      <c r="P67" s="27">
        <v>29</v>
      </c>
      <c r="Q67" s="27">
        <v>14</v>
      </c>
      <c r="R67" s="27">
        <v>23</v>
      </c>
      <c r="S67" s="27" t="s">
        <v>148</v>
      </c>
    </row>
    <row r="68" spans="3:19" x14ac:dyDescent="0.2">
      <c r="C68" s="4">
        <v>1003</v>
      </c>
      <c r="D68" s="5">
        <v>44209</v>
      </c>
      <c r="E68" s="4">
        <v>100</v>
      </c>
      <c r="G68" s="4">
        <v>1</v>
      </c>
      <c r="H68" s="4">
        <v>1003</v>
      </c>
      <c r="I68" s="4">
        <v>5</v>
      </c>
      <c r="J68" s="4">
        <v>1</v>
      </c>
      <c r="K68" s="4" t="str">
        <f>IF(J67="exchange", "exchange", IF(I68&gt;0, "purchase", IF(I68&lt;0, "return", "")))</f>
        <v>purchase</v>
      </c>
      <c r="L68" s="7"/>
      <c r="P68" s="27">
        <v>30</v>
      </c>
      <c r="Q68" s="27">
        <v>14</v>
      </c>
      <c r="R68" s="27">
        <v>23</v>
      </c>
      <c r="S68" s="27" t="s">
        <v>149</v>
      </c>
    </row>
    <row r="69" spans="3:19" x14ac:dyDescent="0.2">
      <c r="C69" s="1">
        <v>1021</v>
      </c>
      <c r="D69" s="2">
        <v>44209</v>
      </c>
      <c r="E69" s="1">
        <v>200</v>
      </c>
      <c r="G69" s="1">
        <v>2</v>
      </c>
      <c r="H69" s="1">
        <v>1021</v>
      </c>
      <c r="I69" s="1">
        <v>15</v>
      </c>
      <c r="J69" s="1">
        <v>2</v>
      </c>
      <c r="K69" s="1" t="str">
        <f t="shared" ref="K69:K127" si="1">IF(J68="exchange", "exchange", IF(I69&gt;0, "purchase", IF(I69&lt;0, "return", "")))</f>
        <v>purchase</v>
      </c>
      <c r="L69" s="7"/>
      <c r="P69" s="27">
        <v>31</v>
      </c>
      <c r="Q69" s="27">
        <v>14</v>
      </c>
      <c r="R69" s="27">
        <v>23</v>
      </c>
      <c r="S69" s="27" t="s">
        <v>150</v>
      </c>
    </row>
    <row r="70" spans="3:19" x14ac:dyDescent="0.2">
      <c r="C70" s="4">
        <v>1026</v>
      </c>
      <c r="D70" s="5">
        <v>44209</v>
      </c>
      <c r="E70" s="4">
        <v>300</v>
      </c>
      <c r="G70" s="4">
        <v>3</v>
      </c>
      <c r="H70" s="4">
        <v>1026</v>
      </c>
      <c r="I70" s="4">
        <v>32</v>
      </c>
      <c r="J70" s="4">
        <v>2</v>
      </c>
      <c r="K70" s="4" t="str">
        <f t="shared" si="1"/>
        <v>purchase</v>
      </c>
      <c r="L70" s="7"/>
      <c r="P70" s="27">
        <v>32</v>
      </c>
      <c r="Q70" s="27">
        <v>14</v>
      </c>
      <c r="R70" s="27">
        <v>23</v>
      </c>
      <c r="S70" s="27" t="s">
        <v>151</v>
      </c>
    </row>
    <row r="71" spans="3:19" x14ac:dyDescent="0.2">
      <c r="C71" s="1">
        <v>1030</v>
      </c>
      <c r="D71" s="2">
        <v>44209</v>
      </c>
      <c r="E71" s="1">
        <v>400</v>
      </c>
      <c r="G71" s="1">
        <v>4</v>
      </c>
      <c r="H71" s="1">
        <v>1030</v>
      </c>
      <c r="I71" s="1">
        <v>6</v>
      </c>
      <c r="J71" s="1">
        <v>-1</v>
      </c>
      <c r="K71" s="1" t="s">
        <v>366</v>
      </c>
      <c r="L71" s="7"/>
      <c r="P71" s="27">
        <v>33</v>
      </c>
      <c r="Q71" s="27">
        <v>14</v>
      </c>
      <c r="R71" s="27">
        <v>23</v>
      </c>
      <c r="S71" s="27" t="s">
        <v>152</v>
      </c>
    </row>
    <row r="72" spans="3:19" x14ac:dyDescent="0.2">
      <c r="C72" s="4">
        <v>1031</v>
      </c>
      <c r="D72" s="5">
        <v>44210</v>
      </c>
      <c r="E72" s="4">
        <v>500</v>
      </c>
      <c r="G72" s="1">
        <v>5</v>
      </c>
      <c r="H72" s="1">
        <v>1030</v>
      </c>
      <c r="I72" s="1">
        <v>6</v>
      </c>
      <c r="J72" s="1">
        <v>1</v>
      </c>
      <c r="K72" s="1" t="s">
        <v>366</v>
      </c>
      <c r="L72" s="7"/>
      <c r="P72" s="27">
        <v>34</v>
      </c>
      <c r="Q72" s="27">
        <v>14</v>
      </c>
      <c r="R72" s="27">
        <v>23</v>
      </c>
      <c r="S72" s="27" t="s">
        <v>153</v>
      </c>
    </row>
    <row r="73" spans="3:19" x14ac:dyDescent="0.2">
      <c r="C73" s="1">
        <v>1033</v>
      </c>
      <c r="D73" s="2">
        <v>44210</v>
      </c>
      <c r="E73" s="1">
        <v>600</v>
      </c>
      <c r="G73" s="4">
        <v>6</v>
      </c>
      <c r="H73" s="4">
        <v>1031</v>
      </c>
      <c r="I73" s="4">
        <v>21</v>
      </c>
      <c r="J73" s="4">
        <v>2</v>
      </c>
      <c r="K73" s="4" t="str">
        <f t="shared" si="1"/>
        <v>purchase</v>
      </c>
      <c r="L73" s="7"/>
      <c r="P73" s="27">
        <v>35</v>
      </c>
      <c r="Q73" s="27">
        <v>14</v>
      </c>
      <c r="R73" s="27">
        <v>23</v>
      </c>
      <c r="S73" s="27" t="s">
        <v>154</v>
      </c>
    </row>
    <row r="74" spans="3:19" x14ac:dyDescent="0.2">
      <c r="C74" s="4">
        <v>1034</v>
      </c>
      <c r="D74" s="5">
        <v>44210</v>
      </c>
      <c r="E74" s="4">
        <v>700</v>
      </c>
      <c r="G74" s="4">
        <v>7</v>
      </c>
      <c r="H74" s="4">
        <v>1031</v>
      </c>
      <c r="I74" s="4">
        <v>37</v>
      </c>
      <c r="J74" s="4">
        <v>2</v>
      </c>
      <c r="K74" s="4" t="str">
        <f t="shared" si="1"/>
        <v>purchase</v>
      </c>
      <c r="L74" s="7"/>
      <c r="P74" s="27">
        <v>36</v>
      </c>
      <c r="Q74" s="27">
        <v>14</v>
      </c>
      <c r="R74" s="27">
        <v>23</v>
      </c>
      <c r="S74" s="27" t="s">
        <v>155</v>
      </c>
    </row>
    <row r="75" spans="3:19" x14ac:dyDescent="0.2">
      <c r="C75" s="1">
        <v>1036</v>
      </c>
      <c r="D75" s="2">
        <v>44214</v>
      </c>
      <c r="E75" s="1">
        <v>800</v>
      </c>
      <c r="G75" s="4">
        <v>8</v>
      </c>
      <c r="H75" s="4">
        <v>1031</v>
      </c>
      <c r="I75" s="4">
        <v>38</v>
      </c>
      <c r="J75" s="4">
        <v>4</v>
      </c>
      <c r="K75" s="4" t="str">
        <f t="shared" si="1"/>
        <v>purchase</v>
      </c>
      <c r="L75" s="7"/>
      <c r="P75" s="27">
        <v>37</v>
      </c>
      <c r="Q75" s="27">
        <v>14</v>
      </c>
      <c r="R75" s="27">
        <v>23</v>
      </c>
      <c r="S75" s="27" t="s">
        <v>156</v>
      </c>
    </row>
    <row r="76" spans="3:19" x14ac:dyDescent="0.2">
      <c r="C76" s="4">
        <v>1040</v>
      </c>
      <c r="D76" s="5">
        <v>44214</v>
      </c>
      <c r="E76" s="4">
        <v>900</v>
      </c>
      <c r="G76" s="1">
        <v>9</v>
      </c>
      <c r="H76" s="1">
        <v>1033</v>
      </c>
      <c r="I76" s="1">
        <v>34</v>
      </c>
      <c r="J76" s="1">
        <v>-1</v>
      </c>
      <c r="K76" s="1" t="s">
        <v>366</v>
      </c>
      <c r="L76" s="7"/>
      <c r="P76" s="27">
        <v>38</v>
      </c>
      <c r="Q76" s="27">
        <v>15</v>
      </c>
      <c r="R76" s="27">
        <v>28</v>
      </c>
      <c r="S76" s="27" t="s">
        <v>170</v>
      </c>
    </row>
    <row r="77" spans="3:19" x14ac:dyDescent="0.2">
      <c r="C77" s="1">
        <v>1042</v>
      </c>
      <c r="D77" s="2">
        <v>44214</v>
      </c>
      <c r="E77" s="1">
        <v>1000</v>
      </c>
      <c r="G77" s="1">
        <v>10</v>
      </c>
      <c r="H77" s="1">
        <v>1033</v>
      </c>
      <c r="I77" s="1">
        <v>34</v>
      </c>
      <c r="J77" s="1">
        <v>1</v>
      </c>
      <c r="K77" s="1" t="s">
        <v>366</v>
      </c>
      <c r="L77" s="7"/>
      <c r="P77" s="27">
        <v>39</v>
      </c>
      <c r="Q77" s="27">
        <v>16</v>
      </c>
      <c r="R77" s="27">
        <v>24</v>
      </c>
      <c r="S77" s="27" t="s">
        <v>229</v>
      </c>
    </row>
    <row r="78" spans="3:19" x14ac:dyDescent="0.2">
      <c r="C78" s="4">
        <v>1043</v>
      </c>
      <c r="D78" s="5">
        <v>44214</v>
      </c>
      <c r="E78" s="4">
        <v>1100</v>
      </c>
      <c r="G78" s="4">
        <v>11</v>
      </c>
      <c r="H78" s="4">
        <v>1034</v>
      </c>
      <c r="I78" s="4">
        <v>44</v>
      </c>
      <c r="J78" s="4">
        <v>2</v>
      </c>
      <c r="K78" s="4" t="str">
        <f t="shared" si="1"/>
        <v>purchase</v>
      </c>
      <c r="L78" s="7"/>
      <c r="P78" s="27">
        <v>40</v>
      </c>
      <c r="Q78" s="27">
        <v>17</v>
      </c>
      <c r="R78" s="27">
        <v>9</v>
      </c>
      <c r="S78" s="27" t="s">
        <v>39</v>
      </c>
    </row>
    <row r="79" spans="3:19" x14ac:dyDescent="0.2">
      <c r="C79" s="1">
        <v>1044</v>
      </c>
      <c r="D79" s="2">
        <v>44214</v>
      </c>
      <c r="E79" s="1">
        <v>1200</v>
      </c>
      <c r="G79" s="1">
        <v>12</v>
      </c>
      <c r="H79" s="1">
        <v>1036</v>
      </c>
      <c r="I79" s="1">
        <v>34</v>
      </c>
      <c r="J79" s="1">
        <v>2</v>
      </c>
      <c r="K79" s="1" t="str">
        <f t="shared" si="1"/>
        <v>purchase</v>
      </c>
      <c r="L79" s="7"/>
      <c r="P79" s="27">
        <v>41</v>
      </c>
      <c r="Q79" s="27">
        <v>17</v>
      </c>
      <c r="R79" s="27">
        <v>9</v>
      </c>
      <c r="S79" s="27" t="s">
        <v>138</v>
      </c>
    </row>
    <row r="80" spans="3:19" x14ac:dyDescent="0.2">
      <c r="C80" s="4">
        <v>1046</v>
      </c>
      <c r="D80" s="5">
        <v>44214</v>
      </c>
      <c r="E80" s="4">
        <v>1300</v>
      </c>
      <c r="G80" s="4">
        <v>13</v>
      </c>
      <c r="H80" s="4">
        <v>1040</v>
      </c>
      <c r="I80" s="4">
        <v>22</v>
      </c>
      <c r="J80" s="4">
        <v>2</v>
      </c>
      <c r="K80" s="4" t="str">
        <f t="shared" si="1"/>
        <v>purchase</v>
      </c>
      <c r="L80" s="7"/>
      <c r="P80" s="27">
        <v>42</v>
      </c>
      <c r="Q80" s="27">
        <v>18</v>
      </c>
      <c r="R80" s="27">
        <v>10</v>
      </c>
      <c r="S80" s="27" t="s">
        <v>139</v>
      </c>
    </row>
    <row r="81" spans="3:19" x14ac:dyDescent="0.2">
      <c r="C81" s="1">
        <v>1048</v>
      </c>
      <c r="D81" s="2">
        <v>44214</v>
      </c>
      <c r="E81" s="1">
        <v>1400</v>
      </c>
      <c r="G81" s="4">
        <v>14</v>
      </c>
      <c r="H81" s="4">
        <v>1040</v>
      </c>
      <c r="I81" s="4">
        <v>23</v>
      </c>
      <c r="J81" s="4">
        <v>14</v>
      </c>
      <c r="K81" s="4" t="str">
        <f t="shared" si="1"/>
        <v>purchase</v>
      </c>
      <c r="L81" s="7"/>
      <c r="P81" s="27">
        <v>43</v>
      </c>
      <c r="Q81" s="27">
        <v>18</v>
      </c>
      <c r="R81" s="27">
        <v>10</v>
      </c>
      <c r="S81" s="27" t="s">
        <v>140</v>
      </c>
    </row>
    <row r="82" spans="3:19" x14ac:dyDescent="0.2">
      <c r="C82" s="4">
        <v>1049</v>
      </c>
      <c r="D82" s="5">
        <v>44214</v>
      </c>
      <c r="E82" s="4">
        <v>1500</v>
      </c>
      <c r="G82" s="1">
        <v>15</v>
      </c>
      <c r="H82" s="1">
        <v>1042</v>
      </c>
      <c r="I82" s="1">
        <v>28</v>
      </c>
      <c r="J82" s="1">
        <v>1</v>
      </c>
      <c r="K82" s="1" t="str">
        <f t="shared" si="1"/>
        <v>purchase</v>
      </c>
      <c r="L82" s="7"/>
      <c r="P82" s="27">
        <v>44</v>
      </c>
      <c r="Q82" s="27">
        <v>19</v>
      </c>
      <c r="R82" s="27">
        <v>7</v>
      </c>
      <c r="S82" s="27" t="s">
        <v>131</v>
      </c>
    </row>
    <row r="83" spans="3:19" x14ac:dyDescent="0.2">
      <c r="C83" s="1">
        <v>1051</v>
      </c>
      <c r="D83" s="2">
        <v>44214</v>
      </c>
      <c r="E83" s="1">
        <v>1600</v>
      </c>
      <c r="G83" s="4">
        <v>16</v>
      </c>
      <c r="H83" s="4">
        <v>1043</v>
      </c>
      <c r="I83" s="4">
        <v>24</v>
      </c>
      <c r="J83" s="4">
        <v>1</v>
      </c>
      <c r="K83" s="4" t="str">
        <f t="shared" si="1"/>
        <v>purchase</v>
      </c>
      <c r="L83" s="7"/>
      <c r="P83" s="27">
        <v>45</v>
      </c>
      <c r="Q83" s="27">
        <v>19</v>
      </c>
      <c r="R83" s="27">
        <v>7</v>
      </c>
      <c r="S83" s="27" t="s">
        <v>132</v>
      </c>
    </row>
    <row r="84" spans="3:19" x14ac:dyDescent="0.2">
      <c r="C84" s="4">
        <v>1052</v>
      </c>
      <c r="D84" s="5">
        <v>44214</v>
      </c>
      <c r="E84" s="4">
        <v>1700</v>
      </c>
      <c r="G84" s="1">
        <v>17</v>
      </c>
      <c r="H84" s="1">
        <v>1044</v>
      </c>
      <c r="I84" s="1">
        <v>9</v>
      </c>
      <c r="J84" s="1">
        <v>4</v>
      </c>
      <c r="K84" s="1" t="str">
        <f t="shared" si="1"/>
        <v>purchase</v>
      </c>
      <c r="L84" s="7"/>
      <c r="P84" s="27">
        <v>46</v>
      </c>
      <c r="Q84" s="27">
        <v>20</v>
      </c>
      <c r="R84" s="27">
        <v>42</v>
      </c>
      <c r="S84" s="27" t="s">
        <v>192</v>
      </c>
    </row>
    <row r="85" spans="3:19" x14ac:dyDescent="0.2">
      <c r="C85" s="1">
        <v>1054</v>
      </c>
      <c r="D85" s="2">
        <v>44214</v>
      </c>
      <c r="E85" s="1">
        <v>1800</v>
      </c>
      <c r="G85" s="1">
        <v>18</v>
      </c>
      <c r="H85" s="1">
        <v>1044</v>
      </c>
      <c r="I85" s="1">
        <v>10</v>
      </c>
      <c r="J85" s="1">
        <v>4</v>
      </c>
      <c r="K85" s="1" t="str">
        <f t="shared" si="1"/>
        <v>purchase</v>
      </c>
      <c r="L85" s="7"/>
      <c r="P85" s="27">
        <v>47</v>
      </c>
      <c r="Q85" s="27">
        <v>20</v>
      </c>
      <c r="R85" s="27">
        <v>42</v>
      </c>
      <c r="S85" s="27" t="s">
        <v>193</v>
      </c>
    </row>
    <row r="86" spans="3:19" x14ac:dyDescent="0.2">
      <c r="C86" s="4">
        <v>1056</v>
      </c>
      <c r="D86" s="5">
        <v>44214</v>
      </c>
      <c r="E86" s="4">
        <v>1900</v>
      </c>
      <c r="G86" s="4">
        <v>19</v>
      </c>
      <c r="H86" s="4">
        <v>1046</v>
      </c>
      <c r="I86" s="4">
        <v>7</v>
      </c>
      <c r="J86" s="4">
        <v>2</v>
      </c>
      <c r="K86" s="4" t="str">
        <f t="shared" si="1"/>
        <v>purchase</v>
      </c>
      <c r="L86" s="7"/>
      <c r="P86" s="27">
        <v>48</v>
      </c>
      <c r="Q86" s="27">
        <v>21</v>
      </c>
      <c r="R86" s="27">
        <v>14</v>
      </c>
      <c r="S86" s="27" t="s">
        <v>215</v>
      </c>
    </row>
    <row r="87" spans="3:19" x14ac:dyDescent="0.2">
      <c r="C87" s="1">
        <v>1057</v>
      </c>
      <c r="D87" s="2">
        <v>44214</v>
      </c>
      <c r="E87" s="1">
        <v>2000</v>
      </c>
      <c r="G87" s="4">
        <v>20</v>
      </c>
      <c r="H87" s="4">
        <v>1046</v>
      </c>
      <c r="I87" s="4">
        <v>42</v>
      </c>
      <c r="J87" s="4">
        <v>2</v>
      </c>
      <c r="K87" s="4" t="str">
        <f t="shared" si="1"/>
        <v>purchase</v>
      </c>
      <c r="L87" s="7"/>
      <c r="P87" s="27">
        <v>49</v>
      </c>
      <c r="Q87" s="27">
        <v>22</v>
      </c>
      <c r="R87" s="27">
        <v>18</v>
      </c>
      <c r="S87" s="27" t="s">
        <v>220</v>
      </c>
    </row>
    <row r="88" spans="3:19" x14ac:dyDescent="0.2">
      <c r="C88" s="4">
        <v>1058</v>
      </c>
      <c r="D88" s="5">
        <v>44214</v>
      </c>
      <c r="E88" s="4">
        <v>2100</v>
      </c>
      <c r="G88" s="1">
        <v>21</v>
      </c>
      <c r="H88" s="1">
        <v>1048</v>
      </c>
      <c r="I88" s="1">
        <v>14</v>
      </c>
      <c r="J88" s="1">
        <v>1</v>
      </c>
      <c r="K88" s="1" t="str">
        <f t="shared" si="1"/>
        <v>purchase</v>
      </c>
      <c r="L88" s="7"/>
      <c r="P88" s="27">
        <v>50</v>
      </c>
      <c r="Q88" s="27">
        <v>23</v>
      </c>
      <c r="R88" s="27">
        <v>20</v>
      </c>
      <c r="S88" s="27" t="s">
        <v>226</v>
      </c>
    </row>
    <row r="89" spans="3:19" x14ac:dyDescent="0.2">
      <c r="C89" s="1">
        <v>1064</v>
      </c>
      <c r="D89" s="2">
        <v>44215</v>
      </c>
      <c r="E89" s="1">
        <v>2200</v>
      </c>
      <c r="G89" s="4">
        <v>22</v>
      </c>
      <c r="H89" s="4">
        <v>1049</v>
      </c>
      <c r="I89" s="4">
        <v>18</v>
      </c>
      <c r="J89" s="4">
        <v>1</v>
      </c>
      <c r="K89" s="4" t="str">
        <f t="shared" si="1"/>
        <v>purchase</v>
      </c>
      <c r="L89" s="7"/>
      <c r="P89" s="27">
        <v>51</v>
      </c>
      <c r="Q89" s="27">
        <v>24</v>
      </c>
      <c r="R89" s="27">
        <v>45</v>
      </c>
      <c r="S89" s="27" t="s">
        <v>198</v>
      </c>
    </row>
    <row r="90" spans="3:19" x14ac:dyDescent="0.2">
      <c r="C90" s="4">
        <v>1089</v>
      </c>
      <c r="D90" s="5">
        <v>44251</v>
      </c>
      <c r="E90" s="4">
        <v>2300</v>
      </c>
      <c r="G90" s="4">
        <v>23</v>
      </c>
      <c r="H90" s="4">
        <v>1049</v>
      </c>
      <c r="I90" s="4">
        <v>20</v>
      </c>
      <c r="J90" s="4">
        <v>1</v>
      </c>
      <c r="K90" s="4" t="str">
        <f t="shared" si="1"/>
        <v>purchase</v>
      </c>
      <c r="L90" s="7"/>
      <c r="P90" s="27">
        <v>52</v>
      </c>
      <c r="Q90" s="27">
        <v>25</v>
      </c>
      <c r="R90" s="27">
        <v>48</v>
      </c>
      <c r="S90" s="27" t="s">
        <v>205</v>
      </c>
    </row>
    <row r="91" spans="3:19" x14ac:dyDescent="0.2">
      <c r="C91" s="1">
        <v>1090</v>
      </c>
      <c r="D91" s="2">
        <v>44251</v>
      </c>
      <c r="E91" s="1">
        <v>2400</v>
      </c>
      <c r="G91" s="1">
        <v>24</v>
      </c>
      <c r="H91" s="1">
        <v>1051</v>
      </c>
      <c r="I91" s="1">
        <v>45</v>
      </c>
      <c r="J91" s="1">
        <v>1</v>
      </c>
      <c r="K91" s="1" t="str">
        <f t="shared" si="1"/>
        <v>purchase</v>
      </c>
      <c r="L91" s="7"/>
      <c r="P91" s="27">
        <v>53</v>
      </c>
      <c r="Q91" s="27">
        <v>26</v>
      </c>
      <c r="R91" s="27">
        <v>16</v>
      </c>
      <c r="S91" s="27" t="s">
        <v>216</v>
      </c>
    </row>
    <row r="92" spans="3:19" x14ac:dyDescent="0.2">
      <c r="C92" s="4">
        <v>1091</v>
      </c>
      <c r="D92" s="5">
        <v>44244</v>
      </c>
      <c r="E92" s="4">
        <v>2500</v>
      </c>
      <c r="G92" s="4">
        <v>25</v>
      </c>
      <c r="H92" s="4">
        <v>1052</v>
      </c>
      <c r="I92" s="4">
        <v>48</v>
      </c>
      <c r="J92" s="4">
        <v>1</v>
      </c>
      <c r="K92" s="4" t="str">
        <f t="shared" si="1"/>
        <v>purchase</v>
      </c>
      <c r="L92" s="7"/>
      <c r="P92" s="27">
        <v>54</v>
      </c>
      <c r="Q92" s="27">
        <v>26</v>
      </c>
      <c r="R92" s="27">
        <v>16</v>
      </c>
      <c r="S92" s="27" t="s">
        <v>217</v>
      </c>
    </row>
    <row r="93" spans="3:19" x14ac:dyDescent="0.2">
      <c r="C93" s="1">
        <v>1102</v>
      </c>
      <c r="D93" s="2">
        <v>44253</v>
      </c>
      <c r="E93" s="1">
        <v>2600</v>
      </c>
      <c r="G93" s="1">
        <v>26</v>
      </c>
      <c r="H93" s="1">
        <v>1054</v>
      </c>
      <c r="I93" s="1">
        <v>16</v>
      </c>
      <c r="J93" s="1">
        <v>3</v>
      </c>
      <c r="K93" s="1" t="str">
        <f t="shared" si="1"/>
        <v>purchase</v>
      </c>
      <c r="L93" s="7"/>
      <c r="P93" s="27">
        <v>55</v>
      </c>
      <c r="Q93" s="27">
        <v>26</v>
      </c>
      <c r="R93" s="27">
        <v>16</v>
      </c>
      <c r="S93" s="27" t="s">
        <v>218</v>
      </c>
    </row>
    <row r="94" spans="3:19" x14ac:dyDescent="0.2">
      <c r="C94" s="4">
        <v>1105</v>
      </c>
      <c r="D94" s="5">
        <v>44253</v>
      </c>
      <c r="E94" s="4">
        <v>2700</v>
      </c>
      <c r="G94" s="1">
        <v>27</v>
      </c>
      <c r="H94" s="1">
        <v>1054</v>
      </c>
      <c r="I94" s="1">
        <v>17</v>
      </c>
      <c r="J94" s="1">
        <v>1</v>
      </c>
      <c r="K94" s="1" t="str">
        <f t="shared" si="1"/>
        <v>purchase</v>
      </c>
      <c r="L94" s="7"/>
      <c r="P94" s="27">
        <v>56</v>
      </c>
      <c r="Q94" s="27">
        <v>27</v>
      </c>
      <c r="R94" s="27">
        <v>17</v>
      </c>
      <c r="S94" s="27" t="s">
        <v>219</v>
      </c>
    </row>
    <row r="95" spans="3:19" x14ac:dyDescent="0.2">
      <c r="C95" s="1">
        <v>1107</v>
      </c>
      <c r="D95" s="2">
        <v>44260</v>
      </c>
      <c r="E95" s="1">
        <v>2800</v>
      </c>
      <c r="G95" s="1">
        <v>28</v>
      </c>
      <c r="H95" s="1">
        <v>1054</v>
      </c>
      <c r="I95" s="1">
        <v>19</v>
      </c>
      <c r="J95" s="1">
        <v>2</v>
      </c>
      <c r="K95" s="1" t="str">
        <f t="shared" si="1"/>
        <v>purchase</v>
      </c>
      <c r="L95" s="7"/>
      <c r="P95" s="27">
        <v>57</v>
      </c>
      <c r="Q95" s="27">
        <v>28</v>
      </c>
      <c r="R95" s="27">
        <v>19</v>
      </c>
      <c r="S95" s="27" t="s">
        <v>224</v>
      </c>
    </row>
    <row r="96" spans="3:19" x14ac:dyDescent="0.2">
      <c r="C96" s="4">
        <v>1111</v>
      </c>
      <c r="D96" s="5">
        <v>44253</v>
      </c>
      <c r="E96" s="4">
        <v>2900</v>
      </c>
      <c r="G96" s="4">
        <v>29</v>
      </c>
      <c r="H96" s="4">
        <v>1056</v>
      </c>
      <c r="I96" s="4">
        <v>30</v>
      </c>
      <c r="J96" s="4">
        <v>2</v>
      </c>
      <c r="K96" s="4" t="str">
        <f t="shared" si="1"/>
        <v>purchase</v>
      </c>
      <c r="L96" s="7"/>
      <c r="P96" s="27">
        <v>58</v>
      </c>
      <c r="Q96" s="27">
        <v>28</v>
      </c>
      <c r="R96" s="27">
        <v>19</v>
      </c>
      <c r="S96" s="27" t="s">
        <v>225</v>
      </c>
    </row>
    <row r="97" spans="3:19" x14ac:dyDescent="0.2">
      <c r="C97" s="1">
        <v>1114</v>
      </c>
      <c r="D97" s="2">
        <v>44263</v>
      </c>
      <c r="E97" s="1">
        <v>3000</v>
      </c>
      <c r="G97" s="4">
        <v>30</v>
      </c>
      <c r="H97" s="4">
        <v>1056</v>
      </c>
      <c r="I97" s="4">
        <v>36</v>
      </c>
      <c r="J97" s="4">
        <v>2</v>
      </c>
      <c r="K97" s="4" t="str">
        <f t="shared" si="1"/>
        <v>purchase</v>
      </c>
      <c r="L97" s="7"/>
      <c r="P97" s="27">
        <v>59</v>
      </c>
      <c r="Q97" s="27">
        <v>29</v>
      </c>
      <c r="R97" s="27">
        <v>30</v>
      </c>
      <c r="S97" s="27" t="s">
        <v>172</v>
      </c>
    </row>
    <row r="98" spans="3:19" x14ac:dyDescent="0.2">
      <c r="C98" s="4">
        <v>1117</v>
      </c>
      <c r="D98" s="5">
        <v>44259</v>
      </c>
      <c r="E98" s="4">
        <v>3100</v>
      </c>
      <c r="G98" s="1">
        <v>31</v>
      </c>
      <c r="H98" s="1">
        <v>1057</v>
      </c>
      <c r="I98" s="1">
        <v>31</v>
      </c>
      <c r="J98" s="1">
        <v>2</v>
      </c>
      <c r="K98" s="1" t="str">
        <f t="shared" si="1"/>
        <v>purchase</v>
      </c>
      <c r="L98" s="7"/>
      <c r="P98" s="27">
        <v>60</v>
      </c>
      <c r="Q98" s="27">
        <v>29</v>
      </c>
      <c r="R98" s="27">
        <v>30</v>
      </c>
      <c r="S98" s="27" t="s">
        <v>173</v>
      </c>
    </row>
    <row r="99" spans="3:19" x14ac:dyDescent="0.2">
      <c r="C99" s="1">
        <v>1119</v>
      </c>
      <c r="D99" s="2">
        <v>44259</v>
      </c>
      <c r="E99" s="1">
        <v>3200</v>
      </c>
      <c r="G99" s="4">
        <v>32</v>
      </c>
      <c r="H99" s="4">
        <v>1058</v>
      </c>
      <c r="I99" s="4">
        <v>35</v>
      </c>
      <c r="J99" s="4">
        <v>1</v>
      </c>
      <c r="K99" s="4" t="s">
        <v>366</v>
      </c>
      <c r="L99" s="7"/>
      <c r="P99" s="27">
        <v>61</v>
      </c>
      <c r="Q99" s="27">
        <v>30</v>
      </c>
      <c r="R99" s="27">
        <v>36</v>
      </c>
      <c r="S99" s="27" t="s">
        <v>182</v>
      </c>
    </row>
    <row r="100" spans="3:19" x14ac:dyDescent="0.2">
      <c r="C100" s="4">
        <v>1150</v>
      </c>
      <c r="D100" s="5">
        <v>44313</v>
      </c>
      <c r="E100" s="4">
        <v>3300</v>
      </c>
      <c r="G100" s="4">
        <v>33</v>
      </c>
      <c r="H100" s="4">
        <v>1058</v>
      </c>
      <c r="I100" s="4">
        <v>35</v>
      </c>
      <c r="J100" s="4">
        <v>-1</v>
      </c>
      <c r="K100" s="4" t="s">
        <v>366</v>
      </c>
      <c r="L100" s="7"/>
      <c r="P100" s="27">
        <v>62</v>
      </c>
      <c r="Q100" s="27">
        <v>30</v>
      </c>
      <c r="R100" s="27">
        <v>36</v>
      </c>
      <c r="S100" s="27" t="s">
        <v>183</v>
      </c>
    </row>
    <row r="101" spans="3:19" x14ac:dyDescent="0.2">
      <c r="C101" s="1">
        <v>1151</v>
      </c>
      <c r="D101" s="2">
        <v>44314</v>
      </c>
      <c r="E101" s="1">
        <v>3400</v>
      </c>
      <c r="G101" s="1">
        <v>34</v>
      </c>
      <c r="H101" s="1">
        <v>1064</v>
      </c>
      <c r="I101" s="1">
        <v>29</v>
      </c>
      <c r="J101" s="1">
        <v>-2</v>
      </c>
      <c r="K101" s="1" t="str">
        <f t="shared" si="1"/>
        <v>purchase</v>
      </c>
      <c r="L101" s="7"/>
      <c r="P101" s="27">
        <v>63</v>
      </c>
      <c r="Q101" s="27">
        <v>31</v>
      </c>
      <c r="R101" s="27">
        <v>31</v>
      </c>
      <c r="S101" s="27" t="s">
        <v>66</v>
      </c>
    </row>
    <row r="102" spans="3:19" x14ac:dyDescent="0.2">
      <c r="C102" s="4">
        <v>1157</v>
      </c>
      <c r="D102" s="5">
        <v>44333</v>
      </c>
      <c r="E102" s="4">
        <v>3500</v>
      </c>
      <c r="G102" s="4">
        <v>35</v>
      </c>
      <c r="H102" s="4">
        <v>1089</v>
      </c>
      <c r="I102" s="4">
        <v>33</v>
      </c>
      <c r="J102" s="4">
        <v>-2</v>
      </c>
      <c r="K102" s="4" t="str">
        <f t="shared" si="1"/>
        <v>purchase</v>
      </c>
      <c r="L102" s="7"/>
      <c r="P102" s="27">
        <v>64</v>
      </c>
      <c r="Q102" s="27">
        <v>31</v>
      </c>
      <c r="R102" s="27">
        <v>31</v>
      </c>
      <c r="S102" s="27" t="s">
        <v>9</v>
      </c>
    </row>
    <row r="103" spans="3:19" x14ac:dyDescent="0.2">
      <c r="C103" s="1">
        <v>1160</v>
      </c>
      <c r="D103" s="2">
        <v>44334</v>
      </c>
      <c r="E103" s="1">
        <v>3600</v>
      </c>
      <c r="G103" s="1">
        <v>36</v>
      </c>
      <c r="H103" s="1">
        <v>1090</v>
      </c>
      <c r="I103" s="1">
        <v>8</v>
      </c>
      <c r="J103" s="1">
        <v>4</v>
      </c>
      <c r="K103" s="1" t="str">
        <f t="shared" si="1"/>
        <v>purchase</v>
      </c>
      <c r="L103" s="7"/>
      <c r="P103" s="27">
        <v>65</v>
      </c>
      <c r="Q103" s="27">
        <v>32</v>
      </c>
      <c r="R103" s="27">
        <v>35</v>
      </c>
      <c r="S103" s="27" t="s">
        <v>179</v>
      </c>
    </row>
    <row r="104" spans="3:19" x14ac:dyDescent="0.2">
      <c r="C104" s="4">
        <v>1168</v>
      </c>
      <c r="D104" s="5">
        <v>44334</v>
      </c>
      <c r="E104" s="4">
        <v>3700</v>
      </c>
      <c r="G104" s="4">
        <v>37</v>
      </c>
      <c r="H104" s="4">
        <v>1091</v>
      </c>
      <c r="I104" s="4">
        <v>11</v>
      </c>
      <c r="J104" s="4">
        <v>3</v>
      </c>
      <c r="K104" s="4" t="str">
        <f t="shared" si="1"/>
        <v>purchase</v>
      </c>
      <c r="L104" s="7"/>
      <c r="P104" s="27">
        <v>66</v>
      </c>
      <c r="Q104" s="27">
        <v>32</v>
      </c>
      <c r="R104" s="27">
        <v>35</v>
      </c>
      <c r="S104" s="27" t="s">
        <v>180</v>
      </c>
    </row>
    <row r="105" spans="3:19" x14ac:dyDescent="0.2">
      <c r="C105" s="1">
        <v>1169</v>
      </c>
      <c r="D105" s="2">
        <v>44334</v>
      </c>
      <c r="E105" s="1">
        <v>3800</v>
      </c>
      <c r="G105" s="4">
        <v>38</v>
      </c>
      <c r="H105" s="4">
        <v>1091</v>
      </c>
      <c r="I105" s="4">
        <v>12</v>
      </c>
      <c r="J105" s="4">
        <v>3</v>
      </c>
      <c r="K105" s="4" t="str">
        <f t="shared" si="1"/>
        <v>purchase</v>
      </c>
      <c r="L105" s="7"/>
      <c r="P105" s="27">
        <v>67</v>
      </c>
      <c r="Q105" s="27">
        <v>34</v>
      </c>
      <c r="R105" s="27">
        <v>29</v>
      </c>
      <c r="S105" s="27" t="s">
        <v>171</v>
      </c>
    </row>
    <row r="106" spans="3:19" x14ac:dyDescent="0.2">
      <c r="C106" s="4">
        <v>1170</v>
      </c>
      <c r="D106" s="5">
        <v>44334</v>
      </c>
      <c r="E106" s="4">
        <v>3900</v>
      </c>
      <c r="G106" s="1">
        <v>39</v>
      </c>
      <c r="H106" s="1">
        <v>1102</v>
      </c>
      <c r="I106" s="1">
        <v>26</v>
      </c>
      <c r="J106" s="1">
        <v>6</v>
      </c>
      <c r="K106" s="1" t="str">
        <f t="shared" si="1"/>
        <v>purchase</v>
      </c>
      <c r="L106" s="7"/>
      <c r="P106" s="27">
        <v>68</v>
      </c>
      <c r="Q106" s="27">
        <v>34</v>
      </c>
      <c r="R106" s="27">
        <v>29</v>
      </c>
      <c r="S106" s="27" t="s">
        <v>272</v>
      </c>
    </row>
    <row r="107" spans="3:19" x14ac:dyDescent="0.2">
      <c r="C107" s="1">
        <v>1171</v>
      </c>
      <c r="D107" s="2">
        <v>44334</v>
      </c>
      <c r="E107" s="1">
        <v>4000</v>
      </c>
      <c r="G107" s="4">
        <v>40</v>
      </c>
      <c r="H107" s="4">
        <v>1105</v>
      </c>
      <c r="I107" s="4">
        <v>13</v>
      </c>
      <c r="J107" s="4">
        <v>3</v>
      </c>
      <c r="K107" s="4" t="str">
        <f t="shared" si="1"/>
        <v>purchase</v>
      </c>
      <c r="L107" s="7"/>
      <c r="P107" s="27">
        <v>69</v>
      </c>
      <c r="Q107" s="27">
        <v>35</v>
      </c>
      <c r="R107" s="27">
        <v>33</v>
      </c>
      <c r="S107" s="27" t="s">
        <v>174</v>
      </c>
    </row>
    <row r="108" spans="3:19" x14ac:dyDescent="0.2">
      <c r="C108" s="4">
        <v>1173</v>
      </c>
      <c r="D108" s="5">
        <v>44334</v>
      </c>
      <c r="E108" s="4">
        <v>4100</v>
      </c>
      <c r="G108" s="1">
        <v>41</v>
      </c>
      <c r="H108" s="1">
        <v>1107</v>
      </c>
      <c r="I108" s="1">
        <v>26</v>
      </c>
      <c r="J108" s="1">
        <v>3</v>
      </c>
      <c r="K108" s="1" t="str">
        <f t="shared" si="1"/>
        <v>purchase</v>
      </c>
      <c r="L108" s="7"/>
      <c r="P108" s="27">
        <v>70</v>
      </c>
      <c r="Q108" s="27">
        <v>35</v>
      </c>
      <c r="R108" s="27">
        <v>33</v>
      </c>
      <c r="S108" s="27" t="s">
        <v>273</v>
      </c>
    </row>
    <row r="109" spans="3:19" x14ac:dyDescent="0.2">
      <c r="G109" s="4">
        <v>42</v>
      </c>
      <c r="H109" s="4">
        <v>1111</v>
      </c>
      <c r="I109" s="4">
        <v>28</v>
      </c>
      <c r="J109" s="4">
        <v>2</v>
      </c>
      <c r="K109" s="4" t="str">
        <f t="shared" si="1"/>
        <v>purchase</v>
      </c>
      <c r="L109" s="7"/>
      <c r="P109" s="27">
        <v>71</v>
      </c>
      <c r="Q109" s="27">
        <v>36</v>
      </c>
      <c r="R109" s="27">
        <v>8</v>
      </c>
      <c r="S109" s="27" t="s">
        <v>133</v>
      </c>
    </row>
    <row r="110" spans="3:19" x14ac:dyDescent="0.2">
      <c r="G110" s="4">
        <v>43</v>
      </c>
      <c r="H110" s="4">
        <v>1111</v>
      </c>
      <c r="I110" s="4">
        <v>43</v>
      </c>
      <c r="J110" s="4">
        <v>-1</v>
      </c>
      <c r="K110" s="4" t="s">
        <v>366</v>
      </c>
      <c r="L110" s="7"/>
      <c r="P110" s="27">
        <v>72</v>
      </c>
      <c r="Q110" s="27">
        <v>36</v>
      </c>
      <c r="R110" s="27">
        <v>8</v>
      </c>
      <c r="S110" s="27" t="s">
        <v>134</v>
      </c>
    </row>
    <row r="111" spans="3:19" x14ac:dyDescent="0.2">
      <c r="G111" s="4">
        <v>44</v>
      </c>
      <c r="H111" s="4">
        <v>1111</v>
      </c>
      <c r="I111" s="4">
        <v>43</v>
      </c>
      <c r="J111" s="4">
        <v>1</v>
      </c>
      <c r="K111" s="4" t="s">
        <v>366</v>
      </c>
      <c r="L111" s="7"/>
      <c r="P111" s="27">
        <v>73</v>
      </c>
      <c r="Q111" s="27">
        <v>36</v>
      </c>
      <c r="R111" s="27">
        <v>8</v>
      </c>
      <c r="S111" s="27" t="s">
        <v>136</v>
      </c>
    </row>
    <row r="112" spans="3:19" x14ac:dyDescent="0.2">
      <c r="G112" s="1">
        <v>45</v>
      </c>
      <c r="H112" s="1">
        <v>1114</v>
      </c>
      <c r="I112" s="1">
        <v>27</v>
      </c>
      <c r="J112" s="1">
        <v>2</v>
      </c>
      <c r="K112" s="1" t="str">
        <f t="shared" si="1"/>
        <v>purchase</v>
      </c>
      <c r="L112" s="7"/>
      <c r="P112" s="27">
        <v>74</v>
      </c>
      <c r="Q112" s="27">
        <v>36</v>
      </c>
      <c r="R112" s="27">
        <v>8</v>
      </c>
      <c r="S112" s="27" t="s">
        <v>137</v>
      </c>
    </row>
    <row r="113" spans="7:19" x14ac:dyDescent="0.2">
      <c r="G113" s="4">
        <v>46</v>
      </c>
      <c r="H113" s="4">
        <v>1117</v>
      </c>
      <c r="I113" s="4">
        <v>18</v>
      </c>
      <c r="J113" s="4">
        <v>-1</v>
      </c>
      <c r="K113" s="4" t="s">
        <v>366</v>
      </c>
      <c r="L113" s="7"/>
      <c r="P113" s="27">
        <v>75</v>
      </c>
      <c r="Q113" s="27">
        <v>37</v>
      </c>
      <c r="R113" s="27">
        <v>11</v>
      </c>
      <c r="S113" s="27" t="s">
        <v>210</v>
      </c>
    </row>
    <row r="114" spans="7:19" x14ac:dyDescent="0.2">
      <c r="G114" s="4">
        <v>47</v>
      </c>
      <c r="H114" s="4">
        <v>1117</v>
      </c>
      <c r="I114" s="4">
        <v>18</v>
      </c>
      <c r="J114" s="4">
        <v>1</v>
      </c>
      <c r="K114" s="4" t="s">
        <v>366</v>
      </c>
      <c r="L114" s="7"/>
      <c r="P114" s="27">
        <v>76</v>
      </c>
      <c r="Q114" s="27">
        <v>37</v>
      </c>
      <c r="R114" s="27">
        <v>11</v>
      </c>
      <c r="S114" s="27" t="s">
        <v>211</v>
      </c>
    </row>
    <row r="115" spans="7:19" x14ac:dyDescent="0.2">
      <c r="G115" s="4">
        <v>48</v>
      </c>
      <c r="H115" s="4">
        <v>1117</v>
      </c>
      <c r="I115" s="4">
        <v>48</v>
      </c>
      <c r="J115" s="4">
        <v>2</v>
      </c>
      <c r="K115" s="4" t="str">
        <f t="shared" si="1"/>
        <v>purchase</v>
      </c>
      <c r="L115" s="7"/>
      <c r="P115" s="27">
        <v>77</v>
      </c>
      <c r="Q115" s="27">
        <v>38</v>
      </c>
      <c r="R115" s="27">
        <v>12</v>
      </c>
      <c r="S115" s="27" t="s">
        <v>212</v>
      </c>
    </row>
    <row r="116" spans="7:19" x14ac:dyDescent="0.2">
      <c r="G116" s="1">
        <v>49</v>
      </c>
      <c r="H116" s="1">
        <v>1119</v>
      </c>
      <c r="I116" s="1">
        <v>18</v>
      </c>
      <c r="J116" s="1">
        <v>1</v>
      </c>
      <c r="K116" s="1" t="str">
        <f t="shared" si="1"/>
        <v>purchase</v>
      </c>
      <c r="L116" s="7"/>
      <c r="P116" s="27">
        <v>78</v>
      </c>
      <c r="Q116" s="27">
        <v>39</v>
      </c>
      <c r="R116" s="27">
        <v>26</v>
      </c>
      <c r="S116" s="27" t="s">
        <v>157</v>
      </c>
    </row>
    <row r="117" spans="7:19" x14ac:dyDescent="0.2">
      <c r="G117" s="1">
        <v>50</v>
      </c>
      <c r="H117" s="1">
        <v>1119</v>
      </c>
      <c r="I117" s="1">
        <v>39</v>
      </c>
      <c r="J117" s="1">
        <v>2</v>
      </c>
      <c r="K117" s="1" t="str">
        <f t="shared" si="1"/>
        <v>purchase</v>
      </c>
      <c r="L117" s="7"/>
      <c r="P117" s="27">
        <v>79</v>
      </c>
      <c r="Q117" s="27">
        <v>39</v>
      </c>
      <c r="R117" s="27">
        <v>26</v>
      </c>
      <c r="S117" s="27" t="s">
        <v>158</v>
      </c>
    </row>
    <row r="118" spans="7:19" x14ac:dyDescent="0.2">
      <c r="G118" s="4">
        <v>51</v>
      </c>
      <c r="H118" s="4">
        <v>1150</v>
      </c>
      <c r="I118" s="4">
        <v>25</v>
      </c>
      <c r="J118" s="4">
        <v>1</v>
      </c>
      <c r="K118" s="4" t="str">
        <f t="shared" si="1"/>
        <v>purchase</v>
      </c>
      <c r="L118" s="7"/>
      <c r="P118" s="27">
        <v>80</v>
      </c>
      <c r="Q118" s="27">
        <v>39</v>
      </c>
      <c r="R118" s="27">
        <v>26</v>
      </c>
      <c r="S118" s="27" t="s">
        <v>161</v>
      </c>
    </row>
    <row r="119" spans="7:19" x14ac:dyDescent="0.2">
      <c r="G119" s="1">
        <v>52</v>
      </c>
      <c r="H119" s="1">
        <v>1151</v>
      </c>
      <c r="I119" s="1">
        <v>40</v>
      </c>
      <c r="J119" s="1">
        <v>1</v>
      </c>
      <c r="K119" s="1" t="str">
        <f t="shared" si="1"/>
        <v>purchase</v>
      </c>
      <c r="L119" s="7"/>
      <c r="P119" s="27">
        <v>81</v>
      </c>
      <c r="Q119" s="27">
        <v>39</v>
      </c>
      <c r="R119" s="27">
        <v>26</v>
      </c>
      <c r="S119" s="27" t="s">
        <v>162</v>
      </c>
    </row>
    <row r="120" spans="7:19" x14ac:dyDescent="0.2">
      <c r="G120" s="4">
        <v>53</v>
      </c>
      <c r="H120" s="4">
        <v>1157</v>
      </c>
      <c r="I120" s="4">
        <v>35</v>
      </c>
      <c r="J120" s="4">
        <v>1</v>
      </c>
      <c r="K120" s="4" t="str">
        <f t="shared" si="1"/>
        <v>purchase</v>
      </c>
      <c r="L120" s="7"/>
      <c r="P120" s="27">
        <v>82</v>
      </c>
      <c r="Q120" s="27">
        <v>39</v>
      </c>
      <c r="R120" s="27">
        <v>26</v>
      </c>
      <c r="S120" s="27" t="s">
        <v>164</v>
      </c>
    </row>
    <row r="121" spans="7:19" x14ac:dyDescent="0.2">
      <c r="G121" s="1">
        <v>54</v>
      </c>
      <c r="H121" s="1">
        <v>1160</v>
      </c>
      <c r="I121" s="1">
        <v>46</v>
      </c>
      <c r="J121" s="1">
        <v>2</v>
      </c>
      <c r="K121" s="1" t="str">
        <f t="shared" si="1"/>
        <v>purchase</v>
      </c>
      <c r="L121" s="7"/>
      <c r="P121" s="27">
        <v>83</v>
      </c>
      <c r="Q121" s="27">
        <v>39</v>
      </c>
      <c r="R121" s="27">
        <v>26</v>
      </c>
      <c r="S121" s="27" t="s">
        <v>165</v>
      </c>
    </row>
    <row r="122" spans="7:19" x14ac:dyDescent="0.2">
      <c r="G122" s="1">
        <v>55</v>
      </c>
      <c r="H122" s="1">
        <v>1160</v>
      </c>
      <c r="I122" s="1">
        <v>47</v>
      </c>
      <c r="J122" s="1">
        <v>4</v>
      </c>
      <c r="K122" s="1" t="str">
        <f t="shared" si="1"/>
        <v>purchase</v>
      </c>
      <c r="L122" s="7"/>
      <c r="P122" s="27">
        <v>84</v>
      </c>
      <c r="Q122" s="27">
        <v>40</v>
      </c>
      <c r="R122" s="27">
        <v>13</v>
      </c>
      <c r="S122" s="27" t="s">
        <v>231</v>
      </c>
    </row>
    <row r="123" spans="7:19" x14ac:dyDescent="0.2">
      <c r="G123" s="4">
        <v>56</v>
      </c>
      <c r="H123" s="4">
        <v>1168</v>
      </c>
      <c r="I123" s="4">
        <v>1</v>
      </c>
      <c r="J123" s="4">
        <v>2</v>
      </c>
      <c r="K123" s="4" t="str">
        <f t="shared" si="1"/>
        <v>purchase</v>
      </c>
      <c r="L123" s="7"/>
      <c r="P123" s="27">
        <v>85</v>
      </c>
      <c r="Q123" s="27">
        <v>40</v>
      </c>
      <c r="R123" s="27">
        <v>13</v>
      </c>
      <c r="S123" s="27" t="s">
        <v>213</v>
      </c>
    </row>
    <row r="124" spans="7:19" x14ac:dyDescent="0.2">
      <c r="G124" s="1">
        <v>57</v>
      </c>
      <c r="H124" s="1">
        <v>1169</v>
      </c>
      <c r="I124" s="1">
        <v>41</v>
      </c>
      <c r="J124" s="1">
        <v>1</v>
      </c>
      <c r="K124" s="1" t="str">
        <f t="shared" si="1"/>
        <v>purchase</v>
      </c>
      <c r="M124"/>
      <c r="N124" s="7"/>
      <c r="O124" s="7"/>
      <c r="P124" s="27">
        <v>86</v>
      </c>
      <c r="Q124" s="27">
        <v>40</v>
      </c>
      <c r="R124" s="27">
        <v>13</v>
      </c>
      <c r="S124" s="27" t="s">
        <v>214</v>
      </c>
    </row>
    <row r="125" spans="7:19" x14ac:dyDescent="0.2">
      <c r="G125" s="4">
        <v>58</v>
      </c>
      <c r="H125" s="4">
        <v>1170</v>
      </c>
      <c r="I125" s="4">
        <v>4</v>
      </c>
      <c r="J125" s="4">
        <v>1</v>
      </c>
      <c r="K125" s="4" t="str">
        <f t="shared" si="1"/>
        <v>purchase</v>
      </c>
      <c r="M125"/>
      <c r="N125" s="7"/>
      <c r="O125" s="7"/>
      <c r="P125" s="27">
        <v>87</v>
      </c>
      <c r="Q125" s="27">
        <v>41</v>
      </c>
      <c r="R125" s="27">
        <v>26</v>
      </c>
      <c r="S125" s="27" t="s">
        <v>159</v>
      </c>
    </row>
    <row r="126" spans="7:19" x14ac:dyDescent="0.2">
      <c r="G126" s="1">
        <v>59</v>
      </c>
      <c r="H126" s="1">
        <v>1171</v>
      </c>
      <c r="I126" s="1">
        <v>3</v>
      </c>
      <c r="J126" s="1">
        <v>1</v>
      </c>
      <c r="K126" s="1" t="str">
        <f t="shared" si="1"/>
        <v>purchase</v>
      </c>
      <c r="M126"/>
      <c r="N126" s="7"/>
      <c r="O126" s="7"/>
      <c r="P126" s="27">
        <v>88</v>
      </c>
      <c r="Q126" s="27">
        <v>41</v>
      </c>
      <c r="R126" s="27">
        <v>26</v>
      </c>
      <c r="S126" s="27" t="s">
        <v>160</v>
      </c>
    </row>
    <row r="127" spans="7:19" x14ac:dyDescent="0.2">
      <c r="G127" s="4">
        <v>60</v>
      </c>
      <c r="H127" s="4">
        <v>1173</v>
      </c>
      <c r="I127" s="4">
        <v>2</v>
      </c>
      <c r="J127" s="4">
        <v>4</v>
      </c>
      <c r="K127" s="4" t="str">
        <f t="shared" si="1"/>
        <v>purchase</v>
      </c>
      <c r="M127"/>
      <c r="N127" s="7"/>
      <c r="O127" s="7"/>
      <c r="P127" s="27">
        <v>89</v>
      </c>
      <c r="Q127" s="27">
        <v>41</v>
      </c>
      <c r="R127" s="27">
        <v>26</v>
      </c>
      <c r="S127" s="27" t="s">
        <v>163</v>
      </c>
    </row>
    <row r="128" spans="7:19" x14ac:dyDescent="0.2">
      <c r="M128"/>
      <c r="N128" s="7"/>
      <c r="O128" s="7"/>
      <c r="P128" s="27">
        <v>90</v>
      </c>
      <c r="Q128" s="27">
        <v>42</v>
      </c>
      <c r="R128" s="27">
        <v>28</v>
      </c>
      <c r="S128" s="27" t="s">
        <v>168</v>
      </c>
    </row>
    <row r="129" spans="13:20" x14ac:dyDescent="0.2">
      <c r="M129"/>
      <c r="N129" s="7"/>
      <c r="O129" s="7"/>
      <c r="P129" s="27">
        <v>91</v>
      </c>
      <c r="Q129" s="27">
        <v>42</v>
      </c>
      <c r="R129" s="27">
        <v>28</v>
      </c>
      <c r="S129" s="27" t="s">
        <v>169</v>
      </c>
    </row>
    <row r="130" spans="13:20" x14ac:dyDescent="0.2">
      <c r="M130"/>
      <c r="N130" s="7"/>
      <c r="O130" s="7"/>
      <c r="P130" s="27">
        <v>92</v>
      </c>
      <c r="Q130" s="27">
        <v>43</v>
      </c>
      <c r="R130" s="27">
        <v>43</v>
      </c>
      <c r="S130" s="27" t="s">
        <v>194</v>
      </c>
    </row>
    <row r="131" spans="13:20" x14ac:dyDescent="0.2">
      <c r="M131"/>
      <c r="N131" s="7"/>
      <c r="O131" s="7"/>
      <c r="P131" s="27">
        <v>93</v>
      </c>
      <c r="Q131" s="27">
        <v>43</v>
      </c>
      <c r="R131" s="27">
        <v>43</v>
      </c>
      <c r="S131" s="27" t="s">
        <v>195</v>
      </c>
    </row>
    <row r="132" spans="13:20" x14ac:dyDescent="0.2">
      <c r="M132"/>
      <c r="N132" s="7"/>
      <c r="O132" s="7"/>
      <c r="P132" s="27">
        <v>94</v>
      </c>
      <c r="Q132" s="27">
        <v>45</v>
      </c>
      <c r="R132" s="27">
        <v>27</v>
      </c>
      <c r="S132" s="27" t="s">
        <v>166</v>
      </c>
    </row>
    <row r="133" spans="13:20" x14ac:dyDescent="0.2">
      <c r="M133"/>
      <c r="N133" s="7"/>
      <c r="O133" s="7"/>
      <c r="P133" s="27">
        <v>95</v>
      </c>
      <c r="Q133" s="27">
        <v>45</v>
      </c>
      <c r="R133" s="27">
        <v>27</v>
      </c>
      <c r="S133" s="27" t="s">
        <v>167</v>
      </c>
    </row>
    <row r="134" spans="13:20" x14ac:dyDescent="0.2">
      <c r="M134"/>
      <c r="N134" s="7"/>
      <c r="O134" s="7"/>
      <c r="P134" s="27">
        <v>96</v>
      </c>
      <c r="Q134" s="27">
        <v>46</v>
      </c>
      <c r="R134" s="27">
        <v>18</v>
      </c>
      <c r="S134" s="27" t="s">
        <v>221</v>
      </c>
    </row>
    <row r="135" spans="13:20" x14ac:dyDescent="0.2">
      <c r="M135"/>
      <c r="N135" s="7"/>
      <c r="O135" s="7"/>
      <c r="P135" s="27">
        <v>97</v>
      </c>
      <c r="Q135" s="27">
        <v>46</v>
      </c>
      <c r="R135" s="27">
        <v>18</v>
      </c>
      <c r="S135" s="27" t="s">
        <v>222</v>
      </c>
    </row>
    <row r="136" spans="13:20" x14ac:dyDescent="0.2">
      <c r="M136"/>
      <c r="N136" s="7"/>
      <c r="O136" s="7"/>
      <c r="P136" s="27">
        <v>98</v>
      </c>
      <c r="Q136" s="27">
        <v>48</v>
      </c>
      <c r="R136" s="27">
        <v>48</v>
      </c>
      <c r="S136" s="27" t="s">
        <v>206</v>
      </c>
    </row>
    <row r="137" spans="13:20" x14ac:dyDescent="0.2">
      <c r="M137"/>
      <c r="N137" s="7"/>
      <c r="O137" s="7"/>
      <c r="P137" s="27">
        <v>99</v>
      </c>
      <c r="Q137" s="27">
        <v>48</v>
      </c>
      <c r="R137" s="27">
        <v>48</v>
      </c>
      <c r="S137" s="27" t="s">
        <v>207</v>
      </c>
    </row>
    <row r="138" spans="13:20" x14ac:dyDescent="0.2">
      <c r="M138"/>
      <c r="N138" s="7"/>
      <c r="O138" s="7"/>
      <c r="P138" s="27">
        <v>100</v>
      </c>
      <c r="Q138" s="27">
        <v>49</v>
      </c>
      <c r="R138" s="27">
        <v>18</v>
      </c>
      <c r="S138" s="27" t="s">
        <v>223</v>
      </c>
    </row>
    <row r="139" spans="13:20" x14ac:dyDescent="0.2">
      <c r="M139"/>
      <c r="N139" s="7"/>
      <c r="O139" s="7"/>
      <c r="P139" s="27">
        <v>101</v>
      </c>
      <c r="Q139" s="27">
        <v>50</v>
      </c>
      <c r="R139" s="27">
        <v>39</v>
      </c>
      <c r="S139" s="27" t="s">
        <v>189</v>
      </c>
    </row>
    <row r="140" spans="13:20" x14ac:dyDescent="0.2">
      <c r="M140"/>
      <c r="N140" s="7"/>
      <c r="O140" s="7"/>
      <c r="P140" s="27">
        <v>102</v>
      </c>
      <c r="Q140" s="27">
        <v>50</v>
      </c>
      <c r="R140" s="27">
        <v>39</v>
      </c>
      <c r="S140" s="27" t="s">
        <v>190</v>
      </c>
    </row>
    <row r="141" spans="13:20" x14ac:dyDescent="0.2">
      <c r="M141"/>
      <c r="N141" s="7"/>
      <c r="O141" s="7"/>
      <c r="P141" s="27">
        <v>103</v>
      </c>
      <c r="Q141" s="27">
        <v>51</v>
      </c>
      <c r="R141" s="27">
        <v>25</v>
      </c>
      <c r="S141" s="27" t="s">
        <v>230</v>
      </c>
    </row>
    <row r="142" spans="13:20" x14ac:dyDescent="0.2">
      <c r="M142"/>
      <c r="N142" s="7"/>
      <c r="O142" s="7"/>
      <c r="P142" s="27">
        <v>104</v>
      </c>
      <c r="Q142" s="27">
        <v>52</v>
      </c>
      <c r="R142" s="27">
        <v>40</v>
      </c>
      <c r="S142" s="27" t="s">
        <v>96</v>
      </c>
      <c r="T142"/>
    </row>
    <row r="143" spans="13:20" x14ac:dyDescent="0.2">
      <c r="M143"/>
      <c r="N143" s="7"/>
      <c r="O143" s="7"/>
      <c r="P143" s="27">
        <v>105</v>
      </c>
      <c r="Q143" s="27">
        <v>53</v>
      </c>
      <c r="R143" s="27">
        <v>35</v>
      </c>
      <c r="S143" s="27" t="s">
        <v>181</v>
      </c>
      <c r="T143"/>
    </row>
    <row r="144" spans="13:20" x14ac:dyDescent="0.2">
      <c r="M144"/>
      <c r="N144" s="7"/>
      <c r="O144" s="7"/>
      <c r="P144" s="27">
        <v>106</v>
      </c>
      <c r="Q144" s="27">
        <v>54</v>
      </c>
      <c r="R144" s="27">
        <v>46</v>
      </c>
      <c r="S144" s="27" t="s">
        <v>199</v>
      </c>
      <c r="T144"/>
    </row>
    <row r="145" spans="13:20" x14ac:dyDescent="0.2">
      <c r="M145"/>
      <c r="N145" s="7"/>
      <c r="O145" s="7"/>
      <c r="P145" s="27">
        <v>107</v>
      </c>
      <c r="Q145" s="27">
        <v>54</v>
      </c>
      <c r="R145" s="27">
        <v>46</v>
      </c>
      <c r="S145" s="27" t="s">
        <v>200</v>
      </c>
      <c r="T145"/>
    </row>
    <row r="146" spans="13:20" x14ac:dyDescent="0.2">
      <c r="M146"/>
      <c r="N146" s="7"/>
      <c r="O146" s="7"/>
      <c r="P146" s="27">
        <v>108</v>
      </c>
      <c r="Q146" s="27">
        <v>55</v>
      </c>
      <c r="R146" s="27">
        <v>47</v>
      </c>
      <c r="S146" s="27" t="s">
        <v>201</v>
      </c>
      <c r="T146"/>
    </row>
    <row r="147" spans="13:20" x14ac:dyDescent="0.2">
      <c r="M147"/>
      <c r="N147" s="7"/>
      <c r="O147" s="7"/>
      <c r="P147" s="27">
        <v>109</v>
      </c>
      <c r="Q147" s="27">
        <v>55</v>
      </c>
      <c r="R147" s="27">
        <v>47</v>
      </c>
      <c r="S147" s="27" t="s">
        <v>202</v>
      </c>
      <c r="T147"/>
    </row>
    <row r="148" spans="13:20" x14ac:dyDescent="0.2">
      <c r="M148"/>
      <c r="N148" s="7"/>
      <c r="O148" s="7"/>
      <c r="P148" s="27">
        <v>110</v>
      </c>
      <c r="Q148" s="27">
        <v>55</v>
      </c>
      <c r="R148" s="27">
        <v>47</v>
      </c>
      <c r="S148" s="27" t="s">
        <v>203</v>
      </c>
      <c r="T148"/>
    </row>
    <row r="149" spans="13:20" x14ac:dyDescent="0.2">
      <c r="M149"/>
      <c r="N149" s="7"/>
      <c r="O149" s="7"/>
      <c r="P149" s="27">
        <v>111</v>
      </c>
      <c r="Q149" s="27">
        <v>55</v>
      </c>
      <c r="R149" s="27">
        <v>47</v>
      </c>
      <c r="S149" s="27" t="s">
        <v>204</v>
      </c>
      <c r="T149"/>
    </row>
    <row r="150" spans="13:20" x14ac:dyDescent="0.2">
      <c r="M150"/>
      <c r="N150" s="7"/>
      <c r="O150" s="7"/>
      <c r="P150" s="27">
        <v>112</v>
      </c>
      <c r="Q150" s="27">
        <v>56</v>
      </c>
      <c r="R150" s="27">
        <v>1</v>
      </c>
      <c r="S150" s="27" t="s">
        <v>105</v>
      </c>
      <c r="T150"/>
    </row>
    <row r="151" spans="13:20" x14ac:dyDescent="0.2">
      <c r="M151"/>
      <c r="N151" s="7"/>
      <c r="O151" s="7"/>
      <c r="P151" s="27">
        <v>113</v>
      </c>
      <c r="Q151" s="27">
        <v>56</v>
      </c>
      <c r="R151" s="27">
        <v>1</v>
      </c>
      <c r="S151" s="27" t="s">
        <v>124</v>
      </c>
      <c r="T151"/>
    </row>
    <row r="152" spans="13:20" x14ac:dyDescent="0.2">
      <c r="M152"/>
      <c r="N152" s="7"/>
      <c r="O152" s="7"/>
      <c r="P152" s="27">
        <v>114</v>
      </c>
      <c r="Q152" s="27">
        <v>57</v>
      </c>
      <c r="R152" s="27">
        <v>41</v>
      </c>
      <c r="S152" s="27" t="s">
        <v>191</v>
      </c>
      <c r="T152"/>
    </row>
    <row r="153" spans="13:20" x14ac:dyDescent="0.2">
      <c r="M153"/>
      <c r="N153" s="7"/>
      <c r="O153" s="7"/>
      <c r="P153" s="27">
        <v>115</v>
      </c>
      <c r="Q153" s="27">
        <v>58</v>
      </c>
      <c r="R153" s="27">
        <v>4</v>
      </c>
      <c r="S153" s="27" t="s">
        <v>209</v>
      </c>
      <c r="T153"/>
    </row>
    <row r="154" spans="13:20" x14ac:dyDescent="0.2">
      <c r="M154"/>
      <c r="N154" s="7"/>
      <c r="O154" s="7"/>
      <c r="P154" s="27">
        <v>116</v>
      </c>
      <c r="Q154" s="27">
        <v>59</v>
      </c>
      <c r="R154" s="27">
        <v>3</v>
      </c>
      <c r="S154" s="27" t="s">
        <v>208</v>
      </c>
      <c r="T154"/>
    </row>
    <row r="155" spans="13:20" x14ac:dyDescent="0.2">
      <c r="M155"/>
      <c r="N155" s="7"/>
      <c r="O155" s="7"/>
      <c r="P155" s="27">
        <v>117</v>
      </c>
      <c r="Q155" s="27">
        <v>60</v>
      </c>
      <c r="R155" s="27">
        <v>2</v>
      </c>
      <c r="S155" s="27" t="s">
        <v>125</v>
      </c>
      <c r="T155"/>
    </row>
    <row r="156" spans="13:20" x14ac:dyDescent="0.2">
      <c r="M156"/>
      <c r="N156" s="7"/>
      <c r="O156" s="7"/>
      <c r="P156" s="27">
        <v>118</v>
      </c>
      <c r="Q156" s="27">
        <v>60</v>
      </c>
      <c r="R156" s="27">
        <v>2</v>
      </c>
      <c r="S156" s="27" t="s">
        <v>126</v>
      </c>
      <c r="T156"/>
    </row>
    <row r="157" spans="13:20" x14ac:dyDescent="0.2">
      <c r="M157"/>
      <c r="N157" s="7"/>
      <c r="O157" s="7"/>
      <c r="P157" s="27">
        <v>119</v>
      </c>
      <c r="Q157" s="27">
        <v>60</v>
      </c>
      <c r="R157" s="27">
        <v>2</v>
      </c>
      <c r="S157" s="27" t="s">
        <v>127</v>
      </c>
      <c r="T157"/>
    </row>
    <row r="158" spans="13:20" x14ac:dyDescent="0.2">
      <c r="M158"/>
      <c r="N158" s="7"/>
      <c r="O158" s="7"/>
      <c r="P158" s="27">
        <v>120</v>
      </c>
      <c r="Q158" s="27">
        <v>60</v>
      </c>
      <c r="R158" s="27">
        <v>2</v>
      </c>
      <c r="S158" s="27" t="s">
        <v>128</v>
      </c>
      <c r="T158"/>
    </row>
    <row r="159" spans="13:20" x14ac:dyDescent="0.2">
      <c r="M159"/>
      <c r="N159" s="7"/>
      <c r="O159" s="7"/>
      <c r="S159"/>
      <c r="T159"/>
    </row>
    <row r="160" spans="13:20" x14ac:dyDescent="0.2">
      <c r="M160"/>
      <c r="N160" s="7"/>
      <c r="O160" s="7"/>
      <c r="S160"/>
      <c r="T160"/>
    </row>
    <row r="161" spans="13:20" x14ac:dyDescent="0.2">
      <c r="M161"/>
      <c r="N161" s="7"/>
      <c r="O161" s="7"/>
      <c r="S161"/>
      <c r="T161"/>
    </row>
    <row r="162" spans="13:20" x14ac:dyDescent="0.2">
      <c r="M162"/>
      <c r="N162" s="7"/>
      <c r="O162" s="7"/>
      <c r="S162"/>
      <c r="T162"/>
    </row>
    <row r="163" spans="13:20" x14ac:dyDescent="0.2">
      <c r="M163"/>
      <c r="N163" s="7"/>
      <c r="O163" s="7"/>
      <c r="S163"/>
      <c r="T163"/>
    </row>
    <row r="164" spans="13:20" x14ac:dyDescent="0.2">
      <c r="M164"/>
      <c r="N164" s="7"/>
      <c r="O164" s="7"/>
      <c r="S164"/>
      <c r="T164"/>
    </row>
    <row r="165" spans="13:20" x14ac:dyDescent="0.2">
      <c r="M165"/>
      <c r="N165" s="7"/>
      <c r="O165" s="7"/>
      <c r="S165"/>
      <c r="T165"/>
    </row>
    <row r="166" spans="13:20" x14ac:dyDescent="0.2">
      <c r="M166"/>
      <c r="N166" s="7"/>
      <c r="O166" s="7"/>
      <c r="S166"/>
      <c r="T166"/>
    </row>
    <row r="167" spans="13:20" x14ac:dyDescent="0.2">
      <c r="M167"/>
      <c r="N167" s="7"/>
      <c r="O167" s="7"/>
      <c r="S167"/>
      <c r="T167"/>
    </row>
    <row r="168" spans="13:20" x14ac:dyDescent="0.2">
      <c r="M168"/>
      <c r="N168" s="7"/>
      <c r="O168" s="7"/>
      <c r="S168"/>
      <c r="T168"/>
    </row>
    <row r="169" spans="13:20" x14ac:dyDescent="0.2">
      <c r="M169"/>
      <c r="N169" s="7"/>
      <c r="O169" s="7"/>
      <c r="S169"/>
      <c r="T169"/>
    </row>
    <row r="170" spans="13:20" x14ac:dyDescent="0.2">
      <c r="M170"/>
      <c r="N170" s="7"/>
      <c r="O170" s="7"/>
      <c r="S170"/>
      <c r="T170"/>
    </row>
    <row r="171" spans="13:20" x14ac:dyDescent="0.2">
      <c r="M171"/>
      <c r="N171" s="7"/>
      <c r="O171" s="7"/>
      <c r="S171"/>
      <c r="T171"/>
    </row>
    <row r="172" spans="13:20" x14ac:dyDescent="0.2">
      <c r="M172"/>
      <c r="N172" s="7"/>
      <c r="O172" s="7"/>
      <c r="S172"/>
      <c r="T172"/>
    </row>
    <row r="173" spans="13:20" x14ac:dyDescent="0.2">
      <c r="M173"/>
      <c r="N173" s="7"/>
      <c r="O173" s="7"/>
      <c r="S173"/>
      <c r="T173"/>
    </row>
    <row r="174" spans="13:20" x14ac:dyDescent="0.2">
      <c r="M174"/>
      <c r="N174" s="7"/>
      <c r="O174" s="7"/>
      <c r="S174"/>
      <c r="T174"/>
    </row>
    <row r="175" spans="13:20" x14ac:dyDescent="0.2">
      <c r="M175"/>
      <c r="N175" s="7"/>
      <c r="O175" s="7"/>
      <c r="S175"/>
      <c r="T175"/>
    </row>
    <row r="176" spans="13:20" x14ac:dyDescent="0.2">
      <c r="M176"/>
      <c r="N176" s="7"/>
      <c r="O176" s="7"/>
      <c r="S176"/>
      <c r="T176"/>
    </row>
    <row r="177" spans="13:20" x14ac:dyDescent="0.2">
      <c r="M177"/>
      <c r="N177" s="7"/>
      <c r="O177" s="7"/>
      <c r="S177"/>
      <c r="T177"/>
    </row>
    <row r="178" spans="13:20" x14ac:dyDescent="0.2">
      <c r="M178"/>
      <c r="N178" s="7"/>
      <c r="O178" s="7"/>
      <c r="S178"/>
      <c r="T178"/>
    </row>
    <row r="179" spans="13:20" x14ac:dyDescent="0.2">
      <c r="M179"/>
      <c r="N179" s="7"/>
      <c r="O179" s="7"/>
      <c r="S179"/>
      <c r="T179"/>
    </row>
    <row r="180" spans="13:20" x14ac:dyDescent="0.2">
      <c r="M180"/>
      <c r="N180" s="7"/>
      <c r="O180" s="7"/>
      <c r="S180"/>
      <c r="T180"/>
    </row>
    <row r="181" spans="13:20" x14ac:dyDescent="0.2">
      <c r="M181"/>
      <c r="N181" s="7"/>
      <c r="O181" s="7"/>
      <c r="S181"/>
      <c r="T181"/>
    </row>
    <row r="182" spans="13:20" x14ac:dyDescent="0.2">
      <c r="M182"/>
      <c r="N182" s="7"/>
      <c r="O182" s="7"/>
      <c r="S182"/>
      <c r="T182"/>
    </row>
    <row r="183" spans="13:20" x14ac:dyDescent="0.2">
      <c r="M183"/>
      <c r="N183" s="7"/>
      <c r="O183" s="7"/>
      <c r="S183"/>
      <c r="T183"/>
    </row>
    <row r="184" spans="13:20" x14ac:dyDescent="0.2">
      <c r="M184"/>
      <c r="N184" s="7"/>
      <c r="O184" s="7"/>
      <c r="S184"/>
      <c r="T184"/>
    </row>
  </sheetData>
  <sortState xmlns:xlrd2="http://schemas.microsoft.com/office/spreadsheetml/2017/richdata2" ref="P39:S158">
    <sortCondition ref="P39:P158"/>
  </sortState>
  <mergeCells count="8">
    <mergeCell ref="P19:Q20"/>
    <mergeCell ref="P35:S36"/>
    <mergeCell ref="C64:E65"/>
    <mergeCell ref="P2:Q3"/>
    <mergeCell ref="B2:H3"/>
    <mergeCell ref="J2:N3"/>
    <mergeCell ref="D56:H57"/>
    <mergeCell ref="G64:K6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42F4-6D58-B740-9C6E-A045412813EF}">
  <dimension ref="A2:AL317"/>
  <sheetViews>
    <sheetView tabSelected="1" topLeftCell="B1" zoomScale="77" zoomScaleNormal="100" workbookViewId="0">
      <selection activeCell="Q51" sqref="Q51:S52"/>
    </sheetView>
  </sheetViews>
  <sheetFormatPr baseColWidth="10" defaultColWidth="9.1640625" defaultRowHeight="15" x14ac:dyDescent="0.2"/>
  <cols>
    <col min="1" max="1" width="2.6640625" bestFit="1" customWidth="1"/>
    <col min="2" max="2" width="11.5" bestFit="1" customWidth="1"/>
    <col min="3" max="3" width="10.33203125" bestFit="1" customWidth="1"/>
    <col min="4" max="4" width="12.33203125" customWidth="1"/>
    <col min="5" max="5" width="16.83203125" bestFit="1" customWidth="1"/>
    <col min="6" max="6" width="15" bestFit="1" customWidth="1"/>
    <col min="7" max="7" width="15.6640625" bestFit="1" customWidth="1"/>
    <col min="8" max="8" width="14.33203125" bestFit="1" customWidth="1"/>
    <col min="9" max="9" width="9.6640625" bestFit="1" customWidth="1"/>
    <col min="10" max="10" width="7.1640625" bestFit="1" customWidth="1"/>
    <col min="11" max="11" width="8.1640625" bestFit="1" customWidth="1"/>
    <col min="12" max="12" width="9.83203125" bestFit="1" customWidth="1"/>
    <col min="13" max="13" width="9.6640625" bestFit="1" customWidth="1"/>
    <col min="14" max="14" width="11.33203125" style="7" bestFit="1" customWidth="1"/>
    <col min="15" max="15" width="11.33203125" bestFit="1" customWidth="1"/>
    <col min="16" max="16" width="16.83203125" bestFit="1" customWidth="1"/>
    <col min="17" max="17" width="12.33203125" bestFit="1" customWidth="1"/>
    <col min="18" max="18" width="16.6640625" bestFit="1" customWidth="1"/>
    <col min="19" max="19" width="7" style="7" bestFit="1" customWidth="1"/>
    <col min="20" max="20" width="11.33203125" style="7" bestFit="1" customWidth="1"/>
    <col min="21" max="21" width="7.33203125" bestFit="1" customWidth="1"/>
    <col min="22" max="22" width="12.1640625" bestFit="1" customWidth="1"/>
    <col min="23" max="23" width="3.1640625" bestFit="1" customWidth="1"/>
    <col min="24" max="25" width="3" bestFit="1" customWidth="1"/>
    <col min="26" max="26" width="3.33203125" bestFit="1" customWidth="1"/>
    <col min="27" max="27" width="7" bestFit="1" customWidth="1"/>
    <col min="28" max="28" width="3.1640625" bestFit="1" customWidth="1"/>
    <col min="29" max="29" width="10.1640625" bestFit="1" customWidth="1"/>
    <col min="30" max="30" width="5.1640625" bestFit="1" customWidth="1"/>
    <col min="32" max="32" width="3.1640625" bestFit="1" customWidth="1"/>
    <col min="33" max="34" width="3" bestFit="1" customWidth="1"/>
    <col min="35" max="35" width="8.1640625" bestFit="1" customWidth="1"/>
    <col min="36" max="36" width="9.83203125" bestFit="1" customWidth="1"/>
    <col min="38" max="38" width="3.1640625" bestFit="1" customWidth="1"/>
    <col min="39" max="39" width="8.83203125" bestFit="1" customWidth="1"/>
    <col min="40" max="40" width="7.1640625" bestFit="1" customWidth="1"/>
    <col min="41" max="41" width="10.1640625" bestFit="1" customWidth="1"/>
    <col min="42" max="42" width="7.33203125" bestFit="1" customWidth="1"/>
  </cols>
  <sheetData>
    <row r="2" spans="1:38" x14ac:dyDescent="0.2">
      <c r="A2" t="s">
        <v>334</v>
      </c>
      <c r="B2" t="s">
        <v>327</v>
      </c>
      <c r="D2" t="s">
        <v>330</v>
      </c>
      <c r="Q2" t="s">
        <v>328</v>
      </c>
      <c r="R2" t="s">
        <v>331</v>
      </c>
    </row>
    <row r="3" spans="1:38" x14ac:dyDescent="0.2">
      <c r="A3" t="s">
        <v>335</v>
      </c>
      <c r="B3" t="s">
        <v>257</v>
      </c>
      <c r="F3" t="s">
        <v>330</v>
      </c>
      <c r="T3" s="7" t="s">
        <v>330</v>
      </c>
      <c r="U3" t="s">
        <v>331</v>
      </c>
    </row>
    <row r="4" spans="1:38" x14ac:dyDescent="0.2">
      <c r="A4" t="s">
        <v>337</v>
      </c>
      <c r="B4" t="s">
        <v>326</v>
      </c>
      <c r="C4" t="s">
        <v>328</v>
      </c>
      <c r="D4" t="s">
        <v>331</v>
      </c>
      <c r="G4" t="s">
        <v>331</v>
      </c>
      <c r="H4" t="s">
        <v>331</v>
      </c>
      <c r="L4" t="s">
        <v>330</v>
      </c>
      <c r="Y4" t="s">
        <v>330</v>
      </c>
      <c r="AH4" t="s">
        <v>330</v>
      </c>
    </row>
    <row r="5" spans="1:38" x14ac:dyDescent="0.2">
      <c r="A5" t="s">
        <v>368</v>
      </c>
      <c r="B5" t="s">
        <v>261</v>
      </c>
      <c r="K5" t="s">
        <v>328</v>
      </c>
    </row>
    <row r="6" spans="1:38" x14ac:dyDescent="0.2">
      <c r="A6" t="s">
        <v>369</v>
      </c>
      <c r="B6" t="s">
        <v>361</v>
      </c>
      <c r="W6" t="s">
        <v>328</v>
      </c>
      <c r="Z6" t="s">
        <v>331</v>
      </c>
    </row>
    <row r="7" spans="1:38" x14ac:dyDescent="0.2">
      <c r="A7" t="s">
        <v>333</v>
      </c>
      <c r="B7" t="s">
        <v>329</v>
      </c>
      <c r="AB7" t="s">
        <v>328</v>
      </c>
      <c r="AG7" t="s">
        <v>330</v>
      </c>
    </row>
    <row r="8" spans="1:38" x14ac:dyDescent="0.2">
      <c r="A8" t="s">
        <v>343</v>
      </c>
      <c r="B8" t="s">
        <v>342</v>
      </c>
      <c r="X8" t="s">
        <v>330</v>
      </c>
      <c r="AF8" t="s">
        <v>328</v>
      </c>
    </row>
    <row r="9" spans="1:38" x14ac:dyDescent="0.2">
      <c r="A9" t="s">
        <v>370</v>
      </c>
      <c r="B9" t="s">
        <v>362</v>
      </c>
      <c r="AL9" t="s">
        <v>328</v>
      </c>
    </row>
    <row r="11" spans="1:38" ht="15" customHeight="1" x14ac:dyDescent="0.2">
      <c r="C11" s="49" t="s">
        <v>326</v>
      </c>
      <c r="D11" s="49"/>
      <c r="E11" s="49"/>
      <c r="F11" s="49"/>
      <c r="G11" s="49"/>
      <c r="H11" s="49"/>
      <c r="I11" s="49"/>
      <c r="K11" s="49" t="s">
        <v>261</v>
      </c>
      <c r="L11" s="49"/>
      <c r="M11" s="49"/>
      <c r="N11" s="49"/>
      <c r="O11" s="49"/>
      <c r="Q11" s="49" t="s">
        <v>327</v>
      </c>
      <c r="R11" s="49"/>
    </row>
    <row r="12" spans="1:38" ht="15" customHeight="1" x14ac:dyDescent="0.2">
      <c r="C12" s="49"/>
      <c r="D12" s="49"/>
      <c r="E12" s="49"/>
      <c r="F12" s="49"/>
      <c r="G12" s="49"/>
      <c r="H12" s="49"/>
      <c r="I12" s="49"/>
      <c r="K12" s="49"/>
      <c r="L12" s="49"/>
      <c r="M12" s="49"/>
      <c r="N12" s="49"/>
      <c r="O12" s="49"/>
      <c r="Q12" s="49"/>
      <c r="R12" s="49"/>
    </row>
    <row r="14" spans="1:38" s="18" customFormat="1" ht="15" customHeight="1" x14ac:dyDescent="0.2">
      <c r="C14" s="20" t="s">
        <v>254</v>
      </c>
      <c r="D14" s="20" t="s">
        <v>356</v>
      </c>
      <c r="E14" s="20" t="s">
        <v>298</v>
      </c>
      <c r="F14" s="20" t="s">
        <v>299</v>
      </c>
      <c r="G14" s="20" t="s">
        <v>258</v>
      </c>
      <c r="H14" s="20" t="s">
        <v>259</v>
      </c>
      <c r="I14" s="20" t="s">
        <v>261</v>
      </c>
      <c r="K14" s="25" t="s">
        <v>347</v>
      </c>
      <c r="L14" s="25" t="s">
        <v>254</v>
      </c>
      <c r="M14" s="25" t="s">
        <v>261</v>
      </c>
      <c r="N14" s="25" t="s">
        <v>348</v>
      </c>
      <c r="O14" s="25" t="s">
        <v>349</v>
      </c>
      <c r="P14" s="32"/>
      <c r="Q14" s="20" t="s">
        <v>356</v>
      </c>
      <c r="R14" s="20" t="s">
        <v>355</v>
      </c>
    </row>
    <row r="15" spans="1:38" ht="15" customHeight="1" x14ac:dyDescent="0.2">
      <c r="C15" s="21">
        <v>1</v>
      </c>
      <c r="D15" s="21">
        <v>1</v>
      </c>
      <c r="E15" s="21" t="s">
        <v>314</v>
      </c>
      <c r="F15" s="21">
        <v>7</v>
      </c>
      <c r="G15" s="21" t="s">
        <v>104</v>
      </c>
      <c r="H15" s="22">
        <v>2260</v>
      </c>
      <c r="I15" s="21">
        <v>264.74</v>
      </c>
      <c r="J15" s="42"/>
      <c r="K15" s="27">
        <v>1</v>
      </c>
      <c r="L15" s="27">
        <v>1</v>
      </c>
      <c r="M15" s="27">
        <v>264.74</v>
      </c>
      <c r="N15" s="28">
        <v>44334</v>
      </c>
      <c r="O15" s="28" t="s">
        <v>352</v>
      </c>
      <c r="P15" s="47"/>
      <c r="Q15" s="21">
        <v>1</v>
      </c>
      <c r="R15" s="21" t="s">
        <v>301</v>
      </c>
      <c r="S15"/>
    </row>
    <row r="16" spans="1:38" x14ac:dyDescent="0.2">
      <c r="C16" s="21">
        <v>2</v>
      </c>
      <c r="D16" s="21">
        <v>1</v>
      </c>
      <c r="E16" s="21" t="s">
        <v>324</v>
      </c>
      <c r="F16" s="21">
        <v>7</v>
      </c>
      <c r="G16" s="21" t="s">
        <v>111</v>
      </c>
      <c r="H16" s="22">
        <v>2293</v>
      </c>
      <c r="I16" s="21">
        <v>207.79</v>
      </c>
      <c r="K16" s="27">
        <v>2</v>
      </c>
      <c r="L16" s="27">
        <v>2</v>
      </c>
      <c r="M16" s="27">
        <v>207.79</v>
      </c>
      <c r="N16" s="28">
        <v>44334</v>
      </c>
      <c r="O16" s="28" t="s">
        <v>352</v>
      </c>
      <c r="Q16" s="21">
        <v>2</v>
      </c>
      <c r="R16" s="21" t="s">
        <v>302</v>
      </c>
      <c r="S16"/>
    </row>
    <row r="17" spans="3:20" x14ac:dyDescent="0.2">
      <c r="C17" s="21">
        <v>3</v>
      </c>
      <c r="D17" s="21">
        <v>1</v>
      </c>
      <c r="E17" s="21" t="s">
        <v>315</v>
      </c>
      <c r="F17" s="21">
        <v>8</v>
      </c>
      <c r="G17" s="21" t="s">
        <v>110</v>
      </c>
      <c r="H17" s="22">
        <v>2123</v>
      </c>
      <c r="I17" s="21">
        <v>424.58</v>
      </c>
      <c r="K17" s="27">
        <v>3</v>
      </c>
      <c r="L17" s="27">
        <v>3</v>
      </c>
      <c r="M17" s="27">
        <v>424.58</v>
      </c>
      <c r="N17" s="28">
        <v>44334</v>
      </c>
      <c r="O17" s="28" t="s">
        <v>352</v>
      </c>
      <c r="Q17" s="21">
        <v>3</v>
      </c>
      <c r="R17" s="21" t="s">
        <v>303</v>
      </c>
      <c r="S17"/>
    </row>
    <row r="18" spans="3:20" x14ac:dyDescent="0.2">
      <c r="C18" s="21">
        <v>4</v>
      </c>
      <c r="D18" s="21">
        <v>1</v>
      </c>
      <c r="E18" s="21" t="s">
        <v>323</v>
      </c>
      <c r="F18" s="21">
        <v>8</v>
      </c>
      <c r="G18" s="21" t="s">
        <v>109</v>
      </c>
      <c r="H18" s="22">
        <v>2136</v>
      </c>
      <c r="I18" s="21">
        <v>374.63</v>
      </c>
      <c r="K18" s="27">
        <v>4</v>
      </c>
      <c r="L18" s="27">
        <v>4</v>
      </c>
      <c r="M18" s="27">
        <v>374.63</v>
      </c>
      <c r="N18" s="28">
        <v>44334</v>
      </c>
      <c r="O18" s="28" t="s">
        <v>352</v>
      </c>
      <c r="Q18" s="21">
        <v>4</v>
      </c>
      <c r="R18" s="21" t="s">
        <v>293</v>
      </c>
      <c r="S18"/>
    </row>
    <row r="19" spans="3:20" x14ac:dyDescent="0.2">
      <c r="C19" s="21">
        <v>5</v>
      </c>
      <c r="D19" s="21">
        <v>2</v>
      </c>
      <c r="E19" s="21" t="s">
        <v>306</v>
      </c>
      <c r="F19" s="21">
        <v>5</v>
      </c>
      <c r="G19" s="21" t="s">
        <v>2</v>
      </c>
      <c r="H19" s="22">
        <v>1006</v>
      </c>
      <c r="I19" s="21">
        <v>100</v>
      </c>
      <c r="K19" s="27">
        <v>5</v>
      </c>
      <c r="L19" s="27">
        <v>5</v>
      </c>
      <c r="M19" s="27">
        <v>100</v>
      </c>
      <c r="N19" s="28">
        <v>44209</v>
      </c>
      <c r="O19" s="28" t="s">
        <v>352</v>
      </c>
      <c r="Q19" s="21">
        <v>5</v>
      </c>
      <c r="R19" s="21" t="s">
        <v>296</v>
      </c>
      <c r="S19"/>
    </row>
    <row r="20" spans="3:20" x14ac:dyDescent="0.2">
      <c r="C20" s="21">
        <v>6</v>
      </c>
      <c r="D20" s="21">
        <v>2</v>
      </c>
      <c r="E20" s="21" t="s">
        <v>309</v>
      </c>
      <c r="F20" s="21">
        <v>5</v>
      </c>
      <c r="G20" s="21" t="s">
        <v>11</v>
      </c>
      <c r="H20" s="22">
        <v>1012</v>
      </c>
      <c r="I20" s="21">
        <v>133.16999999999999</v>
      </c>
      <c r="K20" s="27">
        <v>6</v>
      </c>
      <c r="L20" s="27">
        <v>6</v>
      </c>
      <c r="M20" s="27">
        <v>133.16999999999999</v>
      </c>
      <c r="N20" s="28">
        <v>44209</v>
      </c>
      <c r="O20" s="28" t="s">
        <v>352</v>
      </c>
      <c r="Q20" s="21">
        <v>6</v>
      </c>
      <c r="R20" s="21" t="s">
        <v>304</v>
      </c>
      <c r="S20"/>
    </row>
    <row r="21" spans="3:20" x14ac:dyDescent="0.2">
      <c r="C21" s="21">
        <v>7</v>
      </c>
      <c r="D21" s="21">
        <v>2</v>
      </c>
      <c r="E21" s="21" t="s">
        <v>310</v>
      </c>
      <c r="F21" s="21">
        <v>8</v>
      </c>
      <c r="G21" s="21" t="s">
        <v>42</v>
      </c>
      <c r="H21" s="22">
        <v>8335</v>
      </c>
      <c r="I21" s="21">
        <v>1435</v>
      </c>
      <c r="K21" s="27">
        <v>7</v>
      </c>
      <c r="L21" s="27">
        <v>7</v>
      </c>
      <c r="M21" s="27">
        <v>1435</v>
      </c>
      <c r="N21" s="28">
        <v>44214</v>
      </c>
      <c r="O21" s="28" t="s">
        <v>352</v>
      </c>
      <c r="Q21" s="21">
        <v>7</v>
      </c>
      <c r="R21" s="21" t="s">
        <v>294</v>
      </c>
      <c r="S21"/>
    </row>
    <row r="22" spans="3:20" x14ac:dyDescent="0.2">
      <c r="C22" s="21">
        <v>8</v>
      </c>
      <c r="D22" s="21">
        <v>2</v>
      </c>
      <c r="E22" s="21" t="s">
        <v>319</v>
      </c>
      <c r="F22" s="21">
        <v>8</v>
      </c>
      <c r="G22" s="21" t="s">
        <v>73</v>
      </c>
      <c r="H22" s="22">
        <v>8360</v>
      </c>
      <c r="I22" s="21">
        <v>2000</v>
      </c>
      <c r="K22" s="27">
        <v>8</v>
      </c>
      <c r="L22" s="27">
        <v>8</v>
      </c>
      <c r="M22" s="27">
        <v>2000</v>
      </c>
      <c r="N22" s="28">
        <v>44251</v>
      </c>
      <c r="O22" s="28" t="s">
        <v>352</v>
      </c>
      <c r="Q22" s="21">
        <v>8</v>
      </c>
      <c r="R22" s="21" t="s">
        <v>295</v>
      </c>
      <c r="S22"/>
    </row>
    <row r="23" spans="3:20" x14ac:dyDescent="0.2">
      <c r="C23" s="21">
        <v>9</v>
      </c>
      <c r="D23" s="21">
        <v>3</v>
      </c>
      <c r="E23" s="21" t="s">
        <v>307</v>
      </c>
      <c r="F23" s="21">
        <v>4</v>
      </c>
      <c r="G23" s="21" t="s">
        <v>38</v>
      </c>
      <c r="H23" s="22">
        <v>11164009</v>
      </c>
      <c r="I23" s="21">
        <v>69.53</v>
      </c>
      <c r="K23" s="27">
        <v>9</v>
      </c>
      <c r="L23" s="27">
        <v>9</v>
      </c>
      <c r="M23" s="27">
        <v>69.53</v>
      </c>
      <c r="N23" s="28">
        <v>44214</v>
      </c>
      <c r="O23" s="28" t="s">
        <v>352</v>
      </c>
      <c r="Q23" s="21">
        <v>9</v>
      </c>
      <c r="R23" s="21" t="s">
        <v>305</v>
      </c>
      <c r="S23"/>
    </row>
    <row r="24" spans="3:20" x14ac:dyDescent="0.2">
      <c r="C24" s="21">
        <v>10</v>
      </c>
      <c r="D24" s="21">
        <v>3</v>
      </c>
      <c r="E24" s="21" t="s">
        <v>313</v>
      </c>
      <c r="F24" s="21">
        <v>4</v>
      </c>
      <c r="G24" s="21" t="s">
        <v>40</v>
      </c>
      <c r="H24" s="22">
        <v>42542001</v>
      </c>
      <c r="I24" s="21">
        <v>89.41</v>
      </c>
      <c r="K24" s="27">
        <v>10</v>
      </c>
      <c r="L24" s="27">
        <v>10</v>
      </c>
      <c r="M24" s="27">
        <v>89.41</v>
      </c>
      <c r="N24" s="28">
        <v>44214</v>
      </c>
      <c r="O24" s="28" t="s">
        <v>352</v>
      </c>
      <c r="Q24" s="21">
        <v>10</v>
      </c>
      <c r="R24" s="21" t="s">
        <v>297</v>
      </c>
      <c r="S24"/>
      <c r="T24"/>
    </row>
    <row r="25" spans="3:20" x14ac:dyDescent="0.2">
      <c r="C25" s="21">
        <v>11</v>
      </c>
      <c r="D25" s="21">
        <v>3</v>
      </c>
      <c r="E25" s="21" t="s">
        <v>320</v>
      </c>
      <c r="F25" s="21">
        <v>2</v>
      </c>
      <c r="G25" s="21" t="s">
        <v>76</v>
      </c>
      <c r="H25" s="22">
        <v>51281</v>
      </c>
      <c r="I25" s="21">
        <v>6065.33</v>
      </c>
      <c r="K25" s="27">
        <v>11</v>
      </c>
      <c r="L25" s="27">
        <v>11</v>
      </c>
      <c r="M25" s="27">
        <v>6665.33</v>
      </c>
      <c r="N25" s="28">
        <v>44244</v>
      </c>
      <c r="O25" s="28" t="s">
        <v>352</v>
      </c>
      <c r="S25"/>
      <c r="T25"/>
    </row>
    <row r="26" spans="3:20" x14ac:dyDescent="0.2">
      <c r="C26" s="21">
        <v>12</v>
      </c>
      <c r="D26" s="21">
        <v>3</v>
      </c>
      <c r="E26" s="21" t="s">
        <v>321</v>
      </c>
      <c r="F26" s="21">
        <v>2</v>
      </c>
      <c r="G26" s="21" t="s">
        <v>276</v>
      </c>
      <c r="H26" s="22">
        <v>51287</v>
      </c>
      <c r="I26" s="21">
        <v>6665.33</v>
      </c>
      <c r="K26" s="27">
        <v>12</v>
      </c>
      <c r="L26" s="27">
        <v>12</v>
      </c>
      <c r="M26" s="27">
        <v>6065.33</v>
      </c>
      <c r="N26" s="28">
        <v>44244</v>
      </c>
      <c r="O26" s="28" t="s">
        <v>352</v>
      </c>
      <c r="S26"/>
      <c r="T26"/>
    </row>
    <row r="27" spans="3:20" x14ac:dyDescent="0.2">
      <c r="C27" s="21">
        <v>13</v>
      </c>
      <c r="D27" s="21">
        <v>3</v>
      </c>
      <c r="E27" s="21" t="s">
        <v>315</v>
      </c>
      <c r="F27" s="21">
        <v>8</v>
      </c>
      <c r="G27" s="21" t="s">
        <v>81</v>
      </c>
      <c r="H27" s="22">
        <v>8211010</v>
      </c>
      <c r="I27" s="21">
        <v>499.5</v>
      </c>
      <c r="K27" s="27">
        <v>13</v>
      </c>
      <c r="L27" s="27">
        <v>13</v>
      </c>
      <c r="M27" s="27">
        <v>499.5</v>
      </c>
      <c r="N27" s="28">
        <v>44253</v>
      </c>
      <c r="O27" s="28" t="s">
        <v>352</v>
      </c>
      <c r="S27"/>
      <c r="T27"/>
    </row>
    <row r="28" spans="3:20" ht="15" customHeight="1" x14ac:dyDescent="0.2">
      <c r="C28" s="21">
        <v>14</v>
      </c>
      <c r="D28" s="21">
        <v>3</v>
      </c>
      <c r="E28" s="21" t="s">
        <v>312</v>
      </c>
      <c r="F28" s="21">
        <v>7</v>
      </c>
      <c r="G28" s="21" t="s">
        <v>46</v>
      </c>
      <c r="H28" s="22">
        <v>50864001</v>
      </c>
      <c r="I28" s="21">
        <v>1090.9100000000001</v>
      </c>
      <c r="K28" s="27">
        <v>14</v>
      </c>
      <c r="L28" s="27">
        <v>14</v>
      </c>
      <c r="M28" s="27">
        <v>1090.9100000000001</v>
      </c>
      <c r="N28" s="28">
        <v>44214</v>
      </c>
      <c r="O28" s="28" t="s">
        <v>352</v>
      </c>
      <c r="Q28" s="49" t="s">
        <v>257</v>
      </c>
      <c r="R28" s="49"/>
    </row>
    <row r="29" spans="3:20" ht="15" customHeight="1" x14ac:dyDescent="0.2">
      <c r="C29" s="21">
        <v>15</v>
      </c>
      <c r="D29" s="21">
        <v>4</v>
      </c>
      <c r="E29" s="21" t="s">
        <v>307</v>
      </c>
      <c r="F29" s="21">
        <v>4</v>
      </c>
      <c r="G29" s="21" t="s">
        <v>5</v>
      </c>
      <c r="H29" s="22">
        <v>20815001</v>
      </c>
      <c r="I29" s="21">
        <v>54.35</v>
      </c>
      <c r="K29" s="27">
        <v>15</v>
      </c>
      <c r="L29" s="27">
        <v>15</v>
      </c>
      <c r="M29" s="27">
        <v>54.35</v>
      </c>
      <c r="N29" s="28">
        <v>44209</v>
      </c>
      <c r="O29" s="28" t="s">
        <v>352</v>
      </c>
      <c r="Q29" s="49"/>
      <c r="R29" s="49"/>
    </row>
    <row r="30" spans="3:20" x14ac:dyDescent="0.2">
      <c r="C30" s="21">
        <v>16</v>
      </c>
      <c r="D30" s="21">
        <v>4</v>
      </c>
      <c r="E30" s="21" t="s">
        <v>314</v>
      </c>
      <c r="F30" s="21">
        <v>7</v>
      </c>
      <c r="G30" s="21" t="s">
        <v>56</v>
      </c>
      <c r="H30" s="22">
        <v>40184001</v>
      </c>
      <c r="I30" s="21">
        <v>226.07</v>
      </c>
      <c r="K30" s="27">
        <v>16</v>
      </c>
      <c r="L30" s="27">
        <v>16</v>
      </c>
      <c r="M30" s="27">
        <v>226.07</v>
      </c>
      <c r="N30" s="28">
        <v>44214</v>
      </c>
      <c r="O30" s="28" t="s">
        <v>352</v>
      </c>
      <c r="S30"/>
    </row>
    <row r="31" spans="3:20" x14ac:dyDescent="0.2">
      <c r="C31" s="21">
        <v>17</v>
      </c>
      <c r="D31" s="21">
        <v>4</v>
      </c>
      <c r="E31" s="21" t="s">
        <v>306</v>
      </c>
      <c r="F31" s="21">
        <v>5</v>
      </c>
      <c r="G31" s="21" t="s">
        <v>58</v>
      </c>
      <c r="H31" s="22">
        <v>40182001</v>
      </c>
      <c r="I31" s="21">
        <v>172.63</v>
      </c>
      <c r="K31" s="27">
        <v>17</v>
      </c>
      <c r="L31" s="27">
        <v>17</v>
      </c>
      <c r="M31" s="27">
        <v>172.63</v>
      </c>
      <c r="N31" s="28">
        <v>44214</v>
      </c>
      <c r="O31" s="28" t="s">
        <v>352</v>
      </c>
      <c r="Q31" s="20" t="s">
        <v>299</v>
      </c>
      <c r="R31" s="20" t="s">
        <v>257</v>
      </c>
    </row>
    <row r="32" spans="3:20" x14ac:dyDescent="0.2">
      <c r="C32" s="21">
        <v>18</v>
      </c>
      <c r="D32" s="21">
        <v>4</v>
      </c>
      <c r="E32" s="21" t="s">
        <v>48</v>
      </c>
      <c r="F32" s="21">
        <v>6</v>
      </c>
      <c r="G32" s="21" t="s">
        <v>87</v>
      </c>
      <c r="H32" s="22">
        <v>8359</v>
      </c>
      <c r="I32" s="21">
        <v>710</v>
      </c>
      <c r="K32" s="27">
        <v>18</v>
      </c>
      <c r="L32" s="27">
        <v>18</v>
      </c>
      <c r="M32" s="27">
        <v>710</v>
      </c>
      <c r="N32" s="28">
        <v>44214</v>
      </c>
      <c r="O32" s="28" t="s">
        <v>352</v>
      </c>
      <c r="Q32" s="21">
        <v>1</v>
      </c>
      <c r="R32" s="21" t="s">
        <v>239</v>
      </c>
    </row>
    <row r="33" spans="3:21" x14ac:dyDescent="0.2">
      <c r="C33" s="21">
        <v>19</v>
      </c>
      <c r="D33" s="21">
        <v>4</v>
      </c>
      <c r="E33" s="21" t="s">
        <v>315</v>
      </c>
      <c r="F33" s="21">
        <v>8</v>
      </c>
      <c r="G33" s="21" t="s">
        <v>60</v>
      </c>
      <c r="H33" s="22">
        <v>5850009</v>
      </c>
      <c r="I33" s="21">
        <v>448.25</v>
      </c>
      <c r="K33" s="27">
        <v>20</v>
      </c>
      <c r="L33" s="27">
        <v>19</v>
      </c>
      <c r="M33" s="27">
        <v>448.25</v>
      </c>
      <c r="N33" s="28">
        <v>44214</v>
      </c>
      <c r="O33" s="28" t="s">
        <v>352</v>
      </c>
      <c r="Q33" s="21">
        <v>2</v>
      </c>
      <c r="R33" s="21" t="s">
        <v>241</v>
      </c>
    </row>
    <row r="34" spans="3:21" x14ac:dyDescent="0.2">
      <c r="C34" s="21">
        <v>20</v>
      </c>
      <c r="D34" s="21">
        <v>4</v>
      </c>
      <c r="E34" s="21" t="s">
        <v>312</v>
      </c>
      <c r="F34" s="21">
        <v>7</v>
      </c>
      <c r="G34" s="21" t="s">
        <v>51</v>
      </c>
      <c r="H34" s="22">
        <v>13563</v>
      </c>
      <c r="I34" s="21">
        <v>1170</v>
      </c>
      <c r="K34" s="27">
        <v>21</v>
      </c>
      <c r="L34" s="27">
        <v>20</v>
      </c>
      <c r="M34" s="27">
        <v>1170</v>
      </c>
      <c r="N34" s="28">
        <v>44214</v>
      </c>
      <c r="O34" s="28" t="s">
        <v>352</v>
      </c>
      <c r="Q34" s="21">
        <v>3</v>
      </c>
      <c r="R34" s="21" t="s">
        <v>240</v>
      </c>
    </row>
    <row r="35" spans="3:21" x14ac:dyDescent="0.2">
      <c r="C35" s="21">
        <v>21</v>
      </c>
      <c r="D35" s="21">
        <v>4</v>
      </c>
      <c r="E35" s="21" t="s">
        <v>310</v>
      </c>
      <c r="F35" s="21">
        <v>8</v>
      </c>
      <c r="G35" s="21" t="s">
        <v>14</v>
      </c>
      <c r="H35" s="22">
        <v>41406</v>
      </c>
      <c r="I35" s="21">
        <v>1500</v>
      </c>
      <c r="K35" s="27">
        <v>22</v>
      </c>
      <c r="L35" s="27">
        <v>21</v>
      </c>
      <c r="M35" s="27">
        <v>1500</v>
      </c>
      <c r="N35" s="28">
        <v>44210</v>
      </c>
      <c r="O35" s="28" t="s">
        <v>352</v>
      </c>
      <c r="Q35" s="21">
        <v>4</v>
      </c>
      <c r="R35" s="21" t="s">
        <v>264</v>
      </c>
      <c r="T35"/>
    </row>
    <row r="36" spans="3:21" x14ac:dyDescent="0.2">
      <c r="C36" s="21">
        <v>22</v>
      </c>
      <c r="D36" s="21">
        <v>5</v>
      </c>
      <c r="E36" s="21" t="s">
        <v>307</v>
      </c>
      <c r="F36" s="21">
        <v>4</v>
      </c>
      <c r="G36" s="21" t="s">
        <v>29</v>
      </c>
      <c r="H36" s="22">
        <v>8413009</v>
      </c>
      <c r="I36" s="21">
        <v>50.75</v>
      </c>
      <c r="K36" s="27">
        <v>23</v>
      </c>
      <c r="L36" s="27">
        <v>22</v>
      </c>
      <c r="M36" s="27">
        <v>50.75</v>
      </c>
      <c r="N36" s="28">
        <v>44214</v>
      </c>
      <c r="O36" s="28" t="s">
        <v>352</v>
      </c>
      <c r="Q36" s="21">
        <v>5</v>
      </c>
      <c r="R36" s="21" t="s">
        <v>1</v>
      </c>
      <c r="U36" s="7"/>
    </row>
    <row r="37" spans="3:21" x14ac:dyDescent="0.2">
      <c r="C37" s="21">
        <v>23</v>
      </c>
      <c r="D37" s="21">
        <v>5</v>
      </c>
      <c r="E37" s="21" t="s">
        <v>306</v>
      </c>
      <c r="F37" s="21">
        <v>5</v>
      </c>
      <c r="G37" s="21" t="s">
        <v>32</v>
      </c>
      <c r="H37" s="22">
        <v>3820009</v>
      </c>
      <c r="I37" s="21">
        <v>104.5</v>
      </c>
      <c r="K37" s="27">
        <v>24</v>
      </c>
      <c r="L37" s="27">
        <v>23</v>
      </c>
      <c r="M37" s="27">
        <v>104.5</v>
      </c>
      <c r="N37" s="28">
        <v>44214</v>
      </c>
      <c r="O37" s="28" t="s">
        <v>352</v>
      </c>
      <c r="Q37" s="21">
        <v>6</v>
      </c>
      <c r="R37" s="21" t="s">
        <v>267</v>
      </c>
      <c r="U37" s="7"/>
    </row>
    <row r="38" spans="3:21" x14ac:dyDescent="0.2">
      <c r="C38" s="21">
        <v>24</v>
      </c>
      <c r="D38" s="21">
        <v>5</v>
      </c>
      <c r="E38" s="21" t="s">
        <v>312</v>
      </c>
      <c r="F38" s="21">
        <v>7</v>
      </c>
      <c r="G38" s="21" t="s">
        <v>36</v>
      </c>
      <c r="H38" s="22">
        <v>1100321</v>
      </c>
      <c r="I38" s="21">
        <v>1272</v>
      </c>
      <c r="K38" s="27">
        <v>25</v>
      </c>
      <c r="L38" s="27">
        <v>24</v>
      </c>
      <c r="M38" s="27">
        <v>1272</v>
      </c>
      <c r="N38" s="28">
        <v>44214</v>
      </c>
      <c r="O38" s="28" t="s">
        <v>352</v>
      </c>
      <c r="Q38" s="21">
        <v>7</v>
      </c>
      <c r="R38" s="21" t="s">
        <v>19</v>
      </c>
      <c r="U38" s="7"/>
    </row>
    <row r="39" spans="3:21" ht="15" customHeight="1" x14ac:dyDescent="0.2">
      <c r="C39" s="21">
        <v>25</v>
      </c>
      <c r="D39" s="21">
        <v>5</v>
      </c>
      <c r="E39" s="21" t="s">
        <v>310</v>
      </c>
      <c r="F39" s="21">
        <v>8</v>
      </c>
      <c r="G39" s="21" t="s">
        <v>93</v>
      </c>
      <c r="H39" s="22">
        <v>8294</v>
      </c>
      <c r="I39" s="21">
        <v>1414.11</v>
      </c>
      <c r="K39" s="27">
        <v>26</v>
      </c>
      <c r="L39" s="27">
        <v>25</v>
      </c>
      <c r="M39" s="27">
        <v>1414.11</v>
      </c>
      <c r="N39" s="28">
        <v>44313</v>
      </c>
      <c r="O39" s="28" t="s">
        <v>352</v>
      </c>
      <c r="Q39" s="21">
        <v>8</v>
      </c>
      <c r="R39" s="21" t="s">
        <v>13</v>
      </c>
      <c r="U39" s="7"/>
    </row>
    <row r="40" spans="3:21" ht="15" customHeight="1" x14ac:dyDescent="0.2">
      <c r="C40" s="21">
        <v>26</v>
      </c>
      <c r="D40" s="21">
        <v>6</v>
      </c>
      <c r="E40" s="21" t="s">
        <v>315</v>
      </c>
      <c r="F40" s="21">
        <v>8</v>
      </c>
      <c r="G40" s="21" t="s">
        <v>79</v>
      </c>
      <c r="H40" s="22">
        <v>2136</v>
      </c>
      <c r="I40" s="21">
        <v>374.63</v>
      </c>
      <c r="K40" s="27">
        <v>27</v>
      </c>
      <c r="L40" s="27">
        <v>26</v>
      </c>
      <c r="M40" s="27">
        <v>374.63</v>
      </c>
      <c r="N40" s="28">
        <v>44253</v>
      </c>
      <c r="O40" s="28" t="s">
        <v>352</v>
      </c>
      <c r="Q40" s="21">
        <v>9</v>
      </c>
      <c r="R40" s="21" t="s">
        <v>266</v>
      </c>
      <c r="U40" s="7"/>
    </row>
    <row r="41" spans="3:21" x14ac:dyDescent="0.2">
      <c r="C41" s="21">
        <v>27</v>
      </c>
      <c r="D41" s="21">
        <v>6</v>
      </c>
      <c r="E41" s="21" t="s">
        <v>311</v>
      </c>
      <c r="F41" s="21">
        <v>7</v>
      </c>
      <c r="G41" s="21" t="s">
        <v>86</v>
      </c>
      <c r="H41" s="22">
        <v>2124</v>
      </c>
      <c r="I41" s="21">
        <v>358.74</v>
      </c>
      <c r="K41" s="27">
        <v>29</v>
      </c>
      <c r="L41" s="27">
        <v>27</v>
      </c>
      <c r="M41" s="27">
        <v>358.74</v>
      </c>
      <c r="N41" s="28">
        <v>44263</v>
      </c>
      <c r="O41" s="28" t="s">
        <v>352</v>
      </c>
      <c r="U41" s="7"/>
    </row>
    <row r="42" spans="3:21" x14ac:dyDescent="0.2">
      <c r="C42" s="21">
        <v>28</v>
      </c>
      <c r="D42" s="21">
        <v>6</v>
      </c>
      <c r="E42" s="21" t="s">
        <v>312</v>
      </c>
      <c r="F42" s="21">
        <v>7</v>
      </c>
      <c r="G42" s="21" t="s">
        <v>82</v>
      </c>
      <c r="H42" s="22">
        <v>41398</v>
      </c>
      <c r="I42" s="21">
        <v>1200</v>
      </c>
      <c r="K42" s="27">
        <v>30</v>
      </c>
      <c r="L42" s="36">
        <v>28</v>
      </c>
      <c r="M42" s="27">
        <v>1040</v>
      </c>
      <c r="N42" s="28">
        <v>44214</v>
      </c>
      <c r="O42" s="28">
        <f>IFERROR(IF(L42=L43, N43-1, ""), "")</f>
        <v>44252</v>
      </c>
      <c r="S42"/>
      <c r="T42"/>
    </row>
    <row r="43" spans="3:21" x14ac:dyDescent="0.2">
      <c r="C43" s="21">
        <v>29</v>
      </c>
      <c r="D43" s="21">
        <v>6</v>
      </c>
      <c r="E43" s="21" t="s">
        <v>310</v>
      </c>
      <c r="F43" s="21">
        <v>8</v>
      </c>
      <c r="G43" s="21" t="s">
        <v>69</v>
      </c>
      <c r="H43" s="22">
        <v>8335</v>
      </c>
      <c r="I43" s="21">
        <v>1435</v>
      </c>
      <c r="K43" s="27">
        <v>31</v>
      </c>
      <c r="L43" s="36">
        <v>28</v>
      </c>
      <c r="M43" s="27">
        <v>1200</v>
      </c>
      <c r="N43" s="28">
        <v>44253</v>
      </c>
      <c r="O43" s="28" t="s">
        <v>352</v>
      </c>
      <c r="Q43" s="49" t="s">
        <v>362</v>
      </c>
      <c r="R43" s="49"/>
      <c r="S43" s="49"/>
      <c r="T43" s="49"/>
      <c r="U43" s="49"/>
    </row>
    <row r="44" spans="3:21" x14ac:dyDescent="0.2">
      <c r="C44" s="21">
        <v>30</v>
      </c>
      <c r="D44" s="21">
        <v>6</v>
      </c>
      <c r="E44" s="21" t="s">
        <v>316</v>
      </c>
      <c r="F44" s="21">
        <v>8</v>
      </c>
      <c r="G44" s="21" t="s">
        <v>62</v>
      </c>
      <c r="H44" s="22">
        <v>11577</v>
      </c>
      <c r="I44" s="21">
        <v>1842</v>
      </c>
      <c r="K44" s="27">
        <v>32</v>
      </c>
      <c r="L44" s="27">
        <v>29</v>
      </c>
      <c r="M44" s="27">
        <v>1435</v>
      </c>
      <c r="N44" s="28">
        <v>44215</v>
      </c>
      <c r="O44" s="28" t="s">
        <v>352</v>
      </c>
      <c r="Q44" s="49"/>
      <c r="R44" s="49"/>
      <c r="S44" s="49"/>
      <c r="T44" s="49"/>
      <c r="U44" s="49"/>
    </row>
    <row r="45" spans="3:21" x14ac:dyDescent="0.2">
      <c r="C45" s="21">
        <v>31</v>
      </c>
      <c r="D45" s="21">
        <v>7</v>
      </c>
      <c r="E45" s="21" t="s">
        <v>317</v>
      </c>
      <c r="F45" s="21">
        <v>1</v>
      </c>
      <c r="G45" s="21" t="s">
        <v>270</v>
      </c>
      <c r="H45" s="22">
        <v>56014</v>
      </c>
      <c r="I45" s="21">
        <v>2100</v>
      </c>
      <c r="K45" s="27">
        <v>33</v>
      </c>
      <c r="L45" s="27">
        <v>30</v>
      </c>
      <c r="M45" s="27">
        <v>1842</v>
      </c>
      <c r="N45" s="28">
        <v>44214</v>
      </c>
      <c r="O45" s="28" t="s">
        <v>352</v>
      </c>
    </row>
    <row r="46" spans="3:21" x14ac:dyDescent="0.2">
      <c r="C46" s="21">
        <v>32</v>
      </c>
      <c r="D46" s="21">
        <v>7</v>
      </c>
      <c r="E46" s="21" t="s">
        <v>308</v>
      </c>
      <c r="F46" s="21">
        <v>1</v>
      </c>
      <c r="G46" s="21" t="s">
        <v>65</v>
      </c>
      <c r="H46" s="22">
        <v>66001</v>
      </c>
      <c r="I46" s="21">
        <v>2605</v>
      </c>
      <c r="K46" s="27">
        <v>34</v>
      </c>
      <c r="L46" s="27">
        <v>31</v>
      </c>
      <c r="M46" s="27">
        <v>2605</v>
      </c>
      <c r="N46" s="28">
        <v>44214</v>
      </c>
      <c r="O46" s="28" t="s">
        <v>352</v>
      </c>
      <c r="Q46" s="20" t="s">
        <v>363</v>
      </c>
      <c r="R46" s="20" t="s">
        <v>357</v>
      </c>
      <c r="S46" s="20" t="s">
        <v>358</v>
      </c>
      <c r="T46" s="45" t="s">
        <v>359</v>
      </c>
      <c r="U46" s="20" t="s">
        <v>360</v>
      </c>
    </row>
    <row r="47" spans="3:21" x14ac:dyDescent="0.2">
      <c r="C47" s="21">
        <v>33</v>
      </c>
      <c r="D47" s="21">
        <v>7</v>
      </c>
      <c r="E47" s="21" t="s">
        <v>311</v>
      </c>
      <c r="F47" s="21">
        <v>7</v>
      </c>
      <c r="G47" s="21" t="s">
        <v>71</v>
      </c>
      <c r="H47" s="22">
        <v>2124</v>
      </c>
      <c r="I47" s="21">
        <v>358.74</v>
      </c>
      <c r="K47" s="27">
        <v>35</v>
      </c>
      <c r="L47" s="27">
        <v>32</v>
      </c>
      <c r="M47" s="27">
        <v>2100</v>
      </c>
      <c r="N47" s="28">
        <v>44209</v>
      </c>
      <c r="O47" s="28" t="s">
        <v>352</v>
      </c>
      <c r="Q47" s="21">
        <v>1</v>
      </c>
      <c r="R47" s="21" t="s">
        <v>350</v>
      </c>
      <c r="S47" s="21">
        <v>0.05</v>
      </c>
      <c r="T47" s="46">
        <v>39448</v>
      </c>
      <c r="U47" s="21" t="s">
        <v>352</v>
      </c>
    </row>
    <row r="48" spans="3:21" x14ac:dyDescent="0.2">
      <c r="C48" s="21">
        <v>34</v>
      </c>
      <c r="D48" s="21">
        <v>7</v>
      </c>
      <c r="E48" s="21" t="s">
        <v>312</v>
      </c>
      <c r="F48" s="21">
        <v>7</v>
      </c>
      <c r="G48" s="21" t="s">
        <v>23</v>
      </c>
      <c r="H48" s="22">
        <v>8427</v>
      </c>
      <c r="I48" s="21">
        <v>1010</v>
      </c>
      <c r="K48" s="27">
        <v>36</v>
      </c>
      <c r="L48" s="27">
        <v>33</v>
      </c>
      <c r="M48" s="27">
        <v>358.74</v>
      </c>
      <c r="N48" s="28">
        <v>44251</v>
      </c>
      <c r="O48" s="28" t="s">
        <v>352</v>
      </c>
      <c r="Q48" s="21">
        <v>2</v>
      </c>
      <c r="R48" s="21" t="s">
        <v>351</v>
      </c>
      <c r="S48" s="21">
        <v>7.0000000000000007E-2</v>
      </c>
      <c r="T48" s="46">
        <v>43647</v>
      </c>
      <c r="U48" s="21" t="s">
        <v>352</v>
      </c>
    </row>
    <row r="49" spans="3:20" x14ac:dyDescent="0.2">
      <c r="C49" s="21">
        <v>35</v>
      </c>
      <c r="D49" s="21">
        <v>7</v>
      </c>
      <c r="E49" s="21" t="s">
        <v>318</v>
      </c>
      <c r="F49" s="21">
        <v>7</v>
      </c>
      <c r="G49" s="21" t="s">
        <v>67</v>
      </c>
      <c r="H49" s="22">
        <v>13628</v>
      </c>
      <c r="I49" s="21">
        <v>1350</v>
      </c>
      <c r="K49" s="27">
        <v>38</v>
      </c>
      <c r="L49" s="27">
        <v>34</v>
      </c>
      <c r="M49" s="27">
        <v>1010</v>
      </c>
      <c r="N49" s="28">
        <v>44214</v>
      </c>
      <c r="O49" s="28" t="s">
        <v>352</v>
      </c>
      <c r="T49"/>
    </row>
    <row r="50" spans="3:20" x14ac:dyDescent="0.2">
      <c r="C50" s="21">
        <v>36</v>
      </c>
      <c r="D50" s="21">
        <v>7</v>
      </c>
      <c r="E50" s="21" t="s">
        <v>310</v>
      </c>
      <c r="F50" s="21">
        <v>8</v>
      </c>
      <c r="G50" s="21" t="s">
        <v>64</v>
      </c>
      <c r="H50" s="22">
        <v>41491</v>
      </c>
      <c r="I50" s="21">
        <v>1991</v>
      </c>
      <c r="K50" s="27">
        <v>40</v>
      </c>
      <c r="L50" s="27">
        <v>35</v>
      </c>
      <c r="M50" s="27">
        <v>1350</v>
      </c>
      <c r="N50" s="28">
        <v>44333</v>
      </c>
      <c r="O50" s="28" t="s">
        <v>352</v>
      </c>
      <c r="T50"/>
    </row>
    <row r="51" spans="3:20" x14ac:dyDescent="0.2">
      <c r="C51" s="21">
        <v>37</v>
      </c>
      <c r="D51" s="21">
        <v>8</v>
      </c>
      <c r="E51" s="21" t="s">
        <v>306</v>
      </c>
      <c r="F51" s="21">
        <v>5</v>
      </c>
      <c r="G51" s="21" t="s">
        <v>16</v>
      </c>
      <c r="H51" s="22">
        <v>5618009</v>
      </c>
      <c r="I51" s="21">
        <v>199.8</v>
      </c>
      <c r="K51" s="27">
        <v>41</v>
      </c>
      <c r="L51" s="27">
        <v>36</v>
      </c>
      <c r="M51" s="27">
        <v>1991</v>
      </c>
      <c r="N51" s="28">
        <v>44214</v>
      </c>
      <c r="O51" s="28" t="s">
        <v>352</v>
      </c>
      <c r="Q51" s="49" t="s">
        <v>329</v>
      </c>
      <c r="R51" s="49"/>
      <c r="S51" s="49"/>
      <c r="T51"/>
    </row>
    <row r="52" spans="3:20" x14ac:dyDescent="0.2">
      <c r="C52" s="21">
        <v>38</v>
      </c>
      <c r="D52" s="21">
        <v>8</v>
      </c>
      <c r="E52" s="21" t="s">
        <v>311</v>
      </c>
      <c r="F52" s="21">
        <v>7</v>
      </c>
      <c r="G52" s="21" t="s">
        <v>20</v>
      </c>
      <c r="H52" s="22">
        <v>20983041</v>
      </c>
      <c r="I52" s="21">
        <v>332.97</v>
      </c>
      <c r="K52" s="27">
        <v>42</v>
      </c>
      <c r="L52" s="27">
        <v>37</v>
      </c>
      <c r="M52" s="27">
        <v>199.8</v>
      </c>
      <c r="N52" s="28">
        <v>44210</v>
      </c>
      <c r="O52" s="28" t="s">
        <v>352</v>
      </c>
      <c r="Q52" s="49"/>
      <c r="R52" s="49"/>
      <c r="S52" s="49"/>
      <c r="T52"/>
    </row>
    <row r="53" spans="3:20" x14ac:dyDescent="0.2">
      <c r="C53" s="21">
        <v>39</v>
      </c>
      <c r="D53" s="21">
        <v>8</v>
      </c>
      <c r="E53" s="21" t="s">
        <v>310</v>
      </c>
      <c r="F53" s="21">
        <v>8</v>
      </c>
      <c r="G53" s="21" t="s">
        <v>91</v>
      </c>
      <c r="H53" s="22">
        <v>41406</v>
      </c>
      <c r="I53" s="21">
        <v>1500</v>
      </c>
      <c r="K53" s="27">
        <v>43</v>
      </c>
      <c r="L53" s="27">
        <v>38</v>
      </c>
      <c r="M53" s="27">
        <v>332.97</v>
      </c>
      <c r="N53" s="28">
        <v>44210</v>
      </c>
      <c r="O53" s="28" t="s">
        <v>352</v>
      </c>
      <c r="S53"/>
      <c r="T53"/>
    </row>
    <row r="54" spans="3:20" x14ac:dyDescent="0.2">
      <c r="C54" s="21">
        <v>40</v>
      </c>
      <c r="D54" s="21">
        <v>9</v>
      </c>
      <c r="E54" s="21" t="s">
        <v>306</v>
      </c>
      <c r="F54" s="21">
        <v>5</v>
      </c>
      <c r="G54" s="21" t="s">
        <v>95</v>
      </c>
      <c r="H54" s="22">
        <v>1012</v>
      </c>
      <c r="I54" s="21">
        <v>133.16999999999999</v>
      </c>
      <c r="K54" s="27">
        <v>44</v>
      </c>
      <c r="L54" s="27">
        <v>39</v>
      </c>
      <c r="M54" s="27">
        <v>1500</v>
      </c>
      <c r="N54" s="28">
        <v>44259</v>
      </c>
      <c r="O54" s="28" t="s">
        <v>352</v>
      </c>
      <c r="Q54" s="20" t="s">
        <v>114</v>
      </c>
      <c r="R54" s="20" t="s">
        <v>115</v>
      </c>
      <c r="S54" s="20" t="s">
        <v>253</v>
      </c>
      <c r="T54"/>
    </row>
    <row r="55" spans="3:20" x14ac:dyDescent="0.2">
      <c r="C55" s="21">
        <v>41</v>
      </c>
      <c r="D55" s="21">
        <v>9</v>
      </c>
      <c r="E55" s="21" t="s">
        <v>315</v>
      </c>
      <c r="F55" s="21">
        <v>8</v>
      </c>
      <c r="G55" s="21" t="s">
        <v>107</v>
      </c>
      <c r="H55" s="22">
        <v>2136</v>
      </c>
      <c r="I55" s="21">
        <v>374.63</v>
      </c>
      <c r="K55" s="27">
        <v>45</v>
      </c>
      <c r="L55" s="27">
        <v>40</v>
      </c>
      <c r="M55" s="27">
        <v>133.16999999999999</v>
      </c>
      <c r="N55" s="28">
        <v>44314</v>
      </c>
      <c r="O55" s="28" t="s">
        <v>352</v>
      </c>
      <c r="Q55" s="27">
        <v>1003</v>
      </c>
      <c r="R55" s="27">
        <v>44209</v>
      </c>
      <c r="S55" s="27">
        <v>100</v>
      </c>
      <c r="T55"/>
    </row>
    <row r="56" spans="3:20" x14ac:dyDescent="0.2">
      <c r="C56" s="21">
        <v>42</v>
      </c>
      <c r="D56" s="21">
        <v>9</v>
      </c>
      <c r="E56" s="21" t="s">
        <v>312</v>
      </c>
      <c r="F56" s="21">
        <v>7</v>
      </c>
      <c r="G56" s="21" t="s">
        <v>44</v>
      </c>
      <c r="H56" s="22">
        <v>12490</v>
      </c>
      <c r="I56" s="21">
        <v>1250</v>
      </c>
      <c r="K56" s="27">
        <v>46</v>
      </c>
      <c r="L56" s="27">
        <v>41</v>
      </c>
      <c r="M56" s="27">
        <v>374.63</v>
      </c>
      <c r="N56" s="28">
        <v>44334</v>
      </c>
      <c r="O56" s="28" t="s">
        <v>352</v>
      </c>
      <c r="Q56" s="27">
        <v>1021</v>
      </c>
      <c r="R56" s="27">
        <v>44209</v>
      </c>
      <c r="S56" s="27">
        <v>200</v>
      </c>
      <c r="T56"/>
    </row>
    <row r="57" spans="3:20" x14ac:dyDescent="0.2">
      <c r="C57" s="21">
        <v>43</v>
      </c>
      <c r="D57" s="21">
        <v>9</v>
      </c>
      <c r="E57" s="21" t="s">
        <v>310</v>
      </c>
      <c r="F57" s="21">
        <v>8</v>
      </c>
      <c r="G57" s="21" t="s">
        <v>84</v>
      </c>
      <c r="H57" s="22">
        <v>8335</v>
      </c>
      <c r="I57" s="21">
        <v>1435</v>
      </c>
      <c r="K57" s="27">
        <v>47</v>
      </c>
      <c r="L57" s="27">
        <v>42</v>
      </c>
      <c r="M57" s="27">
        <v>1250</v>
      </c>
      <c r="N57" s="28">
        <v>44214</v>
      </c>
      <c r="O57" s="28" t="s">
        <v>352</v>
      </c>
      <c r="Q57" s="27">
        <v>1026</v>
      </c>
      <c r="R57" s="27">
        <v>44209</v>
      </c>
      <c r="S57" s="27">
        <v>300</v>
      </c>
      <c r="T57"/>
    </row>
    <row r="58" spans="3:20" x14ac:dyDescent="0.2">
      <c r="C58" s="21">
        <v>44</v>
      </c>
      <c r="D58" s="21">
        <v>9</v>
      </c>
      <c r="E58" s="21" t="s">
        <v>25</v>
      </c>
      <c r="F58" s="21">
        <v>9</v>
      </c>
      <c r="G58" s="21" t="s">
        <v>26</v>
      </c>
      <c r="H58" s="22">
        <v>5804084</v>
      </c>
      <c r="I58" s="21">
        <v>504.69</v>
      </c>
      <c r="K58" s="27">
        <v>48</v>
      </c>
      <c r="L58" s="27">
        <v>43</v>
      </c>
      <c r="M58" s="27">
        <v>1435</v>
      </c>
      <c r="N58" s="28">
        <v>44253</v>
      </c>
      <c r="O58" s="28" t="s">
        <v>352</v>
      </c>
      <c r="Q58" s="27">
        <v>1030</v>
      </c>
      <c r="R58" s="27">
        <v>44209</v>
      </c>
      <c r="S58" s="27">
        <v>400</v>
      </c>
      <c r="T58"/>
    </row>
    <row r="59" spans="3:20" x14ac:dyDescent="0.2">
      <c r="C59" s="21">
        <v>45</v>
      </c>
      <c r="D59" s="21">
        <v>9</v>
      </c>
      <c r="E59" s="21" t="s">
        <v>25</v>
      </c>
      <c r="F59" s="21">
        <v>9</v>
      </c>
      <c r="G59" s="21" t="s">
        <v>26</v>
      </c>
      <c r="H59" s="22">
        <v>5804084</v>
      </c>
      <c r="I59" s="21">
        <v>553.95000000000005</v>
      </c>
      <c r="K59" s="27">
        <v>49</v>
      </c>
      <c r="L59" s="27">
        <v>44</v>
      </c>
      <c r="M59" s="27">
        <v>504.69</v>
      </c>
      <c r="N59" s="28">
        <v>44210</v>
      </c>
      <c r="O59" s="28" t="s">
        <v>352</v>
      </c>
      <c r="Q59" s="27">
        <v>1031</v>
      </c>
      <c r="R59" s="27">
        <v>44210</v>
      </c>
      <c r="S59" s="27">
        <v>500</v>
      </c>
      <c r="T59"/>
    </row>
    <row r="60" spans="3:20" x14ac:dyDescent="0.2">
      <c r="C60" s="21">
        <v>46</v>
      </c>
      <c r="D60" s="21">
        <v>10</v>
      </c>
      <c r="E60" s="21" t="s">
        <v>308</v>
      </c>
      <c r="F60" s="21">
        <v>1</v>
      </c>
      <c r="G60" s="21" t="s">
        <v>99</v>
      </c>
      <c r="H60" s="22">
        <v>99999203</v>
      </c>
      <c r="I60" s="21">
        <v>2100</v>
      </c>
      <c r="K60" s="27">
        <v>50</v>
      </c>
      <c r="L60" s="27">
        <v>45</v>
      </c>
      <c r="M60" s="27">
        <v>553.95000000000005</v>
      </c>
      <c r="N60" s="28">
        <v>44214</v>
      </c>
      <c r="O60" s="28" t="s">
        <v>352</v>
      </c>
      <c r="Q60" s="27">
        <v>1033</v>
      </c>
      <c r="R60" s="27">
        <v>44210</v>
      </c>
      <c r="S60" s="27">
        <v>600</v>
      </c>
      <c r="T60"/>
    </row>
    <row r="61" spans="3:20" x14ac:dyDescent="0.2">
      <c r="C61" s="21">
        <v>47</v>
      </c>
      <c r="D61" s="21">
        <v>10</v>
      </c>
      <c r="E61" s="21" t="s">
        <v>322</v>
      </c>
      <c r="F61" s="21">
        <v>3</v>
      </c>
      <c r="G61" s="21" t="s">
        <v>102</v>
      </c>
      <c r="H61" s="22">
        <v>99999197</v>
      </c>
      <c r="I61" s="21">
        <v>20013.330000000002</v>
      </c>
      <c r="K61" s="27">
        <v>51</v>
      </c>
      <c r="L61" s="27">
        <v>46</v>
      </c>
      <c r="M61" s="27">
        <v>2100</v>
      </c>
      <c r="N61" s="28">
        <v>44334</v>
      </c>
      <c r="O61" s="28" t="s">
        <v>352</v>
      </c>
      <c r="Q61" s="27">
        <v>1034</v>
      </c>
      <c r="R61" s="27">
        <v>44210</v>
      </c>
      <c r="S61" s="27">
        <v>700</v>
      </c>
      <c r="T61"/>
    </row>
    <row r="62" spans="3:20" x14ac:dyDescent="0.2">
      <c r="C62" s="21">
        <v>48</v>
      </c>
      <c r="D62" s="21">
        <v>10</v>
      </c>
      <c r="E62" s="21" t="s">
        <v>310</v>
      </c>
      <c r="F62" s="21">
        <v>8</v>
      </c>
      <c r="G62" s="21" t="s">
        <v>88</v>
      </c>
      <c r="H62" s="22">
        <v>8355</v>
      </c>
      <c r="I62" s="21">
        <v>1500</v>
      </c>
      <c r="K62" s="27">
        <v>52</v>
      </c>
      <c r="L62" s="27">
        <v>47</v>
      </c>
      <c r="M62" s="27">
        <v>20013.330000000002</v>
      </c>
      <c r="N62" s="28">
        <v>44334</v>
      </c>
      <c r="O62" s="28" t="s">
        <v>352</v>
      </c>
      <c r="Q62" s="27">
        <v>1036</v>
      </c>
      <c r="R62" s="27">
        <v>44214</v>
      </c>
      <c r="S62" s="27">
        <v>800</v>
      </c>
      <c r="T62"/>
    </row>
    <row r="63" spans="3:20" x14ac:dyDescent="0.2">
      <c r="K63" s="27">
        <v>53</v>
      </c>
      <c r="L63" s="36">
        <v>48</v>
      </c>
      <c r="M63" s="27">
        <v>1435</v>
      </c>
      <c r="N63" s="28">
        <v>44214</v>
      </c>
      <c r="O63" s="28">
        <f>IFERROR(IF(L63=L64, N64-1, ""), "")</f>
        <v>44258</v>
      </c>
      <c r="Q63" s="27">
        <v>1040</v>
      </c>
      <c r="R63" s="27">
        <v>44214</v>
      </c>
      <c r="S63" s="27">
        <v>900</v>
      </c>
      <c r="T63"/>
    </row>
    <row r="64" spans="3:20" x14ac:dyDescent="0.2">
      <c r="K64" s="27">
        <v>54</v>
      </c>
      <c r="L64" s="36">
        <v>48</v>
      </c>
      <c r="M64" s="27">
        <v>1500</v>
      </c>
      <c r="N64" s="28">
        <v>44259</v>
      </c>
      <c r="O64" s="28" t="s">
        <v>352</v>
      </c>
      <c r="Q64" s="27">
        <v>1042</v>
      </c>
      <c r="R64" s="27">
        <v>44214</v>
      </c>
      <c r="S64" s="27">
        <v>1000</v>
      </c>
      <c r="T64"/>
    </row>
    <row r="65" spans="3:20" x14ac:dyDescent="0.2">
      <c r="Q65" s="27">
        <v>1043</v>
      </c>
      <c r="R65" s="27">
        <v>44214</v>
      </c>
      <c r="S65" s="27">
        <v>1100</v>
      </c>
      <c r="T65"/>
    </row>
    <row r="66" spans="3:20" x14ac:dyDescent="0.2">
      <c r="Q66" s="27">
        <v>1044</v>
      </c>
      <c r="R66" s="27">
        <v>44214</v>
      </c>
      <c r="S66" s="27">
        <v>1200</v>
      </c>
      <c r="T66"/>
    </row>
    <row r="67" spans="3:20" x14ac:dyDescent="0.2">
      <c r="C67" s="49" t="s">
        <v>365</v>
      </c>
      <c r="D67" s="49"/>
      <c r="E67" s="49"/>
      <c r="F67" s="49"/>
      <c r="H67" s="49" t="s">
        <v>342</v>
      </c>
      <c r="I67" s="49"/>
      <c r="J67" s="49"/>
      <c r="K67" s="49"/>
      <c r="L67" s="49"/>
      <c r="Q67" s="27">
        <v>1046</v>
      </c>
      <c r="R67" s="27">
        <v>44214</v>
      </c>
      <c r="S67" s="27">
        <v>1300</v>
      </c>
      <c r="T67"/>
    </row>
    <row r="68" spans="3:20" ht="15" customHeight="1" x14ac:dyDescent="0.2">
      <c r="C68" s="49"/>
      <c r="D68" s="49"/>
      <c r="E68" s="49"/>
      <c r="F68" s="49"/>
      <c r="H68" s="49"/>
      <c r="I68" s="49"/>
      <c r="J68" s="49"/>
      <c r="K68" s="49"/>
      <c r="L68" s="49"/>
      <c r="Q68" s="27">
        <v>1048</v>
      </c>
      <c r="R68" s="27">
        <v>44214</v>
      </c>
      <c r="S68" s="27">
        <v>1400</v>
      </c>
      <c r="T68"/>
    </row>
    <row r="69" spans="3:20" ht="15" customHeight="1" x14ac:dyDescent="0.2">
      <c r="Q69" s="27">
        <v>1049</v>
      </c>
      <c r="R69" s="27">
        <v>44214</v>
      </c>
      <c r="S69" s="27">
        <v>1500</v>
      </c>
      <c r="T69"/>
    </row>
    <row r="70" spans="3:20" x14ac:dyDescent="0.2">
      <c r="C70" s="29" t="s">
        <v>364</v>
      </c>
      <c r="D70" s="29" t="s">
        <v>341</v>
      </c>
      <c r="E70" s="29" t="s">
        <v>254</v>
      </c>
      <c r="F70" s="29" t="s">
        <v>278</v>
      </c>
      <c r="H70" s="20" t="s">
        <v>341</v>
      </c>
      <c r="I70" s="20" t="s">
        <v>114</v>
      </c>
      <c r="J70" s="20" t="s">
        <v>254</v>
      </c>
      <c r="K70" s="20" t="s">
        <v>260</v>
      </c>
      <c r="L70" s="20" t="s">
        <v>367</v>
      </c>
      <c r="Q70" s="27">
        <v>1051</v>
      </c>
      <c r="R70" s="27">
        <v>44214</v>
      </c>
      <c r="S70" s="27">
        <v>1600</v>
      </c>
      <c r="T70"/>
    </row>
    <row r="71" spans="3:20" x14ac:dyDescent="0.2">
      <c r="C71" s="27">
        <v>1</v>
      </c>
      <c r="D71" s="27">
        <v>1</v>
      </c>
      <c r="E71" s="27">
        <v>5</v>
      </c>
      <c r="F71" s="27" t="s">
        <v>135</v>
      </c>
      <c r="H71" s="27">
        <v>1</v>
      </c>
      <c r="I71" s="27">
        <v>1003</v>
      </c>
      <c r="J71" s="27">
        <v>5</v>
      </c>
      <c r="K71" s="27">
        <v>1</v>
      </c>
      <c r="L71" s="27" t="str">
        <f>IF(K70="exchange", "exchange", IF(J71&gt;0, "purchase", IF(J71&lt;0, "return", "")))</f>
        <v>purchase</v>
      </c>
      <c r="Q71" s="27">
        <v>1052</v>
      </c>
      <c r="R71" s="27">
        <v>44214</v>
      </c>
      <c r="S71" s="27">
        <v>1700</v>
      </c>
      <c r="T71"/>
    </row>
    <row r="72" spans="3:20" x14ac:dyDescent="0.2">
      <c r="C72" s="27">
        <v>2</v>
      </c>
      <c r="D72" s="27">
        <v>2</v>
      </c>
      <c r="E72" s="27">
        <v>15</v>
      </c>
      <c r="F72" s="27" t="s">
        <v>122</v>
      </c>
      <c r="H72" s="27">
        <v>2</v>
      </c>
      <c r="I72" s="27">
        <v>1021</v>
      </c>
      <c r="J72" s="27">
        <v>15</v>
      </c>
      <c r="K72" s="27">
        <v>2</v>
      </c>
      <c r="L72" s="27" t="str">
        <f t="shared" ref="L72:L130" si="0">IF(K71="exchange", "exchange", IF(J72&gt;0, "purchase", IF(J72&lt;0, "return", "")))</f>
        <v>purchase</v>
      </c>
      <c r="Q72" s="27">
        <v>1054</v>
      </c>
      <c r="R72" s="27">
        <v>44214</v>
      </c>
      <c r="S72" s="27">
        <v>1800</v>
      </c>
      <c r="T72"/>
    </row>
    <row r="73" spans="3:20" x14ac:dyDescent="0.2">
      <c r="C73" s="27">
        <v>3</v>
      </c>
      <c r="D73" s="27">
        <v>2</v>
      </c>
      <c r="E73" s="27">
        <v>15</v>
      </c>
      <c r="F73" s="27" t="s">
        <v>141</v>
      </c>
      <c r="H73" s="27">
        <v>3</v>
      </c>
      <c r="I73" s="27">
        <v>1026</v>
      </c>
      <c r="J73" s="27">
        <v>32</v>
      </c>
      <c r="K73" s="27">
        <v>2</v>
      </c>
      <c r="L73" s="27" t="str">
        <f t="shared" si="0"/>
        <v>purchase</v>
      </c>
      <c r="Q73" s="27">
        <v>1056</v>
      </c>
      <c r="R73" s="27">
        <v>44214</v>
      </c>
      <c r="S73" s="27">
        <v>1900</v>
      </c>
      <c r="T73"/>
    </row>
    <row r="74" spans="3:20" x14ac:dyDescent="0.2">
      <c r="C74" s="27">
        <v>4</v>
      </c>
      <c r="D74" s="27">
        <v>3</v>
      </c>
      <c r="E74" s="27">
        <v>32</v>
      </c>
      <c r="F74" s="27" t="s">
        <v>72</v>
      </c>
      <c r="H74" s="27">
        <v>4</v>
      </c>
      <c r="I74" s="27">
        <v>1030</v>
      </c>
      <c r="J74" s="27">
        <v>6</v>
      </c>
      <c r="K74" s="27">
        <v>-1</v>
      </c>
      <c r="L74" s="27" t="s">
        <v>366</v>
      </c>
      <c r="Q74" s="27">
        <v>1057</v>
      </c>
      <c r="R74" s="27">
        <v>44214</v>
      </c>
      <c r="S74" s="27">
        <v>2000</v>
      </c>
      <c r="T74"/>
    </row>
    <row r="75" spans="3:20" x14ac:dyDescent="0.2">
      <c r="C75" s="27">
        <v>5</v>
      </c>
      <c r="D75" s="27">
        <v>3</v>
      </c>
      <c r="E75" s="27">
        <v>32</v>
      </c>
      <c r="F75" s="27" t="s">
        <v>112</v>
      </c>
      <c r="H75" s="27">
        <v>5</v>
      </c>
      <c r="I75" s="27">
        <v>1030</v>
      </c>
      <c r="J75" s="27">
        <v>6</v>
      </c>
      <c r="K75" s="27">
        <v>1</v>
      </c>
      <c r="L75" s="27" t="s">
        <v>366</v>
      </c>
      <c r="Q75" s="27">
        <v>1058</v>
      </c>
      <c r="R75" s="27">
        <v>44214</v>
      </c>
      <c r="S75" s="27">
        <v>2100</v>
      </c>
      <c r="T75"/>
    </row>
    <row r="76" spans="3:20" x14ac:dyDescent="0.2">
      <c r="C76" s="27">
        <v>6</v>
      </c>
      <c r="D76" s="27">
        <v>4</v>
      </c>
      <c r="E76" s="27">
        <v>6</v>
      </c>
      <c r="F76" s="27" t="s">
        <v>129</v>
      </c>
      <c r="H76" s="27">
        <v>6</v>
      </c>
      <c r="I76" s="27">
        <v>1031</v>
      </c>
      <c r="J76" s="27">
        <v>21</v>
      </c>
      <c r="K76" s="27">
        <v>2</v>
      </c>
      <c r="L76" s="27" t="str">
        <f t="shared" si="0"/>
        <v>purchase</v>
      </c>
      <c r="Q76" s="27">
        <v>1064</v>
      </c>
      <c r="R76" s="27">
        <v>44215</v>
      </c>
      <c r="S76" s="27">
        <v>2200</v>
      </c>
      <c r="T76"/>
    </row>
    <row r="77" spans="3:20" x14ac:dyDescent="0.2">
      <c r="C77" s="27">
        <v>7</v>
      </c>
      <c r="D77" s="27">
        <v>4</v>
      </c>
      <c r="E77" s="27">
        <v>6</v>
      </c>
      <c r="F77" s="27" t="s">
        <v>130</v>
      </c>
      <c r="H77" s="27">
        <v>7</v>
      </c>
      <c r="I77" s="27">
        <v>1031</v>
      </c>
      <c r="J77" s="27">
        <v>37</v>
      </c>
      <c r="K77" s="27">
        <v>2</v>
      </c>
      <c r="L77" s="27" t="str">
        <f t="shared" si="0"/>
        <v>purchase</v>
      </c>
      <c r="Q77" s="27">
        <v>1089</v>
      </c>
      <c r="R77" s="27">
        <v>44251</v>
      </c>
      <c r="S77" s="27">
        <v>2300</v>
      </c>
      <c r="T77"/>
    </row>
    <row r="78" spans="3:20" x14ac:dyDescent="0.2">
      <c r="C78" s="27">
        <v>8</v>
      </c>
      <c r="D78" s="27">
        <v>6</v>
      </c>
      <c r="E78" s="27">
        <v>21</v>
      </c>
      <c r="F78" s="27" t="s">
        <v>227</v>
      </c>
      <c r="H78" s="27">
        <v>8</v>
      </c>
      <c r="I78" s="27">
        <v>1031</v>
      </c>
      <c r="J78" s="27">
        <v>38</v>
      </c>
      <c r="K78" s="27">
        <v>4</v>
      </c>
      <c r="L78" s="27" t="str">
        <f t="shared" si="0"/>
        <v>purchase</v>
      </c>
      <c r="Q78" s="27">
        <v>1090</v>
      </c>
      <c r="R78" s="27">
        <v>44251</v>
      </c>
      <c r="S78" s="27">
        <v>2400</v>
      </c>
      <c r="T78"/>
    </row>
    <row r="79" spans="3:20" x14ac:dyDescent="0.2">
      <c r="C79" s="27">
        <v>9</v>
      </c>
      <c r="D79" s="27">
        <v>6</v>
      </c>
      <c r="E79" s="27">
        <v>21</v>
      </c>
      <c r="F79" s="27" t="s">
        <v>228</v>
      </c>
      <c r="H79" s="27">
        <v>9</v>
      </c>
      <c r="I79" s="27">
        <v>1033</v>
      </c>
      <c r="J79" s="27">
        <v>34</v>
      </c>
      <c r="K79" s="27">
        <v>-1</v>
      </c>
      <c r="L79" s="27" t="s">
        <v>366</v>
      </c>
      <c r="Q79" s="27">
        <v>1091</v>
      </c>
      <c r="R79" s="27">
        <v>44244</v>
      </c>
      <c r="S79" s="27">
        <v>2500</v>
      </c>
      <c r="T79"/>
    </row>
    <row r="80" spans="3:20" x14ac:dyDescent="0.2">
      <c r="C80" s="27">
        <v>10</v>
      </c>
      <c r="D80" s="27">
        <v>7</v>
      </c>
      <c r="E80" s="27">
        <v>37</v>
      </c>
      <c r="F80" s="27" t="s">
        <v>17</v>
      </c>
      <c r="H80" s="27">
        <v>10</v>
      </c>
      <c r="I80" s="27">
        <v>1033</v>
      </c>
      <c r="J80" s="27">
        <v>34</v>
      </c>
      <c r="K80" s="27">
        <v>1</v>
      </c>
      <c r="L80" s="27" t="s">
        <v>366</v>
      </c>
      <c r="Q80" s="27">
        <v>1102</v>
      </c>
      <c r="R80" s="27">
        <v>44253</v>
      </c>
      <c r="S80" s="27">
        <v>2600</v>
      </c>
      <c r="T80"/>
    </row>
    <row r="81" spans="3:20" x14ac:dyDescent="0.2">
      <c r="C81" s="27">
        <v>11</v>
      </c>
      <c r="D81" s="27">
        <v>7</v>
      </c>
      <c r="E81" s="27">
        <v>37</v>
      </c>
      <c r="F81" s="27" t="s">
        <v>184</v>
      </c>
      <c r="H81" s="27">
        <v>11</v>
      </c>
      <c r="I81" s="27">
        <v>1034</v>
      </c>
      <c r="J81" s="27">
        <v>44</v>
      </c>
      <c r="K81" s="27">
        <v>2</v>
      </c>
      <c r="L81" s="27" t="str">
        <f t="shared" si="0"/>
        <v>purchase</v>
      </c>
      <c r="Q81" s="27">
        <v>1105</v>
      </c>
      <c r="R81" s="27">
        <v>44253</v>
      </c>
      <c r="S81" s="27">
        <v>2700</v>
      </c>
      <c r="T81"/>
    </row>
    <row r="82" spans="3:20" x14ac:dyDescent="0.2">
      <c r="C82" s="27">
        <v>12</v>
      </c>
      <c r="D82" s="27">
        <v>8</v>
      </c>
      <c r="E82" s="27">
        <v>38</v>
      </c>
      <c r="F82" s="27" t="s">
        <v>185</v>
      </c>
      <c r="H82" s="27">
        <v>12</v>
      </c>
      <c r="I82" s="27">
        <v>1036</v>
      </c>
      <c r="J82" s="27">
        <v>34</v>
      </c>
      <c r="K82" s="27">
        <v>2</v>
      </c>
      <c r="L82" s="27" t="str">
        <f t="shared" si="0"/>
        <v>purchase</v>
      </c>
      <c r="Q82" s="27">
        <v>1107</v>
      </c>
      <c r="R82" s="27">
        <v>44260</v>
      </c>
      <c r="S82" s="27">
        <v>2800</v>
      </c>
      <c r="T82"/>
    </row>
    <row r="83" spans="3:20" x14ac:dyDescent="0.2">
      <c r="C83" s="27">
        <v>13</v>
      </c>
      <c r="D83" s="27">
        <v>8</v>
      </c>
      <c r="E83" s="27">
        <v>38</v>
      </c>
      <c r="F83" s="27" t="s">
        <v>186</v>
      </c>
      <c r="H83" s="27">
        <v>13</v>
      </c>
      <c r="I83" s="27">
        <v>1040</v>
      </c>
      <c r="J83" s="27">
        <v>22</v>
      </c>
      <c r="K83" s="27">
        <v>2</v>
      </c>
      <c r="L83" s="27" t="str">
        <f t="shared" si="0"/>
        <v>purchase</v>
      </c>
      <c r="Q83" s="27">
        <v>1111</v>
      </c>
      <c r="R83" s="27">
        <v>44253</v>
      </c>
      <c r="S83" s="27">
        <v>2900</v>
      </c>
      <c r="T83"/>
    </row>
    <row r="84" spans="3:20" x14ac:dyDescent="0.2">
      <c r="C84" s="27">
        <v>14</v>
      </c>
      <c r="D84" s="27">
        <v>8</v>
      </c>
      <c r="E84" s="27">
        <v>38</v>
      </c>
      <c r="F84" s="27" t="s">
        <v>187</v>
      </c>
      <c r="H84" s="27">
        <v>14</v>
      </c>
      <c r="I84" s="27">
        <v>1040</v>
      </c>
      <c r="J84" s="27">
        <v>23</v>
      </c>
      <c r="K84" s="27">
        <v>14</v>
      </c>
      <c r="L84" s="27" t="str">
        <f t="shared" si="0"/>
        <v>purchase</v>
      </c>
      <c r="Q84" s="27">
        <v>1114</v>
      </c>
      <c r="R84" s="27">
        <v>44263</v>
      </c>
      <c r="S84" s="27">
        <v>3000</v>
      </c>
      <c r="T84"/>
    </row>
    <row r="85" spans="3:20" x14ac:dyDescent="0.2">
      <c r="C85" s="27">
        <v>15</v>
      </c>
      <c r="D85" s="27">
        <v>8</v>
      </c>
      <c r="E85" s="27">
        <v>38</v>
      </c>
      <c r="F85" s="27" t="s">
        <v>188</v>
      </c>
      <c r="H85" s="27">
        <v>15</v>
      </c>
      <c r="I85" s="27">
        <v>1042</v>
      </c>
      <c r="J85" s="27">
        <v>28</v>
      </c>
      <c r="K85" s="27">
        <v>1</v>
      </c>
      <c r="L85" s="27" t="str">
        <f t="shared" si="0"/>
        <v>purchase</v>
      </c>
      <c r="Q85" s="27">
        <v>1117</v>
      </c>
      <c r="R85" s="27">
        <v>44259</v>
      </c>
      <c r="S85" s="27">
        <v>3100</v>
      </c>
      <c r="T85"/>
    </row>
    <row r="86" spans="3:20" x14ac:dyDescent="0.2">
      <c r="C86" s="27">
        <v>16</v>
      </c>
      <c r="D86" s="27">
        <v>9</v>
      </c>
      <c r="E86" s="27">
        <v>34</v>
      </c>
      <c r="F86" s="27" t="s">
        <v>175</v>
      </c>
      <c r="H86" s="27">
        <v>16</v>
      </c>
      <c r="I86" s="27">
        <v>1043</v>
      </c>
      <c r="J86" s="27">
        <v>24</v>
      </c>
      <c r="K86" s="27">
        <v>1</v>
      </c>
      <c r="L86" s="27" t="str">
        <f t="shared" si="0"/>
        <v>purchase</v>
      </c>
      <c r="Q86" s="27">
        <v>1119</v>
      </c>
      <c r="R86" s="27">
        <v>44259</v>
      </c>
      <c r="S86" s="27">
        <v>3200</v>
      </c>
      <c r="T86"/>
    </row>
    <row r="87" spans="3:20" x14ac:dyDescent="0.2">
      <c r="C87" s="27">
        <v>17</v>
      </c>
      <c r="D87" s="27">
        <v>9</v>
      </c>
      <c r="E87" s="27">
        <v>34</v>
      </c>
      <c r="F87" s="27" t="s">
        <v>176</v>
      </c>
      <c r="H87" s="27">
        <v>17</v>
      </c>
      <c r="I87" s="27">
        <v>1044</v>
      </c>
      <c r="J87" s="27">
        <v>9</v>
      </c>
      <c r="K87" s="27">
        <v>4</v>
      </c>
      <c r="L87" s="27" t="str">
        <f t="shared" si="0"/>
        <v>purchase</v>
      </c>
      <c r="Q87" s="27">
        <v>1150</v>
      </c>
      <c r="R87" s="27">
        <v>44313</v>
      </c>
      <c r="S87" s="27">
        <v>3300</v>
      </c>
      <c r="T87"/>
    </row>
    <row r="88" spans="3:20" x14ac:dyDescent="0.2">
      <c r="C88" s="27">
        <v>18</v>
      </c>
      <c r="D88" s="27">
        <v>11</v>
      </c>
      <c r="E88" s="27">
        <v>44</v>
      </c>
      <c r="F88" s="27" t="s">
        <v>196</v>
      </c>
      <c r="H88" s="27">
        <v>18</v>
      </c>
      <c r="I88" s="27">
        <v>1044</v>
      </c>
      <c r="J88" s="27">
        <v>10</v>
      </c>
      <c r="K88" s="27">
        <v>4</v>
      </c>
      <c r="L88" s="27" t="str">
        <f t="shared" si="0"/>
        <v>purchase</v>
      </c>
      <c r="Q88" s="27">
        <v>1151</v>
      </c>
      <c r="R88" s="27">
        <v>44314</v>
      </c>
      <c r="S88" s="27">
        <v>3400</v>
      </c>
      <c r="T88"/>
    </row>
    <row r="89" spans="3:20" x14ac:dyDescent="0.2">
      <c r="C89" s="27">
        <v>19</v>
      </c>
      <c r="D89" s="27">
        <v>11</v>
      </c>
      <c r="E89" s="27">
        <v>44</v>
      </c>
      <c r="F89" s="27" t="s">
        <v>197</v>
      </c>
      <c r="H89" s="27">
        <v>19</v>
      </c>
      <c r="I89" s="27">
        <v>1046</v>
      </c>
      <c r="J89" s="27">
        <v>7</v>
      </c>
      <c r="K89" s="27">
        <v>2</v>
      </c>
      <c r="L89" s="27" t="str">
        <f t="shared" si="0"/>
        <v>purchase</v>
      </c>
      <c r="Q89" s="27">
        <v>1157</v>
      </c>
      <c r="R89" s="27">
        <v>44333</v>
      </c>
      <c r="S89" s="27">
        <v>3500</v>
      </c>
      <c r="T89"/>
    </row>
    <row r="90" spans="3:20" x14ac:dyDescent="0.2">
      <c r="C90" s="27">
        <v>20</v>
      </c>
      <c r="D90" s="27">
        <v>12</v>
      </c>
      <c r="E90" s="27">
        <v>34</v>
      </c>
      <c r="F90" s="27" t="s">
        <v>177</v>
      </c>
      <c r="H90" s="27">
        <v>20</v>
      </c>
      <c r="I90" s="27">
        <v>1046</v>
      </c>
      <c r="J90" s="27">
        <v>42</v>
      </c>
      <c r="K90" s="27">
        <v>2</v>
      </c>
      <c r="L90" s="27" t="str">
        <f t="shared" si="0"/>
        <v>purchase</v>
      </c>
      <c r="Q90" s="27">
        <v>1160</v>
      </c>
      <c r="R90" s="27">
        <v>44334</v>
      </c>
      <c r="S90" s="27">
        <v>3600</v>
      </c>
      <c r="T90"/>
    </row>
    <row r="91" spans="3:20" x14ac:dyDescent="0.2">
      <c r="C91" s="27">
        <v>21</v>
      </c>
      <c r="D91" s="27">
        <v>12</v>
      </c>
      <c r="E91" s="27">
        <v>34</v>
      </c>
      <c r="F91" s="27" t="s">
        <v>178</v>
      </c>
      <c r="H91" s="27">
        <v>21</v>
      </c>
      <c r="I91" s="27">
        <v>1048</v>
      </c>
      <c r="J91" s="27">
        <v>14</v>
      </c>
      <c r="K91" s="27">
        <v>1</v>
      </c>
      <c r="L91" s="27" t="str">
        <f t="shared" si="0"/>
        <v>purchase</v>
      </c>
      <c r="Q91" s="27">
        <v>1168</v>
      </c>
      <c r="R91" s="27">
        <v>44334</v>
      </c>
      <c r="S91" s="27">
        <v>3700</v>
      </c>
      <c r="T91"/>
    </row>
    <row r="92" spans="3:20" x14ac:dyDescent="0.2">
      <c r="C92" s="27">
        <v>22</v>
      </c>
      <c r="D92" s="27">
        <v>13</v>
      </c>
      <c r="E92" s="27">
        <v>22</v>
      </c>
      <c r="F92" s="27" t="s">
        <v>30</v>
      </c>
      <c r="H92" s="27">
        <v>22</v>
      </c>
      <c r="I92" s="27">
        <v>1049</v>
      </c>
      <c r="J92" s="27">
        <v>18</v>
      </c>
      <c r="K92" s="27">
        <v>1</v>
      </c>
      <c r="L92" s="27" t="str">
        <f t="shared" si="0"/>
        <v>purchase</v>
      </c>
      <c r="Q92" s="27">
        <v>1169</v>
      </c>
      <c r="R92" s="27">
        <v>44334</v>
      </c>
      <c r="S92" s="27">
        <v>3800</v>
      </c>
      <c r="T92"/>
    </row>
    <row r="93" spans="3:20" x14ac:dyDescent="0.2">
      <c r="C93" s="27">
        <v>23</v>
      </c>
      <c r="D93" s="27">
        <v>13</v>
      </c>
      <c r="E93" s="27">
        <v>22</v>
      </c>
      <c r="F93" s="27" t="s">
        <v>142</v>
      </c>
      <c r="H93" s="27">
        <v>23</v>
      </c>
      <c r="I93" s="27">
        <v>1049</v>
      </c>
      <c r="J93" s="27">
        <v>20</v>
      </c>
      <c r="K93" s="27">
        <v>1</v>
      </c>
      <c r="L93" s="27" t="str">
        <f t="shared" si="0"/>
        <v>purchase</v>
      </c>
      <c r="Q93" s="27">
        <v>1170</v>
      </c>
      <c r="R93" s="27">
        <v>44334</v>
      </c>
      <c r="S93" s="27">
        <v>3900</v>
      </c>
      <c r="T93"/>
    </row>
    <row r="94" spans="3:20" x14ac:dyDescent="0.2">
      <c r="C94" s="27">
        <v>24</v>
      </c>
      <c r="D94" s="27">
        <v>14</v>
      </c>
      <c r="E94" s="27">
        <v>23</v>
      </c>
      <c r="F94" s="27" t="s">
        <v>143</v>
      </c>
      <c r="H94" s="27">
        <v>24</v>
      </c>
      <c r="I94" s="27">
        <v>1051</v>
      </c>
      <c r="J94" s="27">
        <v>45</v>
      </c>
      <c r="K94" s="27">
        <v>1</v>
      </c>
      <c r="L94" s="27" t="str">
        <f t="shared" si="0"/>
        <v>purchase</v>
      </c>
      <c r="Q94" s="27">
        <v>1171</v>
      </c>
      <c r="R94" s="27">
        <v>44334</v>
      </c>
      <c r="S94" s="27">
        <v>4000</v>
      </c>
      <c r="T94"/>
    </row>
    <row r="95" spans="3:20" x14ac:dyDescent="0.2">
      <c r="C95" s="27">
        <v>25</v>
      </c>
      <c r="D95" s="27">
        <v>14</v>
      </c>
      <c r="E95" s="27">
        <v>23</v>
      </c>
      <c r="F95" s="27" t="s">
        <v>144</v>
      </c>
      <c r="H95" s="27">
        <v>25</v>
      </c>
      <c r="I95" s="27">
        <v>1052</v>
      </c>
      <c r="J95" s="27">
        <v>48</v>
      </c>
      <c r="K95" s="27">
        <v>1</v>
      </c>
      <c r="L95" s="27" t="str">
        <f t="shared" si="0"/>
        <v>purchase</v>
      </c>
      <c r="Q95" s="27">
        <v>1173</v>
      </c>
      <c r="R95" s="27">
        <v>44334</v>
      </c>
      <c r="S95" s="27">
        <v>4100</v>
      </c>
      <c r="T95"/>
    </row>
    <row r="96" spans="3:20" x14ac:dyDescent="0.2">
      <c r="C96" s="27">
        <v>26</v>
      </c>
      <c r="D96" s="27">
        <v>14</v>
      </c>
      <c r="E96" s="27">
        <v>23</v>
      </c>
      <c r="F96" s="27" t="s">
        <v>145</v>
      </c>
      <c r="H96" s="27">
        <v>26</v>
      </c>
      <c r="I96" s="27">
        <v>1054</v>
      </c>
      <c r="J96" s="27">
        <v>16</v>
      </c>
      <c r="K96" s="27">
        <v>3</v>
      </c>
      <c r="L96" s="27" t="str">
        <f t="shared" si="0"/>
        <v>purchase</v>
      </c>
      <c r="S96"/>
      <c r="T96"/>
    </row>
    <row r="97" spans="3:20" x14ac:dyDescent="0.2">
      <c r="C97" s="27">
        <v>27</v>
      </c>
      <c r="D97" s="27">
        <v>14</v>
      </c>
      <c r="E97" s="27">
        <v>23</v>
      </c>
      <c r="F97" s="27" t="s">
        <v>146</v>
      </c>
      <c r="H97" s="27">
        <v>27</v>
      </c>
      <c r="I97" s="27">
        <v>1054</v>
      </c>
      <c r="J97" s="27">
        <v>17</v>
      </c>
      <c r="K97" s="27">
        <v>1</v>
      </c>
      <c r="L97" s="27" t="str">
        <f t="shared" si="0"/>
        <v>purchase</v>
      </c>
      <c r="S97"/>
      <c r="T97"/>
    </row>
    <row r="98" spans="3:20" x14ac:dyDescent="0.2">
      <c r="C98" s="27">
        <v>28</v>
      </c>
      <c r="D98" s="27">
        <v>14</v>
      </c>
      <c r="E98" s="27">
        <v>23</v>
      </c>
      <c r="F98" s="27" t="s">
        <v>147</v>
      </c>
      <c r="H98" s="27">
        <v>28</v>
      </c>
      <c r="I98" s="27">
        <v>1054</v>
      </c>
      <c r="J98" s="27">
        <v>19</v>
      </c>
      <c r="K98" s="27">
        <v>2</v>
      </c>
      <c r="L98" s="27" t="str">
        <f t="shared" si="0"/>
        <v>purchase</v>
      </c>
      <c r="S98"/>
      <c r="T98"/>
    </row>
    <row r="99" spans="3:20" x14ac:dyDescent="0.2">
      <c r="C99" s="27">
        <v>29</v>
      </c>
      <c r="D99" s="27">
        <v>14</v>
      </c>
      <c r="E99" s="27">
        <v>23</v>
      </c>
      <c r="F99" s="27" t="s">
        <v>148</v>
      </c>
      <c r="H99" s="27">
        <v>29</v>
      </c>
      <c r="I99" s="27">
        <v>1056</v>
      </c>
      <c r="J99" s="27">
        <v>30</v>
      </c>
      <c r="K99" s="27">
        <v>2</v>
      </c>
      <c r="L99" s="27" t="str">
        <f t="shared" si="0"/>
        <v>purchase</v>
      </c>
      <c r="S99"/>
      <c r="T99"/>
    </row>
    <row r="100" spans="3:20" x14ac:dyDescent="0.2">
      <c r="C100" s="27">
        <v>30</v>
      </c>
      <c r="D100" s="27">
        <v>14</v>
      </c>
      <c r="E100" s="27">
        <v>23</v>
      </c>
      <c r="F100" s="27" t="s">
        <v>149</v>
      </c>
      <c r="H100" s="27">
        <v>30</v>
      </c>
      <c r="I100" s="27">
        <v>1056</v>
      </c>
      <c r="J100" s="27">
        <v>36</v>
      </c>
      <c r="K100" s="27">
        <v>2</v>
      </c>
      <c r="L100" s="27" t="str">
        <f t="shared" si="0"/>
        <v>purchase</v>
      </c>
      <c r="S100"/>
      <c r="T100"/>
    </row>
    <row r="101" spans="3:20" x14ac:dyDescent="0.2">
      <c r="C101" s="27">
        <v>31</v>
      </c>
      <c r="D101" s="27">
        <v>14</v>
      </c>
      <c r="E101" s="27">
        <v>23</v>
      </c>
      <c r="F101" s="27" t="s">
        <v>150</v>
      </c>
      <c r="H101" s="27">
        <v>31</v>
      </c>
      <c r="I101" s="27">
        <v>1057</v>
      </c>
      <c r="J101" s="27">
        <v>31</v>
      </c>
      <c r="K101" s="27">
        <v>2</v>
      </c>
      <c r="L101" s="27" t="str">
        <f t="shared" si="0"/>
        <v>purchase</v>
      </c>
      <c r="S101"/>
      <c r="T101"/>
    </row>
    <row r="102" spans="3:20" x14ac:dyDescent="0.2">
      <c r="C102" s="27">
        <v>32</v>
      </c>
      <c r="D102" s="27">
        <v>14</v>
      </c>
      <c r="E102" s="27">
        <v>23</v>
      </c>
      <c r="F102" s="27" t="s">
        <v>151</v>
      </c>
      <c r="H102" s="27">
        <v>32</v>
      </c>
      <c r="I102" s="27">
        <v>1058</v>
      </c>
      <c r="J102" s="27">
        <v>35</v>
      </c>
      <c r="K102" s="27">
        <v>1</v>
      </c>
      <c r="L102" s="27" t="s">
        <v>366</v>
      </c>
      <c r="S102"/>
      <c r="T102"/>
    </row>
    <row r="103" spans="3:20" x14ac:dyDescent="0.2">
      <c r="C103" s="27">
        <v>33</v>
      </c>
      <c r="D103" s="27">
        <v>14</v>
      </c>
      <c r="E103" s="27">
        <v>23</v>
      </c>
      <c r="F103" s="27" t="s">
        <v>152</v>
      </c>
      <c r="H103" s="27">
        <v>33</v>
      </c>
      <c r="I103" s="27">
        <v>1058</v>
      </c>
      <c r="J103" s="27">
        <v>35</v>
      </c>
      <c r="K103" s="27">
        <v>-1</v>
      </c>
      <c r="L103" s="27" t="s">
        <v>366</v>
      </c>
      <c r="S103"/>
      <c r="T103"/>
    </row>
    <row r="104" spans="3:20" x14ac:dyDescent="0.2">
      <c r="C104" s="27">
        <v>34</v>
      </c>
      <c r="D104" s="27">
        <v>14</v>
      </c>
      <c r="E104" s="27">
        <v>23</v>
      </c>
      <c r="F104" s="27" t="s">
        <v>153</v>
      </c>
      <c r="H104" s="27">
        <v>34</v>
      </c>
      <c r="I104" s="27">
        <v>1064</v>
      </c>
      <c r="J104" s="27">
        <v>29</v>
      </c>
      <c r="K104" s="27">
        <v>-2</v>
      </c>
      <c r="L104" s="27" t="str">
        <f t="shared" si="0"/>
        <v>purchase</v>
      </c>
      <c r="S104"/>
      <c r="T104"/>
    </row>
    <row r="105" spans="3:20" x14ac:dyDescent="0.2">
      <c r="C105" s="27">
        <v>35</v>
      </c>
      <c r="D105" s="27">
        <v>14</v>
      </c>
      <c r="E105" s="27">
        <v>23</v>
      </c>
      <c r="F105" s="27" t="s">
        <v>154</v>
      </c>
      <c r="H105" s="27">
        <v>35</v>
      </c>
      <c r="I105" s="27">
        <v>1089</v>
      </c>
      <c r="J105" s="27">
        <v>33</v>
      </c>
      <c r="K105" s="27">
        <v>-2</v>
      </c>
      <c r="L105" s="27" t="str">
        <f t="shared" si="0"/>
        <v>purchase</v>
      </c>
      <c r="S105"/>
      <c r="T105"/>
    </row>
    <row r="106" spans="3:20" x14ac:dyDescent="0.2">
      <c r="C106" s="27">
        <v>36</v>
      </c>
      <c r="D106" s="27">
        <v>14</v>
      </c>
      <c r="E106" s="27">
        <v>23</v>
      </c>
      <c r="F106" s="27" t="s">
        <v>155</v>
      </c>
      <c r="H106" s="27">
        <v>36</v>
      </c>
      <c r="I106" s="27">
        <v>1090</v>
      </c>
      <c r="J106" s="27">
        <v>8</v>
      </c>
      <c r="K106" s="27">
        <v>4</v>
      </c>
      <c r="L106" s="27" t="str">
        <f t="shared" si="0"/>
        <v>purchase</v>
      </c>
      <c r="S106"/>
      <c r="T106"/>
    </row>
    <row r="107" spans="3:20" x14ac:dyDescent="0.2">
      <c r="C107" s="27">
        <v>37</v>
      </c>
      <c r="D107" s="27">
        <v>14</v>
      </c>
      <c r="E107" s="27">
        <v>23</v>
      </c>
      <c r="F107" s="27" t="s">
        <v>156</v>
      </c>
      <c r="H107" s="27">
        <v>37</v>
      </c>
      <c r="I107" s="27">
        <v>1091</v>
      </c>
      <c r="J107" s="27">
        <v>11</v>
      </c>
      <c r="K107" s="27">
        <v>3</v>
      </c>
      <c r="L107" s="27" t="str">
        <f t="shared" si="0"/>
        <v>purchase</v>
      </c>
      <c r="S107"/>
      <c r="T107"/>
    </row>
    <row r="108" spans="3:20" x14ac:dyDescent="0.2">
      <c r="C108" s="27">
        <v>38</v>
      </c>
      <c r="D108" s="27">
        <v>15</v>
      </c>
      <c r="E108" s="27">
        <v>28</v>
      </c>
      <c r="F108" s="27" t="s">
        <v>170</v>
      </c>
      <c r="H108" s="27">
        <v>38</v>
      </c>
      <c r="I108" s="27">
        <v>1091</v>
      </c>
      <c r="J108" s="27">
        <v>12</v>
      </c>
      <c r="K108" s="27">
        <v>3</v>
      </c>
      <c r="L108" s="27" t="str">
        <f t="shared" si="0"/>
        <v>purchase</v>
      </c>
      <c r="S108"/>
      <c r="T108"/>
    </row>
    <row r="109" spans="3:20" x14ac:dyDescent="0.2">
      <c r="C109" s="27">
        <v>39</v>
      </c>
      <c r="D109" s="27">
        <v>16</v>
      </c>
      <c r="E109" s="27">
        <v>24</v>
      </c>
      <c r="F109" s="27" t="s">
        <v>229</v>
      </c>
      <c r="H109" s="27">
        <v>39</v>
      </c>
      <c r="I109" s="27">
        <v>1102</v>
      </c>
      <c r="J109" s="27">
        <v>26</v>
      </c>
      <c r="K109" s="27">
        <v>6</v>
      </c>
      <c r="L109" s="27" t="str">
        <f t="shared" si="0"/>
        <v>purchase</v>
      </c>
      <c r="S109"/>
      <c r="T109"/>
    </row>
    <row r="110" spans="3:20" x14ac:dyDescent="0.2">
      <c r="C110" s="27">
        <v>40</v>
      </c>
      <c r="D110" s="27">
        <v>17</v>
      </c>
      <c r="E110" s="27">
        <v>9</v>
      </c>
      <c r="F110" s="27" t="s">
        <v>39</v>
      </c>
      <c r="H110" s="27">
        <v>40</v>
      </c>
      <c r="I110" s="27">
        <v>1105</v>
      </c>
      <c r="J110" s="27">
        <v>13</v>
      </c>
      <c r="K110" s="27">
        <v>3</v>
      </c>
      <c r="L110" s="27" t="str">
        <f t="shared" si="0"/>
        <v>purchase</v>
      </c>
      <c r="S110"/>
      <c r="T110"/>
    </row>
    <row r="111" spans="3:20" x14ac:dyDescent="0.2">
      <c r="C111" s="27">
        <v>41</v>
      </c>
      <c r="D111" s="27">
        <v>17</v>
      </c>
      <c r="E111" s="27">
        <v>9</v>
      </c>
      <c r="F111" s="27" t="s">
        <v>138</v>
      </c>
      <c r="H111" s="27">
        <v>41</v>
      </c>
      <c r="I111" s="27">
        <v>1107</v>
      </c>
      <c r="J111" s="27">
        <v>26</v>
      </c>
      <c r="K111" s="27">
        <v>3</v>
      </c>
      <c r="L111" s="27" t="str">
        <f t="shared" si="0"/>
        <v>purchase</v>
      </c>
      <c r="S111"/>
      <c r="T111"/>
    </row>
    <row r="112" spans="3:20" x14ac:dyDescent="0.2">
      <c r="C112" s="27">
        <v>42</v>
      </c>
      <c r="D112" s="27">
        <v>18</v>
      </c>
      <c r="E112" s="27">
        <v>10</v>
      </c>
      <c r="F112" s="27" t="s">
        <v>139</v>
      </c>
      <c r="H112" s="27">
        <v>42</v>
      </c>
      <c r="I112" s="27">
        <v>1111</v>
      </c>
      <c r="J112" s="27">
        <v>28</v>
      </c>
      <c r="K112" s="27">
        <v>2</v>
      </c>
      <c r="L112" s="27" t="str">
        <f t="shared" si="0"/>
        <v>purchase</v>
      </c>
      <c r="S112"/>
      <c r="T112"/>
    </row>
    <row r="113" spans="3:20" x14ac:dyDescent="0.2">
      <c r="C113" s="27">
        <v>43</v>
      </c>
      <c r="D113" s="27">
        <v>18</v>
      </c>
      <c r="E113" s="27">
        <v>10</v>
      </c>
      <c r="F113" s="27" t="s">
        <v>140</v>
      </c>
      <c r="H113" s="27">
        <v>43</v>
      </c>
      <c r="I113" s="27">
        <v>1111</v>
      </c>
      <c r="J113" s="27">
        <v>43</v>
      </c>
      <c r="K113" s="27">
        <v>-1</v>
      </c>
      <c r="L113" s="27" t="s">
        <v>366</v>
      </c>
      <c r="S113"/>
      <c r="T113"/>
    </row>
    <row r="114" spans="3:20" x14ac:dyDescent="0.2">
      <c r="C114" s="27">
        <v>44</v>
      </c>
      <c r="D114" s="27">
        <v>19</v>
      </c>
      <c r="E114" s="27">
        <v>7</v>
      </c>
      <c r="F114" s="27" t="s">
        <v>131</v>
      </c>
      <c r="H114" s="27">
        <v>44</v>
      </c>
      <c r="I114" s="27">
        <v>1111</v>
      </c>
      <c r="J114" s="27">
        <v>43</v>
      </c>
      <c r="K114" s="27">
        <v>1</v>
      </c>
      <c r="L114" s="27" t="s">
        <v>366</v>
      </c>
      <c r="S114"/>
      <c r="T114"/>
    </row>
    <row r="115" spans="3:20" x14ac:dyDescent="0.2">
      <c r="C115" s="27">
        <v>45</v>
      </c>
      <c r="D115" s="27">
        <v>19</v>
      </c>
      <c r="E115" s="27">
        <v>7</v>
      </c>
      <c r="F115" s="27" t="s">
        <v>132</v>
      </c>
      <c r="H115" s="27">
        <v>45</v>
      </c>
      <c r="I115" s="27">
        <v>1114</v>
      </c>
      <c r="J115" s="27">
        <v>27</v>
      </c>
      <c r="K115" s="27">
        <v>2</v>
      </c>
      <c r="L115" s="27" t="str">
        <f t="shared" si="0"/>
        <v>purchase</v>
      </c>
      <c r="S115"/>
      <c r="T115"/>
    </row>
    <row r="116" spans="3:20" x14ac:dyDescent="0.2">
      <c r="C116" s="27">
        <v>46</v>
      </c>
      <c r="D116" s="27">
        <v>20</v>
      </c>
      <c r="E116" s="27">
        <v>42</v>
      </c>
      <c r="F116" s="27" t="s">
        <v>192</v>
      </c>
      <c r="H116" s="27">
        <v>46</v>
      </c>
      <c r="I116" s="27">
        <v>1117</v>
      </c>
      <c r="J116" s="27">
        <v>18</v>
      </c>
      <c r="K116" s="27">
        <v>-1</v>
      </c>
      <c r="L116" s="27" t="s">
        <v>366</v>
      </c>
      <c r="S116"/>
      <c r="T116"/>
    </row>
    <row r="117" spans="3:20" x14ac:dyDescent="0.2">
      <c r="C117" s="27">
        <v>47</v>
      </c>
      <c r="D117" s="27">
        <v>20</v>
      </c>
      <c r="E117" s="27">
        <v>42</v>
      </c>
      <c r="F117" s="27" t="s">
        <v>193</v>
      </c>
      <c r="H117" s="27">
        <v>47</v>
      </c>
      <c r="I117" s="27">
        <v>1117</v>
      </c>
      <c r="J117" s="27">
        <v>18</v>
      </c>
      <c r="K117" s="27">
        <v>1</v>
      </c>
      <c r="L117" s="27" t="s">
        <v>366</v>
      </c>
      <c r="S117"/>
      <c r="T117"/>
    </row>
    <row r="118" spans="3:20" x14ac:dyDescent="0.2">
      <c r="C118" s="27">
        <v>48</v>
      </c>
      <c r="D118" s="27">
        <v>21</v>
      </c>
      <c r="E118" s="27">
        <v>14</v>
      </c>
      <c r="F118" s="27" t="s">
        <v>215</v>
      </c>
      <c r="H118" s="27">
        <v>48</v>
      </c>
      <c r="I118" s="27">
        <v>1117</v>
      </c>
      <c r="J118" s="27">
        <v>48</v>
      </c>
      <c r="K118" s="27">
        <v>2</v>
      </c>
      <c r="L118" s="27" t="str">
        <f t="shared" si="0"/>
        <v>purchase</v>
      </c>
      <c r="S118"/>
      <c r="T118"/>
    </row>
    <row r="119" spans="3:20" x14ac:dyDescent="0.2">
      <c r="C119" s="27">
        <v>49</v>
      </c>
      <c r="D119" s="27">
        <v>22</v>
      </c>
      <c r="E119" s="27">
        <v>18</v>
      </c>
      <c r="F119" s="27" t="s">
        <v>220</v>
      </c>
      <c r="H119" s="27">
        <v>49</v>
      </c>
      <c r="I119" s="27">
        <v>1119</v>
      </c>
      <c r="J119" s="27">
        <v>18</v>
      </c>
      <c r="K119" s="27">
        <v>1</v>
      </c>
      <c r="L119" s="27" t="str">
        <f t="shared" si="0"/>
        <v>purchase</v>
      </c>
      <c r="S119"/>
      <c r="T119"/>
    </row>
    <row r="120" spans="3:20" x14ac:dyDescent="0.2">
      <c r="C120" s="27">
        <v>50</v>
      </c>
      <c r="D120" s="27">
        <v>23</v>
      </c>
      <c r="E120" s="27">
        <v>20</v>
      </c>
      <c r="F120" s="27" t="s">
        <v>226</v>
      </c>
      <c r="H120" s="27">
        <v>50</v>
      </c>
      <c r="I120" s="27">
        <v>1119</v>
      </c>
      <c r="J120" s="27">
        <v>39</v>
      </c>
      <c r="K120" s="27">
        <v>2</v>
      </c>
      <c r="L120" s="27" t="str">
        <f t="shared" si="0"/>
        <v>purchase</v>
      </c>
      <c r="S120"/>
      <c r="T120"/>
    </row>
    <row r="121" spans="3:20" x14ac:dyDescent="0.2">
      <c r="C121" s="27">
        <v>51</v>
      </c>
      <c r="D121" s="27">
        <v>24</v>
      </c>
      <c r="E121" s="27">
        <v>45</v>
      </c>
      <c r="F121" s="27" t="s">
        <v>198</v>
      </c>
      <c r="H121" s="27">
        <v>51</v>
      </c>
      <c r="I121" s="27">
        <v>1150</v>
      </c>
      <c r="J121" s="27">
        <v>25</v>
      </c>
      <c r="K121" s="27">
        <v>1</v>
      </c>
      <c r="L121" s="27" t="str">
        <f t="shared" si="0"/>
        <v>purchase</v>
      </c>
      <c r="S121"/>
      <c r="T121"/>
    </row>
    <row r="122" spans="3:20" x14ac:dyDescent="0.2">
      <c r="C122" s="27">
        <v>52</v>
      </c>
      <c r="D122" s="27">
        <v>25</v>
      </c>
      <c r="E122" s="27">
        <v>48</v>
      </c>
      <c r="F122" s="27" t="s">
        <v>205</v>
      </c>
      <c r="H122" s="27">
        <v>52</v>
      </c>
      <c r="I122" s="27">
        <v>1151</v>
      </c>
      <c r="J122" s="27">
        <v>40</v>
      </c>
      <c r="K122" s="27">
        <v>1</v>
      </c>
      <c r="L122" s="27" t="str">
        <f t="shared" si="0"/>
        <v>purchase</v>
      </c>
      <c r="S122"/>
      <c r="T122"/>
    </row>
    <row r="123" spans="3:20" x14ac:dyDescent="0.2">
      <c r="C123" s="27">
        <v>53</v>
      </c>
      <c r="D123" s="27">
        <v>26</v>
      </c>
      <c r="E123" s="27">
        <v>16</v>
      </c>
      <c r="F123" s="27" t="s">
        <v>216</v>
      </c>
      <c r="H123" s="27">
        <v>53</v>
      </c>
      <c r="I123" s="27">
        <v>1157</v>
      </c>
      <c r="J123" s="27">
        <v>35</v>
      </c>
      <c r="K123" s="27">
        <v>1</v>
      </c>
      <c r="L123" s="27" t="str">
        <f t="shared" si="0"/>
        <v>purchase</v>
      </c>
      <c r="S123"/>
      <c r="T123"/>
    </row>
    <row r="124" spans="3:20" x14ac:dyDescent="0.2">
      <c r="C124" s="27">
        <v>54</v>
      </c>
      <c r="D124" s="27">
        <v>26</v>
      </c>
      <c r="E124" s="27">
        <v>16</v>
      </c>
      <c r="F124" s="27" t="s">
        <v>217</v>
      </c>
      <c r="H124" s="27">
        <v>54</v>
      </c>
      <c r="I124" s="27">
        <v>1160</v>
      </c>
      <c r="J124" s="27">
        <v>46</v>
      </c>
      <c r="K124" s="27">
        <v>2</v>
      </c>
      <c r="L124" s="27" t="str">
        <f t="shared" si="0"/>
        <v>purchase</v>
      </c>
      <c r="S124"/>
      <c r="T124"/>
    </row>
    <row r="125" spans="3:20" x14ac:dyDescent="0.2">
      <c r="C125" s="27">
        <v>55</v>
      </c>
      <c r="D125" s="27">
        <v>26</v>
      </c>
      <c r="E125" s="27">
        <v>16</v>
      </c>
      <c r="F125" s="27" t="s">
        <v>218</v>
      </c>
      <c r="H125" s="27">
        <v>55</v>
      </c>
      <c r="I125" s="27">
        <v>1160</v>
      </c>
      <c r="J125" s="27">
        <v>47</v>
      </c>
      <c r="K125" s="27">
        <v>4</v>
      </c>
      <c r="L125" s="27" t="str">
        <f t="shared" si="0"/>
        <v>purchase</v>
      </c>
      <c r="S125"/>
      <c r="T125"/>
    </row>
    <row r="126" spans="3:20" x14ac:dyDescent="0.2">
      <c r="C126" s="27">
        <v>56</v>
      </c>
      <c r="D126" s="27">
        <v>27</v>
      </c>
      <c r="E126" s="27">
        <v>17</v>
      </c>
      <c r="F126" s="27" t="s">
        <v>219</v>
      </c>
      <c r="H126" s="27">
        <v>56</v>
      </c>
      <c r="I126" s="27">
        <v>1168</v>
      </c>
      <c r="J126" s="27">
        <v>1</v>
      </c>
      <c r="K126" s="27">
        <v>2</v>
      </c>
      <c r="L126" s="27" t="str">
        <f t="shared" si="0"/>
        <v>purchase</v>
      </c>
      <c r="S126"/>
      <c r="T126"/>
    </row>
    <row r="127" spans="3:20" x14ac:dyDescent="0.2">
      <c r="C127" s="27">
        <v>57</v>
      </c>
      <c r="D127" s="27">
        <v>28</v>
      </c>
      <c r="E127" s="27">
        <v>19</v>
      </c>
      <c r="F127" s="27" t="s">
        <v>224</v>
      </c>
      <c r="H127" s="27">
        <v>57</v>
      </c>
      <c r="I127" s="27">
        <v>1169</v>
      </c>
      <c r="J127" s="27">
        <v>41</v>
      </c>
      <c r="K127" s="27">
        <v>1</v>
      </c>
      <c r="L127" s="27" t="str">
        <f t="shared" si="0"/>
        <v>purchase</v>
      </c>
      <c r="S127"/>
      <c r="T127"/>
    </row>
    <row r="128" spans="3:20" x14ac:dyDescent="0.2">
      <c r="C128" s="27">
        <v>58</v>
      </c>
      <c r="D128" s="27">
        <v>28</v>
      </c>
      <c r="E128" s="27">
        <v>19</v>
      </c>
      <c r="F128" s="27" t="s">
        <v>225</v>
      </c>
      <c r="H128" s="27">
        <v>58</v>
      </c>
      <c r="I128" s="27">
        <v>1170</v>
      </c>
      <c r="J128" s="27">
        <v>4</v>
      </c>
      <c r="K128" s="27">
        <v>1</v>
      </c>
      <c r="L128" s="27" t="str">
        <f t="shared" si="0"/>
        <v>purchase</v>
      </c>
      <c r="S128"/>
      <c r="T128"/>
    </row>
    <row r="129" spans="3:21" x14ac:dyDescent="0.2">
      <c r="C129" s="27">
        <v>59</v>
      </c>
      <c r="D129" s="27">
        <v>29</v>
      </c>
      <c r="E129" s="27">
        <v>30</v>
      </c>
      <c r="F129" s="27" t="s">
        <v>172</v>
      </c>
      <c r="H129" s="27">
        <v>59</v>
      </c>
      <c r="I129" s="27">
        <v>1171</v>
      </c>
      <c r="J129" s="27">
        <v>3</v>
      </c>
      <c r="K129" s="27">
        <v>1</v>
      </c>
      <c r="L129" s="27" t="str">
        <f t="shared" si="0"/>
        <v>purchase</v>
      </c>
      <c r="S129"/>
      <c r="T129"/>
    </row>
    <row r="130" spans="3:21" x14ac:dyDescent="0.2">
      <c r="C130" s="27">
        <v>60</v>
      </c>
      <c r="D130" s="27">
        <v>29</v>
      </c>
      <c r="E130" s="27">
        <v>30</v>
      </c>
      <c r="F130" s="27" t="s">
        <v>173</v>
      </c>
      <c r="H130" s="27">
        <v>60</v>
      </c>
      <c r="I130" s="27">
        <v>1173</v>
      </c>
      <c r="J130" s="27">
        <v>2</v>
      </c>
      <c r="K130" s="27">
        <v>4</v>
      </c>
      <c r="L130" s="27" t="str">
        <f t="shared" si="0"/>
        <v>purchase</v>
      </c>
      <c r="S130"/>
      <c r="T130"/>
    </row>
    <row r="131" spans="3:21" x14ac:dyDescent="0.2">
      <c r="C131" s="27">
        <v>61</v>
      </c>
      <c r="D131" s="27">
        <v>30</v>
      </c>
      <c r="E131" s="27">
        <v>36</v>
      </c>
      <c r="F131" s="27" t="s">
        <v>182</v>
      </c>
      <c r="M131" s="7"/>
      <c r="S131"/>
      <c r="T131"/>
    </row>
    <row r="132" spans="3:21" x14ac:dyDescent="0.2">
      <c r="C132" s="27">
        <v>62</v>
      </c>
      <c r="D132" s="27">
        <v>30</v>
      </c>
      <c r="E132" s="27">
        <v>36</v>
      </c>
      <c r="F132" s="27" t="s">
        <v>183</v>
      </c>
      <c r="M132" s="7"/>
      <c r="S132"/>
      <c r="T132"/>
    </row>
    <row r="133" spans="3:21" x14ac:dyDescent="0.2">
      <c r="C133" s="27">
        <v>63</v>
      </c>
      <c r="D133" s="27">
        <v>31</v>
      </c>
      <c r="E133" s="27">
        <v>31</v>
      </c>
      <c r="F133" s="27" t="s">
        <v>66</v>
      </c>
      <c r="M133" s="7"/>
      <c r="S133"/>
      <c r="T133"/>
    </row>
    <row r="134" spans="3:21" x14ac:dyDescent="0.2">
      <c r="C134" s="27">
        <v>64</v>
      </c>
      <c r="D134" s="27">
        <v>31</v>
      </c>
      <c r="E134" s="27">
        <v>31</v>
      </c>
      <c r="F134" s="27" t="s">
        <v>9</v>
      </c>
      <c r="M134" s="7"/>
      <c r="S134"/>
      <c r="T134"/>
    </row>
    <row r="135" spans="3:21" s="18" customFormat="1" x14ac:dyDescent="0.2">
      <c r="C135" s="27">
        <v>65</v>
      </c>
      <c r="D135" s="27">
        <v>32</v>
      </c>
      <c r="E135" s="27">
        <v>35</v>
      </c>
      <c r="F135" s="27" t="s">
        <v>179</v>
      </c>
      <c r="G135"/>
      <c r="H135"/>
      <c r="I135"/>
      <c r="J135"/>
      <c r="L135"/>
      <c r="M135" s="7"/>
      <c r="N135" s="7"/>
      <c r="O135"/>
      <c r="P135"/>
      <c r="Q135"/>
      <c r="R135"/>
      <c r="S135"/>
      <c r="T135"/>
      <c r="U135"/>
    </row>
    <row r="136" spans="3:21" s="42" customFormat="1" x14ac:dyDescent="0.2">
      <c r="C136" s="27">
        <v>66</v>
      </c>
      <c r="D136" s="27">
        <v>32</v>
      </c>
      <c r="E136" s="27">
        <v>35</v>
      </c>
      <c r="F136" s="27" t="s">
        <v>180</v>
      </c>
      <c r="G136"/>
      <c r="H136"/>
      <c r="I136"/>
      <c r="J136"/>
      <c r="L136"/>
      <c r="M136"/>
      <c r="N136"/>
      <c r="O136" s="7"/>
      <c r="P136"/>
      <c r="Q136"/>
      <c r="R136"/>
      <c r="S136"/>
      <c r="T136"/>
      <c r="U136"/>
    </row>
    <row r="137" spans="3:21" x14ac:dyDescent="0.2">
      <c r="C137" s="27">
        <v>67</v>
      </c>
      <c r="D137" s="27">
        <v>34</v>
      </c>
      <c r="E137" s="27">
        <v>29</v>
      </c>
      <c r="F137" s="27" t="s">
        <v>171</v>
      </c>
      <c r="N137"/>
      <c r="O137" s="7"/>
      <c r="S137"/>
      <c r="T137"/>
    </row>
    <row r="138" spans="3:21" x14ac:dyDescent="0.2">
      <c r="C138" s="27">
        <v>68</v>
      </c>
      <c r="D138" s="27">
        <v>34</v>
      </c>
      <c r="E138" s="27">
        <v>29</v>
      </c>
      <c r="F138" s="27" t="s">
        <v>272</v>
      </c>
      <c r="N138"/>
      <c r="O138" s="7"/>
      <c r="S138"/>
      <c r="T138"/>
    </row>
    <row r="139" spans="3:21" x14ac:dyDescent="0.2">
      <c r="C139" s="27">
        <v>69</v>
      </c>
      <c r="D139" s="27">
        <v>35</v>
      </c>
      <c r="E139" s="27">
        <v>33</v>
      </c>
      <c r="F139" s="27" t="s">
        <v>174</v>
      </c>
      <c r="N139"/>
      <c r="O139" s="7"/>
      <c r="S139"/>
      <c r="T139"/>
    </row>
    <row r="140" spans="3:21" x14ac:dyDescent="0.2">
      <c r="C140" s="27">
        <v>70</v>
      </c>
      <c r="D140" s="27">
        <v>35</v>
      </c>
      <c r="E140" s="27">
        <v>33</v>
      </c>
      <c r="F140" s="27" t="s">
        <v>273</v>
      </c>
      <c r="N140"/>
      <c r="O140" s="7"/>
      <c r="S140"/>
      <c r="T140"/>
    </row>
    <row r="141" spans="3:21" x14ac:dyDescent="0.2">
      <c r="C141" s="27">
        <v>71</v>
      </c>
      <c r="D141" s="27">
        <v>36</v>
      </c>
      <c r="E141" s="27">
        <v>8</v>
      </c>
      <c r="F141" s="27" t="s">
        <v>133</v>
      </c>
      <c r="N141"/>
      <c r="O141" s="7"/>
      <c r="S141"/>
      <c r="T141"/>
    </row>
    <row r="142" spans="3:21" x14ac:dyDescent="0.2">
      <c r="C142" s="27">
        <v>72</v>
      </c>
      <c r="D142" s="27">
        <v>36</v>
      </c>
      <c r="E142" s="27">
        <v>8</v>
      </c>
      <c r="F142" s="27" t="s">
        <v>134</v>
      </c>
      <c r="N142"/>
      <c r="O142" s="7"/>
      <c r="S142"/>
      <c r="T142"/>
    </row>
    <row r="143" spans="3:21" x14ac:dyDescent="0.2">
      <c r="C143" s="27">
        <v>73</v>
      </c>
      <c r="D143" s="27">
        <v>36</v>
      </c>
      <c r="E143" s="27">
        <v>8</v>
      </c>
      <c r="F143" s="27" t="s">
        <v>136</v>
      </c>
      <c r="N143"/>
      <c r="O143" s="7"/>
      <c r="S143"/>
      <c r="T143"/>
    </row>
    <row r="144" spans="3:21" x14ac:dyDescent="0.2">
      <c r="C144" s="27">
        <v>74</v>
      </c>
      <c r="D144" s="27">
        <v>36</v>
      </c>
      <c r="E144" s="27">
        <v>8</v>
      </c>
      <c r="F144" s="27" t="s">
        <v>137</v>
      </c>
      <c r="N144"/>
      <c r="O144" s="7"/>
      <c r="S144"/>
      <c r="T144"/>
    </row>
    <row r="145" spans="3:24" x14ac:dyDescent="0.2">
      <c r="C145" s="27">
        <v>75</v>
      </c>
      <c r="D145" s="27">
        <v>37</v>
      </c>
      <c r="E145" s="27">
        <v>11</v>
      </c>
      <c r="F145" s="27" t="s">
        <v>210</v>
      </c>
      <c r="N145"/>
      <c r="O145" s="7"/>
      <c r="S145"/>
      <c r="T145"/>
    </row>
    <row r="146" spans="3:24" x14ac:dyDescent="0.2">
      <c r="C146" s="27">
        <v>76</v>
      </c>
      <c r="D146" s="27">
        <v>37</v>
      </c>
      <c r="E146" s="27">
        <v>11</v>
      </c>
      <c r="F146" s="27" t="s">
        <v>211</v>
      </c>
      <c r="N146"/>
      <c r="O146" s="7"/>
      <c r="S146"/>
      <c r="T146"/>
    </row>
    <row r="147" spans="3:24" x14ac:dyDescent="0.2">
      <c r="C147" s="27">
        <v>77</v>
      </c>
      <c r="D147" s="27">
        <v>38</v>
      </c>
      <c r="E147" s="27">
        <v>12</v>
      </c>
      <c r="F147" s="27" t="s">
        <v>212</v>
      </c>
      <c r="N147"/>
      <c r="O147" s="7"/>
      <c r="S147"/>
      <c r="T147"/>
    </row>
    <row r="148" spans="3:24" x14ac:dyDescent="0.2">
      <c r="C148" s="27">
        <v>78</v>
      </c>
      <c r="D148" s="27">
        <v>39</v>
      </c>
      <c r="E148" s="27">
        <v>26</v>
      </c>
      <c r="F148" s="27" t="s">
        <v>157</v>
      </c>
      <c r="N148"/>
      <c r="O148" s="7"/>
      <c r="S148"/>
      <c r="T148"/>
    </row>
    <row r="149" spans="3:24" s="18" customFormat="1" x14ac:dyDescent="0.2">
      <c r="C149" s="27">
        <v>79</v>
      </c>
      <c r="D149" s="27">
        <v>39</v>
      </c>
      <c r="E149" s="27">
        <v>26</v>
      </c>
      <c r="F149" s="27" t="s">
        <v>158</v>
      </c>
      <c r="G149"/>
      <c r="H149"/>
      <c r="I149"/>
      <c r="J149"/>
      <c r="L149"/>
      <c r="M149"/>
      <c r="N149"/>
      <c r="O149" s="7"/>
      <c r="P149"/>
      <c r="Q149"/>
      <c r="R149"/>
      <c r="S149"/>
      <c r="T149"/>
      <c r="U149"/>
    </row>
    <row r="150" spans="3:24" x14ac:dyDescent="0.2">
      <c r="C150" s="27">
        <v>80</v>
      </c>
      <c r="D150" s="27">
        <v>39</v>
      </c>
      <c r="E150" s="27">
        <v>26</v>
      </c>
      <c r="F150" s="27" t="s">
        <v>161</v>
      </c>
      <c r="N150"/>
      <c r="O150" s="7"/>
      <c r="S150"/>
      <c r="T150"/>
    </row>
    <row r="151" spans="3:24" x14ac:dyDescent="0.2">
      <c r="C151" s="27">
        <v>81</v>
      </c>
      <c r="D151" s="27">
        <v>39</v>
      </c>
      <c r="E151" s="27">
        <v>26</v>
      </c>
      <c r="F151" s="27" t="s">
        <v>162</v>
      </c>
      <c r="N151"/>
      <c r="O151" s="7"/>
      <c r="S151"/>
      <c r="T151"/>
    </row>
    <row r="152" spans="3:24" x14ac:dyDescent="0.2">
      <c r="C152" s="27">
        <v>82</v>
      </c>
      <c r="D152" s="27">
        <v>39</v>
      </c>
      <c r="E152" s="27">
        <v>26</v>
      </c>
      <c r="F152" s="27" t="s">
        <v>164</v>
      </c>
      <c r="N152"/>
      <c r="O152" s="7"/>
      <c r="S152"/>
      <c r="T152"/>
    </row>
    <row r="153" spans="3:24" x14ac:dyDescent="0.2">
      <c r="C153" s="27">
        <v>83</v>
      </c>
      <c r="D153" s="27">
        <v>39</v>
      </c>
      <c r="E153" s="27">
        <v>26</v>
      </c>
      <c r="F153" s="27" t="s">
        <v>165</v>
      </c>
      <c r="N153"/>
      <c r="O153" s="7"/>
      <c r="S153"/>
      <c r="T153"/>
    </row>
    <row r="154" spans="3:24" x14ac:dyDescent="0.2">
      <c r="C154" s="27">
        <v>84</v>
      </c>
      <c r="D154" s="27">
        <v>40</v>
      </c>
      <c r="E154" s="27">
        <v>13</v>
      </c>
      <c r="F154" s="27" t="s">
        <v>231</v>
      </c>
      <c r="N154"/>
      <c r="O154" s="7"/>
      <c r="S154"/>
      <c r="T154"/>
    </row>
    <row r="155" spans="3:24" x14ac:dyDescent="0.2">
      <c r="C155" s="27">
        <v>85</v>
      </c>
      <c r="D155" s="27">
        <v>40</v>
      </c>
      <c r="E155" s="27">
        <v>13</v>
      </c>
      <c r="F155" s="27" t="s">
        <v>213</v>
      </c>
      <c r="N155"/>
      <c r="O155" s="7"/>
      <c r="S155"/>
      <c r="T155"/>
    </row>
    <row r="156" spans="3:24" x14ac:dyDescent="0.2">
      <c r="C156" s="27">
        <v>86</v>
      </c>
      <c r="D156" s="27">
        <v>40</v>
      </c>
      <c r="E156" s="27">
        <v>13</v>
      </c>
      <c r="F156" s="27" t="s">
        <v>214</v>
      </c>
      <c r="N156"/>
      <c r="O156" s="7"/>
      <c r="S156"/>
      <c r="T156"/>
    </row>
    <row r="157" spans="3:24" x14ac:dyDescent="0.2">
      <c r="C157" s="27">
        <v>87</v>
      </c>
      <c r="D157" s="27">
        <v>41</v>
      </c>
      <c r="E157" s="27">
        <v>26</v>
      </c>
      <c r="F157" s="27" t="s">
        <v>159</v>
      </c>
      <c r="N157"/>
      <c r="O157" s="7"/>
      <c r="S157"/>
      <c r="T157"/>
    </row>
    <row r="158" spans="3:24" x14ac:dyDescent="0.2">
      <c r="C158" s="27">
        <v>88</v>
      </c>
      <c r="D158" s="27">
        <v>41</v>
      </c>
      <c r="E158" s="27">
        <v>26</v>
      </c>
      <c r="F158" s="27" t="s">
        <v>160</v>
      </c>
      <c r="N158"/>
      <c r="O158" s="7"/>
      <c r="S158"/>
      <c r="T158"/>
    </row>
    <row r="159" spans="3:24" x14ac:dyDescent="0.2">
      <c r="C159" s="27">
        <v>89</v>
      </c>
      <c r="D159" s="27">
        <v>41</v>
      </c>
      <c r="E159" s="27">
        <v>26</v>
      </c>
      <c r="F159" s="27" t="s">
        <v>163</v>
      </c>
      <c r="N159"/>
      <c r="O159" s="7"/>
      <c r="S159"/>
      <c r="T159"/>
      <c r="V159" s="18"/>
      <c r="W159" s="18"/>
      <c r="X159" s="18"/>
    </row>
    <row r="160" spans="3:24" x14ac:dyDescent="0.2">
      <c r="C160" s="27">
        <v>90</v>
      </c>
      <c r="D160" s="27">
        <v>42</v>
      </c>
      <c r="E160" s="27">
        <v>28</v>
      </c>
      <c r="F160" s="27" t="s">
        <v>168</v>
      </c>
      <c r="N160"/>
      <c r="O160" s="7"/>
      <c r="S160"/>
      <c r="T160"/>
    </row>
    <row r="161" spans="3:24" s="18" customFormat="1" x14ac:dyDescent="0.2">
      <c r="C161" s="27">
        <v>91</v>
      </c>
      <c r="D161" s="27">
        <v>42</v>
      </c>
      <c r="E161" s="27">
        <v>28</v>
      </c>
      <c r="F161" s="27" t="s">
        <v>169</v>
      </c>
      <c r="G161"/>
      <c r="H161"/>
      <c r="I161"/>
      <c r="J161"/>
      <c r="L161"/>
      <c r="M161"/>
      <c r="N161"/>
      <c r="O161" s="7"/>
      <c r="P161"/>
      <c r="Q161"/>
      <c r="R161"/>
      <c r="S161"/>
      <c r="T161"/>
      <c r="U161"/>
      <c r="V161"/>
      <c r="W161"/>
      <c r="X161"/>
    </row>
    <row r="162" spans="3:24" x14ac:dyDescent="0.2">
      <c r="C162" s="27">
        <v>92</v>
      </c>
      <c r="D162" s="27">
        <v>43</v>
      </c>
      <c r="E162" s="27">
        <v>43</v>
      </c>
      <c r="F162" s="27" t="s">
        <v>194</v>
      </c>
      <c r="N162"/>
      <c r="O162" s="7"/>
      <c r="S162"/>
      <c r="T162"/>
    </row>
    <row r="163" spans="3:24" x14ac:dyDescent="0.2">
      <c r="C163" s="27">
        <v>93</v>
      </c>
      <c r="D163" s="27">
        <v>43</v>
      </c>
      <c r="E163" s="27">
        <v>43</v>
      </c>
      <c r="F163" s="27" t="s">
        <v>195</v>
      </c>
      <c r="N163"/>
      <c r="O163" s="7"/>
      <c r="S163"/>
      <c r="T163"/>
    </row>
    <row r="164" spans="3:24" x14ac:dyDescent="0.2">
      <c r="C164" s="27">
        <v>94</v>
      </c>
      <c r="D164" s="27">
        <v>45</v>
      </c>
      <c r="E164" s="27">
        <v>27</v>
      </c>
      <c r="F164" s="27" t="s">
        <v>166</v>
      </c>
      <c r="N164"/>
      <c r="O164" s="7"/>
      <c r="S164"/>
      <c r="T164"/>
    </row>
    <row r="165" spans="3:24" x14ac:dyDescent="0.2">
      <c r="C165" s="27">
        <v>95</v>
      </c>
      <c r="D165" s="27">
        <v>45</v>
      </c>
      <c r="E165" s="27">
        <v>27</v>
      </c>
      <c r="F165" s="27" t="s">
        <v>167</v>
      </c>
      <c r="N165"/>
      <c r="O165" s="7"/>
      <c r="S165"/>
      <c r="T165"/>
    </row>
    <row r="166" spans="3:24" x14ac:dyDescent="0.2">
      <c r="C166" s="27">
        <v>96</v>
      </c>
      <c r="D166" s="27">
        <v>46</v>
      </c>
      <c r="E166" s="27">
        <v>18</v>
      </c>
      <c r="F166" s="27" t="s">
        <v>221</v>
      </c>
      <c r="N166"/>
      <c r="O166" s="7"/>
      <c r="S166"/>
      <c r="T166"/>
    </row>
    <row r="167" spans="3:24" x14ac:dyDescent="0.2">
      <c r="C167" s="27">
        <v>97</v>
      </c>
      <c r="D167" s="27">
        <v>46</v>
      </c>
      <c r="E167" s="27">
        <v>18</v>
      </c>
      <c r="F167" s="27" t="s">
        <v>222</v>
      </c>
      <c r="N167"/>
      <c r="O167" s="7"/>
      <c r="S167"/>
      <c r="T167"/>
    </row>
    <row r="168" spans="3:24" x14ac:dyDescent="0.2">
      <c r="C168" s="27">
        <v>98</v>
      </c>
      <c r="D168" s="27">
        <v>48</v>
      </c>
      <c r="E168" s="27">
        <v>48</v>
      </c>
      <c r="F168" s="27" t="s">
        <v>206</v>
      </c>
      <c r="N168"/>
      <c r="O168" s="7"/>
      <c r="S168"/>
      <c r="T168"/>
    </row>
    <row r="169" spans="3:24" x14ac:dyDescent="0.2">
      <c r="C169" s="27">
        <v>99</v>
      </c>
      <c r="D169" s="27">
        <v>48</v>
      </c>
      <c r="E169" s="27">
        <v>48</v>
      </c>
      <c r="F169" s="27" t="s">
        <v>207</v>
      </c>
      <c r="N169"/>
      <c r="O169" s="7"/>
      <c r="S169"/>
      <c r="T169"/>
    </row>
    <row r="170" spans="3:24" x14ac:dyDescent="0.2">
      <c r="C170" s="27">
        <v>100</v>
      </c>
      <c r="D170" s="27">
        <v>49</v>
      </c>
      <c r="E170" s="27">
        <v>18</v>
      </c>
      <c r="F170" s="27" t="s">
        <v>223</v>
      </c>
      <c r="N170"/>
      <c r="O170" s="7"/>
      <c r="S170"/>
      <c r="T170"/>
    </row>
    <row r="171" spans="3:24" x14ac:dyDescent="0.2">
      <c r="C171" s="27">
        <v>101</v>
      </c>
      <c r="D171" s="27">
        <v>50</v>
      </c>
      <c r="E171" s="27">
        <v>39</v>
      </c>
      <c r="F171" s="27" t="s">
        <v>189</v>
      </c>
      <c r="N171"/>
      <c r="O171" s="7"/>
      <c r="S171"/>
      <c r="T171"/>
    </row>
    <row r="172" spans="3:24" x14ac:dyDescent="0.2">
      <c r="C172" s="27">
        <v>102</v>
      </c>
      <c r="D172" s="27">
        <v>50</v>
      </c>
      <c r="E172" s="27">
        <v>39</v>
      </c>
      <c r="F172" s="27" t="s">
        <v>190</v>
      </c>
      <c r="N172"/>
      <c r="O172" s="7"/>
      <c r="S172"/>
      <c r="T172"/>
    </row>
    <row r="173" spans="3:24" x14ac:dyDescent="0.2">
      <c r="C173" s="27">
        <v>103</v>
      </c>
      <c r="D173" s="27">
        <v>51</v>
      </c>
      <c r="E173" s="27">
        <v>25</v>
      </c>
      <c r="F173" s="27" t="s">
        <v>230</v>
      </c>
      <c r="N173"/>
      <c r="O173" s="7"/>
      <c r="S173"/>
      <c r="T173"/>
    </row>
    <row r="174" spans="3:24" x14ac:dyDescent="0.2">
      <c r="C174" s="27">
        <v>104</v>
      </c>
      <c r="D174" s="27">
        <v>52</v>
      </c>
      <c r="E174" s="27">
        <v>40</v>
      </c>
      <c r="F174" s="27" t="s">
        <v>96</v>
      </c>
      <c r="N174"/>
      <c r="O174" s="7"/>
      <c r="S174"/>
      <c r="T174"/>
    </row>
    <row r="175" spans="3:24" x14ac:dyDescent="0.2">
      <c r="C175" s="27">
        <v>105</v>
      </c>
      <c r="D175" s="27">
        <v>53</v>
      </c>
      <c r="E175" s="27">
        <v>35</v>
      </c>
      <c r="F175" s="27" t="s">
        <v>181</v>
      </c>
      <c r="N175"/>
      <c r="O175" s="7"/>
      <c r="S175"/>
      <c r="T175"/>
    </row>
    <row r="176" spans="3:24" x14ac:dyDescent="0.2">
      <c r="C176" s="27">
        <v>106</v>
      </c>
      <c r="D176" s="27">
        <v>54</v>
      </c>
      <c r="E176" s="27">
        <v>46</v>
      </c>
      <c r="F176" s="27" t="s">
        <v>199</v>
      </c>
      <c r="N176"/>
      <c r="O176" s="7"/>
      <c r="S176"/>
      <c r="T176"/>
    </row>
    <row r="177" spans="3:20" x14ac:dyDescent="0.2">
      <c r="C177" s="27">
        <v>107</v>
      </c>
      <c r="D177" s="27">
        <v>54</v>
      </c>
      <c r="E177" s="27">
        <v>46</v>
      </c>
      <c r="F177" s="27" t="s">
        <v>200</v>
      </c>
      <c r="N177"/>
      <c r="O177" s="7"/>
      <c r="S177"/>
      <c r="T177"/>
    </row>
    <row r="178" spans="3:20" x14ac:dyDescent="0.2">
      <c r="C178" s="27">
        <v>108</v>
      </c>
      <c r="D178" s="27">
        <v>55</v>
      </c>
      <c r="E178" s="27">
        <v>47</v>
      </c>
      <c r="F178" s="27" t="s">
        <v>201</v>
      </c>
      <c r="N178"/>
      <c r="O178" s="7"/>
      <c r="S178"/>
      <c r="T178"/>
    </row>
    <row r="179" spans="3:20" x14ac:dyDescent="0.2">
      <c r="C179" s="27">
        <v>109</v>
      </c>
      <c r="D179" s="27">
        <v>55</v>
      </c>
      <c r="E179" s="27">
        <v>47</v>
      </c>
      <c r="F179" s="27" t="s">
        <v>202</v>
      </c>
      <c r="N179"/>
      <c r="O179" s="7"/>
      <c r="S179"/>
      <c r="T179"/>
    </row>
    <row r="180" spans="3:20" x14ac:dyDescent="0.2">
      <c r="C180" s="27">
        <v>110</v>
      </c>
      <c r="D180" s="27">
        <v>55</v>
      </c>
      <c r="E180" s="27">
        <v>47</v>
      </c>
      <c r="F180" s="27" t="s">
        <v>203</v>
      </c>
      <c r="N180"/>
      <c r="O180" s="7"/>
      <c r="S180"/>
      <c r="T180"/>
    </row>
    <row r="181" spans="3:20" x14ac:dyDescent="0.2">
      <c r="C181" s="27">
        <v>111</v>
      </c>
      <c r="D181" s="27">
        <v>55</v>
      </c>
      <c r="E181" s="27">
        <v>47</v>
      </c>
      <c r="F181" s="27" t="s">
        <v>204</v>
      </c>
      <c r="N181"/>
      <c r="O181" s="7"/>
      <c r="S181"/>
      <c r="T181"/>
    </row>
    <row r="182" spans="3:20" x14ac:dyDescent="0.2">
      <c r="C182" s="27">
        <v>112</v>
      </c>
      <c r="D182" s="27">
        <v>56</v>
      </c>
      <c r="E182" s="27">
        <v>1</v>
      </c>
      <c r="F182" s="27" t="s">
        <v>105</v>
      </c>
      <c r="N182"/>
      <c r="O182" s="7"/>
      <c r="S182"/>
      <c r="T182"/>
    </row>
    <row r="183" spans="3:20" x14ac:dyDescent="0.2">
      <c r="C183" s="27">
        <v>113</v>
      </c>
      <c r="D183" s="27">
        <v>56</v>
      </c>
      <c r="E183" s="27">
        <v>1</v>
      </c>
      <c r="F183" s="27" t="s">
        <v>124</v>
      </c>
      <c r="N183"/>
      <c r="O183" s="7"/>
      <c r="S183"/>
      <c r="T183"/>
    </row>
    <row r="184" spans="3:20" x14ac:dyDescent="0.2">
      <c r="C184" s="27">
        <v>114</v>
      </c>
      <c r="D184" s="27">
        <v>57</v>
      </c>
      <c r="E184" s="27">
        <v>41</v>
      </c>
      <c r="F184" s="27" t="s">
        <v>191</v>
      </c>
      <c r="N184"/>
      <c r="O184" s="7"/>
      <c r="S184"/>
      <c r="T184"/>
    </row>
    <row r="185" spans="3:20" x14ac:dyDescent="0.2">
      <c r="C185" s="27">
        <v>115</v>
      </c>
      <c r="D185" s="27">
        <v>58</v>
      </c>
      <c r="E185" s="27">
        <v>4</v>
      </c>
      <c r="F185" s="27" t="s">
        <v>209</v>
      </c>
      <c r="N185"/>
      <c r="O185" s="7"/>
      <c r="S185"/>
      <c r="T185"/>
    </row>
    <row r="186" spans="3:20" x14ac:dyDescent="0.2">
      <c r="C186" s="27">
        <v>116</v>
      </c>
      <c r="D186" s="27">
        <v>59</v>
      </c>
      <c r="E186" s="27">
        <v>3</v>
      </c>
      <c r="F186" s="27" t="s">
        <v>208</v>
      </c>
      <c r="N186"/>
      <c r="O186" s="7"/>
      <c r="S186"/>
      <c r="T186"/>
    </row>
    <row r="187" spans="3:20" x14ac:dyDescent="0.2">
      <c r="C187" s="27">
        <v>117</v>
      </c>
      <c r="D187" s="27">
        <v>60</v>
      </c>
      <c r="E187" s="27">
        <v>2</v>
      </c>
      <c r="F187" s="27" t="s">
        <v>125</v>
      </c>
      <c r="N187"/>
      <c r="O187" s="7"/>
      <c r="S187"/>
      <c r="T187"/>
    </row>
    <row r="188" spans="3:20" x14ac:dyDescent="0.2">
      <c r="C188" s="27">
        <v>118</v>
      </c>
      <c r="D188" s="27">
        <v>60</v>
      </c>
      <c r="E188" s="27">
        <v>2</v>
      </c>
      <c r="F188" s="27" t="s">
        <v>126</v>
      </c>
      <c r="N188"/>
      <c r="O188" s="7"/>
      <c r="S188"/>
      <c r="T188"/>
    </row>
    <row r="189" spans="3:20" x14ac:dyDescent="0.2">
      <c r="C189" s="27">
        <v>119</v>
      </c>
      <c r="D189" s="27">
        <v>60</v>
      </c>
      <c r="E189" s="27">
        <v>2</v>
      </c>
      <c r="F189" s="27" t="s">
        <v>127</v>
      </c>
      <c r="N189"/>
      <c r="O189" s="7"/>
      <c r="S189"/>
      <c r="T189"/>
    </row>
    <row r="190" spans="3:20" x14ac:dyDescent="0.2">
      <c r="C190" s="27">
        <v>120</v>
      </c>
      <c r="D190" s="27">
        <v>60</v>
      </c>
      <c r="E190" s="27">
        <v>2</v>
      </c>
      <c r="F190" s="27" t="s">
        <v>128</v>
      </c>
      <c r="N190"/>
      <c r="O190" s="7"/>
      <c r="S190"/>
      <c r="T190"/>
    </row>
    <row r="191" spans="3:20" x14ac:dyDescent="0.2">
      <c r="N191"/>
      <c r="O191" s="7"/>
      <c r="S191"/>
      <c r="T191"/>
    </row>
    <row r="192" spans="3:20" x14ac:dyDescent="0.2">
      <c r="N192"/>
      <c r="O192" s="7"/>
      <c r="S192"/>
      <c r="T192"/>
    </row>
    <row r="193" spans="3:20" x14ac:dyDescent="0.2">
      <c r="N193"/>
      <c r="O193" s="7"/>
      <c r="S193"/>
      <c r="T193"/>
    </row>
    <row r="194" spans="3:20" x14ac:dyDescent="0.2">
      <c r="N194"/>
      <c r="O194" s="7"/>
      <c r="S194"/>
      <c r="T194"/>
    </row>
    <row r="195" spans="3:20" x14ac:dyDescent="0.2">
      <c r="N195"/>
      <c r="O195" s="7"/>
      <c r="S195"/>
      <c r="T195"/>
    </row>
    <row r="196" spans="3:20" x14ac:dyDescent="0.2">
      <c r="N196"/>
      <c r="O196" s="7"/>
      <c r="S196"/>
      <c r="T196"/>
    </row>
    <row r="197" spans="3:20" s="18" customFormat="1" x14ac:dyDescent="0.2">
      <c r="C197"/>
      <c r="D197"/>
      <c r="E197"/>
      <c r="F197"/>
      <c r="G197"/>
      <c r="H197"/>
      <c r="I197"/>
      <c r="J197"/>
      <c r="K197"/>
      <c r="L197"/>
      <c r="M197"/>
      <c r="N197" s="7"/>
      <c r="O197"/>
      <c r="P197"/>
      <c r="Q197"/>
      <c r="R197"/>
      <c r="S197"/>
      <c r="T197"/>
    </row>
    <row r="198" spans="3:20" x14ac:dyDescent="0.2">
      <c r="S198"/>
      <c r="T198"/>
    </row>
    <row r="199" spans="3:20" x14ac:dyDescent="0.2">
      <c r="S199"/>
      <c r="T199"/>
    </row>
    <row r="200" spans="3:20" x14ac:dyDescent="0.2">
      <c r="S200"/>
      <c r="T200"/>
    </row>
    <row r="201" spans="3:20" x14ac:dyDescent="0.2">
      <c r="S201"/>
      <c r="T201"/>
    </row>
    <row r="202" spans="3:20" x14ac:dyDescent="0.2">
      <c r="S202"/>
      <c r="T202"/>
    </row>
    <row r="203" spans="3:20" x14ac:dyDescent="0.2">
      <c r="S203"/>
      <c r="T203"/>
    </row>
    <row r="204" spans="3:20" x14ac:dyDescent="0.2">
      <c r="S204"/>
      <c r="T204"/>
    </row>
    <row r="205" spans="3:20" x14ac:dyDescent="0.2">
      <c r="S205"/>
      <c r="T205"/>
    </row>
    <row r="206" spans="3:20" x14ac:dyDescent="0.2">
      <c r="S206"/>
      <c r="T206"/>
    </row>
    <row r="207" spans="3:20" x14ac:dyDescent="0.2">
      <c r="S207"/>
      <c r="T207"/>
    </row>
    <row r="208" spans="3:20" x14ac:dyDescent="0.2">
      <c r="S208"/>
      <c r="T208"/>
    </row>
    <row r="209" spans="19:20" x14ac:dyDescent="0.2">
      <c r="S209"/>
      <c r="T209"/>
    </row>
    <row r="210" spans="19:20" x14ac:dyDescent="0.2">
      <c r="S210"/>
      <c r="T210"/>
    </row>
    <row r="211" spans="19:20" x14ac:dyDescent="0.2">
      <c r="S211"/>
      <c r="T211"/>
    </row>
    <row r="212" spans="19:20" x14ac:dyDescent="0.2">
      <c r="S212"/>
      <c r="T212"/>
    </row>
    <row r="213" spans="19:20" x14ac:dyDescent="0.2">
      <c r="S213"/>
      <c r="T213"/>
    </row>
    <row r="214" spans="19:20" x14ac:dyDescent="0.2">
      <c r="S214"/>
      <c r="T214"/>
    </row>
    <row r="215" spans="19:20" x14ac:dyDescent="0.2">
      <c r="S215"/>
      <c r="T215"/>
    </row>
    <row r="216" spans="19:20" x14ac:dyDescent="0.2">
      <c r="S216"/>
      <c r="T216"/>
    </row>
    <row r="217" spans="19:20" x14ac:dyDescent="0.2">
      <c r="S217"/>
      <c r="T217"/>
    </row>
    <row r="218" spans="19:20" x14ac:dyDescent="0.2">
      <c r="S218"/>
      <c r="T218"/>
    </row>
    <row r="219" spans="19:20" x14ac:dyDescent="0.2">
      <c r="S219"/>
      <c r="T219"/>
    </row>
    <row r="220" spans="19:20" x14ac:dyDescent="0.2">
      <c r="S220"/>
      <c r="T220"/>
    </row>
    <row r="221" spans="19:20" x14ac:dyDescent="0.2">
      <c r="S221"/>
      <c r="T221"/>
    </row>
    <row r="222" spans="19:20" x14ac:dyDescent="0.2">
      <c r="S222"/>
      <c r="T222"/>
    </row>
    <row r="223" spans="19:20" x14ac:dyDescent="0.2">
      <c r="S223"/>
      <c r="T223"/>
    </row>
    <row r="224" spans="19:20" x14ac:dyDescent="0.2">
      <c r="S224"/>
      <c r="T224"/>
    </row>
    <row r="225" spans="19:20" x14ac:dyDescent="0.2">
      <c r="S225"/>
      <c r="T225"/>
    </row>
    <row r="226" spans="19:20" x14ac:dyDescent="0.2">
      <c r="S226"/>
      <c r="T226"/>
    </row>
    <row r="227" spans="19:20" x14ac:dyDescent="0.2">
      <c r="S227"/>
      <c r="T227"/>
    </row>
    <row r="228" spans="19:20" x14ac:dyDescent="0.2">
      <c r="S228"/>
      <c r="T228"/>
    </row>
    <row r="229" spans="19:20" x14ac:dyDescent="0.2">
      <c r="S229"/>
      <c r="T229"/>
    </row>
    <row r="230" spans="19:20" x14ac:dyDescent="0.2">
      <c r="S230"/>
      <c r="T230"/>
    </row>
    <row r="231" spans="19:20" x14ac:dyDescent="0.2">
      <c r="S231"/>
      <c r="T231"/>
    </row>
    <row r="232" spans="19:20" x14ac:dyDescent="0.2">
      <c r="S232"/>
      <c r="T232"/>
    </row>
    <row r="233" spans="19:20" x14ac:dyDescent="0.2">
      <c r="S233"/>
      <c r="T233"/>
    </row>
    <row r="234" spans="19:20" x14ac:dyDescent="0.2">
      <c r="S234"/>
      <c r="T234"/>
    </row>
    <row r="235" spans="19:20" x14ac:dyDescent="0.2">
      <c r="S235"/>
      <c r="T235"/>
    </row>
    <row r="236" spans="19:20" x14ac:dyDescent="0.2">
      <c r="S236"/>
      <c r="T236"/>
    </row>
    <row r="237" spans="19:20" x14ac:dyDescent="0.2">
      <c r="S237"/>
      <c r="T237"/>
    </row>
    <row r="238" spans="19:20" x14ac:dyDescent="0.2">
      <c r="S238"/>
      <c r="T238"/>
    </row>
    <row r="239" spans="19:20" x14ac:dyDescent="0.2">
      <c r="S239"/>
      <c r="T239"/>
    </row>
    <row r="240" spans="19:20" x14ac:dyDescent="0.2">
      <c r="S240"/>
      <c r="T240"/>
    </row>
    <row r="241" spans="19:20" x14ac:dyDescent="0.2">
      <c r="S241"/>
      <c r="T241"/>
    </row>
    <row r="242" spans="19:20" x14ac:dyDescent="0.2">
      <c r="S242"/>
      <c r="T242"/>
    </row>
    <row r="243" spans="19:20" x14ac:dyDescent="0.2">
      <c r="S243"/>
      <c r="T243"/>
    </row>
    <row r="244" spans="19:20" x14ac:dyDescent="0.2">
      <c r="S244"/>
      <c r="T244"/>
    </row>
    <row r="245" spans="19:20" x14ac:dyDescent="0.2">
      <c r="S245"/>
      <c r="T245"/>
    </row>
    <row r="246" spans="19:20" x14ac:dyDescent="0.2">
      <c r="S246"/>
      <c r="T246"/>
    </row>
    <row r="247" spans="19:20" x14ac:dyDescent="0.2">
      <c r="S247"/>
      <c r="T247"/>
    </row>
    <row r="248" spans="19:20" x14ac:dyDescent="0.2">
      <c r="S248"/>
      <c r="T248"/>
    </row>
    <row r="249" spans="19:20" x14ac:dyDescent="0.2">
      <c r="S249"/>
      <c r="T249"/>
    </row>
    <row r="250" spans="19:20" x14ac:dyDescent="0.2">
      <c r="S250"/>
      <c r="T250"/>
    </row>
    <row r="251" spans="19:20" x14ac:dyDescent="0.2">
      <c r="S251"/>
      <c r="T251"/>
    </row>
    <row r="252" spans="19:20" x14ac:dyDescent="0.2">
      <c r="S252"/>
      <c r="T252"/>
    </row>
    <row r="253" spans="19:20" x14ac:dyDescent="0.2">
      <c r="S253"/>
      <c r="T253"/>
    </row>
    <row r="254" spans="19:20" x14ac:dyDescent="0.2">
      <c r="S254"/>
      <c r="T254"/>
    </row>
    <row r="255" spans="19:20" x14ac:dyDescent="0.2">
      <c r="S255"/>
      <c r="T255"/>
    </row>
    <row r="256" spans="19:20" x14ac:dyDescent="0.2">
      <c r="S256"/>
      <c r="T256"/>
    </row>
    <row r="257" spans="19:20" x14ac:dyDescent="0.2">
      <c r="S257"/>
      <c r="T257"/>
    </row>
    <row r="258" spans="19:20" x14ac:dyDescent="0.2">
      <c r="S258"/>
      <c r="T258"/>
    </row>
    <row r="259" spans="19:20" x14ac:dyDescent="0.2">
      <c r="S259"/>
      <c r="T259"/>
    </row>
    <row r="260" spans="19:20" x14ac:dyDescent="0.2">
      <c r="S260"/>
      <c r="T260"/>
    </row>
    <row r="261" spans="19:20" x14ac:dyDescent="0.2">
      <c r="S261"/>
      <c r="T261"/>
    </row>
    <row r="262" spans="19:20" x14ac:dyDescent="0.2">
      <c r="S262"/>
      <c r="T262"/>
    </row>
    <row r="263" spans="19:20" x14ac:dyDescent="0.2">
      <c r="S263"/>
      <c r="T263"/>
    </row>
    <row r="264" spans="19:20" x14ac:dyDescent="0.2">
      <c r="S264"/>
      <c r="T264"/>
    </row>
    <row r="265" spans="19:20" x14ac:dyDescent="0.2">
      <c r="S265"/>
      <c r="T265"/>
    </row>
    <row r="266" spans="19:20" x14ac:dyDescent="0.2">
      <c r="S266"/>
      <c r="T266"/>
    </row>
    <row r="267" spans="19:20" x14ac:dyDescent="0.2">
      <c r="S267"/>
      <c r="T267"/>
    </row>
    <row r="268" spans="19:20" x14ac:dyDescent="0.2">
      <c r="S268"/>
      <c r="T268"/>
    </row>
    <row r="269" spans="19:20" x14ac:dyDescent="0.2">
      <c r="S269"/>
      <c r="T269"/>
    </row>
    <row r="270" spans="19:20" x14ac:dyDescent="0.2">
      <c r="S270"/>
      <c r="T270"/>
    </row>
    <row r="271" spans="19:20" x14ac:dyDescent="0.2">
      <c r="S271"/>
      <c r="T271"/>
    </row>
    <row r="272" spans="19:20" x14ac:dyDescent="0.2">
      <c r="S272"/>
      <c r="T272"/>
    </row>
    <row r="273" spans="19:20" x14ac:dyDescent="0.2">
      <c r="S273"/>
      <c r="T273"/>
    </row>
    <row r="274" spans="19:20" x14ac:dyDescent="0.2">
      <c r="S274"/>
      <c r="T274"/>
    </row>
    <row r="275" spans="19:20" x14ac:dyDescent="0.2">
      <c r="S275"/>
      <c r="T275"/>
    </row>
    <row r="276" spans="19:20" x14ac:dyDescent="0.2">
      <c r="S276"/>
      <c r="T276"/>
    </row>
    <row r="277" spans="19:20" x14ac:dyDescent="0.2">
      <c r="S277"/>
      <c r="T277"/>
    </row>
    <row r="278" spans="19:20" x14ac:dyDescent="0.2">
      <c r="S278"/>
      <c r="T278"/>
    </row>
    <row r="279" spans="19:20" x14ac:dyDescent="0.2">
      <c r="S279"/>
      <c r="T279"/>
    </row>
    <row r="280" spans="19:20" x14ac:dyDescent="0.2">
      <c r="S280"/>
      <c r="T280"/>
    </row>
    <row r="281" spans="19:20" x14ac:dyDescent="0.2">
      <c r="S281"/>
      <c r="T281"/>
    </row>
    <row r="282" spans="19:20" x14ac:dyDescent="0.2">
      <c r="S282"/>
      <c r="T282"/>
    </row>
    <row r="283" spans="19:20" x14ac:dyDescent="0.2">
      <c r="S283"/>
      <c r="T283"/>
    </row>
    <row r="284" spans="19:20" x14ac:dyDescent="0.2">
      <c r="S284"/>
      <c r="T284"/>
    </row>
    <row r="285" spans="19:20" x14ac:dyDescent="0.2">
      <c r="S285"/>
      <c r="T285"/>
    </row>
    <row r="286" spans="19:20" x14ac:dyDescent="0.2">
      <c r="S286"/>
      <c r="T286"/>
    </row>
    <row r="287" spans="19:20" x14ac:dyDescent="0.2">
      <c r="S287"/>
      <c r="T287"/>
    </row>
    <row r="288" spans="19:20" x14ac:dyDescent="0.2">
      <c r="S288"/>
      <c r="T288"/>
    </row>
    <row r="289" spans="19:20" x14ac:dyDescent="0.2">
      <c r="S289"/>
      <c r="T289"/>
    </row>
    <row r="290" spans="19:20" x14ac:dyDescent="0.2">
      <c r="S290"/>
      <c r="T290"/>
    </row>
    <row r="291" spans="19:20" x14ac:dyDescent="0.2">
      <c r="S291"/>
      <c r="T291"/>
    </row>
    <row r="292" spans="19:20" x14ac:dyDescent="0.2">
      <c r="S292"/>
      <c r="T292"/>
    </row>
    <row r="293" spans="19:20" x14ac:dyDescent="0.2">
      <c r="S293"/>
      <c r="T293"/>
    </row>
    <row r="294" spans="19:20" x14ac:dyDescent="0.2">
      <c r="S294"/>
      <c r="T294"/>
    </row>
    <row r="295" spans="19:20" x14ac:dyDescent="0.2">
      <c r="S295"/>
      <c r="T295"/>
    </row>
    <row r="296" spans="19:20" x14ac:dyDescent="0.2">
      <c r="S296"/>
      <c r="T296"/>
    </row>
    <row r="297" spans="19:20" x14ac:dyDescent="0.2">
      <c r="S297"/>
      <c r="T297"/>
    </row>
    <row r="298" spans="19:20" x14ac:dyDescent="0.2">
      <c r="S298"/>
      <c r="T298"/>
    </row>
    <row r="299" spans="19:20" x14ac:dyDescent="0.2">
      <c r="S299"/>
      <c r="T299"/>
    </row>
    <row r="300" spans="19:20" x14ac:dyDescent="0.2">
      <c r="S300"/>
      <c r="T300"/>
    </row>
    <row r="301" spans="19:20" x14ac:dyDescent="0.2">
      <c r="S301"/>
      <c r="T301"/>
    </row>
    <row r="302" spans="19:20" x14ac:dyDescent="0.2">
      <c r="S302"/>
      <c r="T302"/>
    </row>
    <row r="303" spans="19:20" x14ac:dyDescent="0.2">
      <c r="S303"/>
      <c r="T303"/>
    </row>
    <row r="304" spans="19:20" x14ac:dyDescent="0.2">
      <c r="S304"/>
      <c r="T304"/>
    </row>
    <row r="305" spans="19:20" x14ac:dyDescent="0.2">
      <c r="S305"/>
      <c r="T305"/>
    </row>
    <row r="306" spans="19:20" x14ac:dyDescent="0.2">
      <c r="S306"/>
      <c r="T306"/>
    </row>
    <row r="307" spans="19:20" x14ac:dyDescent="0.2">
      <c r="S307"/>
      <c r="T307"/>
    </row>
    <row r="308" spans="19:20" x14ac:dyDescent="0.2">
      <c r="S308"/>
      <c r="T308"/>
    </row>
    <row r="309" spans="19:20" x14ac:dyDescent="0.2">
      <c r="S309"/>
      <c r="T309"/>
    </row>
    <row r="310" spans="19:20" x14ac:dyDescent="0.2">
      <c r="S310"/>
      <c r="T310"/>
    </row>
    <row r="311" spans="19:20" x14ac:dyDescent="0.2">
      <c r="S311"/>
      <c r="T311"/>
    </row>
    <row r="312" spans="19:20" x14ac:dyDescent="0.2">
      <c r="S312"/>
      <c r="T312"/>
    </row>
    <row r="313" spans="19:20" x14ac:dyDescent="0.2">
      <c r="S313"/>
      <c r="T313"/>
    </row>
    <row r="314" spans="19:20" x14ac:dyDescent="0.2">
      <c r="S314"/>
      <c r="T314"/>
    </row>
    <row r="315" spans="19:20" x14ac:dyDescent="0.2">
      <c r="S315"/>
      <c r="T315"/>
    </row>
    <row r="316" spans="19:20" x14ac:dyDescent="0.2">
      <c r="S316"/>
      <c r="T316"/>
    </row>
    <row r="317" spans="19:20" x14ac:dyDescent="0.2">
      <c r="S317"/>
      <c r="T317"/>
    </row>
  </sheetData>
  <sortState xmlns:xlrd2="http://schemas.microsoft.com/office/spreadsheetml/2017/richdata2" ref="C71:E190">
    <sortCondition ref="C71:C190"/>
  </sortState>
  <mergeCells count="8">
    <mergeCell ref="Q43:U44"/>
    <mergeCell ref="H67:L68"/>
    <mergeCell ref="Q51:S52"/>
    <mergeCell ref="C67:F68"/>
    <mergeCell ref="C11:I12"/>
    <mergeCell ref="K11:O12"/>
    <mergeCell ref="Q11:R12"/>
    <mergeCell ref="Q28:R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20DA-8E98-4701-A1DC-23F90091B9E4}">
  <dimension ref="A1:A11"/>
  <sheetViews>
    <sheetView workbookViewId="0">
      <selection activeCell="I112" sqref="I112"/>
    </sheetView>
  </sheetViews>
  <sheetFormatPr baseColWidth="10" defaultColWidth="8.83203125" defaultRowHeight="15" x14ac:dyDescent="0.2"/>
  <sheetData>
    <row r="1" spans="1:1" ht="31" x14ac:dyDescent="0.35">
      <c r="A1" s="14" t="s">
        <v>244</v>
      </c>
    </row>
    <row r="2" spans="1:1" ht="31" x14ac:dyDescent="0.35">
      <c r="A2" s="15" t="s">
        <v>245</v>
      </c>
    </row>
    <row r="3" spans="1:1" ht="31" x14ac:dyDescent="0.35">
      <c r="A3" s="15" t="s">
        <v>246</v>
      </c>
    </row>
    <row r="4" spans="1:1" ht="31" x14ac:dyDescent="0.35">
      <c r="A4" s="15" t="s">
        <v>247</v>
      </c>
    </row>
    <row r="5" spans="1:1" ht="31" x14ac:dyDescent="0.35">
      <c r="A5" s="15" t="s">
        <v>248</v>
      </c>
    </row>
    <row r="6" spans="1:1" ht="31" x14ac:dyDescent="0.35">
      <c r="A6" s="15" t="s">
        <v>249</v>
      </c>
    </row>
    <row r="7" spans="1:1" ht="31" x14ac:dyDescent="0.35">
      <c r="A7" s="15" t="s">
        <v>250</v>
      </c>
    </row>
    <row r="8" spans="1:1" ht="31" x14ac:dyDescent="0.35">
      <c r="A8" s="15" t="s">
        <v>251</v>
      </c>
    </row>
    <row r="9" spans="1:1" ht="31" x14ac:dyDescent="0.35">
      <c r="A9" s="14" t="s">
        <v>252</v>
      </c>
    </row>
    <row r="11" spans="1:1" ht="31" x14ac:dyDescent="0.35">
      <c r="A11" s="15" t="s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do_not_touch</vt:lpstr>
      <vt:lpstr>Original</vt:lpstr>
      <vt:lpstr>Working</vt:lpstr>
      <vt:lpstr>1NF</vt:lpstr>
      <vt:lpstr>2NF</vt:lpstr>
      <vt:lpstr>3NF</vt:lpstr>
      <vt:lpstr>Time Anomaly</vt:lpstr>
      <vt:lpstr>Final Tables</vt:lpstr>
      <vt:lpstr>Rules</vt:lpstr>
      <vt:lpstr>1NF Steps</vt:lpstr>
      <vt:lpstr>2NF Steps</vt:lpstr>
      <vt:lpstr>3NF Steps</vt:lpstr>
      <vt:lpstr>2NF_old</vt:lpstr>
      <vt:lpstr>3NF_2</vt:lpstr>
      <vt:lpstr>3NF_old</vt:lpstr>
      <vt:lpstr>Time Anomaly_old</vt:lpstr>
      <vt:lpstr>Original!_FilterDatabase</vt:lpstr>
      <vt:lpstr>Working!_FilterDatabase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Blake Vincelette</dc:creator>
  <cp:lastModifiedBy>Gagandeep Singh</cp:lastModifiedBy>
  <dcterms:created xsi:type="dcterms:W3CDTF">2023-11-15T14:11:54Z</dcterms:created>
  <dcterms:modified xsi:type="dcterms:W3CDTF">2024-04-30T01:32:19Z</dcterms:modified>
</cp:coreProperties>
</file>